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6db978b1e29347/Документы/"/>
    </mc:Choice>
  </mc:AlternateContent>
  <xr:revisionPtr revIDLastSave="1221" documentId="120_{813A2386-301C-C64E-A72D-1B4E00C6149F}" xr6:coauthVersionLast="47" xr6:coauthVersionMax="47" xr10:uidLastSave="{1C468158-BE12-A14A-8E6B-BD55768F1818}"/>
  <bookViews>
    <workbookView xWindow="0" yWindow="0" windowWidth="25600" windowHeight="16000" activeTab="3" xr2:uid="{B3AFA949-834F-A544-B30A-463E349FAAA8}"/>
  </bookViews>
  <sheets>
    <sheet name="Доп" sheetId="5" r:id="rId1"/>
    <sheet name="Сводная" sheetId="4" r:id="rId2"/>
    <sheet name="Прайс" sheetId="2" r:id="rId3"/>
    <sheet name="Сегодня" sheetId="1" r:id="rId4"/>
    <sheet name="ОТМ_ВЗ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4" i="1"/>
  <c r="M5" i="1"/>
  <c r="M6" i="1"/>
  <c r="M7" i="1"/>
  <c r="G4" i="1"/>
  <c r="G5" i="1" s="1"/>
  <c r="G6" i="1" s="1"/>
  <c r="G7" i="1" s="1"/>
  <c r="I4" i="1"/>
  <c r="I5" i="1"/>
  <c r="I6" i="1"/>
  <c r="I7" i="1"/>
  <c r="M3" i="1"/>
  <c r="M11" i="1"/>
  <c r="M12" i="1"/>
  <c r="M13" i="1"/>
  <c r="AF10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6" i="1"/>
  <c r="AB7" i="1"/>
  <c r="AB8" i="1" s="1"/>
  <c r="AB9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5" i="1"/>
  <c r="V6" i="1"/>
  <c r="V7" i="1"/>
  <c r="V8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6" i="1"/>
  <c r="Q7" i="1"/>
  <c r="P6" i="1"/>
  <c r="P7" i="1"/>
  <c r="P8" i="1" s="1"/>
  <c r="P9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O6" i="1"/>
  <c r="O7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N6" i="1"/>
  <c r="N7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B9" i="4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2" i="5"/>
  <c r="O3" i="5"/>
  <c r="O4" i="5"/>
  <c r="O5" i="5"/>
  <c r="O6" i="5"/>
  <c r="O7" i="5"/>
  <c r="O1" i="5"/>
  <c r="AC6" i="1" l="1"/>
  <c r="AE6" i="1" s="1"/>
  <c r="R6" i="1"/>
  <c r="T6" i="1" s="1"/>
  <c r="Q8" i="1"/>
  <c r="Q9" i="1" s="1"/>
  <c r="S6" i="1"/>
  <c r="U6" i="1" s="1"/>
  <c r="AD6" i="1"/>
  <c r="AF6" i="1" s="1"/>
  <c r="N8" i="1"/>
  <c r="N9" i="1" s="1"/>
  <c r="M5" i="5"/>
  <c r="M6" i="5"/>
  <c r="N6" i="5"/>
  <c r="Q4" i="1"/>
  <c r="Q5" i="1" s="1"/>
  <c r="P4" i="1"/>
  <c r="P5" i="1" s="1"/>
  <c r="O4" i="1"/>
  <c r="O5" i="1" s="1"/>
  <c r="O8" i="1" s="1"/>
  <c r="O9" i="1" s="1"/>
  <c r="N4" i="1"/>
  <c r="N5" i="1" s="1"/>
  <c r="M4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3" i="5"/>
  <c r="M2" i="5"/>
  <c r="M1" i="5"/>
  <c r="L3" i="5" l="1"/>
  <c r="L4" i="5"/>
  <c r="L5" i="5"/>
  <c r="L6" i="5"/>
  <c r="L7" i="5"/>
  <c r="L8" i="5"/>
  <c r="L9" i="5"/>
  <c r="L10" i="5"/>
  <c r="K3" i="5"/>
  <c r="K4" i="5"/>
  <c r="N3" i="5" s="1"/>
  <c r="K5" i="5"/>
  <c r="N4" i="5" s="1"/>
  <c r="K6" i="5"/>
  <c r="K7" i="5"/>
  <c r="K8" i="5"/>
  <c r="K9" i="5"/>
  <c r="K10" i="5"/>
  <c r="B2" i="4"/>
  <c r="V4" i="1"/>
  <c r="L2" i="5"/>
  <c r="K2" i="5"/>
  <c r="AB4" i="1" s="1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H3" i="2"/>
  <c r="G5" i="2"/>
  <c r="G6" i="2"/>
  <c r="G7" i="2"/>
  <c r="G8" i="2"/>
  <c r="G9" i="2"/>
  <c r="G10" i="2"/>
  <c r="G11" i="2"/>
  <c r="G12" i="2"/>
  <c r="G13" i="2"/>
  <c r="G14" i="2"/>
  <c r="G15" i="2"/>
  <c r="G4" i="2"/>
  <c r="G3" i="1"/>
  <c r="N1" i="5" l="1"/>
  <c r="AB5" i="1"/>
  <c r="N2" i="5" s="1"/>
  <c r="AC4" i="1"/>
  <c r="R4" i="1"/>
  <c r="AD4" i="1"/>
  <c r="S4" i="1"/>
  <c r="S5" i="1" s="1"/>
  <c r="B1" i="4"/>
  <c r="I3" i="1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5" i="3"/>
  <c r="AC5" i="1" l="1"/>
  <c r="AF4" i="1"/>
  <c r="AD5" i="1"/>
  <c r="T4" i="1"/>
  <c r="R5" i="1"/>
  <c r="U4" i="1"/>
  <c r="U5" i="1" s="1"/>
  <c r="AE4" i="1"/>
  <c r="N5" i="5"/>
  <c r="B8" i="4" s="1"/>
  <c r="B4" i="4"/>
  <c r="J1" i="5"/>
  <c r="L1" i="5"/>
  <c r="K1" i="5"/>
  <c r="V3" i="1"/>
  <c r="Q3" i="1"/>
  <c r="F15" i="2"/>
  <c r="F5" i="2"/>
  <c r="F6" i="2"/>
  <c r="F7" i="2"/>
  <c r="F8" i="2"/>
  <c r="F9" i="2"/>
  <c r="F10" i="2"/>
  <c r="F11" i="2"/>
  <c r="F12" i="2"/>
  <c r="F13" i="2"/>
  <c r="F14" i="2"/>
  <c r="F4" i="2"/>
  <c r="AE5" i="1" l="1"/>
  <c r="T5" i="1"/>
  <c r="AF5" i="1"/>
  <c r="AB3" i="1"/>
  <c r="Z4" i="3"/>
  <c r="Z3" i="3"/>
  <c r="E14" i="2"/>
  <c r="E13" i="2"/>
  <c r="I13" i="2" s="1"/>
  <c r="E11" i="2"/>
  <c r="E10" i="2"/>
  <c r="P3" i="1"/>
  <c r="AC3" i="1" s="1"/>
  <c r="O3" i="1"/>
  <c r="N3" i="1"/>
  <c r="AD3" i="1"/>
  <c r="E7" i="2"/>
  <c r="E5" i="2"/>
  <c r="E4" i="2"/>
  <c r="E8" i="2"/>
  <c r="I4" i="2" l="1"/>
  <c r="J4" i="2"/>
  <c r="AE3" i="1"/>
  <c r="AF3" i="1"/>
  <c r="S3" i="1"/>
  <c r="U3" i="1" s="1"/>
  <c r="R3" i="1"/>
  <c r="T3" i="1" s="1"/>
  <c r="I10" i="2"/>
  <c r="I7" i="2"/>
  <c r="I11" i="2"/>
  <c r="I5" i="2"/>
  <c r="R9" i="1"/>
  <c r="T9" i="1"/>
  <c r="AE9" i="1"/>
  <c r="AC9" i="1"/>
  <c r="AF9" i="1"/>
  <c r="U9" i="1"/>
  <c r="S9" i="1"/>
  <c r="AD9" i="1"/>
  <c r="S7" i="1"/>
  <c r="S8" i="1" s="1"/>
  <c r="AD7" i="1"/>
  <c r="AF7" i="1" s="1"/>
  <c r="AF8" i="1" s="1"/>
  <c r="AC7" i="1"/>
  <c r="AC8" i="1" s="1"/>
  <c r="R7" i="1"/>
  <c r="T7" i="1" s="1"/>
  <c r="T8" i="1" s="1"/>
  <c r="B5" i="4" l="1"/>
  <c r="AE7" i="1"/>
  <c r="AE8" i="1" s="1"/>
  <c r="R8" i="1"/>
  <c r="U7" i="1"/>
  <c r="U8" i="1" s="1"/>
  <c r="B7" i="4"/>
  <c r="B3" i="4"/>
  <c r="B6" i="4"/>
  <c r="AD8" i="1"/>
</calcChain>
</file>

<file path=xl/sharedStrings.xml><?xml version="1.0" encoding="utf-8"?>
<sst xmlns="http://schemas.openxmlformats.org/spreadsheetml/2006/main" count="143" uniqueCount="110">
  <si>
    <t xml:space="preserve">Дата оформления </t>
  </si>
  <si>
    <t>№</t>
  </si>
  <si>
    <t xml:space="preserve">№ Заказа </t>
  </si>
  <si>
    <t>Наименование товара</t>
  </si>
  <si>
    <t>Кол-во</t>
  </si>
  <si>
    <t>Заход 1шт.</t>
  </si>
  <si>
    <t>Итог</t>
  </si>
  <si>
    <t>Витрина</t>
  </si>
  <si>
    <t>Статус заказа</t>
  </si>
  <si>
    <t xml:space="preserve">Дата отгрузки </t>
  </si>
  <si>
    <t>Дата получения</t>
  </si>
  <si>
    <t>Дата зачисления</t>
  </si>
  <si>
    <t xml:space="preserve">Выплата </t>
  </si>
  <si>
    <t>Проход</t>
  </si>
  <si>
    <t xml:space="preserve">% </t>
  </si>
  <si>
    <t>ОТГРУЖЕН</t>
  </si>
  <si>
    <t xml:space="preserve">ОТМЕНА </t>
  </si>
  <si>
    <t>ОПЛАЧЕН</t>
  </si>
  <si>
    <t>ВОЗВРАТ</t>
  </si>
  <si>
    <t>ДОСТАВЛЕН</t>
  </si>
  <si>
    <t>Выплата / ИТОГО</t>
  </si>
  <si>
    <t xml:space="preserve">ОТМ/ ВЗРТ </t>
  </si>
  <si>
    <t>ИТОГ заход</t>
  </si>
  <si>
    <t>ИТОГ витрина</t>
  </si>
  <si>
    <t>ИТОГ прогноз</t>
  </si>
  <si>
    <t>Приход от ММ</t>
  </si>
  <si>
    <t>Прибыль СЕЙЧАС</t>
  </si>
  <si>
    <t>В обороте СЕЙЧАС</t>
  </si>
  <si>
    <t>Партнеры</t>
  </si>
  <si>
    <t>ВЛ 1</t>
  </si>
  <si>
    <t>ВЛ I</t>
  </si>
  <si>
    <t>ВЛ 2</t>
  </si>
  <si>
    <t>ВЛ II</t>
  </si>
  <si>
    <t>ВЛ 3</t>
  </si>
  <si>
    <t>ВЛ III</t>
  </si>
  <si>
    <t>ВЛ 4</t>
  </si>
  <si>
    <t>ВЛ IV</t>
  </si>
  <si>
    <t>ВЛ 5</t>
  </si>
  <si>
    <t>ВЛ V</t>
  </si>
  <si>
    <t>АМ 1</t>
  </si>
  <si>
    <t>АМ I</t>
  </si>
  <si>
    <t>АМ 2</t>
  </si>
  <si>
    <t>АМ II</t>
  </si>
  <si>
    <t>АМ 3</t>
  </si>
  <si>
    <t>АМ III</t>
  </si>
  <si>
    <t>АМ 4</t>
  </si>
  <si>
    <t>АМ IV</t>
  </si>
  <si>
    <t>АМ 5</t>
  </si>
  <si>
    <t>АМ V</t>
  </si>
  <si>
    <t>АН 1</t>
  </si>
  <si>
    <t>АН I</t>
  </si>
  <si>
    <t>АН 2</t>
  </si>
  <si>
    <t>АН II</t>
  </si>
  <si>
    <t>АН 3</t>
  </si>
  <si>
    <t>АН III</t>
  </si>
  <si>
    <t>АН 4</t>
  </si>
  <si>
    <t>АН IV</t>
  </si>
  <si>
    <t>АН 5</t>
  </si>
  <si>
    <t>АН V</t>
  </si>
  <si>
    <t>? 1</t>
  </si>
  <si>
    <t>? I</t>
  </si>
  <si>
    <t>? 2</t>
  </si>
  <si>
    <t>? II</t>
  </si>
  <si>
    <t>? 3</t>
  </si>
  <si>
    <t>? III</t>
  </si>
  <si>
    <t>? 4</t>
  </si>
  <si>
    <t>? IV</t>
  </si>
  <si>
    <t>? 5</t>
  </si>
  <si>
    <t>? V</t>
  </si>
  <si>
    <t>-------------------------ЯНДЕКС-------------------------</t>
  </si>
  <si>
    <t>-----</t>
  </si>
  <si>
    <t xml:space="preserve">----- </t>
  </si>
  <si>
    <t>Комиссия маркета</t>
  </si>
  <si>
    <t xml:space="preserve">₽ </t>
  </si>
  <si>
    <t>НАЛОГИ</t>
  </si>
  <si>
    <t>ПРИБЫЛЬ</t>
  </si>
  <si>
    <t xml:space="preserve"> под 1%</t>
  </si>
  <si>
    <t>под 5%</t>
  </si>
  <si>
    <t>% за вывод</t>
  </si>
  <si>
    <t>ЯМ</t>
  </si>
  <si>
    <t>ПРОГНОЗ</t>
  </si>
  <si>
    <t>Прибыль</t>
  </si>
  <si>
    <t>ИТОГ</t>
  </si>
  <si>
    <t>Получен</t>
  </si>
  <si>
    <t>Вернулся</t>
  </si>
  <si>
    <t>ОТМ-ВОЗ</t>
  </si>
  <si>
    <t>Проверен</t>
  </si>
  <si>
    <t xml:space="preserve">Дата получения </t>
  </si>
  <si>
    <t xml:space="preserve">₽ вернули клиенту </t>
  </si>
  <si>
    <t>Продан</t>
  </si>
  <si>
    <t>БРАК</t>
  </si>
  <si>
    <t>Уценка</t>
  </si>
  <si>
    <t>Пломбы</t>
  </si>
  <si>
    <t xml:space="preserve">Подмена </t>
  </si>
  <si>
    <t>Возврат К</t>
  </si>
  <si>
    <t>ПРИМЕЧАНИЕ (например: на диагносике)</t>
  </si>
  <si>
    <t>ДА</t>
  </si>
  <si>
    <t>НЕТ</t>
  </si>
  <si>
    <t>Статус</t>
  </si>
  <si>
    <t>Чек лист</t>
  </si>
  <si>
    <t>Остчет времени</t>
  </si>
  <si>
    <t>Готов  к продаже</t>
  </si>
  <si>
    <t>ответ ЯМ</t>
  </si>
  <si>
    <t>Маржа</t>
  </si>
  <si>
    <t>98000 носок на айфон</t>
  </si>
  <si>
    <t xml:space="preserve">1выплата </t>
  </si>
  <si>
    <t>2выплата</t>
  </si>
  <si>
    <t>ВОЗВРАТЫ</t>
  </si>
  <si>
    <t>Маржа прогноз</t>
  </si>
  <si>
    <t>Маржа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</si>
</sst>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8"/>
      <color theme="1"/>
      <name val="Abadi MT Condensed Light"/>
      <family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textRotation="45"/>
    </xf>
    <xf numFmtId="0" fontId="1" fillId="0" borderId="0" xfId="0" applyFont="1"/>
    <xf numFmtId="0" fontId="5" fillId="0" borderId="0" xfId="0" applyFont="1"/>
    <xf numFmtId="14" fontId="0" fillId="0" borderId="0" xfId="0" applyNumberFormat="1"/>
    <xf numFmtId="0" fontId="6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3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164" fontId="0" fillId="0" borderId="5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 tint="-0.499984740745262"/>
      </font>
    </dxf>
    <dxf>
      <font>
        <b/>
        <i val="0"/>
        <color rgb="FF00B050"/>
      </font>
    </dxf>
    <dxf>
      <fill>
        <patternFill patternType="solid">
          <bgColor theme="7" tint="0.7999816888943144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 patternType="darkHorizontal">
          <fgColor rgb="FFFF0000"/>
          <bgColor rgb="FFEFBAB8"/>
        </patternFill>
      </fill>
    </dxf>
    <dxf>
      <fill>
        <patternFill patternType="gray0625">
          <fgColor theme="1"/>
          <bgColor theme="7" tint="0.3999450666829432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  <color rgb="FFFF0000"/>
      </font>
    </dxf>
    <dxf>
      <font>
        <b val="0"/>
        <i val="0"/>
        <strike val="0"/>
        <u val="none"/>
        <color theme="5" tint="0.39994506668294322"/>
      </font>
    </dxf>
    <dxf>
      <font>
        <color rgb="FF92D050"/>
      </font>
    </dxf>
    <dxf>
      <font>
        <color rgb="FF00B0F0"/>
      </font>
    </dxf>
    <dxf>
      <font>
        <color theme="0"/>
      </font>
      <fill>
        <patternFill patternType="solid">
          <fgColor theme="0"/>
          <bgColor theme="3" tint="-0.24994659260841701"/>
        </patternFill>
      </fill>
    </dxf>
    <dxf>
      <font>
        <color theme="0"/>
      </font>
      <fill>
        <patternFill patternType="gray0625">
          <fgColor theme="1"/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 patternType="gray0625">
          <fgColor theme="1"/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 patternType="gray0625">
          <fgColor theme="1"/>
          <bgColor theme="4" tint="0.59996337778862885"/>
        </patternFill>
      </fill>
    </dxf>
    <dxf>
      <fill>
        <patternFill>
          <fgColor theme="1"/>
          <bgColor theme="4" tint="0.59996337778862885"/>
        </patternFill>
      </fill>
    </dxf>
    <dxf>
      <fill>
        <patternFill patternType="gray0625">
          <fgColor theme="1"/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 patternType="gray0625">
          <fgColor theme="0"/>
          <bgColor theme="3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gray0625">
          <fgColor theme="1"/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fgColor theme="1"/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 patternType="gray0625">
          <fgColor theme="1"/>
          <bgColor theme="9" tint="0.39994506668294322"/>
        </patternFill>
      </fill>
    </dxf>
    <dxf>
      <fill>
        <patternFill patternType="solid">
          <fgColor theme="1"/>
          <bgColor theme="9" tint="-0.24994659260841701"/>
        </patternFill>
      </fill>
    </dxf>
    <dxf>
      <font>
        <color theme="0"/>
      </font>
      <fill>
        <patternFill patternType="gray0625">
          <fgColor theme="1"/>
          <bgColor theme="9" tint="-0.24994659260841701"/>
        </patternFill>
      </fill>
    </dxf>
    <dxf>
      <font>
        <color theme="0"/>
      </font>
      <fill>
        <patternFill>
          <fgColor theme="1"/>
          <bgColor theme="9" tint="-0.499984740745262"/>
        </patternFill>
      </fill>
    </dxf>
    <dxf>
      <font>
        <color theme="0"/>
      </font>
      <fill>
        <patternFill patternType="gray0625">
          <fgColor theme="0"/>
          <bgColor theme="9" tint="-0.499984740745262"/>
        </patternFill>
      </fill>
    </dxf>
    <dxf>
      <font>
        <color theme="0"/>
      </font>
      <fill>
        <patternFill patternType="gray0625">
          <fgColor theme="0"/>
          <bgColor theme="1" tint="4.9989318521683403E-2"/>
        </patternFill>
      </fill>
    </dxf>
    <dxf>
      <font>
        <color theme="0"/>
      </font>
      <fill>
        <patternFill patternType="gray0625">
          <fgColor theme="0"/>
          <bgColor theme="1" tint="0.14996795556505021"/>
        </patternFill>
      </fill>
    </dxf>
    <dxf>
      <font>
        <color theme="0"/>
      </font>
      <fill>
        <patternFill patternType="gray0625">
          <fgColor theme="0"/>
          <bgColor theme="1" tint="0.24994659260841701"/>
        </patternFill>
      </fill>
    </dxf>
    <dxf>
      <fill>
        <patternFill patternType="gray0625">
          <bgColor theme="1" tint="0.34998626667073579"/>
        </patternFill>
      </fill>
    </dxf>
    <dxf>
      <fill>
        <patternFill patternType="gray0625">
          <bgColor theme="0" tint="-0.499984740745262"/>
        </patternFill>
      </fill>
    </dxf>
    <dxf>
      <fill>
        <patternFill patternType="gray0625">
          <bgColor theme="0" tint="-0.34998626667073579"/>
        </patternFill>
      </fill>
    </dxf>
    <dxf>
      <fill>
        <patternFill patternType="gray0625">
          <fgColor theme="1"/>
          <bgColor theme="0" tint="-0.24994659260841701"/>
        </patternFill>
      </fill>
    </dxf>
    <dxf>
      <fill>
        <patternFill patternType="gray0625">
          <fgColor theme="1"/>
          <bgColor theme="0" tint="-0.14993743705557422"/>
        </patternFill>
      </fill>
    </dxf>
    <dxf>
      <fill>
        <patternFill patternType="gray0625">
          <bgColor theme="0" tint="-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EFB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2A0E-8060-CF4D-890B-C9612AF052AC}">
  <dimension ref="A1:O600"/>
  <sheetViews>
    <sheetView showZeros="0" zoomScale="150" zoomScaleNormal="150" workbookViewId="0">
      <selection activeCell="N12" sqref="N12"/>
    </sheetView>
  </sheetViews>
  <sheetFormatPr baseColWidth="10" defaultColWidth="10.83203125" defaultRowHeight="16" x14ac:dyDescent="0.2"/>
  <cols>
    <col min="1" max="1" width="11.5" bestFit="1" customWidth="1"/>
    <col min="2" max="2" width="10.1640625" bestFit="1" customWidth="1"/>
    <col min="3" max="3" width="9" bestFit="1" customWidth="1"/>
  </cols>
  <sheetData>
    <row r="1" spans="1:15" x14ac:dyDescent="0.2">
      <c r="A1" s="1" t="s">
        <v>15</v>
      </c>
      <c r="B1" s="1" t="s">
        <v>91</v>
      </c>
      <c r="C1" s="1" t="s">
        <v>16</v>
      </c>
      <c r="D1" s="1" t="s">
        <v>96</v>
      </c>
      <c r="E1" s="1" t="s">
        <v>29</v>
      </c>
      <c r="F1" s="1" t="s">
        <v>39</v>
      </c>
      <c r="G1" s="1" t="s">
        <v>49</v>
      </c>
      <c r="H1" s="1" t="s">
        <v>59</v>
      </c>
      <c r="I1" s="1" t="s">
        <v>59</v>
      </c>
      <c r="J1" s="19">
        <f ca="1">TODAY()</f>
        <v>45541</v>
      </c>
      <c r="K1" t="str">
        <f>SUBSTITUTE(Сегодня!Z3," ","")</f>
        <v/>
      </c>
      <c r="L1" t="str">
        <f>SUBSTITUTE(Сегодня!AA3," ","")</f>
        <v/>
      </c>
      <c r="M1">
        <f>IFERROR(Сегодня!K4*Сегодня!L4," ")</f>
        <v>79000</v>
      </c>
      <c r="N1" s="28" t="str">
        <f>Сегодня!AB4</f>
        <v xml:space="preserve"> </v>
      </c>
      <c r="O1">
        <f>ОТМ_ВЗ!V3</f>
        <v>0</v>
      </c>
    </row>
    <row r="2" spans="1:15" x14ac:dyDescent="0.2">
      <c r="A2" s="1" t="s">
        <v>17</v>
      </c>
      <c r="B2" s="1" t="s">
        <v>92</v>
      </c>
      <c r="C2" s="1" t="s">
        <v>18</v>
      </c>
      <c r="D2" s="1" t="s">
        <v>97</v>
      </c>
      <c r="E2" s="1" t="s">
        <v>30</v>
      </c>
      <c r="F2" s="1" t="s">
        <v>40</v>
      </c>
      <c r="G2" s="1" t="s">
        <v>50</v>
      </c>
      <c r="H2" s="1" t="s">
        <v>60</v>
      </c>
      <c r="I2" s="1" t="s">
        <v>60</v>
      </c>
      <c r="K2" t="str">
        <f>SUBSTITUTE(Сегодня!Z4," ","")</f>
        <v/>
      </c>
      <c r="L2" t="str">
        <f>SUBSTITUTE(Сегодня!AA4," ","")</f>
        <v/>
      </c>
      <c r="M2">
        <f>IFERROR(Сегодня!K5*Сегодня!L5," ")</f>
        <v>79000</v>
      </c>
      <c r="N2" s="28" t="str">
        <f>Сегодня!AB5</f>
        <v xml:space="preserve"> </v>
      </c>
      <c r="O2">
        <f>ОТМ_ВЗ!V4</f>
        <v>0</v>
      </c>
    </row>
    <row r="3" spans="1:15" x14ac:dyDescent="0.2">
      <c r="A3" s="1" t="s">
        <v>19</v>
      </c>
      <c r="B3" s="1" t="s">
        <v>93</v>
      </c>
      <c r="C3" s="1" t="s">
        <v>85</v>
      </c>
      <c r="E3" s="1" t="s">
        <v>31</v>
      </c>
      <c r="F3" s="1" t="s">
        <v>41</v>
      </c>
      <c r="G3" s="1" t="s">
        <v>51</v>
      </c>
      <c r="H3" s="1" t="s">
        <v>61</v>
      </c>
      <c r="I3" s="1" t="s">
        <v>61</v>
      </c>
      <c r="K3" t="str">
        <f>SUBSTITUTE(Сегодня!Z5," ","")</f>
        <v/>
      </c>
      <c r="L3" t="str">
        <f>SUBSTITUTE(Сегодня!AA5," ","")</f>
        <v/>
      </c>
      <c r="M3">
        <f>IFERROR(Сегодня!K6*Сегодня!L6," ")</f>
        <v>79000</v>
      </c>
      <c r="N3" s="28" t="str">
        <f>Сегодня!AB6</f>
        <v xml:space="preserve"> </v>
      </c>
      <c r="O3">
        <f>ОТМ_ВЗ!V5</f>
        <v>0</v>
      </c>
    </row>
    <row r="4" spans="1:15" x14ac:dyDescent="0.2">
      <c r="B4" s="1" t="s">
        <v>90</v>
      </c>
      <c r="E4" s="1" t="s">
        <v>32</v>
      </c>
      <c r="F4" s="1" t="s">
        <v>42</v>
      </c>
      <c r="G4" s="1" t="s">
        <v>52</v>
      </c>
      <c r="H4" s="1" t="s">
        <v>62</v>
      </c>
      <c r="I4" s="1" t="s">
        <v>62</v>
      </c>
      <c r="K4" t="str">
        <f>SUBSTITUTE(Сегодня!Z6," ","")</f>
        <v/>
      </c>
      <c r="L4" t="str">
        <f>SUBSTITUTE(Сегодня!AA6," ","")</f>
        <v/>
      </c>
      <c r="M4">
        <f>IFERROR(Сегодня!K7*Сегодня!L7," ")</f>
        <v>79000</v>
      </c>
      <c r="N4" s="28" t="str">
        <f>Сегодня!AB7</f>
        <v xml:space="preserve"> </v>
      </c>
      <c r="O4">
        <f>ОТМ_ВЗ!V6</f>
        <v>0</v>
      </c>
    </row>
    <row r="5" spans="1:15" x14ac:dyDescent="0.2">
      <c r="B5" s="1" t="s">
        <v>94</v>
      </c>
      <c r="E5" s="1" t="s">
        <v>33</v>
      </c>
      <c r="F5" s="1" t="s">
        <v>43</v>
      </c>
      <c r="G5" s="1" t="s">
        <v>53</v>
      </c>
      <c r="H5" s="1" t="s">
        <v>63</v>
      </c>
      <c r="I5" s="1" t="s">
        <v>63</v>
      </c>
      <c r="K5" t="str">
        <f>SUBSTITUTE(Сегодня!Z7," ","")</f>
        <v/>
      </c>
      <c r="L5" t="str">
        <f>SUBSTITUTE(Сегодня!AA7," ","")</f>
        <v/>
      </c>
      <c r="M5">
        <f>IFERROR(Сегодня!K8*Сегодня!L8," ")</f>
        <v>0</v>
      </c>
      <c r="N5" s="28">
        <f ca="1">Сегодня!AB8</f>
        <v>0</v>
      </c>
      <c r="O5">
        <f>ОТМ_ВЗ!V7</f>
        <v>0</v>
      </c>
    </row>
    <row r="6" spans="1:15" x14ac:dyDescent="0.2">
      <c r="E6" s="1" t="s">
        <v>34</v>
      </c>
      <c r="F6" s="1" t="s">
        <v>44</v>
      </c>
      <c r="G6" s="1" t="s">
        <v>54</v>
      </c>
      <c r="H6" s="1" t="s">
        <v>64</v>
      </c>
      <c r="I6" s="1" t="s">
        <v>64</v>
      </c>
      <c r="K6" t="str">
        <f>SUBSTITUTE(Сегодня!Z8," ","")</f>
        <v/>
      </c>
      <c r="L6" t="str">
        <f>SUBSTITUTE(Сегодня!AA8," ","")</f>
        <v/>
      </c>
      <c r="M6">
        <f>IFERROR(Сегодня!K9*Сегодня!L9," ")</f>
        <v>0</v>
      </c>
      <c r="N6" s="28">
        <f ca="1">Сегодня!AB9</f>
        <v>0</v>
      </c>
      <c r="O6">
        <f>ОТМ_ВЗ!V8</f>
        <v>0</v>
      </c>
    </row>
    <row r="7" spans="1:15" x14ac:dyDescent="0.2">
      <c r="E7" s="1" t="s">
        <v>35</v>
      </c>
      <c r="F7" s="1" t="s">
        <v>45</v>
      </c>
      <c r="G7" s="1" t="s">
        <v>55</v>
      </c>
      <c r="H7" s="1" t="s">
        <v>65</v>
      </c>
      <c r="I7" s="1" t="s">
        <v>65</v>
      </c>
      <c r="K7" t="str">
        <f>SUBSTITUTE(Сегодня!Z9," ","")</f>
        <v/>
      </c>
      <c r="L7" t="str">
        <f>SUBSTITUTE(Сегодня!AA9," ","")</f>
        <v/>
      </c>
      <c r="M7">
        <f>IFERROR(Сегодня!K10*Сегодня!L10," ")</f>
        <v>0</v>
      </c>
      <c r="O7">
        <f>ОТМ_ВЗ!V9</f>
        <v>0</v>
      </c>
    </row>
    <row r="8" spans="1:15" x14ac:dyDescent="0.2">
      <c r="E8" s="1" t="s">
        <v>36</v>
      </c>
      <c r="F8" s="1" t="s">
        <v>46</v>
      </c>
      <c r="G8" s="1" t="s">
        <v>56</v>
      </c>
      <c r="H8" s="1" t="s">
        <v>66</v>
      </c>
      <c r="I8" s="1" t="s">
        <v>66</v>
      </c>
      <c r="K8" t="str">
        <f>SUBSTITUTE(Сегодня!Z10," ","")</f>
        <v/>
      </c>
      <c r="L8" t="str">
        <f>SUBSTITUTE(Сегодня!AA10," ","")</f>
        <v/>
      </c>
      <c r="M8">
        <f>IFERROR(Сегодня!K11*Сегодня!L11," ")</f>
        <v>0</v>
      </c>
      <c r="O8">
        <f>ОТМ_ВЗ!V10</f>
        <v>0</v>
      </c>
    </row>
    <row r="9" spans="1:15" x14ac:dyDescent="0.2">
      <c r="E9" s="1" t="s">
        <v>37</v>
      </c>
      <c r="F9" s="1" t="s">
        <v>47</v>
      </c>
      <c r="G9" s="1" t="s">
        <v>57</v>
      </c>
      <c r="H9" s="1" t="s">
        <v>67</v>
      </c>
      <c r="I9" s="1" t="s">
        <v>67</v>
      </c>
      <c r="K9" t="str">
        <f>SUBSTITUTE(Сегодня!Z11," ","")</f>
        <v/>
      </c>
      <c r="L9" t="str">
        <f>SUBSTITUTE(Сегодня!AA11," ","")</f>
        <v/>
      </c>
      <c r="M9">
        <f>IFERROR(Сегодня!K12*Сегодня!L12," ")</f>
        <v>0</v>
      </c>
      <c r="O9">
        <f>ОТМ_ВЗ!V11</f>
        <v>0</v>
      </c>
    </row>
    <row r="10" spans="1:15" x14ac:dyDescent="0.2">
      <c r="E10" s="1" t="s">
        <v>38</v>
      </c>
      <c r="F10" s="1" t="s">
        <v>48</v>
      </c>
      <c r="G10" s="1" t="s">
        <v>58</v>
      </c>
      <c r="H10" s="1" t="s">
        <v>68</v>
      </c>
      <c r="I10" s="1" t="s">
        <v>68</v>
      </c>
      <c r="K10" t="str">
        <f>SUBSTITUTE(Сегодня!Z12," ","")</f>
        <v/>
      </c>
      <c r="L10" t="str">
        <f>SUBSTITUTE(Сегодня!AA12," ","")</f>
        <v/>
      </c>
      <c r="M10">
        <f>IFERROR(Сегодня!K13*Сегодня!L13," ")</f>
        <v>0</v>
      </c>
      <c r="O10">
        <f>ОТМ_ВЗ!V12</f>
        <v>0</v>
      </c>
    </row>
    <row r="11" spans="1:15" x14ac:dyDescent="0.2">
      <c r="M11">
        <f>IFERROR(Сегодня!K14*Сегодня!L14," ")</f>
        <v>0</v>
      </c>
      <c r="O11">
        <f>ОТМ_ВЗ!V13</f>
        <v>0</v>
      </c>
    </row>
    <row r="12" spans="1:15" x14ac:dyDescent="0.2">
      <c r="M12">
        <f>IFERROR(Сегодня!K15*Сегодня!L15," ")</f>
        <v>0</v>
      </c>
      <c r="O12">
        <f>ОТМ_ВЗ!V14</f>
        <v>0</v>
      </c>
    </row>
    <row r="13" spans="1:15" x14ac:dyDescent="0.2">
      <c r="M13">
        <f>IFERROR(Сегодня!K16*Сегодня!L16," ")</f>
        <v>0</v>
      </c>
      <c r="O13">
        <f>ОТМ_ВЗ!V15</f>
        <v>0</v>
      </c>
    </row>
    <row r="14" spans="1:15" x14ac:dyDescent="0.2">
      <c r="M14">
        <f>IFERROR(Сегодня!K17*Сегодня!L17," ")</f>
        <v>0</v>
      </c>
      <c r="O14">
        <f>ОТМ_ВЗ!V16</f>
        <v>0</v>
      </c>
    </row>
    <row r="15" spans="1:15" x14ac:dyDescent="0.2">
      <c r="M15">
        <f>IFERROR(Сегодня!K18*Сегодня!L18," ")</f>
        <v>0</v>
      </c>
      <c r="O15">
        <f>ОТМ_ВЗ!V17</f>
        <v>0</v>
      </c>
    </row>
    <row r="16" spans="1:15" x14ac:dyDescent="0.2">
      <c r="M16">
        <f>IFERROR(Сегодня!K19*Сегодня!L19," ")</f>
        <v>0</v>
      </c>
      <c r="O16">
        <f>ОТМ_ВЗ!V18</f>
        <v>0</v>
      </c>
    </row>
    <row r="17" spans="13:15" x14ac:dyDescent="0.2">
      <c r="M17">
        <f>IFERROR(Сегодня!K20*Сегодня!L20," ")</f>
        <v>0</v>
      </c>
      <c r="O17">
        <f>ОТМ_ВЗ!V19</f>
        <v>0</v>
      </c>
    </row>
    <row r="18" spans="13:15" x14ac:dyDescent="0.2">
      <c r="M18">
        <f>IFERROR(Сегодня!K21*Сегодня!L21," ")</f>
        <v>0</v>
      </c>
      <c r="O18">
        <f>ОТМ_ВЗ!V20</f>
        <v>0</v>
      </c>
    </row>
    <row r="19" spans="13:15" x14ac:dyDescent="0.2">
      <c r="M19">
        <f>IFERROR(Сегодня!K22*Сегодня!L22," ")</f>
        <v>0</v>
      </c>
      <c r="O19">
        <f>ОТМ_ВЗ!V21</f>
        <v>0</v>
      </c>
    </row>
    <row r="20" spans="13:15" x14ac:dyDescent="0.2">
      <c r="M20">
        <f>IFERROR(Сегодня!K23*Сегодня!L23," ")</f>
        <v>0</v>
      </c>
      <c r="O20">
        <f>ОТМ_ВЗ!V22</f>
        <v>0</v>
      </c>
    </row>
    <row r="21" spans="13:15" x14ac:dyDescent="0.2">
      <c r="M21">
        <f>IFERROR(Сегодня!K24*Сегодня!L24," ")</f>
        <v>0</v>
      </c>
      <c r="O21">
        <f>ОТМ_ВЗ!V23</f>
        <v>0</v>
      </c>
    </row>
    <row r="22" spans="13:15" x14ac:dyDescent="0.2">
      <c r="M22">
        <f>IFERROR(Сегодня!K25*Сегодня!L25," ")</f>
        <v>0</v>
      </c>
      <c r="O22">
        <f>ОТМ_ВЗ!V24</f>
        <v>0</v>
      </c>
    </row>
    <row r="23" spans="13:15" x14ac:dyDescent="0.2">
      <c r="M23">
        <f>IFERROR(Сегодня!K26*Сегодня!L26," ")</f>
        <v>0</v>
      </c>
      <c r="O23">
        <f>ОТМ_ВЗ!V25</f>
        <v>0</v>
      </c>
    </row>
    <row r="24" spans="13:15" x14ac:dyDescent="0.2">
      <c r="M24">
        <f>IFERROR(Сегодня!K27*Сегодня!L27," ")</f>
        <v>0</v>
      </c>
      <c r="O24">
        <f>ОТМ_ВЗ!V26</f>
        <v>0</v>
      </c>
    </row>
    <row r="25" spans="13:15" x14ac:dyDescent="0.2">
      <c r="M25">
        <f>IFERROR(Сегодня!K28*Сегодня!L28," ")</f>
        <v>0</v>
      </c>
      <c r="O25">
        <f>ОТМ_ВЗ!V27</f>
        <v>0</v>
      </c>
    </row>
    <row r="26" spans="13:15" x14ac:dyDescent="0.2">
      <c r="M26">
        <f>IFERROR(Сегодня!K29*Сегодня!L29," ")</f>
        <v>0</v>
      </c>
      <c r="O26">
        <f>ОТМ_ВЗ!V28</f>
        <v>0</v>
      </c>
    </row>
    <row r="27" spans="13:15" x14ac:dyDescent="0.2">
      <c r="M27">
        <f>IFERROR(Сегодня!K30*Сегодня!L30," ")</f>
        <v>0</v>
      </c>
      <c r="O27">
        <f>ОТМ_ВЗ!V29</f>
        <v>0</v>
      </c>
    </row>
    <row r="28" spans="13:15" x14ac:dyDescent="0.2">
      <c r="M28">
        <f>IFERROR(Сегодня!K31*Сегодня!L31," ")</f>
        <v>0</v>
      </c>
      <c r="O28">
        <f>ОТМ_ВЗ!V30</f>
        <v>0</v>
      </c>
    </row>
    <row r="29" spans="13:15" x14ac:dyDescent="0.2">
      <c r="M29">
        <f>IFERROR(Сегодня!K32*Сегодня!L32," ")</f>
        <v>0</v>
      </c>
      <c r="O29">
        <f>ОТМ_ВЗ!V31</f>
        <v>0</v>
      </c>
    </row>
    <row r="30" spans="13:15" x14ac:dyDescent="0.2">
      <c r="M30">
        <f>IFERROR(Сегодня!K33*Сегодня!L33," ")</f>
        <v>0</v>
      </c>
      <c r="O30">
        <f>ОТМ_ВЗ!V32</f>
        <v>0</v>
      </c>
    </row>
    <row r="31" spans="13:15" x14ac:dyDescent="0.2">
      <c r="M31">
        <f>IFERROR(Сегодня!K34*Сегодня!L34," ")</f>
        <v>0</v>
      </c>
      <c r="O31">
        <f>ОТМ_ВЗ!V33</f>
        <v>0</v>
      </c>
    </row>
    <row r="32" spans="13:15" x14ac:dyDescent="0.2">
      <c r="M32">
        <f>IFERROR(Сегодня!K35*Сегодня!L35," ")</f>
        <v>0</v>
      </c>
      <c r="O32">
        <f>ОТМ_ВЗ!V34</f>
        <v>0</v>
      </c>
    </row>
    <row r="33" spans="13:15" x14ac:dyDescent="0.2">
      <c r="M33">
        <f>IFERROR(Сегодня!K36*Сегодня!L36," ")</f>
        <v>0</v>
      </c>
      <c r="O33">
        <f>ОТМ_ВЗ!V35</f>
        <v>0</v>
      </c>
    </row>
    <row r="34" spans="13:15" x14ac:dyDescent="0.2">
      <c r="M34">
        <f>IFERROR(Сегодня!K37*Сегодня!L37," ")</f>
        <v>0</v>
      </c>
      <c r="O34">
        <f>ОТМ_ВЗ!V36</f>
        <v>0</v>
      </c>
    </row>
    <row r="35" spans="13:15" x14ac:dyDescent="0.2">
      <c r="M35">
        <f>IFERROR(Сегодня!K38*Сегодня!L38," ")</f>
        <v>0</v>
      </c>
      <c r="O35">
        <f>ОТМ_ВЗ!V37</f>
        <v>0</v>
      </c>
    </row>
    <row r="36" spans="13:15" x14ac:dyDescent="0.2">
      <c r="M36">
        <f>IFERROR(Сегодня!K39*Сегодня!L39," ")</f>
        <v>0</v>
      </c>
      <c r="O36">
        <f>ОТМ_ВЗ!V38</f>
        <v>0</v>
      </c>
    </row>
    <row r="37" spans="13:15" x14ac:dyDescent="0.2">
      <c r="M37">
        <f>IFERROR(Сегодня!K40*Сегодня!L40," ")</f>
        <v>0</v>
      </c>
      <c r="O37">
        <f>ОТМ_ВЗ!V39</f>
        <v>0</v>
      </c>
    </row>
    <row r="38" spans="13:15" x14ac:dyDescent="0.2">
      <c r="M38">
        <f>IFERROR(Сегодня!K41*Сегодня!L41," ")</f>
        <v>0</v>
      </c>
      <c r="O38">
        <f>ОТМ_ВЗ!V40</f>
        <v>0</v>
      </c>
    </row>
    <row r="39" spans="13:15" x14ac:dyDescent="0.2">
      <c r="M39">
        <f>IFERROR(Сегодня!K42*Сегодня!L42," ")</f>
        <v>0</v>
      </c>
      <c r="O39">
        <f>ОТМ_ВЗ!V41</f>
        <v>0</v>
      </c>
    </row>
    <row r="40" spans="13:15" x14ac:dyDescent="0.2">
      <c r="M40">
        <f>IFERROR(Сегодня!K43*Сегодня!L43," ")</f>
        <v>0</v>
      </c>
      <c r="O40">
        <f>ОТМ_ВЗ!V42</f>
        <v>0</v>
      </c>
    </row>
    <row r="41" spans="13:15" x14ac:dyDescent="0.2">
      <c r="M41">
        <f>IFERROR(Сегодня!K44*Сегодня!L44," ")</f>
        <v>0</v>
      </c>
      <c r="O41">
        <f>ОТМ_ВЗ!V43</f>
        <v>0</v>
      </c>
    </row>
    <row r="42" spans="13:15" x14ac:dyDescent="0.2">
      <c r="M42">
        <f>IFERROR(Сегодня!K45*Сегодня!L45," ")</f>
        <v>0</v>
      </c>
      <c r="O42">
        <f>ОТМ_ВЗ!V44</f>
        <v>0</v>
      </c>
    </row>
    <row r="43" spans="13:15" x14ac:dyDescent="0.2">
      <c r="M43">
        <f>IFERROR(Сегодня!K46*Сегодня!L46," ")</f>
        <v>0</v>
      </c>
      <c r="O43">
        <f>ОТМ_ВЗ!V45</f>
        <v>0</v>
      </c>
    </row>
    <row r="44" spans="13:15" x14ac:dyDescent="0.2">
      <c r="M44">
        <f>IFERROR(Сегодня!K47*Сегодня!L47," ")</f>
        <v>0</v>
      </c>
      <c r="O44">
        <f>ОТМ_ВЗ!V46</f>
        <v>0</v>
      </c>
    </row>
    <row r="45" spans="13:15" x14ac:dyDescent="0.2">
      <c r="M45">
        <f>IFERROR(Сегодня!K48*Сегодня!L48," ")</f>
        <v>0</v>
      </c>
      <c r="O45">
        <f>ОТМ_ВЗ!V47</f>
        <v>0</v>
      </c>
    </row>
    <row r="46" spans="13:15" x14ac:dyDescent="0.2">
      <c r="M46">
        <f>IFERROR(Сегодня!K49*Сегодня!L49," ")</f>
        <v>0</v>
      </c>
      <c r="O46">
        <f>ОТМ_ВЗ!V48</f>
        <v>0</v>
      </c>
    </row>
    <row r="47" spans="13:15" x14ac:dyDescent="0.2">
      <c r="M47">
        <f>IFERROR(Сегодня!K50*Сегодня!L50," ")</f>
        <v>0</v>
      </c>
      <c r="O47">
        <f>ОТМ_ВЗ!V49</f>
        <v>0</v>
      </c>
    </row>
    <row r="48" spans="13:15" x14ac:dyDescent="0.2">
      <c r="M48">
        <f>IFERROR(Сегодня!K51*Сегодня!L51," ")</f>
        <v>0</v>
      </c>
      <c r="O48">
        <f>ОТМ_ВЗ!V50</f>
        <v>0</v>
      </c>
    </row>
    <row r="49" spans="13:15" x14ac:dyDescent="0.2">
      <c r="M49">
        <f>IFERROR(Сегодня!K52*Сегодня!L52," ")</f>
        <v>0</v>
      </c>
      <c r="O49">
        <f>ОТМ_ВЗ!V51</f>
        <v>0</v>
      </c>
    </row>
    <row r="50" spans="13:15" x14ac:dyDescent="0.2">
      <c r="M50">
        <f>IFERROR(Сегодня!K53*Сегодня!L53," ")</f>
        <v>0</v>
      </c>
      <c r="O50">
        <f>ОТМ_ВЗ!V52</f>
        <v>0</v>
      </c>
    </row>
    <row r="51" spans="13:15" x14ac:dyDescent="0.2">
      <c r="M51">
        <f>IFERROR(Сегодня!K54*Сегодня!L54," ")</f>
        <v>0</v>
      </c>
      <c r="O51">
        <f>ОТМ_ВЗ!V53</f>
        <v>0</v>
      </c>
    </row>
    <row r="52" spans="13:15" x14ac:dyDescent="0.2">
      <c r="M52">
        <f>IFERROR(Сегодня!K55*Сегодня!L55," ")</f>
        <v>0</v>
      </c>
      <c r="O52">
        <f>ОТМ_ВЗ!V54</f>
        <v>0</v>
      </c>
    </row>
    <row r="53" spans="13:15" x14ac:dyDescent="0.2">
      <c r="M53">
        <f>IFERROR(Сегодня!K56*Сегодня!L56," ")</f>
        <v>0</v>
      </c>
      <c r="O53">
        <f>ОТМ_ВЗ!V55</f>
        <v>0</v>
      </c>
    </row>
    <row r="54" spans="13:15" x14ac:dyDescent="0.2">
      <c r="M54">
        <f>IFERROR(Сегодня!K57*Сегодня!L57," ")</f>
        <v>0</v>
      </c>
      <c r="O54">
        <f>ОТМ_ВЗ!V56</f>
        <v>0</v>
      </c>
    </row>
    <row r="55" spans="13:15" x14ac:dyDescent="0.2">
      <c r="M55">
        <f>IFERROR(Сегодня!K58*Сегодня!L58," ")</f>
        <v>0</v>
      </c>
      <c r="O55">
        <f>ОТМ_ВЗ!V57</f>
        <v>0</v>
      </c>
    </row>
    <row r="56" spans="13:15" x14ac:dyDescent="0.2">
      <c r="M56">
        <f>IFERROR(Сегодня!K59*Сегодня!L59," ")</f>
        <v>0</v>
      </c>
      <c r="O56">
        <f>ОТМ_ВЗ!V58</f>
        <v>0</v>
      </c>
    </row>
    <row r="57" spans="13:15" x14ac:dyDescent="0.2">
      <c r="M57">
        <f>IFERROR(Сегодня!K60*Сегодня!L60," ")</f>
        <v>0</v>
      </c>
      <c r="O57">
        <f>ОТМ_ВЗ!V59</f>
        <v>0</v>
      </c>
    </row>
    <row r="58" spans="13:15" x14ac:dyDescent="0.2">
      <c r="M58">
        <f>IFERROR(Сегодня!K61*Сегодня!L61," ")</f>
        <v>0</v>
      </c>
      <c r="O58">
        <f>ОТМ_ВЗ!V60</f>
        <v>0</v>
      </c>
    </row>
    <row r="59" spans="13:15" x14ac:dyDescent="0.2">
      <c r="M59">
        <f>IFERROR(Сегодня!K62*Сегодня!L62," ")</f>
        <v>0</v>
      </c>
      <c r="O59">
        <f>ОТМ_ВЗ!V61</f>
        <v>0</v>
      </c>
    </row>
    <row r="60" spans="13:15" x14ac:dyDescent="0.2">
      <c r="M60">
        <f>IFERROR(Сегодня!K63*Сегодня!L63," ")</f>
        <v>0</v>
      </c>
      <c r="O60">
        <f>ОТМ_ВЗ!V62</f>
        <v>0</v>
      </c>
    </row>
    <row r="61" spans="13:15" x14ac:dyDescent="0.2">
      <c r="M61">
        <f>IFERROR(Сегодня!K64*Сегодня!L64," ")</f>
        <v>0</v>
      </c>
      <c r="O61">
        <f>ОТМ_ВЗ!V63</f>
        <v>0</v>
      </c>
    </row>
    <row r="62" spans="13:15" x14ac:dyDescent="0.2">
      <c r="M62">
        <f>IFERROR(Сегодня!K65*Сегодня!L65," ")</f>
        <v>0</v>
      </c>
      <c r="O62">
        <f>ОТМ_ВЗ!V64</f>
        <v>0</v>
      </c>
    </row>
    <row r="63" spans="13:15" x14ac:dyDescent="0.2">
      <c r="M63">
        <f>IFERROR(Сегодня!K66*Сегодня!L66," ")</f>
        <v>0</v>
      </c>
      <c r="O63">
        <f>ОТМ_ВЗ!V65</f>
        <v>0</v>
      </c>
    </row>
    <row r="64" spans="13:15" x14ac:dyDescent="0.2">
      <c r="M64">
        <f>IFERROR(Сегодня!K67*Сегодня!L67," ")</f>
        <v>0</v>
      </c>
      <c r="O64">
        <f>ОТМ_ВЗ!V66</f>
        <v>0</v>
      </c>
    </row>
    <row r="65" spans="13:15" x14ac:dyDescent="0.2">
      <c r="M65">
        <f>IFERROR(Сегодня!K68*Сегодня!L68," ")</f>
        <v>0</v>
      </c>
      <c r="O65">
        <f>ОТМ_ВЗ!V67</f>
        <v>0</v>
      </c>
    </row>
    <row r="66" spans="13:15" x14ac:dyDescent="0.2">
      <c r="M66">
        <f>IFERROR(Сегодня!K69*Сегодня!L69," ")</f>
        <v>0</v>
      </c>
      <c r="O66">
        <f>ОТМ_ВЗ!V68</f>
        <v>0</v>
      </c>
    </row>
    <row r="67" spans="13:15" x14ac:dyDescent="0.2">
      <c r="M67">
        <f>IFERROR(Сегодня!K70*Сегодня!L70," ")</f>
        <v>0</v>
      </c>
      <c r="O67">
        <f>ОТМ_ВЗ!V69</f>
        <v>0</v>
      </c>
    </row>
    <row r="68" spans="13:15" x14ac:dyDescent="0.2">
      <c r="M68">
        <f>IFERROR(Сегодня!K71*Сегодня!L71," ")</f>
        <v>0</v>
      </c>
      <c r="O68">
        <f>ОТМ_ВЗ!V70</f>
        <v>0</v>
      </c>
    </row>
    <row r="69" spans="13:15" x14ac:dyDescent="0.2">
      <c r="M69">
        <f>IFERROR(Сегодня!K72*Сегодня!L72," ")</f>
        <v>0</v>
      </c>
      <c r="O69">
        <f>ОТМ_ВЗ!V71</f>
        <v>0</v>
      </c>
    </row>
    <row r="70" spans="13:15" x14ac:dyDescent="0.2">
      <c r="M70">
        <f>IFERROR(Сегодня!K73*Сегодня!L73," ")</f>
        <v>0</v>
      </c>
      <c r="O70">
        <f>ОТМ_ВЗ!V72</f>
        <v>0</v>
      </c>
    </row>
    <row r="71" spans="13:15" x14ac:dyDescent="0.2">
      <c r="M71">
        <f>IFERROR(Сегодня!K74*Сегодня!L74," ")</f>
        <v>0</v>
      </c>
      <c r="O71">
        <f>ОТМ_ВЗ!V73</f>
        <v>0</v>
      </c>
    </row>
    <row r="72" spans="13:15" x14ac:dyDescent="0.2">
      <c r="M72">
        <f>IFERROR(Сегодня!K75*Сегодня!L75," ")</f>
        <v>0</v>
      </c>
      <c r="O72">
        <f>ОТМ_ВЗ!V74</f>
        <v>0</v>
      </c>
    </row>
    <row r="73" spans="13:15" x14ac:dyDescent="0.2">
      <c r="M73">
        <f>IFERROR(Сегодня!K76*Сегодня!L76," ")</f>
        <v>0</v>
      </c>
      <c r="O73">
        <f>ОТМ_ВЗ!V75</f>
        <v>0</v>
      </c>
    </row>
    <row r="74" spans="13:15" x14ac:dyDescent="0.2">
      <c r="M74">
        <f>IFERROR(Сегодня!K77*Сегодня!L77," ")</f>
        <v>0</v>
      </c>
      <c r="O74">
        <f>ОТМ_ВЗ!V76</f>
        <v>0</v>
      </c>
    </row>
    <row r="75" spans="13:15" x14ac:dyDescent="0.2">
      <c r="M75">
        <f>IFERROR(Сегодня!K78*Сегодня!L78," ")</f>
        <v>0</v>
      </c>
      <c r="O75">
        <f>ОТМ_ВЗ!V77</f>
        <v>0</v>
      </c>
    </row>
    <row r="76" spans="13:15" x14ac:dyDescent="0.2">
      <c r="M76">
        <f>IFERROR(Сегодня!K79*Сегодня!L79," ")</f>
        <v>0</v>
      </c>
      <c r="O76">
        <f>ОТМ_ВЗ!V78</f>
        <v>0</v>
      </c>
    </row>
    <row r="77" spans="13:15" x14ac:dyDescent="0.2">
      <c r="M77">
        <f>IFERROR(Сегодня!K80*Сегодня!L80," ")</f>
        <v>0</v>
      </c>
      <c r="O77">
        <f>ОТМ_ВЗ!V79</f>
        <v>0</v>
      </c>
    </row>
    <row r="78" spans="13:15" x14ac:dyDescent="0.2">
      <c r="M78">
        <f>IFERROR(Сегодня!K81*Сегодня!L81," ")</f>
        <v>0</v>
      </c>
      <c r="O78">
        <f>ОТМ_ВЗ!V80</f>
        <v>0</v>
      </c>
    </row>
    <row r="79" spans="13:15" x14ac:dyDescent="0.2">
      <c r="M79">
        <f>IFERROR(Сегодня!K82*Сегодня!L82," ")</f>
        <v>0</v>
      </c>
      <c r="O79">
        <f>ОТМ_ВЗ!V81</f>
        <v>0</v>
      </c>
    </row>
    <row r="80" spans="13:15" x14ac:dyDescent="0.2">
      <c r="M80">
        <f>IFERROR(Сегодня!K83*Сегодня!L83," ")</f>
        <v>0</v>
      </c>
      <c r="O80">
        <f>ОТМ_ВЗ!V82</f>
        <v>0</v>
      </c>
    </row>
    <row r="81" spans="13:15" x14ac:dyDescent="0.2">
      <c r="M81">
        <f>IFERROR(Сегодня!K84*Сегодня!L84," ")</f>
        <v>0</v>
      </c>
      <c r="O81">
        <f>ОТМ_ВЗ!V83</f>
        <v>0</v>
      </c>
    </row>
    <row r="82" spans="13:15" x14ac:dyDescent="0.2">
      <c r="M82">
        <f>IFERROR(Сегодня!K85*Сегодня!L85," ")</f>
        <v>0</v>
      </c>
      <c r="O82">
        <f>ОТМ_ВЗ!V84</f>
        <v>0</v>
      </c>
    </row>
    <row r="83" spans="13:15" x14ac:dyDescent="0.2">
      <c r="M83">
        <f>IFERROR(Сегодня!K86*Сегодня!L86," ")</f>
        <v>0</v>
      </c>
      <c r="O83">
        <f>ОТМ_ВЗ!V85</f>
        <v>0</v>
      </c>
    </row>
    <row r="84" spans="13:15" x14ac:dyDescent="0.2">
      <c r="M84">
        <f>IFERROR(Сегодня!K87*Сегодня!L87," ")</f>
        <v>0</v>
      </c>
      <c r="O84">
        <f>ОТМ_ВЗ!V86</f>
        <v>0</v>
      </c>
    </row>
    <row r="85" spans="13:15" x14ac:dyDescent="0.2">
      <c r="M85">
        <f>IFERROR(Сегодня!K88*Сегодня!L88," ")</f>
        <v>0</v>
      </c>
      <c r="O85">
        <f>ОТМ_ВЗ!V87</f>
        <v>0</v>
      </c>
    </row>
    <row r="86" spans="13:15" x14ac:dyDescent="0.2">
      <c r="M86">
        <f>IFERROR(Сегодня!K89*Сегодня!L89," ")</f>
        <v>0</v>
      </c>
      <c r="O86">
        <f>ОТМ_ВЗ!V88</f>
        <v>0</v>
      </c>
    </row>
    <row r="87" spans="13:15" x14ac:dyDescent="0.2">
      <c r="M87">
        <f>IFERROR(Сегодня!K90*Сегодня!L90," ")</f>
        <v>0</v>
      </c>
      <c r="O87">
        <f>ОТМ_ВЗ!V89</f>
        <v>0</v>
      </c>
    </row>
    <row r="88" spans="13:15" x14ac:dyDescent="0.2">
      <c r="M88">
        <f>IFERROR(Сегодня!K91*Сегодня!L91," ")</f>
        <v>0</v>
      </c>
      <c r="O88">
        <f>ОТМ_ВЗ!V90</f>
        <v>0</v>
      </c>
    </row>
    <row r="89" spans="13:15" x14ac:dyDescent="0.2">
      <c r="M89">
        <f>IFERROR(Сегодня!K92*Сегодня!L92," ")</f>
        <v>0</v>
      </c>
      <c r="O89">
        <f>ОТМ_ВЗ!V91</f>
        <v>0</v>
      </c>
    </row>
    <row r="90" spans="13:15" x14ac:dyDescent="0.2">
      <c r="M90">
        <f>IFERROR(Сегодня!K93*Сегодня!L93," ")</f>
        <v>0</v>
      </c>
      <c r="O90">
        <f>ОТМ_ВЗ!V92</f>
        <v>0</v>
      </c>
    </row>
    <row r="91" spans="13:15" x14ac:dyDescent="0.2">
      <c r="M91">
        <f>IFERROR(Сегодня!K94*Сегодня!L94," ")</f>
        <v>0</v>
      </c>
      <c r="O91">
        <f>ОТМ_ВЗ!V93</f>
        <v>0</v>
      </c>
    </row>
    <row r="92" spans="13:15" x14ac:dyDescent="0.2">
      <c r="M92">
        <f>IFERROR(Сегодня!K95*Сегодня!L95," ")</f>
        <v>0</v>
      </c>
      <c r="O92">
        <f>ОТМ_ВЗ!V94</f>
        <v>0</v>
      </c>
    </row>
    <row r="93" spans="13:15" x14ac:dyDescent="0.2">
      <c r="M93">
        <f>IFERROR(Сегодня!K96*Сегодня!L96," ")</f>
        <v>0</v>
      </c>
      <c r="O93">
        <f>ОТМ_ВЗ!V95</f>
        <v>0</v>
      </c>
    </row>
    <row r="94" spans="13:15" x14ac:dyDescent="0.2">
      <c r="M94">
        <f>IFERROR(Сегодня!K97*Сегодня!L97," ")</f>
        <v>0</v>
      </c>
      <c r="O94">
        <f>ОТМ_ВЗ!V96</f>
        <v>0</v>
      </c>
    </row>
    <row r="95" spans="13:15" x14ac:dyDescent="0.2">
      <c r="M95">
        <f>IFERROR(Сегодня!K98*Сегодня!L98," ")</f>
        <v>0</v>
      </c>
      <c r="O95">
        <f>ОТМ_ВЗ!V97</f>
        <v>0</v>
      </c>
    </row>
    <row r="96" spans="13:15" x14ac:dyDescent="0.2">
      <c r="M96">
        <f>IFERROR(Сегодня!K99*Сегодня!L99," ")</f>
        <v>0</v>
      </c>
      <c r="O96">
        <f>ОТМ_ВЗ!V98</f>
        <v>0</v>
      </c>
    </row>
    <row r="97" spans="13:15" x14ac:dyDescent="0.2">
      <c r="M97">
        <f>IFERROR(Сегодня!K100*Сегодня!L100," ")</f>
        <v>0</v>
      </c>
      <c r="O97">
        <f>ОТМ_ВЗ!V99</f>
        <v>0</v>
      </c>
    </row>
    <row r="98" spans="13:15" x14ac:dyDescent="0.2">
      <c r="M98">
        <f>IFERROR(Сегодня!K101*Сегодня!L101," ")</f>
        <v>0</v>
      </c>
      <c r="O98">
        <f>ОТМ_ВЗ!V100</f>
        <v>0</v>
      </c>
    </row>
    <row r="99" spans="13:15" x14ac:dyDescent="0.2">
      <c r="M99">
        <f>IFERROR(Сегодня!K102*Сегодня!L102," ")</f>
        <v>0</v>
      </c>
      <c r="O99">
        <f>ОТМ_ВЗ!V101</f>
        <v>0</v>
      </c>
    </row>
    <row r="100" spans="13:15" x14ac:dyDescent="0.2">
      <c r="M100">
        <f>IFERROR(Сегодня!K103*Сегодня!L103," ")</f>
        <v>0</v>
      </c>
      <c r="O100">
        <f>ОТМ_ВЗ!V102</f>
        <v>0</v>
      </c>
    </row>
    <row r="101" spans="13:15" x14ac:dyDescent="0.2">
      <c r="M101">
        <f>IFERROR(Сегодня!K104*Сегодня!L104," ")</f>
        <v>0</v>
      </c>
      <c r="O101">
        <f>ОТМ_ВЗ!V103</f>
        <v>0</v>
      </c>
    </row>
    <row r="102" spans="13:15" x14ac:dyDescent="0.2">
      <c r="M102">
        <f>IFERROR(Сегодня!K105*Сегодня!L105," ")</f>
        <v>0</v>
      </c>
      <c r="O102">
        <f>ОТМ_ВЗ!V104</f>
        <v>0</v>
      </c>
    </row>
    <row r="103" spans="13:15" x14ac:dyDescent="0.2">
      <c r="M103">
        <f>IFERROR(Сегодня!K106*Сегодня!L106," ")</f>
        <v>0</v>
      </c>
      <c r="O103">
        <f>ОТМ_ВЗ!V105</f>
        <v>0</v>
      </c>
    </row>
    <row r="104" spans="13:15" x14ac:dyDescent="0.2">
      <c r="M104">
        <f>IFERROR(Сегодня!K107*Сегодня!L107," ")</f>
        <v>0</v>
      </c>
      <c r="O104">
        <f>ОТМ_ВЗ!V106</f>
        <v>0</v>
      </c>
    </row>
    <row r="105" spans="13:15" x14ac:dyDescent="0.2">
      <c r="M105">
        <f>IFERROR(Сегодня!K108*Сегодня!L108," ")</f>
        <v>0</v>
      </c>
      <c r="O105">
        <f>ОТМ_ВЗ!V107</f>
        <v>0</v>
      </c>
    </row>
    <row r="106" spans="13:15" x14ac:dyDescent="0.2">
      <c r="M106">
        <f>IFERROR(Сегодня!K109*Сегодня!L109," ")</f>
        <v>0</v>
      </c>
      <c r="O106">
        <f>ОТМ_ВЗ!V108</f>
        <v>0</v>
      </c>
    </row>
    <row r="107" spans="13:15" x14ac:dyDescent="0.2">
      <c r="M107">
        <f>IFERROR(Сегодня!K110*Сегодня!L110," ")</f>
        <v>0</v>
      </c>
      <c r="O107">
        <f>ОТМ_ВЗ!V109</f>
        <v>0</v>
      </c>
    </row>
    <row r="108" spans="13:15" x14ac:dyDescent="0.2">
      <c r="M108">
        <f>IFERROR(Сегодня!K111*Сегодня!L111," ")</f>
        <v>0</v>
      </c>
      <c r="O108">
        <f>ОТМ_ВЗ!V110</f>
        <v>0</v>
      </c>
    </row>
    <row r="109" spans="13:15" x14ac:dyDescent="0.2">
      <c r="M109">
        <f>IFERROR(Сегодня!K112*Сегодня!L112," ")</f>
        <v>0</v>
      </c>
      <c r="O109">
        <f>ОТМ_ВЗ!V111</f>
        <v>0</v>
      </c>
    </row>
    <row r="110" spans="13:15" x14ac:dyDescent="0.2">
      <c r="M110">
        <f>IFERROR(Сегодня!K113*Сегодня!L113," ")</f>
        <v>0</v>
      </c>
      <c r="O110">
        <f>ОТМ_ВЗ!V112</f>
        <v>0</v>
      </c>
    </row>
    <row r="111" spans="13:15" x14ac:dyDescent="0.2">
      <c r="M111">
        <f>IFERROR(Сегодня!K114*Сегодня!L114," ")</f>
        <v>0</v>
      </c>
      <c r="O111">
        <f>ОТМ_ВЗ!V113</f>
        <v>0</v>
      </c>
    </row>
    <row r="112" spans="13:15" x14ac:dyDescent="0.2">
      <c r="M112">
        <f>IFERROR(Сегодня!K115*Сегодня!L115," ")</f>
        <v>0</v>
      </c>
      <c r="O112">
        <f>ОТМ_ВЗ!V114</f>
        <v>0</v>
      </c>
    </row>
    <row r="113" spans="13:15" x14ac:dyDescent="0.2">
      <c r="M113">
        <f>IFERROR(Сегодня!K116*Сегодня!L116," ")</f>
        <v>0</v>
      </c>
      <c r="O113">
        <f>ОТМ_ВЗ!V115</f>
        <v>0</v>
      </c>
    </row>
    <row r="114" spans="13:15" x14ac:dyDescent="0.2">
      <c r="M114">
        <f>IFERROR(Сегодня!K117*Сегодня!L117," ")</f>
        <v>0</v>
      </c>
      <c r="O114">
        <f>ОТМ_ВЗ!V116</f>
        <v>0</v>
      </c>
    </row>
    <row r="115" spans="13:15" x14ac:dyDescent="0.2">
      <c r="M115">
        <f>IFERROR(Сегодня!K118*Сегодня!L118," ")</f>
        <v>0</v>
      </c>
      <c r="O115">
        <f>ОТМ_ВЗ!V117</f>
        <v>0</v>
      </c>
    </row>
    <row r="116" spans="13:15" x14ac:dyDescent="0.2">
      <c r="M116">
        <f>IFERROR(Сегодня!K119*Сегодня!L119," ")</f>
        <v>0</v>
      </c>
      <c r="O116">
        <f>ОТМ_ВЗ!V118</f>
        <v>0</v>
      </c>
    </row>
    <row r="117" spans="13:15" x14ac:dyDescent="0.2">
      <c r="M117">
        <f>IFERROR(Сегодня!K120*Сегодня!L120," ")</f>
        <v>0</v>
      </c>
      <c r="O117">
        <f>ОТМ_ВЗ!V119</f>
        <v>0</v>
      </c>
    </row>
    <row r="118" spans="13:15" x14ac:dyDescent="0.2">
      <c r="M118">
        <f>IFERROR(Сегодня!K121*Сегодня!L121," ")</f>
        <v>0</v>
      </c>
      <c r="O118">
        <f>ОТМ_ВЗ!V120</f>
        <v>0</v>
      </c>
    </row>
    <row r="119" spans="13:15" x14ac:dyDescent="0.2">
      <c r="M119">
        <f>IFERROR(Сегодня!K122*Сегодня!L122," ")</f>
        <v>0</v>
      </c>
      <c r="O119">
        <f>ОТМ_ВЗ!V121</f>
        <v>0</v>
      </c>
    </row>
    <row r="120" spans="13:15" x14ac:dyDescent="0.2">
      <c r="M120">
        <f>IFERROR(Сегодня!K123*Сегодня!L123," ")</f>
        <v>0</v>
      </c>
      <c r="O120">
        <f>ОТМ_ВЗ!V122</f>
        <v>0</v>
      </c>
    </row>
    <row r="121" spans="13:15" x14ac:dyDescent="0.2">
      <c r="M121">
        <f>IFERROR(Сегодня!K124*Сегодня!L124," ")</f>
        <v>0</v>
      </c>
      <c r="O121">
        <f>ОТМ_ВЗ!V123</f>
        <v>0</v>
      </c>
    </row>
    <row r="122" spans="13:15" x14ac:dyDescent="0.2">
      <c r="M122">
        <f>IFERROR(Сегодня!K125*Сегодня!L125," ")</f>
        <v>0</v>
      </c>
      <c r="O122">
        <f>ОТМ_ВЗ!V124</f>
        <v>0</v>
      </c>
    </row>
    <row r="123" spans="13:15" x14ac:dyDescent="0.2">
      <c r="M123">
        <f>IFERROR(Сегодня!K126*Сегодня!L126," ")</f>
        <v>0</v>
      </c>
      <c r="O123">
        <f>ОТМ_ВЗ!V125</f>
        <v>0</v>
      </c>
    </row>
    <row r="124" spans="13:15" x14ac:dyDescent="0.2">
      <c r="M124">
        <f>IFERROR(Сегодня!K127*Сегодня!L127," ")</f>
        <v>0</v>
      </c>
      <c r="O124">
        <f>ОТМ_ВЗ!V126</f>
        <v>0</v>
      </c>
    </row>
    <row r="125" spans="13:15" x14ac:dyDescent="0.2">
      <c r="M125">
        <f>IFERROR(Сегодня!K128*Сегодня!L128," ")</f>
        <v>0</v>
      </c>
      <c r="O125">
        <f>ОТМ_ВЗ!V127</f>
        <v>0</v>
      </c>
    </row>
    <row r="126" spans="13:15" x14ac:dyDescent="0.2">
      <c r="M126">
        <f>IFERROR(Сегодня!K129*Сегодня!L129," ")</f>
        <v>0</v>
      </c>
      <c r="O126">
        <f>ОТМ_ВЗ!V128</f>
        <v>0</v>
      </c>
    </row>
    <row r="127" spans="13:15" x14ac:dyDescent="0.2">
      <c r="M127">
        <f>IFERROR(Сегодня!K130*Сегодня!L130," ")</f>
        <v>0</v>
      </c>
      <c r="O127">
        <f>ОТМ_ВЗ!V129</f>
        <v>0</v>
      </c>
    </row>
    <row r="128" spans="13:15" x14ac:dyDescent="0.2">
      <c r="M128">
        <f>IFERROR(Сегодня!K131*Сегодня!L131," ")</f>
        <v>0</v>
      </c>
      <c r="O128">
        <f>ОТМ_ВЗ!V130</f>
        <v>0</v>
      </c>
    </row>
    <row r="129" spans="13:15" x14ac:dyDescent="0.2">
      <c r="M129">
        <f>IFERROR(Сегодня!K132*Сегодня!L132," ")</f>
        <v>0</v>
      </c>
      <c r="O129">
        <f>ОТМ_ВЗ!V131</f>
        <v>0</v>
      </c>
    </row>
    <row r="130" spans="13:15" x14ac:dyDescent="0.2">
      <c r="M130">
        <f>IFERROR(Сегодня!K133*Сегодня!L133," ")</f>
        <v>0</v>
      </c>
      <c r="O130">
        <f>ОТМ_ВЗ!V132</f>
        <v>0</v>
      </c>
    </row>
    <row r="131" spans="13:15" x14ac:dyDescent="0.2">
      <c r="M131">
        <f>IFERROR(Сегодня!K134*Сегодня!L134," ")</f>
        <v>0</v>
      </c>
      <c r="O131">
        <f>ОТМ_ВЗ!V133</f>
        <v>0</v>
      </c>
    </row>
    <row r="132" spans="13:15" x14ac:dyDescent="0.2">
      <c r="M132">
        <f>IFERROR(Сегодня!K135*Сегодня!L135," ")</f>
        <v>0</v>
      </c>
      <c r="O132">
        <f>ОТМ_ВЗ!V134</f>
        <v>0</v>
      </c>
    </row>
    <row r="133" spans="13:15" x14ac:dyDescent="0.2">
      <c r="M133">
        <f>IFERROR(Сегодня!K136*Сегодня!L136," ")</f>
        <v>0</v>
      </c>
      <c r="O133">
        <f>ОТМ_ВЗ!V135</f>
        <v>0</v>
      </c>
    </row>
    <row r="134" spans="13:15" x14ac:dyDescent="0.2">
      <c r="M134">
        <f>IFERROR(Сегодня!K137*Сегодня!L137," ")</f>
        <v>0</v>
      </c>
      <c r="O134">
        <f>ОТМ_ВЗ!V136</f>
        <v>0</v>
      </c>
    </row>
    <row r="135" spans="13:15" x14ac:dyDescent="0.2">
      <c r="M135">
        <f>IFERROR(Сегодня!K138*Сегодня!L138," ")</f>
        <v>0</v>
      </c>
      <c r="O135">
        <f>ОТМ_ВЗ!V137</f>
        <v>0</v>
      </c>
    </row>
    <row r="136" spans="13:15" x14ac:dyDescent="0.2">
      <c r="M136">
        <f>IFERROR(Сегодня!K139*Сегодня!L139," ")</f>
        <v>0</v>
      </c>
      <c r="O136">
        <f>ОТМ_ВЗ!V138</f>
        <v>0</v>
      </c>
    </row>
    <row r="137" spans="13:15" x14ac:dyDescent="0.2">
      <c r="M137">
        <f>IFERROR(Сегодня!K140*Сегодня!L140," ")</f>
        <v>0</v>
      </c>
      <c r="O137">
        <f>ОТМ_ВЗ!V139</f>
        <v>0</v>
      </c>
    </row>
    <row r="138" spans="13:15" x14ac:dyDescent="0.2">
      <c r="M138">
        <f>IFERROR(Сегодня!K141*Сегодня!L141," ")</f>
        <v>0</v>
      </c>
      <c r="O138">
        <f>ОТМ_ВЗ!V140</f>
        <v>0</v>
      </c>
    </row>
    <row r="139" spans="13:15" x14ac:dyDescent="0.2">
      <c r="M139">
        <f>IFERROR(Сегодня!K142*Сегодня!L142," ")</f>
        <v>0</v>
      </c>
      <c r="O139">
        <f>ОТМ_ВЗ!V141</f>
        <v>0</v>
      </c>
    </row>
    <row r="140" spans="13:15" x14ac:dyDescent="0.2">
      <c r="M140">
        <f>IFERROR(Сегодня!K143*Сегодня!L143," ")</f>
        <v>0</v>
      </c>
      <c r="O140">
        <f>ОТМ_ВЗ!V142</f>
        <v>0</v>
      </c>
    </row>
    <row r="141" spans="13:15" x14ac:dyDescent="0.2">
      <c r="M141">
        <f>IFERROR(Сегодня!K144*Сегодня!L144," ")</f>
        <v>0</v>
      </c>
      <c r="O141">
        <f>ОТМ_ВЗ!V143</f>
        <v>0</v>
      </c>
    </row>
    <row r="142" spans="13:15" x14ac:dyDescent="0.2">
      <c r="M142">
        <f>IFERROR(Сегодня!K145*Сегодня!L145," ")</f>
        <v>0</v>
      </c>
      <c r="O142">
        <f>ОТМ_ВЗ!V144</f>
        <v>0</v>
      </c>
    </row>
    <row r="143" spans="13:15" x14ac:dyDescent="0.2">
      <c r="M143">
        <f>IFERROR(Сегодня!K146*Сегодня!L146," ")</f>
        <v>0</v>
      </c>
      <c r="O143">
        <f>ОТМ_ВЗ!V145</f>
        <v>0</v>
      </c>
    </row>
    <row r="144" spans="13:15" x14ac:dyDescent="0.2">
      <c r="M144">
        <f>IFERROR(Сегодня!K147*Сегодня!L147," ")</f>
        <v>0</v>
      </c>
      <c r="O144">
        <f>ОТМ_ВЗ!V146</f>
        <v>0</v>
      </c>
    </row>
    <row r="145" spans="13:15" x14ac:dyDescent="0.2">
      <c r="M145">
        <f>IFERROR(Сегодня!K148*Сегодня!L148," ")</f>
        <v>0</v>
      </c>
      <c r="O145">
        <f>ОТМ_ВЗ!V147</f>
        <v>0</v>
      </c>
    </row>
    <row r="146" spans="13:15" x14ac:dyDescent="0.2">
      <c r="M146">
        <f>IFERROR(Сегодня!K149*Сегодня!L149," ")</f>
        <v>0</v>
      </c>
      <c r="O146">
        <f>ОТМ_ВЗ!V148</f>
        <v>0</v>
      </c>
    </row>
    <row r="147" spans="13:15" x14ac:dyDescent="0.2">
      <c r="M147">
        <f>IFERROR(Сегодня!K150*Сегодня!L150," ")</f>
        <v>0</v>
      </c>
      <c r="O147">
        <f>ОТМ_ВЗ!V149</f>
        <v>0</v>
      </c>
    </row>
    <row r="148" spans="13:15" x14ac:dyDescent="0.2">
      <c r="M148">
        <f>IFERROR(Сегодня!K151*Сегодня!L151," ")</f>
        <v>0</v>
      </c>
      <c r="O148">
        <f>ОТМ_ВЗ!V150</f>
        <v>0</v>
      </c>
    </row>
    <row r="149" spans="13:15" x14ac:dyDescent="0.2">
      <c r="M149">
        <f>IFERROR(Сегодня!K152*Сегодня!L152," ")</f>
        <v>0</v>
      </c>
      <c r="O149">
        <f>ОТМ_ВЗ!V151</f>
        <v>0</v>
      </c>
    </row>
    <row r="150" spans="13:15" x14ac:dyDescent="0.2">
      <c r="M150">
        <f>IFERROR(Сегодня!K153*Сегодня!L153," ")</f>
        <v>0</v>
      </c>
      <c r="O150">
        <f>ОТМ_ВЗ!V152</f>
        <v>0</v>
      </c>
    </row>
    <row r="151" spans="13:15" x14ac:dyDescent="0.2">
      <c r="M151">
        <f>IFERROR(Сегодня!K154*Сегодня!L154," ")</f>
        <v>0</v>
      </c>
      <c r="O151">
        <f>ОТМ_ВЗ!V153</f>
        <v>0</v>
      </c>
    </row>
    <row r="152" spans="13:15" x14ac:dyDescent="0.2">
      <c r="M152">
        <f>IFERROR(Сегодня!K155*Сегодня!L155," ")</f>
        <v>0</v>
      </c>
      <c r="O152">
        <f>ОТМ_ВЗ!V154</f>
        <v>0</v>
      </c>
    </row>
    <row r="153" spans="13:15" x14ac:dyDescent="0.2">
      <c r="M153">
        <f>IFERROR(Сегодня!K156*Сегодня!L156," ")</f>
        <v>0</v>
      </c>
      <c r="O153">
        <f>ОТМ_ВЗ!V155</f>
        <v>0</v>
      </c>
    </row>
    <row r="154" spans="13:15" x14ac:dyDescent="0.2">
      <c r="M154">
        <f>IFERROR(Сегодня!K157*Сегодня!L157," ")</f>
        <v>0</v>
      </c>
      <c r="O154">
        <f>ОТМ_ВЗ!V156</f>
        <v>0</v>
      </c>
    </row>
    <row r="155" spans="13:15" x14ac:dyDescent="0.2">
      <c r="M155">
        <f>IFERROR(Сегодня!K158*Сегодня!L158," ")</f>
        <v>0</v>
      </c>
      <c r="O155">
        <f>ОТМ_ВЗ!V157</f>
        <v>0</v>
      </c>
    </row>
    <row r="156" spans="13:15" x14ac:dyDescent="0.2">
      <c r="M156">
        <f>IFERROR(Сегодня!K159*Сегодня!L159," ")</f>
        <v>0</v>
      </c>
      <c r="O156">
        <f>ОТМ_ВЗ!V158</f>
        <v>0</v>
      </c>
    </row>
    <row r="157" spans="13:15" x14ac:dyDescent="0.2">
      <c r="M157">
        <f>IFERROR(Сегодня!K160*Сегодня!L160," ")</f>
        <v>0</v>
      </c>
      <c r="O157">
        <f>ОТМ_ВЗ!V159</f>
        <v>0</v>
      </c>
    </row>
    <row r="158" spans="13:15" x14ac:dyDescent="0.2">
      <c r="M158">
        <f>IFERROR(Сегодня!K161*Сегодня!L161," ")</f>
        <v>0</v>
      </c>
      <c r="O158">
        <f>ОТМ_ВЗ!V160</f>
        <v>0</v>
      </c>
    </row>
    <row r="159" spans="13:15" x14ac:dyDescent="0.2">
      <c r="M159">
        <f>IFERROR(Сегодня!K162*Сегодня!L162," ")</f>
        <v>0</v>
      </c>
      <c r="O159">
        <f>ОТМ_ВЗ!V161</f>
        <v>0</v>
      </c>
    </row>
    <row r="160" spans="13:15" x14ac:dyDescent="0.2">
      <c r="M160">
        <f>IFERROR(Сегодня!K163*Сегодня!L163," ")</f>
        <v>0</v>
      </c>
      <c r="O160">
        <f>ОТМ_ВЗ!V162</f>
        <v>0</v>
      </c>
    </row>
    <row r="161" spans="13:15" x14ac:dyDescent="0.2">
      <c r="M161">
        <f>IFERROR(Сегодня!K164*Сегодня!L164," ")</f>
        <v>0</v>
      </c>
      <c r="O161">
        <f>ОТМ_ВЗ!V163</f>
        <v>0</v>
      </c>
    </row>
    <row r="162" spans="13:15" x14ac:dyDescent="0.2">
      <c r="M162">
        <f>IFERROR(Сегодня!K165*Сегодня!L165," ")</f>
        <v>0</v>
      </c>
      <c r="O162">
        <f>ОТМ_ВЗ!V164</f>
        <v>0</v>
      </c>
    </row>
    <row r="163" spans="13:15" x14ac:dyDescent="0.2">
      <c r="M163">
        <f>IFERROR(Сегодня!K166*Сегодня!L166," ")</f>
        <v>0</v>
      </c>
      <c r="O163">
        <f>ОТМ_ВЗ!V165</f>
        <v>0</v>
      </c>
    </row>
    <row r="164" spans="13:15" x14ac:dyDescent="0.2">
      <c r="M164">
        <f>IFERROR(Сегодня!K167*Сегодня!L167," ")</f>
        <v>0</v>
      </c>
      <c r="O164">
        <f>ОТМ_ВЗ!V166</f>
        <v>0</v>
      </c>
    </row>
    <row r="165" spans="13:15" x14ac:dyDescent="0.2">
      <c r="M165">
        <f>IFERROR(Сегодня!K168*Сегодня!L168," ")</f>
        <v>0</v>
      </c>
      <c r="O165">
        <f>ОТМ_ВЗ!V167</f>
        <v>0</v>
      </c>
    </row>
    <row r="166" spans="13:15" x14ac:dyDescent="0.2">
      <c r="M166">
        <f>IFERROR(Сегодня!K169*Сегодня!L169," ")</f>
        <v>0</v>
      </c>
      <c r="O166">
        <f>ОТМ_ВЗ!V168</f>
        <v>0</v>
      </c>
    </row>
    <row r="167" spans="13:15" x14ac:dyDescent="0.2">
      <c r="M167">
        <f>IFERROR(Сегодня!K170*Сегодня!L170," ")</f>
        <v>0</v>
      </c>
      <c r="O167">
        <f>ОТМ_ВЗ!V169</f>
        <v>0</v>
      </c>
    </row>
    <row r="168" spans="13:15" x14ac:dyDescent="0.2">
      <c r="M168">
        <f>IFERROR(Сегодня!K171*Сегодня!L171," ")</f>
        <v>0</v>
      </c>
      <c r="O168">
        <f>ОТМ_ВЗ!V170</f>
        <v>0</v>
      </c>
    </row>
    <row r="169" spans="13:15" x14ac:dyDescent="0.2">
      <c r="M169">
        <f>IFERROR(Сегодня!K172*Сегодня!L172," ")</f>
        <v>0</v>
      </c>
      <c r="O169">
        <f>ОТМ_ВЗ!V171</f>
        <v>0</v>
      </c>
    </row>
    <row r="170" spans="13:15" x14ac:dyDescent="0.2">
      <c r="M170">
        <f>IFERROR(Сегодня!K173*Сегодня!L173," ")</f>
        <v>0</v>
      </c>
      <c r="O170">
        <f>ОТМ_ВЗ!V172</f>
        <v>0</v>
      </c>
    </row>
    <row r="171" spans="13:15" x14ac:dyDescent="0.2">
      <c r="M171">
        <f>IFERROR(Сегодня!K174*Сегодня!L174," ")</f>
        <v>0</v>
      </c>
      <c r="O171">
        <f>ОТМ_ВЗ!V173</f>
        <v>0</v>
      </c>
    </row>
    <row r="172" spans="13:15" x14ac:dyDescent="0.2">
      <c r="M172">
        <f>IFERROR(Сегодня!K175*Сегодня!L175," ")</f>
        <v>0</v>
      </c>
      <c r="O172">
        <f>ОТМ_ВЗ!V174</f>
        <v>0</v>
      </c>
    </row>
    <row r="173" spans="13:15" x14ac:dyDescent="0.2">
      <c r="M173">
        <f>IFERROR(Сегодня!K176*Сегодня!L176," ")</f>
        <v>0</v>
      </c>
      <c r="O173">
        <f>ОТМ_ВЗ!V175</f>
        <v>0</v>
      </c>
    </row>
    <row r="174" spans="13:15" x14ac:dyDescent="0.2">
      <c r="M174">
        <f>IFERROR(Сегодня!K177*Сегодня!L177," ")</f>
        <v>0</v>
      </c>
      <c r="O174">
        <f>ОТМ_ВЗ!V176</f>
        <v>0</v>
      </c>
    </row>
    <row r="175" spans="13:15" x14ac:dyDescent="0.2">
      <c r="M175">
        <f>IFERROR(Сегодня!K178*Сегодня!L178," ")</f>
        <v>0</v>
      </c>
      <c r="O175">
        <f>ОТМ_ВЗ!V177</f>
        <v>0</v>
      </c>
    </row>
    <row r="176" spans="13:15" x14ac:dyDescent="0.2">
      <c r="M176">
        <f>IFERROR(Сегодня!K179*Сегодня!L179," ")</f>
        <v>0</v>
      </c>
      <c r="O176">
        <f>ОТМ_ВЗ!V178</f>
        <v>0</v>
      </c>
    </row>
    <row r="177" spans="13:15" x14ac:dyDescent="0.2">
      <c r="M177">
        <f>IFERROR(Сегодня!K180*Сегодня!L180," ")</f>
        <v>0</v>
      </c>
      <c r="O177">
        <f>ОТМ_ВЗ!V179</f>
        <v>0</v>
      </c>
    </row>
    <row r="178" spans="13:15" x14ac:dyDescent="0.2">
      <c r="M178">
        <f>IFERROR(Сегодня!K181*Сегодня!L181," ")</f>
        <v>0</v>
      </c>
      <c r="O178">
        <f>ОТМ_ВЗ!V180</f>
        <v>0</v>
      </c>
    </row>
    <row r="179" spans="13:15" x14ac:dyDescent="0.2">
      <c r="M179">
        <f>IFERROR(Сегодня!K182*Сегодня!L182," ")</f>
        <v>0</v>
      </c>
      <c r="O179">
        <f>ОТМ_ВЗ!V181</f>
        <v>0</v>
      </c>
    </row>
    <row r="180" spans="13:15" x14ac:dyDescent="0.2">
      <c r="M180">
        <f>IFERROR(Сегодня!K183*Сегодня!L183," ")</f>
        <v>0</v>
      </c>
      <c r="O180">
        <f>ОТМ_ВЗ!V182</f>
        <v>0</v>
      </c>
    </row>
    <row r="181" spans="13:15" x14ac:dyDescent="0.2">
      <c r="M181">
        <f>IFERROR(Сегодня!K184*Сегодня!L184," ")</f>
        <v>0</v>
      </c>
      <c r="O181">
        <f>ОТМ_ВЗ!V183</f>
        <v>0</v>
      </c>
    </row>
    <row r="182" spans="13:15" x14ac:dyDescent="0.2">
      <c r="M182">
        <f>IFERROR(Сегодня!K185*Сегодня!L185," ")</f>
        <v>0</v>
      </c>
      <c r="O182">
        <f>ОТМ_ВЗ!V184</f>
        <v>0</v>
      </c>
    </row>
    <row r="183" spans="13:15" x14ac:dyDescent="0.2">
      <c r="M183">
        <f>IFERROR(Сегодня!K186*Сегодня!L186," ")</f>
        <v>0</v>
      </c>
      <c r="O183">
        <f>ОТМ_ВЗ!V185</f>
        <v>0</v>
      </c>
    </row>
    <row r="184" spans="13:15" x14ac:dyDescent="0.2">
      <c r="M184">
        <f>IFERROR(Сегодня!K187*Сегодня!L187," ")</f>
        <v>0</v>
      </c>
      <c r="O184">
        <f>ОТМ_ВЗ!V186</f>
        <v>0</v>
      </c>
    </row>
    <row r="185" spans="13:15" x14ac:dyDescent="0.2">
      <c r="M185">
        <f>IFERROR(Сегодня!K188*Сегодня!L188," ")</f>
        <v>0</v>
      </c>
      <c r="O185">
        <f>ОТМ_ВЗ!V187</f>
        <v>0</v>
      </c>
    </row>
    <row r="186" spans="13:15" x14ac:dyDescent="0.2">
      <c r="M186">
        <f>IFERROR(Сегодня!K189*Сегодня!L189," ")</f>
        <v>0</v>
      </c>
      <c r="O186">
        <f>ОТМ_ВЗ!V188</f>
        <v>0</v>
      </c>
    </row>
    <row r="187" spans="13:15" x14ac:dyDescent="0.2">
      <c r="M187">
        <f>IFERROR(Сегодня!K190*Сегодня!L190," ")</f>
        <v>0</v>
      </c>
      <c r="O187">
        <f>ОТМ_ВЗ!V189</f>
        <v>0</v>
      </c>
    </row>
    <row r="188" spans="13:15" x14ac:dyDescent="0.2">
      <c r="M188">
        <f>IFERROR(Сегодня!K191*Сегодня!L191," ")</f>
        <v>0</v>
      </c>
      <c r="O188">
        <f>ОТМ_ВЗ!V190</f>
        <v>0</v>
      </c>
    </row>
    <row r="189" spans="13:15" x14ac:dyDescent="0.2">
      <c r="M189">
        <f>IFERROR(Сегодня!K192*Сегодня!L192," ")</f>
        <v>0</v>
      </c>
      <c r="O189">
        <f>ОТМ_ВЗ!V191</f>
        <v>0</v>
      </c>
    </row>
    <row r="190" spans="13:15" x14ac:dyDescent="0.2">
      <c r="M190">
        <f>IFERROR(Сегодня!K193*Сегодня!L193," ")</f>
        <v>0</v>
      </c>
      <c r="O190">
        <f>ОТМ_ВЗ!V192</f>
        <v>0</v>
      </c>
    </row>
    <row r="191" spans="13:15" x14ac:dyDescent="0.2">
      <c r="M191">
        <f>IFERROR(Сегодня!K194*Сегодня!L194," ")</f>
        <v>0</v>
      </c>
      <c r="O191">
        <f>ОТМ_ВЗ!V193</f>
        <v>0</v>
      </c>
    </row>
    <row r="192" spans="13:15" x14ac:dyDescent="0.2">
      <c r="M192">
        <f>IFERROR(Сегодня!K195*Сегодня!L195," ")</f>
        <v>0</v>
      </c>
      <c r="O192">
        <f>ОТМ_ВЗ!V194</f>
        <v>0</v>
      </c>
    </row>
    <row r="193" spans="13:15" x14ac:dyDescent="0.2">
      <c r="M193">
        <f>IFERROR(Сегодня!K196*Сегодня!L196," ")</f>
        <v>0</v>
      </c>
      <c r="O193">
        <f>ОТМ_ВЗ!V195</f>
        <v>0</v>
      </c>
    </row>
    <row r="194" spans="13:15" x14ac:dyDescent="0.2">
      <c r="M194">
        <f>IFERROR(Сегодня!K197*Сегодня!L197," ")</f>
        <v>0</v>
      </c>
      <c r="O194">
        <f>ОТМ_ВЗ!V196</f>
        <v>0</v>
      </c>
    </row>
    <row r="195" spans="13:15" x14ac:dyDescent="0.2">
      <c r="M195">
        <f>IFERROR(Сегодня!K198*Сегодня!L198," ")</f>
        <v>0</v>
      </c>
      <c r="O195">
        <f>ОТМ_ВЗ!V197</f>
        <v>0</v>
      </c>
    </row>
    <row r="196" spans="13:15" x14ac:dyDescent="0.2">
      <c r="M196">
        <f>IFERROR(Сегодня!K199*Сегодня!L199," ")</f>
        <v>0</v>
      </c>
      <c r="O196">
        <f>ОТМ_ВЗ!V198</f>
        <v>0</v>
      </c>
    </row>
    <row r="197" spans="13:15" x14ac:dyDescent="0.2">
      <c r="M197">
        <f>IFERROR(Сегодня!K200*Сегодня!L200," ")</f>
        <v>0</v>
      </c>
      <c r="O197">
        <f>ОТМ_ВЗ!V199</f>
        <v>0</v>
      </c>
    </row>
    <row r="198" spans="13:15" x14ac:dyDescent="0.2">
      <c r="M198">
        <f>IFERROR(Сегодня!K201*Сегодня!L201," ")</f>
        <v>0</v>
      </c>
      <c r="O198">
        <f>ОТМ_ВЗ!V200</f>
        <v>0</v>
      </c>
    </row>
    <row r="199" spans="13:15" x14ac:dyDescent="0.2">
      <c r="M199">
        <f>IFERROR(Сегодня!K202*Сегодня!L202," ")</f>
        <v>0</v>
      </c>
      <c r="O199">
        <f>ОТМ_ВЗ!V201</f>
        <v>0</v>
      </c>
    </row>
    <row r="200" spans="13:15" x14ac:dyDescent="0.2">
      <c r="M200">
        <f>IFERROR(Сегодня!K203*Сегодня!L203," ")</f>
        <v>0</v>
      </c>
      <c r="O200">
        <f>ОТМ_ВЗ!V202</f>
        <v>0</v>
      </c>
    </row>
    <row r="201" spans="13:15" x14ac:dyDescent="0.2">
      <c r="M201">
        <f>IFERROR(Сегодня!K204*Сегодня!L204," ")</f>
        <v>0</v>
      </c>
      <c r="O201">
        <f>ОТМ_ВЗ!V203</f>
        <v>0</v>
      </c>
    </row>
    <row r="202" spans="13:15" x14ac:dyDescent="0.2">
      <c r="M202">
        <f>IFERROR(Сегодня!K205*Сегодня!L205," ")</f>
        <v>0</v>
      </c>
      <c r="O202">
        <f>ОТМ_ВЗ!V204</f>
        <v>0</v>
      </c>
    </row>
    <row r="203" spans="13:15" x14ac:dyDescent="0.2">
      <c r="M203">
        <f>IFERROR(Сегодня!K206*Сегодня!L206," ")</f>
        <v>0</v>
      </c>
      <c r="O203">
        <f>ОТМ_ВЗ!V205</f>
        <v>0</v>
      </c>
    </row>
    <row r="204" spans="13:15" x14ac:dyDescent="0.2">
      <c r="M204">
        <f>IFERROR(Сегодня!K207*Сегодня!L207," ")</f>
        <v>0</v>
      </c>
      <c r="O204">
        <f>ОТМ_ВЗ!V206</f>
        <v>0</v>
      </c>
    </row>
    <row r="205" spans="13:15" x14ac:dyDescent="0.2">
      <c r="M205">
        <f>IFERROR(Сегодня!K208*Сегодня!L208," ")</f>
        <v>0</v>
      </c>
      <c r="O205">
        <f>ОТМ_ВЗ!V207</f>
        <v>0</v>
      </c>
    </row>
    <row r="206" spans="13:15" x14ac:dyDescent="0.2">
      <c r="M206">
        <f>IFERROR(Сегодня!K209*Сегодня!L209," ")</f>
        <v>0</v>
      </c>
      <c r="O206">
        <f>ОТМ_ВЗ!V208</f>
        <v>0</v>
      </c>
    </row>
    <row r="207" spans="13:15" x14ac:dyDescent="0.2">
      <c r="M207">
        <f>IFERROR(Сегодня!K210*Сегодня!L210," ")</f>
        <v>0</v>
      </c>
      <c r="O207">
        <f>ОТМ_ВЗ!V209</f>
        <v>0</v>
      </c>
    </row>
    <row r="208" spans="13:15" x14ac:dyDescent="0.2">
      <c r="M208">
        <f>IFERROR(Сегодня!K211*Сегодня!L211," ")</f>
        <v>0</v>
      </c>
      <c r="O208">
        <f>ОТМ_ВЗ!V210</f>
        <v>0</v>
      </c>
    </row>
    <row r="209" spans="13:15" x14ac:dyDescent="0.2">
      <c r="M209">
        <f>IFERROR(Сегодня!K212*Сегодня!L212," ")</f>
        <v>0</v>
      </c>
      <c r="O209">
        <f>ОТМ_ВЗ!V211</f>
        <v>0</v>
      </c>
    </row>
    <row r="210" spans="13:15" x14ac:dyDescent="0.2">
      <c r="M210">
        <f>IFERROR(Сегодня!K213*Сегодня!L213," ")</f>
        <v>0</v>
      </c>
      <c r="O210">
        <f>ОТМ_ВЗ!V212</f>
        <v>0</v>
      </c>
    </row>
    <row r="211" spans="13:15" x14ac:dyDescent="0.2">
      <c r="M211">
        <f>IFERROR(Сегодня!K214*Сегодня!L214," ")</f>
        <v>0</v>
      </c>
      <c r="O211">
        <f>ОТМ_ВЗ!V213</f>
        <v>0</v>
      </c>
    </row>
    <row r="212" spans="13:15" x14ac:dyDescent="0.2">
      <c r="M212">
        <f>IFERROR(Сегодня!K215*Сегодня!L215," ")</f>
        <v>0</v>
      </c>
      <c r="O212">
        <f>ОТМ_ВЗ!V214</f>
        <v>0</v>
      </c>
    </row>
    <row r="213" spans="13:15" x14ac:dyDescent="0.2">
      <c r="M213">
        <f>IFERROR(Сегодня!K216*Сегодня!L216," ")</f>
        <v>0</v>
      </c>
      <c r="O213">
        <f>ОТМ_ВЗ!V215</f>
        <v>0</v>
      </c>
    </row>
    <row r="214" spans="13:15" x14ac:dyDescent="0.2">
      <c r="M214">
        <f>IFERROR(Сегодня!K217*Сегодня!L217," ")</f>
        <v>0</v>
      </c>
      <c r="O214">
        <f>ОТМ_ВЗ!V216</f>
        <v>0</v>
      </c>
    </row>
    <row r="215" spans="13:15" x14ac:dyDescent="0.2">
      <c r="M215">
        <f>IFERROR(Сегодня!K218*Сегодня!L218," ")</f>
        <v>0</v>
      </c>
      <c r="O215">
        <f>ОТМ_ВЗ!V217</f>
        <v>0</v>
      </c>
    </row>
    <row r="216" spans="13:15" x14ac:dyDescent="0.2">
      <c r="M216">
        <f>IFERROR(Сегодня!K219*Сегодня!L219," ")</f>
        <v>0</v>
      </c>
      <c r="O216">
        <f>ОТМ_ВЗ!V218</f>
        <v>0</v>
      </c>
    </row>
    <row r="217" spans="13:15" x14ac:dyDescent="0.2">
      <c r="M217">
        <f>IFERROR(Сегодня!K220*Сегодня!L220," ")</f>
        <v>0</v>
      </c>
      <c r="O217">
        <f>ОТМ_ВЗ!V219</f>
        <v>0</v>
      </c>
    </row>
    <row r="218" spans="13:15" x14ac:dyDescent="0.2">
      <c r="M218">
        <f>IFERROR(Сегодня!K221*Сегодня!L221," ")</f>
        <v>0</v>
      </c>
      <c r="O218">
        <f>ОТМ_ВЗ!V220</f>
        <v>0</v>
      </c>
    </row>
    <row r="219" spans="13:15" x14ac:dyDescent="0.2">
      <c r="M219">
        <f>IFERROR(Сегодня!K222*Сегодня!L222," ")</f>
        <v>0</v>
      </c>
      <c r="O219">
        <f>ОТМ_ВЗ!V221</f>
        <v>0</v>
      </c>
    </row>
    <row r="220" spans="13:15" x14ac:dyDescent="0.2">
      <c r="M220">
        <f>IFERROR(Сегодня!K223*Сегодня!L223," ")</f>
        <v>0</v>
      </c>
      <c r="O220">
        <f>ОТМ_ВЗ!V222</f>
        <v>0</v>
      </c>
    </row>
    <row r="221" spans="13:15" x14ac:dyDescent="0.2">
      <c r="M221">
        <f>IFERROR(Сегодня!K224*Сегодня!L224," ")</f>
        <v>0</v>
      </c>
      <c r="O221">
        <f>ОТМ_ВЗ!V223</f>
        <v>0</v>
      </c>
    </row>
    <row r="222" spans="13:15" x14ac:dyDescent="0.2">
      <c r="M222">
        <f>IFERROR(Сегодня!K225*Сегодня!L225," ")</f>
        <v>0</v>
      </c>
      <c r="O222">
        <f>ОТМ_ВЗ!V224</f>
        <v>0</v>
      </c>
    </row>
    <row r="223" spans="13:15" x14ac:dyDescent="0.2">
      <c r="M223">
        <f>IFERROR(Сегодня!K226*Сегодня!L226," ")</f>
        <v>0</v>
      </c>
      <c r="O223">
        <f>ОТМ_ВЗ!V225</f>
        <v>0</v>
      </c>
    </row>
    <row r="224" spans="13:15" x14ac:dyDescent="0.2">
      <c r="M224">
        <f>IFERROR(Сегодня!K227*Сегодня!L227," ")</f>
        <v>0</v>
      </c>
      <c r="O224">
        <f>ОТМ_ВЗ!V226</f>
        <v>0</v>
      </c>
    </row>
    <row r="225" spans="13:15" x14ac:dyDescent="0.2">
      <c r="M225">
        <f>IFERROR(Сегодня!K228*Сегодня!L228," ")</f>
        <v>0</v>
      </c>
      <c r="O225">
        <f>ОТМ_ВЗ!V227</f>
        <v>0</v>
      </c>
    </row>
    <row r="226" spans="13:15" x14ac:dyDescent="0.2">
      <c r="M226">
        <f>IFERROR(Сегодня!K229*Сегодня!L229," ")</f>
        <v>0</v>
      </c>
      <c r="O226">
        <f>ОТМ_ВЗ!V228</f>
        <v>0</v>
      </c>
    </row>
    <row r="227" spans="13:15" x14ac:dyDescent="0.2">
      <c r="M227">
        <f>IFERROR(Сегодня!K230*Сегодня!L230," ")</f>
        <v>0</v>
      </c>
      <c r="O227">
        <f>ОТМ_ВЗ!V229</f>
        <v>0</v>
      </c>
    </row>
    <row r="228" spans="13:15" x14ac:dyDescent="0.2">
      <c r="M228">
        <f>IFERROR(Сегодня!K231*Сегодня!L231," ")</f>
        <v>0</v>
      </c>
      <c r="O228">
        <f>ОТМ_ВЗ!V230</f>
        <v>0</v>
      </c>
    </row>
    <row r="229" spans="13:15" x14ac:dyDescent="0.2">
      <c r="M229">
        <f>IFERROR(Сегодня!K232*Сегодня!L232," ")</f>
        <v>0</v>
      </c>
      <c r="O229">
        <f>ОТМ_ВЗ!V231</f>
        <v>0</v>
      </c>
    </row>
    <row r="230" spans="13:15" x14ac:dyDescent="0.2">
      <c r="M230">
        <f>IFERROR(Сегодня!K233*Сегодня!L233," ")</f>
        <v>0</v>
      </c>
      <c r="O230">
        <f>ОТМ_ВЗ!V232</f>
        <v>0</v>
      </c>
    </row>
    <row r="231" spans="13:15" x14ac:dyDescent="0.2">
      <c r="M231">
        <f>IFERROR(Сегодня!K234*Сегодня!L234," ")</f>
        <v>0</v>
      </c>
      <c r="O231">
        <f>ОТМ_ВЗ!V233</f>
        <v>0</v>
      </c>
    </row>
    <row r="232" spans="13:15" x14ac:dyDescent="0.2">
      <c r="M232">
        <f>IFERROR(Сегодня!K235*Сегодня!L235," ")</f>
        <v>0</v>
      </c>
      <c r="O232">
        <f>ОТМ_ВЗ!V234</f>
        <v>0</v>
      </c>
    </row>
    <row r="233" spans="13:15" x14ac:dyDescent="0.2">
      <c r="M233">
        <f>IFERROR(Сегодня!K236*Сегодня!L236," ")</f>
        <v>0</v>
      </c>
      <c r="O233">
        <f>ОТМ_ВЗ!V235</f>
        <v>0</v>
      </c>
    </row>
    <row r="234" spans="13:15" x14ac:dyDescent="0.2">
      <c r="M234">
        <f>IFERROR(Сегодня!K237*Сегодня!L237," ")</f>
        <v>0</v>
      </c>
      <c r="O234">
        <f>ОТМ_ВЗ!V236</f>
        <v>0</v>
      </c>
    </row>
    <row r="235" spans="13:15" x14ac:dyDescent="0.2">
      <c r="M235">
        <f>IFERROR(Сегодня!K238*Сегодня!L238," ")</f>
        <v>0</v>
      </c>
      <c r="O235">
        <f>ОТМ_ВЗ!V237</f>
        <v>0</v>
      </c>
    </row>
    <row r="236" spans="13:15" x14ac:dyDescent="0.2">
      <c r="M236">
        <f>IFERROR(Сегодня!K239*Сегодня!L239," ")</f>
        <v>0</v>
      </c>
      <c r="O236">
        <f>ОТМ_ВЗ!V238</f>
        <v>0</v>
      </c>
    </row>
    <row r="237" spans="13:15" x14ac:dyDescent="0.2">
      <c r="M237">
        <f>IFERROR(Сегодня!K240*Сегодня!L240," ")</f>
        <v>0</v>
      </c>
      <c r="O237">
        <f>ОТМ_ВЗ!V239</f>
        <v>0</v>
      </c>
    </row>
    <row r="238" spans="13:15" x14ac:dyDescent="0.2">
      <c r="M238">
        <f>IFERROR(Сегодня!K241*Сегодня!L241," ")</f>
        <v>0</v>
      </c>
      <c r="O238">
        <f>ОТМ_ВЗ!V240</f>
        <v>0</v>
      </c>
    </row>
    <row r="239" spans="13:15" x14ac:dyDescent="0.2">
      <c r="M239">
        <f>IFERROR(Сегодня!K242*Сегодня!L242," ")</f>
        <v>0</v>
      </c>
      <c r="O239">
        <f>ОТМ_ВЗ!V241</f>
        <v>0</v>
      </c>
    </row>
    <row r="240" spans="13:15" x14ac:dyDescent="0.2">
      <c r="M240">
        <f>IFERROR(Сегодня!K243*Сегодня!L243," ")</f>
        <v>0</v>
      </c>
      <c r="O240">
        <f>ОТМ_ВЗ!V242</f>
        <v>0</v>
      </c>
    </row>
    <row r="241" spans="13:15" x14ac:dyDescent="0.2">
      <c r="M241">
        <f>IFERROR(Сегодня!K244*Сегодня!L244," ")</f>
        <v>0</v>
      </c>
      <c r="O241">
        <f>ОТМ_ВЗ!V243</f>
        <v>0</v>
      </c>
    </row>
    <row r="242" spans="13:15" x14ac:dyDescent="0.2">
      <c r="M242">
        <f>IFERROR(Сегодня!K245*Сегодня!L245," ")</f>
        <v>0</v>
      </c>
      <c r="O242">
        <f>ОТМ_ВЗ!V244</f>
        <v>0</v>
      </c>
    </row>
    <row r="243" spans="13:15" x14ac:dyDescent="0.2">
      <c r="M243">
        <f>IFERROR(Сегодня!K246*Сегодня!L246," ")</f>
        <v>0</v>
      </c>
      <c r="O243">
        <f>ОТМ_ВЗ!V245</f>
        <v>0</v>
      </c>
    </row>
    <row r="244" spans="13:15" x14ac:dyDescent="0.2">
      <c r="M244">
        <f>IFERROR(Сегодня!K247*Сегодня!L247," ")</f>
        <v>0</v>
      </c>
      <c r="O244">
        <f>ОТМ_ВЗ!V246</f>
        <v>0</v>
      </c>
    </row>
    <row r="245" spans="13:15" x14ac:dyDescent="0.2">
      <c r="M245">
        <f>IFERROR(Сегодня!K248*Сегодня!L248," ")</f>
        <v>0</v>
      </c>
      <c r="O245">
        <f>ОТМ_ВЗ!V247</f>
        <v>0</v>
      </c>
    </row>
    <row r="246" spans="13:15" x14ac:dyDescent="0.2">
      <c r="M246">
        <f>IFERROR(Сегодня!K249*Сегодня!L249," ")</f>
        <v>0</v>
      </c>
      <c r="O246">
        <f>ОТМ_ВЗ!V248</f>
        <v>0</v>
      </c>
    </row>
    <row r="247" spans="13:15" x14ac:dyDescent="0.2">
      <c r="M247">
        <f>IFERROR(Сегодня!K250*Сегодня!L250," ")</f>
        <v>0</v>
      </c>
      <c r="O247">
        <f>ОТМ_ВЗ!V249</f>
        <v>0</v>
      </c>
    </row>
    <row r="248" spans="13:15" x14ac:dyDescent="0.2">
      <c r="M248">
        <f>IFERROR(Сегодня!K251*Сегодня!L251," ")</f>
        <v>0</v>
      </c>
      <c r="O248">
        <f>ОТМ_ВЗ!V250</f>
        <v>0</v>
      </c>
    </row>
    <row r="249" spans="13:15" x14ac:dyDescent="0.2">
      <c r="M249">
        <f>IFERROR(Сегодня!K252*Сегодня!L252," ")</f>
        <v>0</v>
      </c>
      <c r="O249">
        <f>ОТМ_ВЗ!V251</f>
        <v>0</v>
      </c>
    </row>
    <row r="250" spans="13:15" x14ac:dyDescent="0.2">
      <c r="M250">
        <f>IFERROR(Сегодня!K253*Сегодня!L253," ")</f>
        <v>0</v>
      </c>
      <c r="O250">
        <f>ОТМ_ВЗ!V252</f>
        <v>0</v>
      </c>
    </row>
    <row r="251" spans="13:15" x14ac:dyDescent="0.2">
      <c r="M251">
        <f>IFERROR(Сегодня!K254*Сегодня!L254," ")</f>
        <v>0</v>
      </c>
      <c r="O251">
        <f>ОТМ_ВЗ!V253</f>
        <v>0</v>
      </c>
    </row>
    <row r="252" spans="13:15" x14ac:dyDescent="0.2">
      <c r="M252">
        <f>IFERROR(Сегодня!K255*Сегодня!L255," ")</f>
        <v>0</v>
      </c>
      <c r="O252">
        <f>ОТМ_ВЗ!V254</f>
        <v>0</v>
      </c>
    </row>
    <row r="253" spans="13:15" x14ac:dyDescent="0.2">
      <c r="M253">
        <f>IFERROR(Сегодня!K256*Сегодня!L256," ")</f>
        <v>0</v>
      </c>
      <c r="O253">
        <f>ОТМ_ВЗ!V255</f>
        <v>0</v>
      </c>
    </row>
    <row r="254" spans="13:15" x14ac:dyDescent="0.2">
      <c r="M254">
        <f>IFERROR(Сегодня!K257*Сегодня!L257," ")</f>
        <v>0</v>
      </c>
      <c r="O254">
        <f>ОТМ_ВЗ!V256</f>
        <v>0</v>
      </c>
    </row>
    <row r="255" spans="13:15" x14ac:dyDescent="0.2">
      <c r="M255">
        <f>IFERROR(Сегодня!K258*Сегодня!L258," ")</f>
        <v>0</v>
      </c>
      <c r="O255">
        <f>ОТМ_ВЗ!V257</f>
        <v>0</v>
      </c>
    </row>
    <row r="256" spans="13:15" x14ac:dyDescent="0.2">
      <c r="M256">
        <f>IFERROR(Сегодня!K259*Сегодня!L259," ")</f>
        <v>0</v>
      </c>
      <c r="O256">
        <f>ОТМ_ВЗ!V258</f>
        <v>0</v>
      </c>
    </row>
    <row r="257" spans="13:15" x14ac:dyDescent="0.2">
      <c r="M257">
        <f>IFERROR(Сегодня!K260*Сегодня!L260," ")</f>
        <v>0</v>
      </c>
      <c r="O257">
        <f>ОТМ_ВЗ!V259</f>
        <v>0</v>
      </c>
    </row>
    <row r="258" spans="13:15" x14ac:dyDescent="0.2">
      <c r="M258">
        <f>IFERROR(Сегодня!K261*Сегодня!L261," ")</f>
        <v>0</v>
      </c>
      <c r="O258">
        <f>ОТМ_ВЗ!V260</f>
        <v>0</v>
      </c>
    </row>
    <row r="259" spans="13:15" x14ac:dyDescent="0.2">
      <c r="M259">
        <f>IFERROR(Сегодня!K262*Сегодня!L262," ")</f>
        <v>0</v>
      </c>
      <c r="O259">
        <f>ОТМ_ВЗ!V261</f>
        <v>0</v>
      </c>
    </row>
    <row r="260" spans="13:15" x14ac:dyDescent="0.2">
      <c r="M260">
        <f>IFERROR(Сегодня!K263*Сегодня!L263," ")</f>
        <v>0</v>
      </c>
      <c r="O260">
        <f>ОТМ_ВЗ!V262</f>
        <v>0</v>
      </c>
    </row>
    <row r="261" spans="13:15" x14ac:dyDescent="0.2">
      <c r="M261">
        <f>IFERROR(Сегодня!K264*Сегодня!L264," ")</f>
        <v>0</v>
      </c>
      <c r="O261">
        <f>ОТМ_ВЗ!V263</f>
        <v>0</v>
      </c>
    </row>
    <row r="262" spans="13:15" x14ac:dyDescent="0.2">
      <c r="M262">
        <f>IFERROR(Сегодня!K265*Сегодня!L265," ")</f>
        <v>0</v>
      </c>
      <c r="O262">
        <f>ОТМ_ВЗ!V264</f>
        <v>0</v>
      </c>
    </row>
    <row r="263" spans="13:15" x14ac:dyDescent="0.2">
      <c r="M263">
        <f>IFERROR(Сегодня!K266*Сегодня!L266," ")</f>
        <v>0</v>
      </c>
      <c r="O263">
        <f>ОТМ_ВЗ!V265</f>
        <v>0</v>
      </c>
    </row>
    <row r="264" spans="13:15" x14ac:dyDescent="0.2">
      <c r="M264">
        <f>IFERROR(Сегодня!K267*Сегодня!L267," ")</f>
        <v>0</v>
      </c>
      <c r="O264">
        <f>ОТМ_ВЗ!V266</f>
        <v>0</v>
      </c>
    </row>
    <row r="265" spans="13:15" x14ac:dyDescent="0.2">
      <c r="M265">
        <f>IFERROR(Сегодня!K268*Сегодня!L268," ")</f>
        <v>0</v>
      </c>
      <c r="O265">
        <f>ОТМ_ВЗ!V267</f>
        <v>0</v>
      </c>
    </row>
    <row r="266" spans="13:15" x14ac:dyDescent="0.2">
      <c r="M266">
        <f>IFERROR(Сегодня!K269*Сегодня!L269," ")</f>
        <v>0</v>
      </c>
      <c r="O266">
        <f>ОТМ_ВЗ!V268</f>
        <v>0</v>
      </c>
    </row>
    <row r="267" spans="13:15" x14ac:dyDescent="0.2">
      <c r="M267">
        <f>IFERROR(Сегодня!K270*Сегодня!L270," ")</f>
        <v>0</v>
      </c>
      <c r="O267">
        <f>ОТМ_ВЗ!V269</f>
        <v>0</v>
      </c>
    </row>
    <row r="268" spans="13:15" x14ac:dyDescent="0.2">
      <c r="M268">
        <f>IFERROR(Сегодня!K271*Сегодня!L271," ")</f>
        <v>0</v>
      </c>
      <c r="O268">
        <f>ОТМ_ВЗ!V270</f>
        <v>0</v>
      </c>
    </row>
    <row r="269" spans="13:15" x14ac:dyDescent="0.2">
      <c r="M269">
        <f>IFERROR(Сегодня!K272*Сегодня!L272," ")</f>
        <v>0</v>
      </c>
      <c r="O269">
        <f>ОТМ_ВЗ!V271</f>
        <v>0</v>
      </c>
    </row>
    <row r="270" spans="13:15" x14ac:dyDescent="0.2">
      <c r="M270">
        <f>IFERROR(Сегодня!K273*Сегодня!L273," ")</f>
        <v>0</v>
      </c>
      <c r="O270">
        <f>ОТМ_ВЗ!V272</f>
        <v>0</v>
      </c>
    </row>
    <row r="271" spans="13:15" x14ac:dyDescent="0.2">
      <c r="M271">
        <f>IFERROR(Сегодня!K274*Сегодня!L274," ")</f>
        <v>0</v>
      </c>
      <c r="O271">
        <f>ОТМ_ВЗ!V273</f>
        <v>0</v>
      </c>
    </row>
    <row r="272" spans="13:15" x14ac:dyDescent="0.2">
      <c r="M272">
        <f>IFERROR(Сегодня!K275*Сегодня!L275," ")</f>
        <v>0</v>
      </c>
      <c r="O272">
        <f>ОТМ_ВЗ!V274</f>
        <v>0</v>
      </c>
    </row>
    <row r="273" spans="13:15" x14ac:dyDescent="0.2">
      <c r="M273">
        <f>IFERROR(Сегодня!K276*Сегодня!L276," ")</f>
        <v>0</v>
      </c>
      <c r="O273">
        <f>ОТМ_ВЗ!V275</f>
        <v>0</v>
      </c>
    </row>
    <row r="274" spans="13:15" x14ac:dyDescent="0.2">
      <c r="M274">
        <f>IFERROR(Сегодня!K277*Сегодня!L277," ")</f>
        <v>0</v>
      </c>
      <c r="O274">
        <f>ОТМ_ВЗ!V276</f>
        <v>0</v>
      </c>
    </row>
    <row r="275" spans="13:15" x14ac:dyDescent="0.2">
      <c r="M275">
        <f>IFERROR(Сегодня!K278*Сегодня!L278," ")</f>
        <v>0</v>
      </c>
      <c r="O275">
        <f>ОТМ_ВЗ!V277</f>
        <v>0</v>
      </c>
    </row>
    <row r="276" spans="13:15" x14ac:dyDescent="0.2">
      <c r="M276">
        <f>IFERROR(Сегодня!K279*Сегодня!L279," ")</f>
        <v>0</v>
      </c>
      <c r="O276">
        <f>ОТМ_ВЗ!V278</f>
        <v>0</v>
      </c>
    </row>
    <row r="277" spans="13:15" x14ac:dyDescent="0.2">
      <c r="M277">
        <f>IFERROR(Сегодня!K280*Сегодня!L280," ")</f>
        <v>0</v>
      </c>
      <c r="O277">
        <f>ОТМ_ВЗ!V279</f>
        <v>0</v>
      </c>
    </row>
    <row r="278" spans="13:15" x14ac:dyDescent="0.2">
      <c r="M278">
        <f>IFERROR(Сегодня!K281*Сегодня!L281," ")</f>
        <v>0</v>
      </c>
      <c r="O278">
        <f>ОТМ_ВЗ!V280</f>
        <v>0</v>
      </c>
    </row>
    <row r="279" spans="13:15" x14ac:dyDescent="0.2">
      <c r="M279">
        <f>IFERROR(Сегодня!K282*Сегодня!L282," ")</f>
        <v>0</v>
      </c>
      <c r="O279">
        <f>ОТМ_ВЗ!V281</f>
        <v>0</v>
      </c>
    </row>
    <row r="280" spans="13:15" x14ac:dyDescent="0.2">
      <c r="M280">
        <f>IFERROR(Сегодня!K283*Сегодня!L283," ")</f>
        <v>0</v>
      </c>
      <c r="O280">
        <f>ОТМ_ВЗ!V282</f>
        <v>0</v>
      </c>
    </row>
    <row r="281" spans="13:15" x14ac:dyDescent="0.2">
      <c r="M281">
        <f>IFERROR(Сегодня!K284*Сегодня!L284," ")</f>
        <v>0</v>
      </c>
      <c r="O281">
        <f>ОТМ_ВЗ!V283</f>
        <v>0</v>
      </c>
    </row>
    <row r="282" spans="13:15" x14ac:dyDescent="0.2">
      <c r="M282">
        <f>IFERROR(Сегодня!K285*Сегодня!L285," ")</f>
        <v>0</v>
      </c>
      <c r="O282">
        <f>ОТМ_ВЗ!V284</f>
        <v>0</v>
      </c>
    </row>
    <row r="283" spans="13:15" x14ac:dyDescent="0.2">
      <c r="M283">
        <f>IFERROR(Сегодня!K286*Сегодня!L286," ")</f>
        <v>0</v>
      </c>
      <c r="O283">
        <f>ОТМ_ВЗ!V285</f>
        <v>0</v>
      </c>
    </row>
    <row r="284" spans="13:15" x14ac:dyDescent="0.2">
      <c r="M284">
        <f>IFERROR(Сегодня!K287*Сегодня!L287," ")</f>
        <v>0</v>
      </c>
      <c r="O284">
        <f>ОТМ_ВЗ!V286</f>
        <v>0</v>
      </c>
    </row>
    <row r="285" spans="13:15" x14ac:dyDescent="0.2">
      <c r="M285">
        <f>IFERROR(Сегодня!K288*Сегодня!L288," ")</f>
        <v>0</v>
      </c>
      <c r="O285">
        <f>ОТМ_ВЗ!V287</f>
        <v>0</v>
      </c>
    </row>
    <row r="286" spans="13:15" x14ac:dyDescent="0.2">
      <c r="M286">
        <f>IFERROR(Сегодня!K289*Сегодня!L289," ")</f>
        <v>0</v>
      </c>
      <c r="O286">
        <f>ОТМ_ВЗ!V288</f>
        <v>0</v>
      </c>
    </row>
    <row r="287" spans="13:15" x14ac:dyDescent="0.2">
      <c r="M287">
        <f>IFERROR(Сегодня!K290*Сегодня!L290," ")</f>
        <v>0</v>
      </c>
      <c r="O287">
        <f>ОТМ_ВЗ!V289</f>
        <v>0</v>
      </c>
    </row>
    <row r="288" spans="13:15" x14ac:dyDescent="0.2">
      <c r="M288">
        <f>IFERROR(Сегодня!K291*Сегодня!L291," ")</f>
        <v>0</v>
      </c>
      <c r="O288">
        <f>ОТМ_ВЗ!V290</f>
        <v>0</v>
      </c>
    </row>
    <row r="289" spans="13:15" x14ac:dyDescent="0.2">
      <c r="M289">
        <f>IFERROR(Сегодня!K292*Сегодня!L292," ")</f>
        <v>0</v>
      </c>
      <c r="O289">
        <f>ОТМ_ВЗ!V291</f>
        <v>0</v>
      </c>
    </row>
    <row r="290" spans="13:15" x14ac:dyDescent="0.2">
      <c r="M290">
        <f>IFERROR(Сегодня!K293*Сегодня!L293," ")</f>
        <v>0</v>
      </c>
      <c r="O290">
        <f>ОТМ_ВЗ!V292</f>
        <v>0</v>
      </c>
    </row>
    <row r="291" spans="13:15" x14ac:dyDescent="0.2">
      <c r="M291">
        <f>IFERROR(Сегодня!K294*Сегодня!L294," ")</f>
        <v>0</v>
      </c>
      <c r="O291">
        <f>ОТМ_ВЗ!V293</f>
        <v>0</v>
      </c>
    </row>
    <row r="292" spans="13:15" x14ac:dyDescent="0.2">
      <c r="M292">
        <f>IFERROR(Сегодня!K295*Сегодня!L295," ")</f>
        <v>0</v>
      </c>
      <c r="O292">
        <f>ОТМ_ВЗ!V294</f>
        <v>0</v>
      </c>
    </row>
    <row r="293" spans="13:15" x14ac:dyDescent="0.2">
      <c r="M293">
        <f>IFERROR(Сегодня!K296*Сегодня!L296," ")</f>
        <v>0</v>
      </c>
      <c r="O293">
        <f>ОТМ_ВЗ!V295</f>
        <v>0</v>
      </c>
    </row>
    <row r="294" spans="13:15" x14ac:dyDescent="0.2">
      <c r="M294">
        <f>IFERROR(Сегодня!K297*Сегодня!L297," ")</f>
        <v>0</v>
      </c>
      <c r="O294">
        <f>ОТМ_ВЗ!V296</f>
        <v>0</v>
      </c>
    </row>
    <row r="295" spans="13:15" x14ac:dyDescent="0.2">
      <c r="M295">
        <f>IFERROR(Сегодня!K298*Сегодня!L298," ")</f>
        <v>0</v>
      </c>
      <c r="O295">
        <f>ОТМ_ВЗ!V297</f>
        <v>0</v>
      </c>
    </row>
    <row r="296" spans="13:15" x14ac:dyDescent="0.2">
      <c r="M296">
        <f>IFERROR(Сегодня!K299*Сегодня!L299," ")</f>
        <v>0</v>
      </c>
      <c r="O296">
        <f>ОТМ_ВЗ!V298</f>
        <v>0</v>
      </c>
    </row>
    <row r="297" spans="13:15" x14ac:dyDescent="0.2">
      <c r="M297">
        <f>IFERROR(Сегодня!K300*Сегодня!L300," ")</f>
        <v>0</v>
      </c>
      <c r="O297">
        <f>ОТМ_ВЗ!V299</f>
        <v>0</v>
      </c>
    </row>
    <row r="298" spans="13:15" x14ac:dyDescent="0.2">
      <c r="M298">
        <f>IFERROR(Сегодня!K301*Сегодня!L301," ")</f>
        <v>0</v>
      </c>
      <c r="O298">
        <f>ОТМ_ВЗ!V300</f>
        <v>0</v>
      </c>
    </row>
    <row r="299" spans="13:15" x14ac:dyDescent="0.2">
      <c r="M299">
        <f>IFERROR(Сегодня!K302*Сегодня!L302," ")</f>
        <v>0</v>
      </c>
      <c r="O299">
        <f>ОТМ_ВЗ!V301</f>
        <v>0</v>
      </c>
    </row>
    <row r="300" spans="13:15" x14ac:dyDescent="0.2">
      <c r="M300">
        <f>IFERROR(Сегодня!K303*Сегодня!L303," ")</f>
        <v>0</v>
      </c>
      <c r="O300">
        <f>ОТМ_ВЗ!V302</f>
        <v>0</v>
      </c>
    </row>
    <row r="301" spans="13:15" x14ac:dyDescent="0.2">
      <c r="M301">
        <f>IFERROR(Сегодня!K304*Сегодня!L304," ")</f>
        <v>0</v>
      </c>
      <c r="O301">
        <f>ОТМ_ВЗ!V303</f>
        <v>0</v>
      </c>
    </row>
    <row r="302" spans="13:15" x14ac:dyDescent="0.2">
      <c r="M302">
        <f>IFERROR(Сегодня!K305*Сегодня!L305," ")</f>
        <v>0</v>
      </c>
      <c r="O302">
        <f>ОТМ_ВЗ!V304</f>
        <v>0</v>
      </c>
    </row>
    <row r="303" spans="13:15" x14ac:dyDescent="0.2">
      <c r="M303">
        <f>IFERROR(Сегодня!K306*Сегодня!L306," ")</f>
        <v>0</v>
      </c>
      <c r="O303">
        <f>ОТМ_ВЗ!V305</f>
        <v>0</v>
      </c>
    </row>
    <row r="304" spans="13:15" x14ac:dyDescent="0.2">
      <c r="M304">
        <f>IFERROR(Сегодня!K307*Сегодня!L307," ")</f>
        <v>0</v>
      </c>
      <c r="O304">
        <f>ОТМ_ВЗ!V306</f>
        <v>0</v>
      </c>
    </row>
    <row r="305" spans="13:15" x14ac:dyDescent="0.2">
      <c r="M305">
        <f>IFERROR(Сегодня!K308*Сегодня!L308," ")</f>
        <v>0</v>
      </c>
      <c r="O305">
        <f>ОТМ_ВЗ!V307</f>
        <v>0</v>
      </c>
    </row>
    <row r="306" spans="13:15" x14ac:dyDescent="0.2">
      <c r="M306">
        <f>IFERROR(Сегодня!K309*Сегодня!L309," ")</f>
        <v>0</v>
      </c>
      <c r="O306">
        <f>ОТМ_ВЗ!V308</f>
        <v>0</v>
      </c>
    </row>
    <row r="307" spans="13:15" x14ac:dyDescent="0.2">
      <c r="M307">
        <f>IFERROR(Сегодня!K310*Сегодня!L310," ")</f>
        <v>0</v>
      </c>
      <c r="O307">
        <f>ОТМ_ВЗ!V309</f>
        <v>0</v>
      </c>
    </row>
    <row r="308" spans="13:15" x14ac:dyDescent="0.2">
      <c r="M308">
        <f>IFERROR(Сегодня!K311*Сегодня!L311," ")</f>
        <v>0</v>
      </c>
      <c r="O308">
        <f>ОТМ_ВЗ!V310</f>
        <v>0</v>
      </c>
    </row>
    <row r="309" spans="13:15" x14ac:dyDescent="0.2">
      <c r="M309">
        <f>IFERROR(Сегодня!K312*Сегодня!L312," ")</f>
        <v>0</v>
      </c>
      <c r="O309">
        <f>ОТМ_ВЗ!V311</f>
        <v>0</v>
      </c>
    </row>
    <row r="310" spans="13:15" x14ac:dyDescent="0.2">
      <c r="M310">
        <f>IFERROR(Сегодня!K313*Сегодня!L313," ")</f>
        <v>0</v>
      </c>
      <c r="O310">
        <f>ОТМ_ВЗ!V312</f>
        <v>0</v>
      </c>
    </row>
    <row r="311" spans="13:15" x14ac:dyDescent="0.2">
      <c r="M311">
        <f>IFERROR(Сегодня!K314*Сегодня!L314," ")</f>
        <v>0</v>
      </c>
      <c r="O311">
        <f>ОТМ_ВЗ!V313</f>
        <v>0</v>
      </c>
    </row>
    <row r="312" spans="13:15" x14ac:dyDescent="0.2">
      <c r="M312">
        <f>IFERROR(Сегодня!K315*Сегодня!L315," ")</f>
        <v>0</v>
      </c>
      <c r="O312">
        <f>ОТМ_ВЗ!V314</f>
        <v>0</v>
      </c>
    </row>
    <row r="313" spans="13:15" x14ac:dyDescent="0.2">
      <c r="M313">
        <f>IFERROR(Сегодня!K316*Сегодня!L316," ")</f>
        <v>0</v>
      </c>
      <c r="O313">
        <f>ОТМ_ВЗ!V315</f>
        <v>0</v>
      </c>
    </row>
    <row r="314" spans="13:15" x14ac:dyDescent="0.2">
      <c r="M314">
        <f>IFERROR(Сегодня!K317*Сегодня!L317," ")</f>
        <v>0</v>
      </c>
      <c r="O314">
        <f>ОТМ_ВЗ!V316</f>
        <v>0</v>
      </c>
    </row>
    <row r="315" spans="13:15" x14ac:dyDescent="0.2">
      <c r="M315">
        <f>IFERROR(Сегодня!K318*Сегодня!L318," ")</f>
        <v>0</v>
      </c>
      <c r="O315">
        <f>ОТМ_ВЗ!V317</f>
        <v>0</v>
      </c>
    </row>
    <row r="316" spans="13:15" x14ac:dyDescent="0.2">
      <c r="M316">
        <f>IFERROR(Сегодня!K319*Сегодня!L319," ")</f>
        <v>0</v>
      </c>
      <c r="O316">
        <f>ОТМ_ВЗ!V318</f>
        <v>0</v>
      </c>
    </row>
    <row r="317" spans="13:15" x14ac:dyDescent="0.2">
      <c r="M317">
        <f>IFERROR(Сегодня!K320*Сегодня!L320," ")</f>
        <v>0</v>
      </c>
      <c r="O317">
        <f>ОТМ_ВЗ!V319</f>
        <v>0</v>
      </c>
    </row>
    <row r="318" spans="13:15" x14ac:dyDescent="0.2">
      <c r="M318">
        <f>IFERROR(Сегодня!K321*Сегодня!L321," ")</f>
        <v>0</v>
      </c>
      <c r="O318">
        <f>ОТМ_ВЗ!V320</f>
        <v>0</v>
      </c>
    </row>
    <row r="319" spans="13:15" x14ac:dyDescent="0.2">
      <c r="M319">
        <f>IFERROR(Сегодня!K322*Сегодня!L322," ")</f>
        <v>0</v>
      </c>
      <c r="O319">
        <f>ОТМ_ВЗ!V321</f>
        <v>0</v>
      </c>
    </row>
    <row r="320" spans="13:15" x14ac:dyDescent="0.2">
      <c r="M320">
        <f>IFERROR(Сегодня!K323*Сегодня!L323," ")</f>
        <v>0</v>
      </c>
      <c r="O320">
        <f>ОТМ_ВЗ!V322</f>
        <v>0</v>
      </c>
    </row>
    <row r="321" spans="13:15" x14ac:dyDescent="0.2">
      <c r="M321">
        <f>IFERROR(Сегодня!K324*Сегодня!L324," ")</f>
        <v>0</v>
      </c>
      <c r="O321">
        <f>ОТМ_ВЗ!V323</f>
        <v>0</v>
      </c>
    </row>
    <row r="322" spans="13:15" x14ac:dyDescent="0.2">
      <c r="M322">
        <f>IFERROR(Сегодня!K325*Сегодня!L325," ")</f>
        <v>0</v>
      </c>
      <c r="O322">
        <f>ОТМ_ВЗ!V324</f>
        <v>0</v>
      </c>
    </row>
    <row r="323" spans="13:15" x14ac:dyDescent="0.2">
      <c r="M323">
        <f>IFERROR(Сегодня!K326*Сегодня!L326," ")</f>
        <v>0</v>
      </c>
      <c r="O323">
        <f>ОТМ_ВЗ!V325</f>
        <v>0</v>
      </c>
    </row>
    <row r="324" spans="13:15" x14ac:dyDescent="0.2">
      <c r="M324">
        <f>IFERROR(Сегодня!K327*Сегодня!L327," ")</f>
        <v>0</v>
      </c>
      <c r="O324">
        <f>ОТМ_ВЗ!V326</f>
        <v>0</v>
      </c>
    </row>
    <row r="325" spans="13:15" x14ac:dyDescent="0.2">
      <c r="M325">
        <f>IFERROR(Сегодня!K328*Сегодня!L328," ")</f>
        <v>0</v>
      </c>
      <c r="O325">
        <f>ОТМ_ВЗ!V327</f>
        <v>0</v>
      </c>
    </row>
    <row r="326" spans="13:15" x14ac:dyDescent="0.2">
      <c r="M326">
        <f>IFERROR(Сегодня!K329*Сегодня!L329," ")</f>
        <v>0</v>
      </c>
      <c r="O326">
        <f>ОТМ_ВЗ!V328</f>
        <v>0</v>
      </c>
    </row>
    <row r="327" spans="13:15" x14ac:dyDescent="0.2">
      <c r="M327">
        <f>IFERROR(Сегодня!K330*Сегодня!L330," ")</f>
        <v>0</v>
      </c>
      <c r="O327">
        <f>ОТМ_ВЗ!V329</f>
        <v>0</v>
      </c>
    </row>
    <row r="328" spans="13:15" x14ac:dyDescent="0.2">
      <c r="M328">
        <f>IFERROR(Сегодня!K331*Сегодня!L331," ")</f>
        <v>0</v>
      </c>
      <c r="O328">
        <f>ОТМ_ВЗ!V330</f>
        <v>0</v>
      </c>
    </row>
    <row r="329" spans="13:15" x14ac:dyDescent="0.2">
      <c r="M329">
        <f>IFERROR(Сегодня!K332*Сегодня!L332," ")</f>
        <v>0</v>
      </c>
      <c r="O329">
        <f>ОТМ_ВЗ!V331</f>
        <v>0</v>
      </c>
    </row>
    <row r="330" spans="13:15" x14ac:dyDescent="0.2">
      <c r="M330">
        <f>IFERROR(Сегодня!K333*Сегодня!L333," ")</f>
        <v>0</v>
      </c>
      <c r="O330">
        <f>ОТМ_ВЗ!V332</f>
        <v>0</v>
      </c>
    </row>
    <row r="331" spans="13:15" x14ac:dyDescent="0.2">
      <c r="M331">
        <f>IFERROR(Сегодня!K334*Сегодня!L334," ")</f>
        <v>0</v>
      </c>
      <c r="O331">
        <f>ОТМ_ВЗ!V333</f>
        <v>0</v>
      </c>
    </row>
    <row r="332" spans="13:15" x14ac:dyDescent="0.2">
      <c r="M332">
        <f>IFERROR(Сегодня!K335*Сегодня!L335," ")</f>
        <v>0</v>
      </c>
      <c r="O332">
        <f>ОТМ_ВЗ!V334</f>
        <v>0</v>
      </c>
    </row>
    <row r="333" spans="13:15" x14ac:dyDescent="0.2">
      <c r="M333">
        <f>IFERROR(Сегодня!K336*Сегодня!L336," ")</f>
        <v>0</v>
      </c>
      <c r="O333">
        <f>ОТМ_ВЗ!V335</f>
        <v>0</v>
      </c>
    </row>
    <row r="334" spans="13:15" x14ac:dyDescent="0.2">
      <c r="M334">
        <f>IFERROR(Сегодня!K337*Сегодня!L337," ")</f>
        <v>0</v>
      </c>
      <c r="O334">
        <f>ОТМ_ВЗ!V336</f>
        <v>0</v>
      </c>
    </row>
    <row r="335" spans="13:15" x14ac:dyDescent="0.2">
      <c r="M335">
        <f>IFERROR(Сегодня!K338*Сегодня!L338," ")</f>
        <v>0</v>
      </c>
      <c r="O335">
        <f>ОТМ_ВЗ!V337</f>
        <v>0</v>
      </c>
    </row>
    <row r="336" spans="13:15" x14ac:dyDescent="0.2">
      <c r="M336">
        <f>IFERROR(Сегодня!K339*Сегодня!L339," ")</f>
        <v>0</v>
      </c>
      <c r="O336">
        <f>ОТМ_ВЗ!V338</f>
        <v>0</v>
      </c>
    </row>
    <row r="337" spans="13:15" x14ac:dyDescent="0.2">
      <c r="M337">
        <f>IFERROR(Сегодня!K340*Сегодня!L340," ")</f>
        <v>0</v>
      </c>
      <c r="O337">
        <f>ОТМ_ВЗ!V339</f>
        <v>0</v>
      </c>
    </row>
    <row r="338" spans="13:15" x14ac:dyDescent="0.2">
      <c r="M338">
        <f>IFERROR(Сегодня!K341*Сегодня!L341," ")</f>
        <v>0</v>
      </c>
      <c r="O338">
        <f>ОТМ_ВЗ!V340</f>
        <v>0</v>
      </c>
    </row>
    <row r="339" spans="13:15" x14ac:dyDescent="0.2">
      <c r="M339">
        <f>IFERROR(Сегодня!K342*Сегодня!L342," ")</f>
        <v>0</v>
      </c>
      <c r="O339">
        <f>ОТМ_ВЗ!V341</f>
        <v>0</v>
      </c>
    </row>
    <row r="340" spans="13:15" x14ac:dyDescent="0.2">
      <c r="M340">
        <f>IFERROR(Сегодня!K343*Сегодня!L343," ")</f>
        <v>0</v>
      </c>
      <c r="O340">
        <f>ОТМ_ВЗ!V342</f>
        <v>0</v>
      </c>
    </row>
    <row r="341" spans="13:15" x14ac:dyDescent="0.2">
      <c r="M341">
        <f>IFERROR(Сегодня!K344*Сегодня!L344," ")</f>
        <v>0</v>
      </c>
      <c r="O341">
        <f>ОТМ_ВЗ!V343</f>
        <v>0</v>
      </c>
    </row>
    <row r="342" spans="13:15" x14ac:dyDescent="0.2">
      <c r="M342">
        <f>IFERROR(Сегодня!K345*Сегодня!L345," ")</f>
        <v>0</v>
      </c>
      <c r="O342">
        <f>ОТМ_ВЗ!V344</f>
        <v>0</v>
      </c>
    </row>
    <row r="343" spans="13:15" x14ac:dyDescent="0.2">
      <c r="M343">
        <f>IFERROR(Сегодня!K346*Сегодня!L346," ")</f>
        <v>0</v>
      </c>
      <c r="O343">
        <f>ОТМ_ВЗ!V345</f>
        <v>0</v>
      </c>
    </row>
    <row r="344" spans="13:15" x14ac:dyDescent="0.2">
      <c r="M344">
        <f>IFERROR(Сегодня!K347*Сегодня!L347," ")</f>
        <v>0</v>
      </c>
      <c r="O344">
        <f>ОТМ_ВЗ!V346</f>
        <v>0</v>
      </c>
    </row>
    <row r="345" spans="13:15" x14ac:dyDescent="0.2">
      <c r="M345">
        <f>IFERROR(Сегодня!K348*Сегодня!L348," ")</f>
        <v>0</v>
      </c>
      <c r="O345">
        <f>ОТМ_ВЗ!V347</f>
        <v>0</v>
      </c>
    </row>
    <row r="346" spans="13:15" x14ac:dyDescent="0.2">
      <c r="M346">
        <f>IFERROR(Сегодня!K349*Сегодня!L349," ")</f>
        <v>0</v>
      </c>
      <c r="O346">
        <f>ОТМ_ВЗ!V348</f>
        <v>0</v>
      </c>
    </row>
    <row r="347" spans="13:15" x14ac:dyDescent="0.2">
      <c r="M347">
        <f>IFERROR(Сегодня!K350*Сегодня!L350," ")</f>
        <v>0</v>
      </c>
      <c r="O347">
        <f>ОТМ_ВЗ!V349</f>
        <v>0</v>
      </c>
    </row>
    <row r="348" spans="13:15" x14ac:dyDescent="0.2">
      <c r="M348">
        <f>IFERROR(Сегодня!K351*Сегодня!L351," ")</f>
        <v>0</v>
      </c>
      <c r="O348">
        <f>ОТМ_ВЗ!V350</f>
        <v>0</v>
      </c>
    </row>
    <row r="349" spans="13:15" x14ac:dyDescent="0.2">
      <c r="M349">
        <f>IFERROR(Сегодня!K352*Сегодня!L352," ")</f>
        <v>0</v>
      </c>
      <c r="O349">
        <f>ОТМ_ВЗ!V351</f>
        <v>0</v>
      </c>
    </row>
    <row r="350" spans="13:15" x14ac:dyDescent="0.2">
      <c r="M350">
        <f>IFERROR(Сегодня!K353*Сегодня!L353," ")</f>
        <v>0</v>
      </c>
      <c r="O350">
        <f>ОТМ_ВЗ!V352</f>
        <v>0</v>
      </c>
    </row>
    <row r="351" spans="13:15" x14ac:dyDescent="0.2">
      <c r="M351">
        <f>IFERROR(Сегодня!K354*Сегодня!L354," ")</f>
        <v>0</v>
      </c>
      <c r="O351">
        <f>ОТМ_ВЗ!V353</f>
        <v>0</v>
      </c>
    </row>
    <row r="352" spans="13:15" x14ac:dyDescent="0.2">
      <c r="M352">
        <f>IFERROR(Сегодня!K355*Сегодня!L355," ")</f>
        <v>0</v>
      </c>
      <c r="O352">
        <f>ОТМ_ВЗ!V354</f>
        <v>0</v>
      </c>
    </row>
    <row r="353" spans="13:15" x14ac:dyDescent="0.2">
      <c r="M353">
        <f>IFERROR(Сегодня!K356*Сегодня!L356," ")</f>
        <v>0</v>
      </c>
      <c r="O353">
        <f>ОТМ_ВЗ!V355</f>
        <v>0</v>
      </c>
    </row>
    <row r="354" spans="13:15" x14ac:dyDescent="0.2">
      <c r="M354">
        <f>IFERROR(Сегодня!K357*Сегодня!L357," ")</f>
        <v>0</v>
      </c>
      <c r="O354">
        <f>ОТМ_ВЗ!V356</f>
        <v>0</v>
      </c>
    </row>
    <row r="355" spans="13:15" x14ac:dyDescent="0.2">
      <c r="M355">
        <f>IFERROR(Сегодня!K358*Сегодня!L358," ")</f>
        <v>0</v>
      </c>
      <c r="O355">
        <f>ОТМ_ВЗ!V357</f>
        <v>0</v>
      </c>
    </row>
    <row r="356" spans="13:15" x14ac:dyDescent="0.2">
      <c r="M356">
        <f>IFERROR(Сегодня!K359*Сегодня!L359," ")</f>
        <v>0</v>
      </c>
      <c r="O356">
        <f>ОТМ_ВЗ!V358</f>
        <v>0</v>
      </c>
    </row>
    <row r="357" spans="13:15" x14ac:dyDescent="0.2">
      <c r="M357">
        <f>IFERROR(Сегодня!K360*Сегодня!L360," ")</f>
        <v>0</v>
      </c>
      <c r="O357">
        <f>ОТМ_ВЗ!V359</f>
        <v>0</v>
      </c>
    </row>
    <row r="358" spans="13:15" x14ac:dyDescent="0.2">
      <c r="M358">
        <f>IFERROR(Сегодня!K361*Сегодня!L361," ")</f>
        <v>0</v>
      </c>
      <c r="O358">
        <f>ОТМ_ВЗ!V360</f>
        <v>0</v>
      </c>
    </row>
    <row r="359" spans="13:15" x14ac:dyDescent="0.2">
      <c r="M359">
        <f>IFERROR(Сегодня!K362*Сегодня!L362," ")</f>
        <v>0</v>
      </c>
      <c r="O359">
        <f>ОТМ_ВЗ!V361</f>
        <v>0</v>
      </c>
    </row>
    <row r="360" spans="13:15" x14ac:dyDescent="0.2">
      <c r="M360">
        <f>IFERROR(Сегодня!K363*Сегодня!L363," ")</f>
        <v>0</v>
      </c>
      <c r="O360">
        <f>ОТМ_ВЗ!V362</f>
        <v>0</v>
      </c>
    </row>
    <row r="361" spans="13:15" x14ac:dyDescent="0.2">
      <c r="M361">
        <f>IFERROR(Сегодня!K364*Сегодня!L364," ")</f>
        <v>0</v>
      </c>
      <c r="O361">
        <f>ОТМ_ВЗ!V363</f>
        <v>0</v>
      </c>
    </row>
    <row r="362" spans="13:15" x14ac:dyDescent="0.2">
      <c r="M362">
        <f>IFERROR(Сегодня!K365*Сегодня!L365," ")</f>
        <v>0</v>
      </c>
      <c r="O362">
        <f>ОТМ_ВЗ!V364</f>
        <v>0</v>
      </c>
    </row>
    <row r="363" spans="13:15" x14ac:dyDescent="0.2">
      <c r="M363">
        <f>IFERROR(Сегодня!K366*Сегодня!L366," ")</f>
        <v>0</v>
      </c>
      <c r="O363">
        <f>ОТМ_ВЗ!V365</f>
        <v>0</v>
      </c>
    </row>
    <row r="364" spans="13:15" x14ac:dyDescent="0.2">
      <c r="M364">
        <f>IFERROR(Сегодня!K367*Сегодня!L367," ")</f>
        <v>0</v>
      </c>
      <c r="O364">
        <f>ОТМ_ВЗ!V366</f>
        <v>0</v>
      </c>
    </row>
    <row r="365" spans="13:15" x14ac:dyDescent="0.2">
      <c r="M365">
        <f>IFERROR(Сегодня!K368*Сегодня!L368," ")</f>
        <v>0</v>
      </c>
      <c r="O365">
        <f>ОТМ_ВЗ!V367</f>
        <v>0</v>
      </c>
    </row>
    <row r="366" spans="13:15" x14ac:dyDescent="0.2">
      <c r="M366">
        <f>IFERROR(Сегодня!K369*Сегодня!L369," ")</f>
        <v>0</v>
      </c>
      <c r="O366">
        <f>ОТМ_ВЗ!V368</f>
        <v>0</v>
      </c>
    </row>
    <row r="367" spans="13:15" x14ac:dyDescent="0.2">
      <c r="M367">
        <f>IFERROR(Сегодня!K370*Сегодня!L370," ")</f>
        <v>0</v>
      </c>
      <c r="O367">
        <f>ОТМ_ВЗ!V369</f>
        <v>0</v>
      </c>
    </row>
    <row r="368" spans="13:15" x14ac:dyDescent="0.2">
      <c r="M368">
        <f>IFERROR(Сегодня!K371*Сегодня!L371," ")</f>
        <v>0</v>
      </c>
      <c r="O368">
        <f>ОТМ_ВЗ!V370</f>
        <v>0</v>
      </c>
    </row>
    <row r="369" spans="13:15" x14ac:dyDescent="0.2">
      <c r="M369">
        <f>IFERROR(Сегодня!K372*Сегодня!L372," ")</f>
        <v>0</v>
      </c>
      <c r="O369">
        <f>ОТМ_ВЗ!V371</f>
        <v>0</v>
      </c>
    </row>
    <row r="370" spans="13:15" x14ac:dyDescent="0.2">
      <c r="M370">
        <f>IFERROR(Сегодня!K373*Сегодня!L373," ")</f>
        <v>0</v>
      </c>
      <c r="O370">
        <f>ОТМ_ВЗ!V372</f>
        <v>0</v>
      </c>
    </row>
    <row r="371" spans="13:15" x14ac:dyDescent="0.2">
      <c r="M371">
        <f>IFERROR(Сегодня!K374*Сегодня!L374," ")</f>
        <v>0</v>
      </c>
      <c r="O371">
        <f>ОТМ_ВЗ!V373</f>
        <v>0</v>
      </c>
    </row>
    <row r="372" spans="13:15" x14ac:dyDescent="0.2">
      <c r="M372">
        <f>IFERROR(Сегодня!K375*Сегодня!L375," ")</f>
        <v>0</v>
      </c>
      <c r="O372">
        <f>ОТМ_ВЗ!V374</f>
        <v>0</v>
      </c>
    </row>
    <row r="373" spans="13:15" x14ac:dyDescent="0.2">
      <c r="M373">
        <f>IFERROR(Сегодня!K376*Сегодня!L376," ")</f>
        <v>0</v>
      </c>
      <c r="O373">
        <f>ОТМ_ВЗ!V375</f>
        <v>0</v>
      </c>
    </row>
    <row r="374" spans="13:15" x14ac:dyDescent="0.2">
      <c r="M374">
        <f>IFERROR(Сегодня!K377*Сегодня!L377," ")</f>
        <v>0</v>
      </c>
      <c r="O374">
        <f>ОТМ_ВЗ!V376</f>
        <v>0</v>
      </c>
    </row>
    <row r="375" spans="13:15" x14ac:dyDescent="0.2">
      <c r="M375">
        <f>IFERROR(Сегодня!K378*Сегодня!L378," ")</f>
        <v>0</v>
      </c>
      <c r="O375">
        <f>ОТМ_ВЗ!V377</f>
        <v>0</v>
      </c>
    </row>
    <row r="376" spans="13:15" x14ac:dyDescent="0.2">
      <c r="M376">
        <f>IFERROR(Сегодня!K379*Сегодня!L379," ")</f>
        <v>0</v>
      </c>
      <c r="O376">
        <f>ОТМ_ВЗ!V378</f>
        <v>0</v>
      </c>
    </row>
    <row r="377" spans="13:15" x14ac:dyDescent="0.2">
      <c r="M377">
        <f>IFERROR(Сегодня!K380*Сегодня!L380," ")</f>
        <v>0</v>
      </c>
      <c r="O377">
        <f>ОТМ_ВЗ!V379</f>
        <v>0</v>
      </c>
    </row>
    <row r="378" spans="13:15" x14ac:dyDescent="0.2">
      <c r="M378">
        <f>IFERROR(Сегодня!K381*Сегодня!L381," ")</f>
        <v>0</v>
      </c>
      <c r="O378">
        <f>ОТМ_ВЗ!V380</f>
        <v>0</v>
      </c>
    </row>
    <row r="379" spans="13:15" x14ac:dyDescent="0.2">
      <c r="M379">
        <f>IFERROR(Сегодня!K382*Сегодня!L382," ")</f>
        <v>0</v>
      </c>
      <c r="O379">
        <f>ОТМ_ВЗ!V381</f>
        <v>0</v>
      </c>
    </row>
    <row r="380" spans="13:15" x14ac:dyDescent="0.2">
      <c r="M380">
        <f>IFERROR(Сегодня!K383*Сегодня!L383," ")</f>
        <v>0</v>
      </c>
      <c r="O380">
        <f>ОТМ_ВЗ!V382</f>
        <v>0</v>
      </c>
    </row>
    <row r="381" spans="13:15" x14ac:dyDescent="0.2">
      <c r="M381">
        <f>IFERROR(Сегодня!K384*Сегодня!L384," ")</f>
        <v>0</v>
      </c>
      <c r="O381">
        <f>ОТМ_ВЗ!V383</f>
        <v>0</v>
      </c>
    </row>
    <row r="382" spans="13:15" x14ac:dyDescent="0.2">
      <c r="M382">
        <f>IFERROR(Сегодня!K385*Сегодня!L385," ")</f>
        <v>0</v>
      </c>
      <c r="O382">
        <f>ОТМ_ВЗ!V384</f>
        <v>0</v>
      </c>
    </row>
    <row r="383" spans="13:15" x14ac:dyDescent="0.2">
      <c r="M383">
        <f>IFERROR(Сегодня!K386*Сегодня!L386," ")</f>
        <v>0</v>
      </c>
      <c r="O383">
        <f>ОТМ_ВЗ!V385</f>
        <v>0</v>
      </c>
    </row>
    <row r="384" spans="13:15" x14ac:dyDescent="0.2">
      <c r="M384">
        <f>IFERROR(Сегодня!K387*Сегодня!L387," ")</f>
        <v>0</v>
      </c>
      <c r="O384">
        <f>ОТМ_ВЗ!V386</f>
        <v>0</v>
      </c>
    </row>
    <row r="385" spans="13:15" x14ac:dyDescent="0.2">
      <c r="M385">
        <f>IFERROR(Сегодня!K388*Сегодня!L388," ")</f>
        <v>0</v>
      </c>
      <c r="O385">
        <f>ОТМ_ВЗ!V387</f>
        <v>0</v>
      </c>
    </row>
    <row r="386" spans="13:15" x14ac:dyDescent="0.2">
      <c r="M386">
        <f>IFERROR(Сегодня!K389*Сегодня!L389," ")</f>
        <v>0</v>
      </c>
      <c r="O386">
        <f>ОТМ_ВЗ!V388</f>
        <v>0</v>
      </c>
    </row>
    <row r="387" spans="13:15" x14ac:dyDescent="0.2">
      <c r="M387">
        <f>IFERROR(Сегодня!K390*Сегодня!L390," ")</f>
        <v>0</v>
      </c>
      <c r="O387">
        <f>ОТМ_ВЗ!V389</f>
        <v>0</v>
      </c>
    </row>
    <row r="388" spans="13:15" x14ac:dyDescent="0.2">
      <c r="M388">
        <f>IFERROR(Сегодня!K391*Сегодня!L391," ")</f>
        <v>0</v>
      </c>
      <c r="O388">
        <f>ОТМ_ВЗ!V390</f>
        <v>0</v>
      </c>
    </row>
    <row r="389" spans="13:15" x14ac:dyDescent="0.2">
      <c r="M389">
        <f>IFERROR(Сегодня!K392*Сегодня!L392," ")</f>
        <v>0</v>
      </c>
      <c r="O389">
        <f>ОТМ_ВЗ!V391</f>
        <v>0</v>
      </c>
    </row>
    <row r="390" spans="13:15" x14ac:dyDescent="0.2">
      <c r="M390">
        <f>IFERROR(Сегодня!K393*Сегодня!L393," ")</f>
        <v>0</v>
      </c>
      <c r="O390">
        <f>ОТМ_ВЗ!V392</f>
        <v>0</v>
      </c>
    </row>
    <row r="391" spans="13:15" x14ac:dyDescent="0.2">
      <c r="M391">
        <f>IFERROR(Сегодня!K394*Сегодня!L394," ")</f>
        <v>0</v>
      </c>
      <c r="O391">
        <f>ОТМ_ВЗ!V393</f>
        <v>0</v>
      </c>
    </row>
    <row r="392" spans="13:15" x14ac:dyDescent="0.2">
      <c r="M392">
        <f>IFERROR(Сегодня!K395*Сегодня!L395," ")</f>
        <v>0</v>
      </c>
      <c r="O392">
        <f>ОТМ_ВЗ!V394</f>
        <v>0</v>
      </c>
    </row>
    <row r="393" spans="13:15" x14ac:dyDescent="0.2">
      <c r="M393">
        <f>IFERROR(Сегодня!K396*Сегодня!L396," ")</f>
        <v>0</v>
      </c>
      <c r="O393">
        <f>ОТМ_ВЗ!V395</f>
        <v>0</v>
      </c>
    </row>
    <row r="394" spans="13:15" x14ac:dyDescent="0.2">
      <c r="M394">
        <f>IFERROR(Сегодня!K397*Сегодня!L397," ")</f>
        <v>0</v>
      </c>
      <c r="O394">
        <f>ОТМ_ВЗ!V396</f>
        <v>0</v>
      </c>
    </row>
    <row r="395" spans="13:15" x14ac:dyDescent="0.2">
      <c r="M395">
        <f>IFERROR(Сегодня!K398*Сегодня!L398," ")</f>
        <v>0</v>
      </c>
      <c r="O395">
        <f>ОТМ_ВЗ!V397</f>
        <v>0</v>
      </c>
    </row>
    <row r="396" spans="13:15" x14ac:dyDescent="0.2">
      <c r="M396">
        <f>IFERROR(Сегодня!K399*Сегодня!L399," ")</f>
        <v>0</v>
      </c>
      <c r="O396">
        <f>ОТМ_ВЗ!V398</f>
        <v>0</v>
      </c>
    </row>
    <row r="397" spans="13:15" x14ac:dyDescent="0.2">
      <c r="M397">
        <f>IFERROR(Сегодня!K400*Сегодня!L400," ")</f>
        <v>0</v>
      </c>
      <c r="O397">
        <f>ОТМ_ВЗ!V399</f>
        <v>0</v>
      </c>
    </row>
    <row r="398" spans="13:15" x14ac:dyDescent="0.2">
      <c r="M398">
        <f>IFERROR(Сегодня!K401*Сегодня!L401," ")</f>
        <v>0</v>
      </c>
      <c r="O398">
        <f>ОТМ_ВЗ!V400</f>
        <v>0</v>
      </c>
    </row>
    <row r="399" spans="13:15" x14ac:dyDescent="0.2">
      <c r="M399">
        <f>IFERROR(Сегодня!K402*Сегодня!L402," ")</f>
        <v>0</v>
      </c>
      <c r="O399">
        <f>ОТМ_ВЗ!V401</f>
        <v>0</v>
      </c>
    </row>
    <row r="400" spans="13:15" x14ac:dyDescent="0.2">
      <c r="M400">
        <f>IFERROR(Сегодня!K403*Сегодня!L403," ")</f>
        <v>0</v>
      </c>
      <c r="O400">
        <f>ОТМ_ВЗ!V402</f>
        <v>0</v>
      </c>
    </row>
    <row r="401" spans="13:15" x14ac:dyDescent="0.2">
      <c r="M401">
        <f>IFERROR(Сегодня!K404*Сегодня!L404," ")</f>
        <v>0</v>
      </c>
      <c r="O401">
        <f>ОТМ_ВЗ!V403</f>
        <v>0</v>
      </c>
    </row>
    <row r="402" spans="13:15" x14ac:dyDescent="0.2">
      <c r="M402">
        <f>IFERROR(Сегодня!K405*Сегодня!L405," ")</f>
        <v>0</v>
      </c>
      <c r="O402">
        <f>ОТМ_ВЗ!V404</f>
        <v>0</v>
      </c>
    </row>
    <row r="403" spans="13:15" x14ac:dyDescent="0.2">
      <c r="M403">
        <f>IFERROR(Сегодня!K406*Сегодня!L406," ")</f>
        <v>0</v>
      </c>
      <c r="O403">
        <f>ОТМ_ВЗ!V405</f>
        <v>0</v>
      </c>
    </row>
    <row r="404" spans="13:15" x14ac:dyDescent="0.2">
      <c r="M404">
        <f>IFERROR(Сегодня!K407*Сегодня!L407," ")</f>
        <v>0</v>
      </c>
      <c r="O404">
        <f>ОТМ_ВЗ!V406</f>
        <v>0</v>
      </c>
    </row>
    <row r="405" spans="13:15" x14ac:dyDescent="0.2">
      <c r="M405">
        <f>IFERROR(Сегодня!K408*Сегодня!L408," ")</f>
        <v>0</v>
      </c>
      <c r="O405">
        <f>ОТМ_ВЗ!V407</f>
        <v>0</v>
      </c>
    </row>
    <row r="406" spans="13:15" x14ac:dyDescent="0.2">
      <c r="M406">
        <f>IFERROR(Сегодня!K409*Сегодня!L409," ")</f>
        <v>0</v>
      </c>
      <c r="O406">
        <f>ОТМ_ВЗ!V408</f>
        <v>0</v>
      </c>
    </row>
    <row r="407" spans="13:15" x14ac:dyDescent="0.2">
      <c r="M407">
        <f>IFERROR(Сегодня!K410*Сегодня!L410," ")</f>
        <v>0</v>
      </c>
      <c r="O407">
        <f>ОТМ_ВЗ!V409</f>
        <v>0</v>
      </c>
    </row>
    <row r="408" spans="13:15" x14ac:dyDescent="0.2">
      <c r="M408">
        <f>IFERROR(Сегодня!K411*Сегодня!L411," ")</f>
        <v>0</v>
      </c>
      <c r="O408">
        <f>ОТМ_ВЗ!V410</f>
        <v>0</v>
      </c>
    </row>
    <row r="409" spans="13:15" x14ac:dyDescent="0.2">
      <c r="M409">
        <f>IFERROR(Сегодня!K412*Сегодня!L412," ")</f>
        <v>0</v>
      </c>
      <c r="O409">
        <f>ОТМ_ВЗ!V411</f>
        <v>0</v>
      </c>
    </row>
    <row r="410" spans="13:15" x14ac:dyDescent="0.2">
      <c r="M410">
        <f>IFERROR(Сегодня!K413*Сегодня!L413," ")</f>
        <v>0</v>
      </c>
      <c r="O410">
        <f>ОТМ_ВЗ!V412</f>
        <v>0</v>
      </c>
    </row>
    <row r="411" spans="13:15" x14ac:dyDescent="0.2">
      <c r="M411">
        <f>IFERROR(Сегодня!K414*Сегодня!L414," ")</f>
        <v>0</v>
      </c>
      <c r="O411">
        <f>ОТМ_ВЗ!V413</f>
        <v>0</v>
      </c>
    </row>
    <row r="412" spans="13:15" x14ac:dyDescent="0.2">
      <c r="M412">
        <f>IFERROR(Сегодня!K415*Сегодня!L415," ")</f>
        <v>0</v>
      </c>
      <c r="O412">
        <f>ОТМ_ВЗ!V414</f>
        <v>0</v>
      </c>
    </row>
    <row r="413" spans="13:15" x14ac:dyDescent="0.2">
      <c r="M413">
        <f>IFERROR(Сегодня!K416*Сегодня!L416," ")</f>
        <v>0</v>
      </c>
      <c r="O413">
        <f>ОТМ_ВЗ!V415</f>
        <v>0</v>
      </c>
    </row>
    <row r="414" spans="13:15" x14ac:dyDescent="0.2">
      <c r="M414">
        <f>IFERROR(Сегодня!K417*Сегодня!L417," ")</f>
        <v>0</v>
      </c>
      <c r="O414">
        <f>ОТМ_ВЗ!V416</f>
        <v>0</v>
      </c>
    </row>
    <row r="415" spans="13:15" x14ac:dyDescent="0.2">
      <c r="M415">
        <f>IFERROR(Сегодня!K418*Сегодня!L418," ")</f>
        <v>0</v>
      </c>
      <c r="O415">
        <f>ОТМ_ВЗ!V417</f>
        <v>0</v>
      </c>
    </row>
    <row r="416" spans="13:15" x14ac:dyDescent="0.2">
      <c r="M416">
        <f>IFERROR(Сегодня!K419*Сегодня!L419," ")</f>
        <v>0</v>
      </c>
      <c r="O416">
        <f>ОТМ_ВЗ!V418</f>
        <v>0</v>
      </c>
    </row>
    <row r="417" spans="13:15" x14ac:dyDescent="0.2">
      <c r="M417">
        <f>IFERROR(Сегодня!K420*Сегодня!L420," ")</f>
        <v>0</v>
      </c>
      <c r="O417">
        <f>ОТМ_ВЗ!V419</f>
        <v>0</v>
      </c>
    </row>
    <row r="418" spans="13:15" x14ac:dyDescent="0.2">
      <c r="M418">
        <f>IFERROR(Сегодня!K421*Сегодня!L421," ")</f>
        <v>0</v>
      </c>
      <c r="O418">
        <f>ОТМ_ВЗ!V420</f>
        <v>0</v>
      </c>
    </row>
    <row r="419" spans="13:15" x14ac:dyDescent="0.2">
      <c r="M419">
        <f>IFERROR(Сегодня!K422*Сегодня!L422," ")</f>
        <v>0</v>
      </c>
      <c r="O419">
        <f>ОТМ_ВЗ!V421</f>
        <v>0</v>
      </c>
    </row>
    <row r="420" spans="13:15" x14ac:dyDescent="0.2">
      <c r="M420">
        <f>IFERROR(Сегодня!K423*Сегодня!L423," ")</f>
        <v>0</v>
      </c>
      <c r="O420">
        <f>ОТМ_ВЗ!V422</f>
        <v>0</v>
      </c>
    </row>
    <row r="421" spans="13:15" x14ac:dyDescent="0.2">
      <c r="M421">
        <f>IFERROR(Сегодня!K424*Сегодня!L424," ")</f>
        <v>0</v>
      </c>
      <c r="O421">
        <f>ОТМ_ВЗ!V423</f>
        <v>0</v>
      </c>
    </row>
    <row r="422" spans="13:15" x14ac:dyDescent="0.2">
      <c r="M422">
        <f>IFERROR(Сегодня!K425*Сегодня!L425," ")</f>
        <v>0</v>
      </c>
      <c r="O422">
        <f>ОТМ_ВЗ!V424</f>
        <v>0</v>
      </c>
    </row>
    <row r="423" spans="13:15" x14ac:dyDescent="0.2">
      <c r="M423">
        <f>IFERROR(Сегодня!K426*Сегодня!L426," ")</f>
        <v>0</v>
      </c>
      <c r="O423">
        <f>ОТМ_ВЗ!V425</f>
        <v>0</v>
      </c>
    </row>
    <row r="424" spans="13:15" x14ac:dyDescent="0.2">
      <c r="M424">
        <f>IFERROR(Сегодня!K427*Сегодня!L427," ")</f>
        <v>0</v>
      </c>
      <c r="O424">
        <f>ОТМ_ВЗ!V426</f>
        <v>0</v>
      </c>
    </row>
    <row r="425" spans="13:15" x14ac:dyDescent="0.2">
      <c r="M425">
        <f>IFERROR(Сегодня!K428*Сегодня!L428," ")</f>
        <v>0</v>
      </c>
      <c r="O425">
        <f>ОТМ_ВЗ!V427</f>
        <v>0</v>
      </c>
    </row>
    <row r="426" spans="13:15" x14ac:dyDescent="0.2">
      <c r="M426">
        <f>IFERROR(Сегодня!K429*Сегодня!L429," ")</f>
        <v>0</v>
      </c>
      <c r="O426">
        <f>ОТМ_ВЗ!V428</f>
        <v>0</v>
      </c>
    </row>
    <row r="427" spans="13:15" x14ac:dyDescent="0.2">
      <c r="M427">
        <f>IFERROR(Сегодня!K430*Сегодня!L430," ")</f>
        <v>0</v>
      </c>
      <c r="O427">
        <f>ОТМ_ВЗ!V429</f>
        <v>0</v>
      </c>
    </row>
    <row r="428" spans="13:15" x14ac:dyDescent="0.2">
      <c r="M428">
        <f>IFERROR(Сегодня!K431*Сегодня!L431," ")</f>
        <v>0</v>
      </c>
      <c r="O428">
        <f>ОТМ_ВЗ!V430</f>
        <v>0</v>
      </c>
    </row>
    <row r="429" spans="13:15" x14ac:dyDescent="0.2">
      <c r="M429">
        <f>IFERROR(Сегодня!K432*Сегодня!L432," ")</f>
        <v>0</v>
      </c>
      <c r="O429">
        <f>ОТМ_ВЗ!V431</f>
        <v>0</v>
      </c>
    </row>
    <row r="430" spans="13:15" x14ac:dyDescent="0.2">
      <c r="M430">
        <f>IFERROR(Сегодня!K433*Сегодня!L433," ")</f>
        <v>0</v>
      </c>
      <c r="O430">
        <f>ОТМ_ВЗ!V432</f>
        <v>0</v>
      </c>
    </row>
    <row r="431" spans="13:15" x14ac:dyDescent="0.2">
      <c r="M431">
        <f>IFERROR(Сегодня!K434*Сегодня!L434," ")</f>
        <v>0</v>
      </c>
      <c r="O431">
        <f>ОТМ_ВЗ!V433</f>
        <v>0</v>
      </c>
    </row>
    <row r="432" spans="13:15" x14ac:dyDescent="0.2">
      <c r="M432">
        <f>IFERROR(Сегодня!K435*Сегодня!L435," ")</f>
        <v>0</v>
      </c>
      <c r="O432">
        <f>ОТМ_ВЗ!V434</f>
        <v>0</v>
      </c>
    </row>
    <row r="433" spans="13:15" x14ac:dyDescent="0.2">
      <c r="M433">
        <f>IFERROR(Сегодня!K436*Сегодня!L436," ")</f>
        <v>0</v>
      </c>
      <c r="O433">
        <f>ОТМ_ВЗ!V435</f>
        <v>0</v>
      </c>
    </row>
    <row r="434" spans="13:15" x14ac:dyDescent="0.2">
      <c r="M434">
        <f>IFERROR(Сегодня!K437*Сегодня!L437," ")</f>
        <v>0</v>
      </c>
      <c r="O434">
        <f>ОТМ_ВЗ!V436</f>
        <v>0</v>
      </c>
    </row>
    <row r="435" spans="13:15" x14ac:dyDescent="0.2">
      <c r="M435">
        <f>IFERROR(Сегодня!K438*Сегодня!L438," ")</f>
        <v>0</v>
      </c>
      <c r="O435">
        <f>ОТМ_ВЗ!V437</f>
        <v>0</v>
      </c>
    </row>
    <row r="436" spans="13:15" x14ac:dyDescent="0.2">
      <c r="M436">
        <f>IFERROR(Сегодня!K439*Сегодня!L439," ")</f>
        <v>0</v>
      </c>
      <c r="O436">
        <f>ОТМ_ВЗ!V438</f>
        <v>0</v>
      </c>
    </row>
    <row r="437" spans="13:15" x14ac:dyDescent="0.2">
      <c r="M437">
        <f>IFERROR(Сегодня!K440*Сегодня!L440," ")</f>
        <v>0</v>
      </c>
      <c r="O437">
        <f>ОТМ_ВЗ!V439</f>
        <v>0</v>
      </c>
    </row>
    <row r="438" spans="13:15" x14ac:dyDescent="0.2">
      <c r="M438">
        <f>IFERROR(Сегодня!K441*Сегодня!L441," ")</f>
        <v>0</v>
      </c>
      <c r="O438">
        <f>ОТМ_ВЗ!V440</f>
        <v>0</v>
      </c>
    </row>
    <row r="439" spans="13:15" x14ac:dyDescent="0.2">
      <c r="M439">
        <f>IFERROR(Сегодня!K442*Сегодня!L442," ")</f>
        <v>0</v>
      </c>
      <c r="O439">
        <f>ОТМ_ВЗ!V441</f>
        <v>0</v>
      </c>
    </row>
    <row r="440" spans="13:15" x14ac:dyDescent="0.2">
      <c r="M440">
        <f>IFERROR(Сегодня!K443*Сегодня!L443," ")</f>
        <v>0</v>
      </c>
      <c r="O440">
        <f>ОТМ_ВЗ!V442</f>
        <v>0</v>
      </c>
    </row>
    <row r="441" spans="13:15" x14ac:dyDescent="0.2">
      <c r="M441">
        <f>IFERROR(Сегодня!K444*Сегодня!L444," ")</f>
        <v>0</v>
      </c>
      <c r="O441">
        <f>ОТМ_ВЗ!V443</f>
        <v>0</v>
      </c>
    </row>
    <row r="442" spans="13:15" x14ac:dyDescent="0.2">
      <c r="M442">
        <f>IFERROR(Сегодня!K445*Сегодня!L445," ")</f>
        <v>0</v>
      </c>
      <c r="O442">
        <f>ОТМ_ВЗ!V444</f>
        <v>0</v>
      </c>
    </row>
    <row r="443" spans="13:15" x14ac:dyDescent="0.2">
      <c r="M443">
        <f>IFERROR(Сегодня!K446*Сегодня!L446," ")</f>
        <v>0</v>
      </c>
      <c r="O443">
        <f>ОТМ_ВЗ!V445</f>
        <v>0</v>
      </c>
    </row>
    <row r="444" spans="13:15" x14ac:dyDescent="0.2">
      <c r="M444">
        <f>IFERROR(Сегодня!K447*Сегодня!L447," ")</f>
        <v>0</v>
      </c>
      <c r="O444">
        <f>ОТМ_ВЗ!V446</f>
        <v>0</v>
      </c>
    </row>
    <row r="445" spans="13:15" x14ac:dyDescent="0.2">
      <c r="M445">
        <f>IFERROR(Сегодня!K448*Сегодня!L448," ")</f>
        <v>0</v>
      </c>
      <c r="O445">
        <f>ОТМ_ВЗ!V447</f>
        <v>0</v>
      </c>
    </row>
    <row r="446" spans="13:15" x14ac:dyDescent="0.2">
      <c r="M446">
        <f>IFERROR(Сегодня!K449*Сегодня!L449," ")</f>
        <v>0</v>
      </c>
      <c r="O446">
        <f>ОТМ_ВЗ!V448</f>
        <v>0</v>
      </c>
    </row>
    <row r="447" spans="13:15" x14ac:dyDescent="0.2">
      <c r="M447">
        <f>IFERROR(Сегодня!K450*Сегодня!L450," ")</f>
        <v>0</v>
      </c>
      <c r="O447">
        <f>ОТМ_ВЗ!V449</f>
        <v>0</v>
      </c>
    </row>
    <row r="448" spans="13:15" x14ac:dyDescent="0.2">
      <c r="M448">
        <f>IFERROR(Сегодня!K451*Сегодня!L451," ")</f>
        <v>0</v>
      </c>
      <c r="O448">
        <f>ОТМ_ВЗ!V450</f>
        <v>0</v>
      </c>
    </row>
    <row r="449" spans="13:15" x14ac:dyDescent="0.2">
      <c r="M449">
        <f>IFERROR(Сегодня!K452*Сегодня!L452," ")</f>
        <v>0</v>
      </c>
      <c r="O449">
        <f>ОТМ_ВЗ!V451</f>
        <v>0</v>
      </c>
    </row>
    <row r="450" spans="13:15" x14ac:dyDescent="0.2">
      <c r="M450">
        <f>IFERROR(Сегодня!K453*Сегодня!L453," ")</f>
        <v>0</v>
      </c>
      <c r="O450">
        <f>ОТМ_ВЗ!V452</f>
        <v>0</v>
      </c>
    </row>
    <row r="451" spans="13:15" x14ac:dyDescent="0.2">
      <c r="M451">
        <f>IFERROR(Сегодня!K454*Сегодня!L454," ")</f>
        <v>0</v>
      </c>
      <c r="O451">
        <f>ОТМ_ВЗ!V453</f>
        <v>0</v>
      </c>
    </row>
    <row r="452" spans="13:15" x14ac:dyDescent="0.2">
      <c r="M452">
        <f>IFERROR(Сегодня!K455*Сегодня!L455," ")</f>
        <v>0</v>
      </c>
      <c r="O452">
        <f>ОТМ_ВЗ!V454</f>
        <v>0</v>
      </c>
    </row>
    <row r="453" spans="13:15" x14ac:dyDescent="0.2">
      <c r="M453">
        <f>IFERROR(Сегодня!K456*Сегодня!L456," ")</f>
        <v>0</v>
      </c>
      <c r="O453">
        <f>ОТМ_ВЗ!V455</f>
        <v>0</v>
      </c>
    </row>
    <row r="454" spans="13:15" x14ac:dyDescent="0.2">
      <c r="M454">
        <f>IFERROR(Сегодня!K457*Сегодня!L457," ")</f>
        <v>0</v>
      </c>
      <c r="O454">
        <f>ОТМ_ВЗ!V456</f>
        <v>0</v>
      </c>
    </row>
    <row r="455" spans="13:15" x14ac:dyDescent="0.2">
      <c r="M455">
        <f>IFERROR(Сегодня!K458*Сегодня!L458," ")</f>
        <v>0</v>
      </c>
      <c r="O455">
        <f>ОТМ_ВЗ!V457</f>
        <v>0</v>
      </c>
    </row>
    <row r="456" spans="13:15" x14ac:dyDescent="0.2">
      <c r="M456">
        <f>IFERROR(Сегодня!K459*Сегодня!L459," ")</f>
        <v>0</v>
      </c>
      <c r="O456">
        <f>ОТМ_ВЗ!V458</f>
        <v>0</v>
      </c>
    </row>
    <row r="457" spans="13:15" x14ac:dyDescent="0.2">
      <c r="M457">
        <f>IFERROR(Сегодня!K460*Сегодня!L460," ")</f>
        <v>0</v>
      </c>
      <c r="O457">
        <f>ОТМ_ВЗ!V459</f>
        <v>0</v>
      </c>
    </row>
    <row r="458" spans="13:15" x14ac:dyDescent="0.2">
      <c r="M458">
        <f>IFERROR(Сегодня!K461*Сегодня!L461," ")</f>
        <v>0</v>
      </c>
      <c r="O458">
        <f>ОТМ_ВЗ!V460</f>
        <v>0</v>
      </c>
    </row>
    <row r="459" spans="13:15" x14ac:dyDescent="0.2">
      <c r="M459">
        <f>IFERROR(Сегодня!K462*Сегодня!L462," ")</f>
        <v>0</v>
      </c>
      <c r="O459">
        <f>ОТМ_ВЗ!V461</f>
        <v>0</v>
      </c>
    </row>
    <row r="460" spans="13:15" x14ac:dyDescent="0.2">
      <c r="M460">
        <f>IFERROR(Сегодня!K463*Сегодня!L463," ")</f>
        <v>0</v>
      </c>
      <c r="O460">
        <f>ОТМ_ВЗ!V462</f>
        <v>0</v>
      </c>
    </row>
    <row r="461" spans="13:15" x14ac:dyDescent="0.2">
      <c r="M461">
        <f>IFERROR(Сегодня!K464*Сегодня!L464," ")</f>
        <v>0</v>
      </c>
      <c r="O461">
        <f>ОТМ_ВЗ!V463</f>
        <v>0</v>
      </c>
    </row>
    <row r="462" spans="13:15" x14ac:dyDescent="0.2">
      <c r="M462">
        <f>IFERROR(Сегодня!K465*Сегодня!L465," ")</f>
        <v>0</v>
      </c>
      <c r="O462">
        <f>ОТМ_ВЗ!V464</f>
        <v>0</v>
      </c>
    </row>
    <row r="463" spans="13:15" x14ac:dyDescent="0.2">
      <c r="M463">
        <f>IFERROR(Сегодня!K466*Сегодня!L466," ")</f>
        <v>0</v>
      </c>
      <c r="O463">
        <f>ОТМ_ВЗ!V465</f>
        <v>0</v>
      </c>
    </row>
    <row r="464" spans="13:15" x14ac:dyDescent="0.2">
      <c r="M464">
        <f>IFERROR(Сегодня!K467*Сегодня!L467," ")</f>
        <v>0</v>
      </c>
      <c r="O464">
        <f>ОТМ_ВЗ!V466</f>
        <v>0</v>
      </c>
    </row>
    <row r="465" spans="13:15" x14ac:dyDescent="0.2">
      <c r="M465">
        <f>IFERROR(Сегодня!K468*Сегодня!L468," ")</f>
        <v>0</v>
      </c>
      <c r="O465">
        <f>ОТМ_ВЗ!V467</f>
        <v>0</v>
      </c>
    </row>
    <row r="466" spans="13:15" x14ac:dyDescent="0.2">
      <c r="M466">
        <f>IFERROR(Сегодня!K469*Сегодня!L469," ")</f>
        <v>0</v>
      </c>
      <c r="O466">
        <f>ОТМ_ВЗ!V468</f>
        <v>0</v>
      </c>
    </row>
    <row r="467" spans="13:15" x14ac:dyDescent="0.2">
      <c r="M467">
        <f>IFERROR(Сегодня!K470*Сегодня!L470," ")</f>
        <v>0</v>
      </c>
      <c r="O467">
        <f>ОТМ_ВЗ!V469</f>
        <v>0</v>
      </c>
    </row>
    <row r="468" spans="13:15" x14ac:dyDescent="0.2">
      <c r="M468">
        <f>IFERROR(Сегодня!K471*Сегодня!L471," ")</f>
        <v>0</v>
      </c>
      <c r="O468">
        <f>ОТМ_ВЗ!V470</f>
        <v>0</v>
      </c>
    </row>
    <row r="469" spans="13:15" x14ac:dyDescent="0.2">
      <c r="M469">
        <f>IFERROR(Сегодня!K472*Сегодня!L472," ")</f>
        <v>0</v>
      </c>
      <c r="O469">
        <f>ОТМ_ВЗ!V471</f>
        <v>0</v>
      </c>
    </row>
    <row r="470" spans="13:15" x14ac:dyDescent="0.2">
      <c r="M470">
        <f>IFERROR(Сегодня!K473*Сегодня!L473," ")</f>
        <v>0</v>
      </c>
      <c r="O470">
        <f>ОТМ_ВЗ!V472</f>
        <v>0</v>
      </c>
    </row>
    <row r="471" spans="13:15" x14ac:dyDescent="0.2">
      <c r="M471">
        <f>IFERROR(Сегодня!K474*Сегодня!L474," ")</f>
        <v>0</v>
      </c>
      <c r="O471">
        <f>ОТМ_ВЗ!V473</f>
        <v>0</v>
      </c>
    </row>
    <row r="472" spans="13:15" x14ac:dyDescent="0.2">
      <c r="M472">
        <f>IFERROR(Сегодня!K475*Сегодня!L475," ")</f>
        <v>0</v>
      </c>
      <c r="O472">
        <f>ОТМ_ВЗ!V474</f>
        <v>0</v>
      </c>
    </row>
    <row r="473" spans="13:15" x14ac:dyDescent="0.2">
      <c r="M473">
        <f>IFERROR(Сегодня!K476*Сегодня!L476," ")</f>
        <v>0</v>
      </c>
      <c r="O473">
        <f>ОТМ_ВЗ!V475</f>
        <v>0</v>
      </c>
    </row>
    <row r="474" spans="13:15" x14ac:dyDescent="0.2">
      <c r="M474">
        <f>IFERROR(Сегодня!K477*Сегодня!L477," ")</f>
        <v>0</v>
      </c>
      <c r="O474">
        <f>ОТМ_ВЗ!V476</f>
        <v>0</v>
      </c>
    </row>
    <row r="475" spans="13:15" x14ac:dyDescent="0.2">
      <c r="M475">
        <f>IFERROR(Сегодня!K478*Сегодня!L478," ")</f>
        <v>0</v>
      </c>
      <c r="O475">
        <f>ОТМ_ВЗ!V477</f>
        <v>0</v>
      </c>
    </row>
    <row r="476" spans="13:15" x14ac:dyDescent="0.2">
      <c r="M476">
        <f>IFERROR(Сегодня!K479*Сегодня!L479," ")</f>
        <v>0</v>
      </c>
      <c r="O476">
        <f>ОТМ_ВЗ!V478</f>
        <v>0</v>
      </c>
    </row>
    <row r="477" spans="13:15" x14ac:dyDescent="0.2">
      <c r="M477">
        <f>IFERROR(Сегодня!K480*Сегодня!L480," ")</f>
        <v>0</v>
      </c>
      <c r="O477">
        <f>ОТМ_ВЗ!V479</f>
        <v>0</v>
      </c>
    </row>
    <row r="478" spans="13:15" x14ac:dyDescent="0.2">
      <c r="M478">
        <f>IFERROR(Сегодня!K481*Сегодня!L481," ")</f>
        <v>0</v>
      </c>
      <c r="O478">
        <f>ОТМ_ВЗ!V480</f>
        <v>0</v>
      </c>
    </row>
    <row r="479" spans="13:15" x14ac:dyDescent="0.2">
      <c r="M479">
        <f>IFERROR(Сегодня!K482*Сегодня!L482," ")</f>
        <v>0</v>
      </c>
      <c r="O479">
        <f>ОТМ_ВЗ!V481</f>
        <v>0</v>
      </c>
    </row>
    <row r="480" spans="13:15" x14ac:dyDescent="0.2">
      <c r="M480">
        <f>IFERROR(Сегодня!K483*Сегодня!L483," ")</f>
        <v>0</v>
      </c>
      <c r="O480">
        <f>ОТМ_ВЗ!V482</f>
        <v>0</v>
      </c>
    </row>
    <row r="481" spans="13:15" x14ac:dyDescent="0.2">
      <c r="M481">
        <f>IFERROR(Сегодня!K484*Сегодня!L484," ")</f>
        <v>0</v>
      </c>
      <c r="O481">
        <f>ОТМ_ВЗ!V483</f>
        <v>0</v>
      </c>
    </row>
    <row r="482" spans="13:15" x14ac:dyDescent="0.2">
      <c r="M482">
        <f>IFERROR(Сегодня!K485*Сегодня!L485," ")</f>
        <v>0</v>
      </c>
      <c r="O482">
        <f>ОТМ_ВЗ!V484</f>
        <v>0</v>
      </c>
    </row>
    <row r="483" spans="13:15" x14ac:dyDescent="0.2">
      <c r="M483">
        <f>IFERROR(Сегодня!K486*Сегодня!L486," ")</f>
        <v>0</v>
      </c>
      <c r="O483">
        <f>ОТМ_ВЗ!V485</f>
        <v>0</v>
      </c>
    </row>
    <row r="484" spans="13:15" x14ac:dyDescent="0.2">
      <c r="M484">
        <f>IFERROR(Сегодня!K487*Сегодня!L487," ")</f>
        <v>0</v>
      </c>
      <c r="O484">
        <f>ОТМ_ВЗ!V486</f>
        <v>0</v>
      </c>
    </row>
    <row r="485" spans="13:15" x14ac:dyDescent="0.2">
      <c r="M485">
        <f>IFERROR(Сегодня!K488*Сегодня!L488," ")</f>
        <v>0</v>
      </c>
      <c r="O485">
        <f>ОТМ_ВЗ!V487</f>
        <v>0</v>
      </c>
    </row>
    <row r="486" spans="13:15" x14ac:dyDescent="0.2">
      <c r="M486">
        <f>IFERROR(Сегодня!K489*Сегодня!L489," ")</f>
        <v>0</v>
      </c>
      <c r="O486">
        <f>ОТМ_ВЗ!V488</f>
        <v>0</v>
      </c>
    </row>
    <row r="487" spans="13:15" x14ac:dyDescent="0.2">
      <c r="M487">
        <f>IFERROR(Сегодня!K490*Сегодня!L490," ")</f>
        <v>0</v>
      </c>
      <c r="O487">
        <f>ОТМ_ВЗ!V489</f>
        <v>0</v>
      </c>
    </row>
    <row r="488" spans="13:15" x14ac:dyDescent="0.2">
      <c r="M488">
        <f>IFERROR(Сегодня!K491*Сегодня!L491," ")</f>
        <v>0</v>
      </c>
      <c r="O488">
        <f>ОТМ_ВЗ!V490</f>
        <v>0</v>
      </c>
    </row>
    <row r="489" spans="13:15" x14ac:dyDescent="0.2">
      <c r="M489">
        <f>IFERROR(Сегодня!K492*Сегодня!L492," ")</f>
        <v>0</v>
      </c>
      <c r="O489">
        <f>ОТМ_ВЗ!V491</f>
        <v>0</v>
      </c>
    </row>
    <row r="490" spans="13:15" x14ac:dyDescent="0.2">
      <c r="M490">
        <f>IFERROR(Сегодня!K493*Сегодня!L493," ")</f>
        <v>0</v>
      </c>
      <c r="O490">
        <f>ОТМ_ВЗ!V492</f>
        <v>0</v>
      </c>
    </row>
    <row r="491" spans="13:15" x14ac:dyDescent="0.2">
      <c r="M491">
        <f>IFERROR(Сегодня!K494*Сегодня!L494," ")</f>
        <v>0</v>
      </c>
      <c r="O491">
        <f>ОТМ_ВЗ!V493</f>
        <v>0</v>
      </c>
    </row>
    <row r="492" spans="13:15" x14ac:dyDescent="0.2">
      <c r="M492">
        <f>IFERROR(Сегодня!K495*Сегодня!L495," ")</f>
        <v>0</v>
      </c>
      <c r="O492">
        <f>ОТМ_ВЗ!V494</f>
        <v>0</v>
      </c>
    </row>
    <row r="493" spans="13:15" x14ac:dyDescent="0.2">
      <c r="M493">
        <f>IFERROR(Сегодня!K496*Сегодня!L496," ")</f>
        <v>0</v>
      </c>
      <c r="O493">
        <f>ОТМ_ВЗ!V495</f>
        <v>0</v>
      </c>
    </row>
    <row r="494" spans="13:15" x14ac:dyDescent="0.2">
      <c r="M494">
        <f>IFERROR(Сегодня!K497*Сегодня!L497," ")</f>
        <v>0</v>
      </c>
      <c r="O494">
        <f>ОТМ_ВЗ!V496</f>
        <v>0</v>
      </c>
    </row>
    <row r="495" spans="13:15" x14ac:dyDescent="0.2">
      <c r="M495">
        <f>IFERROR(Сегодня!K498*Сегодня!L498," ")</f>
        <v>0</v>
      </c>
      <c r="O495">
        <f>ОТМ_ВЗ!V497</f>
        <v>0</v>
      </c>
    </row>
    <row r="496" spans="13:15" x14ac:dyDescent="0.2">
      <c r="M496">
        <f>IFERROR(Сегодня!K499*Сегодня!L499," ")</f>
        <v>0</v>
      </c>
      <c r="O496">
        <f>ОТМ_ВЗ!V498</f>
        <v>0</v>
      </c>
    </row>
    <row r="497" spans="13:15" x14ac:dyDescent="0.2">
      <c r="M497">
        <f>IFERROR(Сегодня!K500*Сегодня!L500," ")</f>
        <v>0</v>
      </c>
      <c r="O497">
        <f>ОТМ_ВЗ!V499</f>
        <v>0</v>
      </c>
    </row>
    <row r="498" spans="13:15" x14ac:dyDescent="0.2">
      <c r="M498">
        <f>IFERROR(Сегодня!K501*Сегодня!L501," ")</f>
        <v>0</v>
      </c>
      <c r="O498">
        <f>ОТМ_ВЗ!V500</f>
        <v>0</v>
      </c>
    </row>
    <row r="499" spans="13:15" x14ac:dyDescent="0.2">
      <c r="M499">
        <f>IFERROR(Сегодня!K502*Сегодня!L502," ")</f>
        <v>0</v>
      </c>
      <c r="O499">
        <f>ОТМ_ВЗ!V501</f>
        <v>0</v>
      </c>
    </row>
    <row r="500" spans="13:15" x14ac:dyDescent="0.2">
      <c r="M500">
        <f>IFERROR(Сегодня!K503*Сегодня!L503," ")</f>
        <v>0</v>
      </c>
      <c r="O500">
        <f>ОТМ_ВЗ!V502</f>
        <v>0</v>
      </c>
    </row>
    <row r="501" spans="13:15" x14ac:dyDescent="0.2">
      <c r="M501">
        <f>IFERROR(Сегодня!K504*Сегодня!L504," ")</f>
        <v>0</v>
      </c>
      <c r="O501">
        <f>ОТМ_ВЗ!V503</f>
        <v>0</v>
      </c>
    </row>
    <row r="502" spans="13:15" x14ac:dyDescent="0.2">
      <c r="M502">
        <f>IFERROR(Сегодня!K505*Сегодня!L505," ")</f>
        <v>0</v>
      </c>
      <c r="O502">
        <f>ОТМ_ВЗ!V504</f>
        <v>0</v>
      </c>
    </row>
    <row r="503" spans="13:15" x14ac:dyDescent="0.2">
      <c r="M503">
        <f>IFERROR(Сегодня!K506*Сегодня!L506," ")</f>
        <v>0</v>
      </c>
      <c r="O503">
        <f>ОТМ_ВЗ!V505</f>
        <v>0</v>
      </c>
    </row>
    <row r="504" spans="13:15" x14ac:dyDescent="0.2">
      <c r="M504">
        <f>IFERROR(Сегодня!K507*Сегодня!L507," ")</f>
        <v>0</v>
      </c>
      <c r="O504">
        <f>ОТМ_ВЗ!V506</f>
        <v>0</v>
      </c>
    </row>
    <row r="505" spans="13:15" x14ac:dyDescent="0.2">
      <c r="M505">
        <f>IFERROR(Сегодня!K508*Сегодня!L508," ")</f>
        <v>0</v>
      </c>
      <c r="O505">
        <f>ОТМ_ВЗ!V507</f>
        <v>0</v>
      </c>
    </row>
    <row r="506" spans="13:15" x14ac:dyDescent="0.2">
      <c r="M506">
        <f>IFERROR(Сегодня!K509*Сегодня!L509," ")</f>
        <v>0</v>
      </c>
      <c r="O506">
        <f>ОТМ_ВЗ!V508</f>
        <v>0</v>
      </c>
    </row>
    <row r="507" spans="13:15" x14ac:dyDescent="0.2">
      <c r="M507">
        <f>IFERROR(Сегодня!K510*Сегодня!L510," ")</f>
        <v>0</v>
      </c>
      <c r="O507">
        <f>ОТМ_ВЗ!V509</f>
        <v>0</v>
      </c>
    </row>
    <row r="508" spans="13:15" x14ac:dyDescent="0.2">
      <c r="M508">
        <f>IFERROR(Сегодня!K511*Сегодня!L511," ")</f>
        <v>0</v>
      </c>
      <c r="O508">
        <f>ОТМ_ВЗ!V510</f>
        <v>0</v>
      </c>
    </row>
    <row r="509" spans="13:15" x14ac:dyDescent="0.2">
      <c r="M509">
        <f>IFERROR(Сегодня!K512*Сегодня!L512," ")</f>
        <v>0</v>
      </c>
      <c r="O509">
        <f>ОТМ_ВЗ!V511</f>
        <v>0</v>
      </c>
    </row>
    <row r="510" spans="13:15" x14ac:dyDescent="0.2">
      <c r="M510">
        <f>IFERROR(Сегодня!K513*Сегодня!L513," ")</f>
        <v>0</v>
      </c>
      <c r="O510">
        <f>ОТМ_ВЗ!V512</f>
        <v>0</v>
      </c>
    </row>
    <row r="511" spans="13:15" x14ac:dyDescent="0.2">
      <c r="M511">
        <f>IFERROR(Сегодня!K514*Сегодня!L514," ")</f>
        <v>0</v>
      </c>
      <c r="O511">
        <f>ОТМ_ВЗ!V513</f>
        <v>0</v>
      </c>
    </row>
    <row r="512" spans="13:15" x14ac:dyDescent="0.2">
      <c r="M512">
        <f>IFERROR(Сегодня!K515*Сегодня!L515," ")</f>
        <v>0</v>
      </c>
      <c r="O512">
        <f>ОТМ_ВЗ!V514</f>
        <v>0</v>
      </c>
    </row>
    <row r="513" spans="13:15" x14ac:dyDescent="0.2">
      <c r="M513">
        <f>IFERROR(Сегодня!K516*Сегодня!L516," ")</f>
        <v>0</v>
      </c>
      <c r="O513">
        <f>ОТМ_ВЗ!V515</f>
        <v>0</v>
      </c>
    </row>
    <row r="514" spans="13:15" x14ac:dyDescent="0.2">
      <c r="M514">
        <f>IFERROR(Сегодня!K517*Сегодня!L517," ")</f>
        <v>0</v>
      </c>
      <c r="O514">
        <f>ОТМ_ВЗ!V516</f>
        <v>0</v>
      </c>
    </row>
    <row r="515" spans="13:15" x14ac:dyDescent="0.2">
      <c r="M515">
        <f>IFERROR(Сегодня!K518*Сегодня!L518," ")</f>
        <v>0</v>
      </c>
      <c r="O515">
        <f>ОТМ_ВЗ!V517</f>
        <v>0</v>
      </c>
    </row>
    <row r="516" spans="13:15" x14ac:dyDescent="0.2">
      <c r="M516">
        <f>IFERROR(Сегодня!K519*Сегодня!L519," ")</f>
        <v>0</v>
      </c>
      <c r="O516">
        <f>ОТМ_ВЗ!V518</f>
        <v>0</v>
      </c>
    </row>
    <row r="517" spans="13:15" x14ac:dyDescent="0.2">
      <c r="M517">
        <f>IFERROR(Сегодня!K520*Сегодня!L520," ")</f>
        <v>0</v>
      </c>
      <c r="O517">
        <f>ОТМ_ВЗ!V519</f>
        <v>0</v>
      </c>
    </row>
    <row r="518" spans="13:15" x14ac:dyDescent="0.2">
      <c r="M518">
        <f>IFERROR(Сегодня!K521*Сегодня!L521," ")</f>
        <v>0</v>
      </c>
      <c r="O518">
        <f>ОТМ_ВЗ!V520</f>
        <v>0</v>
      </c>
    </row>
    <row r="519" spans="13:15" x14ac:dyDescent="0.2">
      <c r="M519">
        <f>IFERROR(Сегодня!K522*Сегодня!L522," ")</f>
        <v>0</v>
      </c>
      <c r="O519">
        <f>ОТМ_ВЗ!V521</f>
        <v>0</v>
      </c>
    </row>
    <row r="520" spans="13:15" x14ac:dyDescent="0.2">
      <c r="M520">
        <f>IFERROR(Сегодня!K523*Сегодня!L523," ")</f>
        <v>0</v>
      </c>
      <c r="O520">
        <f>ОТМ_ВЗ!V522</f>
        <v>0</v>
      </c>
    </row>
    <row r="521" spans="13:15" x14ac:dyDescent="0.2">
      <c r="M521">
        <f>IFERROR(Сегодня!K524*Сегодня!L524," ")</f>
        <v>0</v>
      </c>
      <c r="O521">
        <f>ОТМ_ВЗ!V523</f>
        <v>0</v>
      </c>
    </row>
    <row r="522" spans="13:15" x14ac:dyDescent="0.2">
      <c r="M522">
        <f>IFERROR(Сегодня!K525*Сегодня!L525," ")</f>
        <v>0</v>
      </c>
      <c r="O522">
        <f>ОТМ_ВЗ!V524</f>
        <v>0</v>
      </c>
    </row>
    <row r="523" spans="13:15" x14ac:dyDescent="0.2">
      <c r="M523">
        <f>IFERROR(Сегодня!K526*Сегодня!L526," ")</f>
        <v>0</v>
      </c>
      <c r="O523">
        <f>ОТМ_ВЗ!V525</f>
        <v>0</v>
      </c>
    </row>
    <row r="524" spans="13:15" x14ac:dyDescent="0.2">
      <c r="M524">
        <f>IFERROR(Сегодня!K527*Сегодня!L527," ")</f>
        <v>0</v>
      </c>
      <c r="O524">
        <f>ОТМ_ВЗ!V526</f>
        <v>0</v>
      </c>
    </row>
    <row r="525" spans="13:15" x14ac:dyDescent="0.2">
      <c r="M525">
        <f>IFERROR(Сегодня!K528*Сегодня!L528," ")</f>
        <v>0</v>
      </c>
      <c r="O525">
        <f>ОТМ_ВЗ!V527</f>
        <v>0</v>
      </c>
    </row>
    <row r="526" spans="13:15" x14ac:dyDescent="0.2">
      <c r="M526">
        <f>IFERROR(Сегодня!K529*Сегодня!L529," ")</f>
        <v>0</v>
      </c>
      <c r="O526">
        <f>ОТМ_ВЗ!V528</f>
        <v>0</v>
      </c>
    </row>
    <row r="527" spans="13:15" x14ac:dyDescent="0.2">
      <c r="M527">
        <f>IFERROR(Сегодня!K530*Сегодня!L530," ")</f>
        <v>0</v>
      </c>
      <c r="O527">
        <f>ОТМ_ВЗ!V529</f>
        <v>0</v>
      </c>
    </row>
    <row r="528" spans="13:15" x14ac:dyDescent="0.2">
      <c r="M528">
        <f>IFERROR(Сегодня!K531*Сегодня!L531," ")</f>
        <v>0</v>
      </c>
      <c r="O528">
        <f>ОТМ_ВЗ!V530</f>
        <v>0</v>
      </c>
    </row>
    <row r="529" spans="13:15" x14ac:dyDescent="0.2">
      <c r="M529">
        <f>IFERROR(Сегодня!K532*Сегодня!L532," ")</f>
        <v>0</v>
      </c>
      <c r="O529">
        <f>ОТМ_ВЗ!V531</f>
        <v>0</v>
      </c>
    </row>
    <row r="530" spans="13:15" x14ac:dyDescent="0.2">
      <c r="M530">
        <f>IFERROR(Сегодня!K533*Сегодня!L533," ")</f>
        <v>0</v>
      </c>
      <c r="O530">
        <f>ОТМ_ВЗ!V532</f>
        <v>0</v>
      </c>
    </row>
    <row r="531" spans="13:15" x14ac:dyDescent="0.2">
      <c r="M531">
        <f>IFERROR(Сегодня!K534*Сегодня!L534," ")</f>
        <v>0</v>
      </c>
      <c r="O531">
        <f>ОТМ_ВЗ!V533</f>
        <v>0</v>
      </c>
    </row>
    <row r="532" spans="13:15" x14ac:dyDescent="0.2">
      <c r="M532">
        <f>IFERROR(Сегодня!K535*Сегодня!L535," ")</f>
        <v>0</v>
      </c>
      <c r="O532">
        <f>ОТМ_ВЗ!V534</f>
        <v>0</v>
      </c>
    </row>
    <row r="533" spans="13:15" x14ac:dyDescent="0.2">
      <c r="M533">
        <f>IFERROR(Сегодня!K536*Сегодня!L536," ")</f>
        <v>0</v>
      </c>
      <c r="O533">
        <f>ОТМ_ВЗ!V535</f>
        <v>0</v>
      </c>
    </row>
    <row r="534" spans="13:15" x14ac:dyDescent="0.2">
      <c r="M534">
        <f>IFERROR(Сегодня!K537*Сегодня!L537," ")</f>
        <v>0</v>
      </c>
      <c r="O534">
        <f>ОТМ_ВЗ!V536</f>
        <v>0</v>
      </c>
    </row>
    <row r="535" spans="13:15" x14ac:dyDescent="0.2">
      <c r="M535">
        <f>IFERROR(Сегодня!K538*Сегодня!L538," ")</f>
        <v>0</v>
      </c>
      <c r="O535">
        <f>ОТМ_ВЗ!V537</f>
        <v>0</v>
      </c>
    </row>
    <row r="536" spans="13:15" x14ac:dyDescent="0.2">
      <c r="M536">
        <f>IFERROR(Сегодня!K539*Сегодня!L539," ")</f>
        <v>0</v>
      </c>
      <c r="O536">
        <f>ОТМ_ВЗ!V538</f>
        <v>0</v>
      </c>
    </row>
    <row r="537" spans="13:15" x14ac:dyDescent="0.2">
      <c r="M537">
        <f>IFERROR(Сегодня!K540*Сегодня!L540," ")</f>
        <v>0</v>
      </c>
      <c r="O537">
        <f>ОТМ_ВЗ!V539</f>
        <v>0</v>
      </c>
    </row>
    <row r="538" spans="13:15" x14ac:dyDescent="0.2">
      <c r="M538">
        <f>IFERROR(Сегодня!K541*Сегодня!L541," ")</f>
        <v>0</v>
      </c>
      <c r="O538">
        <f>ОТМ_ВЗ!V540</f>
        <v>0</v>
      </c>
    </row>
    <row r="539" spans="13:15" x14ac:dyDescent="0.2">
      <c r="M539">
        <f>IFERROR(Сегодня!K542*Сегодня!L542," ")</f>
        <v>0</v>
      </c>
      <c r="O539">
        <f>ОТМ_ВЗ!V541</f>
        <v>0</v>
      </c>
    </row>
    <row r="540" spans="13:15" x14ac:dyDescent="0.2">
      <c r="M540">
        <f>IFERROR(Сегодня!K543*Сегодня!L543," ")</f>
        <v>0</v>
      </c>
      <c r="O540">
        <f>ОТМ_ВЗ!V542</f>
        <v>0</v>
      </c>
    </row>
    <row r="541" spans="13:15" x14ac:dyDescent="0.2">
      <c r="M541">
        <f>IFERROR(Сегодня!K544*Сегодня!L544," ")</f>
        <v>0</v>
      </c>
      <c r="O541">
        <f>ОТМ_ВЗ!V543</f>
        <v>0</v>
      </c>
    </row>
    <row r="542" spans="13:15" x14ac:dyDescent="0.2">
      <c r="M542">
        <f>IFERROR(Сегодня!K545*Сегодня!L545," ")</f>
        <v>0</v>
      </c>
      <c r="O542">
        <f>ОТМ_ВЗ!V544</f>
        <v>0</v>
      </c>
    </row>
    <row r="543" spans="13:15" x14ac:dyDescent="0.2">
      <c r="M543">
        <f>IFERROR(Сегодня!K546*Сегодня!L546," ")</f>
        <v>0</v>
      </c>
      <c r="O543">
        <f>ОТМ_ВЗ!V545</f>
        <v>0</v>
      </c>
    </row>
    <row r="544" spans="13:15" x14ac:dyDescent="0.2">
      <c r="M544">
        <f>IFERROR(Сегодня!K547*Сегодня!L547," ")</f>
        <v>0</v>
      </c>
      <c r="O544">
        <f>ОТМ_ВЗ!V546</f>
        <v>0</v>
      </c>
    </row>
    <row r="545" spans="13:15" x14ac:dyDescent="0.2">
      <c r="M545">
        <f>IFERROR(Сегодня!K548*Сегодня!L548," ")</f>
        <v>0</v>
      </c>
      <c r="O545">
        <f>ОТМ_ВЗ!V547</f>
        <v>0</v>
      </c>
    </row>
    <row r="546" spans="13:15" x14ac:dyDescent="0.2">
      <c r="M546">
        <f>IFERROR(Сегодня!K549*Сегодня!L549," ")</f>
        <v>0</v>
      </c>
      <c r="O546">
        <f>ОТМ_ВЗ!V548</f>
        <v>0</v>
      </c>
    </row>
    <row r="547" spans="13:15" x14ac:dyDescent="0.2">
      <c r="M547">
        <f>IFERROR(Сегодня!K550*Сегодня!L550," ")</f>
        <v>0</v>
      </c>
      <c r="O547">
        <f>ОТМ_ВЗ!V549</f>
        <v>0</v>
      </c>
    </row>
    <row r="548" spans="13:15" x14ac:dyDescent="0.2">
      <c r="M548">
        <f>IFERROR(Сегодня!K551*Сегодня!L551," ")</f>
        <v>0</v>
      </c>
      <c r="O548">
        <f>ОТМ_ВЗ!V550</f>
        <v>0</v>
      </c>
    </row>
    <row r="549" spans="13:15" x14ac:dyDescent="0.2">
      <c r="M549">
        <f>IFERROR(Сегодня!K552*Сегодня!L552," ")</f>
        <v>0</v>
      </c>
      <c r="O549">
        <f>ОТМ_ВЗ!V551</f>
        <v>0</v>
      </c>
    </row>
    <row r="550" spans="13:15" x14ac:dyDescent="0.2">
      <c r="M550">
        <f>IFERROR(Сегодня!K553*Сегодня!L553," ")</f>
        <v>0</v>
      </c>
      <c r="O550">
        <f>ОТМ_ВЗ!V552</f>
        <v>0</v>
      </c>
    </row>
    <row r="551" spans="13:15" x14ac:dyDescent="0.2">
      <c r="M551">
        <f>IFERROR(Сегодня!K554*Сегодня!L554," ")</f>
        <v>0</v>
      </c>
      <c r="O551">
        <f>ОТМ_ВЗ!V553</f>
        <v>0</v>
      </c>
    </row>
    <row r="552" spans="13:15" x14ac:dyDescent="0.2">
      <c r="M552">
        <f>IFERROR(Сегодня!K555*Сегодня!L555," ")</f>
        <v>0</v>
      </c>
      <c r="O552">
        <f>ОТМ_ВЗ!V554</f>
        <v>0</v>
      </c>
    </row>
    <row r="553" spans="13:15" x14ac:dyDescent="0.2">
      <c r="M553">
        <f>IFERROR(Сегодня!K556*Сегодня!L556," ")</f>
        <v>0</v>
      </c>
      <c r="O553">
        <f>ОТМ_ВЗ!V555</f>
        <v>0</v>
      </c>
    </row>
    <row r="554" spans="13:15" x14ac:dyDescent="0.2">
      <c r="M554">
        <f>IFERROR(Сегодня!K557*Сегодня!L557," ")</f>
        <v>0</v>
      </c>
      <c r="O554">
        <f>ОТМ_ВЗ!V556</f>
        <v>0</v>
      </c>
    </row>
    <row r="555" spans="13:15" x14ac:dyDescent="0.2">
      <c r="M555">
        <f>IFERROR(Сегодня!K558*Сегодня!L558," ")</f>
        <v>0</v>
      </c>
      <c r="O555">
        <f>ОТМ_ВЗ!V557</f>
        <v>0</v>
      </c>
    </row>
    <row r="556" spans="13:15" x14ac:dyDescent="0.2">
      <c r="M556">
        <f>IFERROR(Сегодня!K559*Сегодня!L559," ")</f>
        <v>0</v>
      </c>
      <c r="O556">
        <f>ОТМ_ВЗ!V558</f>
        <v>0</v>
      </c>
    </row>
    <row r="557" spans="13:15" x14ac:dyDescent="0.2">
      <c r="M557">
        <f>IFERROR(Сегодня!K560*Сегодня!L560," ")</f>
        <v>0</v>
      </c>
      <c r="O557">
        <f>ОТМ_ВЗ!V559</f>
        <v>0</v>
      </c>
    </row>
    <row r="558" spans="13:15" x14ac:dyDescent="0.2">
      <c r="M558">
        <f>IFERROR(Сегодня!K561*Сегодня!L561," ")</f>
        <v>0</v>
      </c>
      <c r="O558">
        <f>ОТМ_ВЗ!V560</f>
        <v>0</v>
      </c>
    </row>
    <row r="559" spans="13:15" x14ac:dyDescent="0.2">
      <c r="M559">
        <f>IFERROR(Сегодня!K562*Сегодня!L562," ")</f>
        <v>0</v>
      </c>
      <c r="O559">
        <f>ОТМ_ВЗ!V561</f>
        <v>0</v>
      </c>
    </row>
    <row r="560" spans="13:15" x14ac:dyDescent="0.2">
      <c r="M560">
        <f>IFERROR(Сегодня!K563*Сегодня!L563," ")</f>
        <v>0</v>
      </c>
      <c r="O560">
        <f>ОТМ_ВЗ!V562</f>
        <v>0</v>
      </c>
    </row>
    <row r="561" spans="13:15" x14ac:dyDescent="0.2">
      <c r="M561">
        <f>IFERROR(Сегодня!K564*Сегодня!L564," ")</f>
        <v>0</v>
      </c>
      <c r="O561">
        <f>ОТМ_ВЗ!V563</f>
        <v>0</v>
      </c>
    </row>
    <row r="562" spans="13:15" x14ac:dyDescent="0.2">
      <c r="M562">
        <f>IFERROR(Сегодня!K565*Сегодня!L565," ")</f>
        <v>0</v>
      </c>
      <c r="O562">
        <f>ОТМ_ВЗ!V564</f>
        <v>0</v>
      </c>
    </row>
    <row r="563" spans="13:15" x14ac:dyDescent="0.2">
      <c r="M563">
        <f>IFERROR(Сегодня!K566*Сегодня!L566," ")</f>
        <v>0</v>
      </c>
      <c r="O563">
        <f>ОТМ_ВЗ!V565</f>
        <v>0</v>
      </c>
    </row>
    <row r="564" spans="13:15" x14ac:dyDescent="0.2">
      <c r="M564">
        <f>IFERROR(Сегодня!K567*Сегодня!L567," ")</f>
        <v>0</v>
      </c>
      <c r="O564">
        <f>ОТМ_ВЗ!V566</f>
        <v>0</v>
      </c>
    </row>
    <row r="565" spans="13:15" x14ac:dyDescent="0.2">
      <c r="M565">
        <f>IFERROR(Сегодня!K568*Сегодня!L568," ")</f>
        <v>0</v>
      </c>
      <c r="O565">
        <f>ОТМ_ВЗ!V567</f>
        <v>0</v>
      </c>
    </row>
    <row r="566" spans="13:15" x14ac:dyDescent="0.2">
      <c r="M566">
        <f>IFERROR(Сегодня!K569*Сегодня!L569," ")</f>
        <v>0</v>
      </c>
      <c r="O566">
        <f>ОТМ_ВЗ!V568</f>
        <v>0</v>
      </c>
    </row>
    <row r="567" spans="13:15" x14ac:dyDescent="0.2">
      <c r="M567">
        <f>IFERROR(Сегодня!K570*Сегодня!L570," ")</f>
        <v>0</v>
      </c>
      <c r="O567">
        <f>ОТМ_ВЗ!V569</f>
        <v>0</v>
      </c>
    </row>
    <row r="568" spans="13:15" x14ac:dyDescent="0.2">
      <c r="M568">
        <f>IFERROR(Сегодня!K571*Сегодня!L571," ")</f>
        <v>0</v>
      </c>
      <c r="O568">
        <f>ОТМ_ВЗ!V570</f>
        <v>0</v>
      </c>
    </row>
    <row r="569" spans="13:15" x14ac:dyDescent="0.2">
      <c r="M569">
        <f>IFERROR(Сегодня!K572*Сегодня!L572," ")</f>
        <v>0</v>
      </c>
      <c r="O569">
        <f>ОТМ_ВЗ!V571</f>
        <v>0</v>
      </c>
    </row>
    <row r="570" spans="13:15" x14ac:dyDescent="0.2">
      <c r="M570">
        <f>IFERROR(Сегодня!K573*Сегодня!L573," ")</f>
        <v>0</v>
      </c>
      <c r="O570">
        <f>ОТМ_ВЗ!V572</f>
        <v>0</v>
      </c>
    </row>
    <row r="571" spans="13:15" x14ac:dyDescent="0.2">
      <c r="M571">
        <f>IFERROR(Сегодня!K574*Сегодня!L574," ")</f>
        <v>0</v>
      </c>
      <c r="O571">
        <f>ОТМ_ВЗ!V573</f>
        <v>0</v>
      </c>
    </row>
    <row r="572" spans="13:15" x14ac:dyDescent="0.2">
      <c r="M572">
        <f>IFERROR(Сегодня!K575*Сегодня!L575," ")</f>
        <v>0</v>
      </c>
      <c r="O572">
        <f>ОТМ_ВЗ!V574</f>
        <v>0</v>
      </c>
    </row>
    <row r="573" spans="13:15" x14ac:dyDescent="0.2">
      <c r="M573">
        <f>IFERROR(Сегодня!K576*Сегодня!L576," ")</f>
        <v>0</v>
      </c>
      <c r="O573">
        <f>ОТМ_ВЗ!V575</f>
        <v>0</v>
      </c>
    </row>
    <row r="574" spans="13:15" x14ac:dyDescent="0.2">
      <c r="M574">
        <f>IFERROR(Сегодня!K577*Сегодня!L577," ")</f>
        <v>0</v>
      </c>
      <c r="O574">
        <f>ОТМ_ВЗ!V576</f>
        <v>0</v>
      </c>
    </row>
    <row r="575" spans="13:15" x14ac:dyDescent="0.2">
      <c r="M575">
        <f>IFERROR(Сегодня!K578*Сегодня!L578," ")</f>
        <v>0</v>
      </c>
      <c r="O575">
        <f>ОТМ_ВЗ!V577</f>
        <v>0</v>
      </c>
    </row>
    <row r="576" spans="13:15" x14ac:dyDescent="0.2">
      <c r="M576">
        <f>IFERROR(Сегодня!K579*Сегодня!L579," ")</f>
        <v>0</v>
      </c>
      <c r="O576">
        <f>ОТМ_ВЗ!V578</f>
        <v>0</v>
      </c>
    </row>
    <row r="577" spans="13:15" x14ac:dyDescent="0.2">
      <c r="M577">
        <f>IFERROR(Сегодня!K580*Сегодня!L580," ")</f>
        <v>0</v>
      </c>
      <c r="O577">
        <f>ОТМ_ВЗ!V579</f>
        <v>0</v>
      </c>
    </row>
    <row r="578" spans="13:15" x14ac:dyDescent="0.2">
      <c r="M578">
        <f>IFERROR(Сегодня!K581*Сегодня!L581," ")</f>
        <v>0</v>
      </c>
      <c r="O578">
        <f>ОТМ_ВЗ!V580</f>
        <v>0</v>
      </c>
    </row>
    <row r="579" spans="13:15" x14ac:dyDescent="0.2">
      <c r="M579">
        <f>IFERROR(Сегодня!K582*Сегодня!L582," ")</f>
        <v>0</v>
      </c>
      <c r="O579">
        <f>ОТМ_ВЗ!V581</f>
        <v>0</v>
      </c>
    </row>
    <row r="580" spans="13:15" x14ac:dyDescent="0.2">
      <c r="M580">
        <f>IFERROR(Сегодня!K583*Сегодня!L583," ")</f>
        <v>0</v>
      </c>
      <c r="O580">
        <f>ОТМ_ВЗ!V582</f>
        <v>0</v>
      </c>
    </row>
    <row r="581" spans="13:15" x14ac:dyDescent="0.2">
      <c r="M581">
        <f>IFERROR(Сегодня!K584*Сегодня!L584," ")</f>
        <v>0</v>
      </c>
      <c r="O581">
        <f>ОТМ_ВЗ!V583</f>
        <v>0</v>
      </c>
    </row>
    <row r="582" spans="13:15" x14ac:dyDescent="0.2">
      <c r="M582">
        <f>IFERROR(Сегодня!K585*Сегодня!L585," ")</f>
        <v>0</v>
      </c>
      <c r="O582">
        <f>ОТМ_ВЗ!V584</f>
        <v>0</v>
      </c>
    </row>
    <row r="583" spans="13:15" x14ac:dyDescent="0.2">
      <c r="M583">
        <f>IFERROR(Сегодня!K586*Сегодня!L586," ")</f>
        <v>0</v>
      </c>
      <c r="O583">
        <f>ОТМ_ВЗ!V585</f>
        <v>0</v>
      </c>
    </row>
    <row r="584" spans="13:15" x14ac:dyDescent="0.2">
      <c r="M584">
        <f>IFERROR(Сегодня!K587*Сегодня!L587," ")</f>
        <v>0</v>
      </c>
      <c r="O584">
        <f>ОТМ_ВЗ!V586</f>
        <v>0</v>
      </c>
    </row>
    <row r="585" spans="13:15" x14ac:dyDescent="0.2">
      <c r="M585">
        <f>IFERROR(Сегодня!K588*Сегодня!L588," ")</f>
        <v>0</v>
      </c>
      <c r="O585">
        <f>ОТМ_ВЗ!V587</f>
        <v>0</v>
      </c>
    </row>
    <row r="586" spans="13:15" x14ac:dyDescent="0.2">
      <c r="M586">
        <f>IFERROR(Сегодня!K589*Сегодня!L589," ")</f>
        <v>0</v>
      </c>
      <c r="O586">
        <f>ОТМ_ВЗ!V588</f>
        <v>0</v>
      </c>
    </row>
    <row r="587" spans="13:15" x14ac:dyDescent="0.2">
      <c r="M587">
        <f>IFERROR(Сегодня!K590*Сегодня!L590," ")</f>
        <v>0</v>
      </c>
      <c r="O587">
        <f>ОТМ_ВЗ!V589</f>
        <v>0</v>
      </c>
    </row>
    <row r="588" spans="13:15" x14ac:dyDescent="0.2">
      <c r="M588">
        <f>IFERROR(Сегодня!K591*Сегодня!L591," ")</f>
        <v>0</v>
      </c>
      <c r="O588">
        <f>ОТМ_ВЗ!V590</f>
        <v>0</v>
      </c>
    </row>
    <row r="589" spans="13:15" x14ac:dyDescent="0.2">
      <c r="M589">
        <f>IFERROR(Сегодня!K592*Сегодня!L592," ")</f>
        <v>0</v>
      </c>
      <c r="O589">
        <f>ОТМ_ВЗ!V591</f>
        <v>0</v>
      </c>
    </row>
    <row r="590" spans="13:15" x14ac:dyDescent="0.2">
      <c r="M590">
        <f>IFERROR(Сегодня!K593*Сегодня!L593," ")</f>
        <v>0</v>
      </c>
      <c r="O590">
        <f>ОТМ_ВЗ!V592</f>
        <v>0</v>
      </c>
    </row>
    <row r="591" spans="13:15" x14ac:dyDescent="0.2">
      <c r="M591">
        <f>IFERROR(Сегодня!K594*Сегодня!L594," ")</f>
        <v>0</v>
      </c>
      <c r="O591">
        <f>ОТМ_ВЗ!V593</f>
        <v>0</v>
      </c>
    </row>
    <row r="592" spans="13:15" x14ac:dyDescent="0.2">
      <c r="M592">
        <f>IFERROR(Сегодня!K595*Сегодня!L595," ")</f>
        <v>0</v>
      </c>
      <c r="O592">
        <f>ОТМ_ВЗ!V594</f>
        <v>0</v>
      </c>
    </row>
    <row r="593" spans="13:15" x14ac:dyDescent="0.2">
      <c r="M593">
        <f>IFERROR(Сегодня!K596*Сегодня!L596," ")</f>
        <v>0</v>
      </c>
      <c r="O593">
        <f>ОТМ_ВЗ!V595</f>
        <v>0</v>
      </c>
    </row>
    <row r="594" spans="13:15" x14ac:dyDescent="0.2">
      <c r="M594">
        <f>IFERROR(Сегодня!K597*Сегодня!L597," ")</f>
        <v>0</v>
      </c>
      <c r="O594">
        <f>ОТМ_ВЗ!V596</f>
        <v>0</v>
      </c>
    </row>
    <row r="595" spans="13:15" x14ac:dyDescent="0.2">
      <c r="M595">
        <f>IFERROR(Сегодня!K598*Сегодня!L598," ")</f>
        <v>0</v>
      </c>
      <c r="O595">
        <f>ОТМ_ВЗ!V597</f>
        <v>0</v>
      </c>
    </row>
    <row r="596" spans="13:15" x14ac:dyDescent="0.2">
      <c r="M596">
        <f>IFERROR(Сегодня!K599*Сегодня!L599," ")</f>
        <v>0</v>
      </c>
      <c r="O596">
        <f>ОТМ_ВЗ!V598</f>
        <v>0</v>
      </c>
    </row>
    <row r="597" spans="13:15" x14ac:dyDescent="0.2">
      <c r="M597">
        <f>IFERROR(Сегодня!K600*Сегодня!L600," ")</f>
        <v>0</v>
      </c>
      <c r="O597">
        <f>ОТМ_ВЗ!V599</f>
        <v>0</v>
      </c>
    </row>
    <row r="598" spans="13:15" x14ac:dyDescent="0.2">
      <c r="M598">
        <f>IFERROR(Сегодня!K601*Сегодня!L601," ")</f>
        <v>0</v>
      </c>
      <c r="O598">
        <f>ОТМ_ВЗ!V600</f>
        <v>0</v>
      </c>
    </row>
    <row r="599" spans="13:15" x14ac:dyDescent="0.2">
      <c r="M599">
        <f>IFERROR(Сегодня!K602*Сегодня!L602," ")</f>
        <v>0</v>
      </c>
      <c r="O599">
        <f>ОТМ_ВЗ!V601</f>
        <v>0</v>
      </c>
    </row>
    <row r="600" spans="13:15" x14ac:dyDescent="0.2">
      <c r="M600">
        <f>IFERROR(Сегодня!K603*Сегодня!L603," ")</f>
        <v>0</v>
      </c>
      <c r="O600">
        <f>ОТМ_ВЗ!V602</f>
        <v>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4F4D-ACFE-B040-85BB-C7CE27E2C885}">
  <dimension ref="A1:B9"/>
  <sheetViews>
    <sheetView zoomScale="180" zoomScaleNormal="180" workbookViewId="0">
      <selection activeCell="B7" sqref="B7"/>
    </sheetView>
  </sheetViews>
  <sheetFormatPr baseColWidth="10" defaultColWidth="10.83203125" defaultRowHeight="16" x14ac:dyDescent="0.2"/>
  <cols>
    <col min="1" max="1" width="19.83203125" bestFit="1" customWidth="1"/>
    <col min="2" max="2" width="10.83203125" style="28"/>
  </cols>
  <sheetData>
    <row r="1" spans="1:2" ht="19" x14ac:dyDescent="0.2">
      <c r="A1" s="8" t="s">
        <v>22</v>
      </c>
      <c r="B1" s="29">
        <f ca="1">SUMIF(Сегодня!F:F,"",Сегодня!M:M)</f>
        <v>79000</v>
      </c>
    </row>
    <row r="2" spans="1:2" ht="19" x14ac:dyDescent="0.2">
      <c r="A2" s="9" t="s">
        <v>23</v>
      </c>
      <c r="B2" s="30">
        <f ca="1">SUMIF(Сегодня!F:F,"",Сегодня!N:N)</f>
        <v>98000</v>
      </c>
    </row>
    <row r="3" spans="1:2" ht="19" x14ac:dyDescent="0.2">
      <c r="A3" s="9" t="s">
        <v>24</v>
      </c>
      <c r="B3" s="30">
        <f ca="1">SUMIF(Сегодня!F:F,"",Сегодня!R1:R999)</f>
        <v>4104.01</v>
      </c>
    </row>
    <row r="4" spans="1:2" ht="19" x14ac:dyDescent="0.2">
      <c r="A4" s="9" t="s">
        <v>25</v>
      </c>
      <c r="B4" s="30">
        <f ca="1">SUMIF(Сегодня!F:F,"",Сегодня!AB1:AB999)</f>
        <v>0</v>
      </c>
    </row>
    <row r="5" spans="1:2" ht="19" x14ac:dyDescent="0.2">
      <c r="A5" s="9" t="s">
        <v>26</v>
      </c>
      <c r="B5" s="30">
        <f ca="1">SUMIF(Сегодня!F:F,"",Сегодня!AC1:AC999)</f>
        <v>0.01</v>
      </c>
    </row>
    <row r="6" spans="1:2" ht="19" x14ac:dyDescent="0.2">
      <c r="A6" s="9" t="s">
        <v>108</v>
      </c>
      <c r="B6" s="32">
        <f ca="1">AVERAGEIF(Сегодня!F:F,"",Сегодня!T1:T999)</f>
        <v>2.5938775510204081E-2</v>
      </c>
    </row>
    <row r="7" spans="1:2" ht="19" x14ac:dyDescent="0.2">
      <c r="A7" s="9" t="s">
        <v>109</v>
      </c>
      <c r="B7" s="32">
        <f ca="1">AVERAGEIF(Сегодня!F:F,"",Сегодня!AE1:AE999)</f>
        <v>0.01</v>
      </c>
    </row>
    <row r="8" spans="1:2" ht="19" x14ac:dyDescent="0.2">
      <c r="A8" s="9" t="s">
        <v>27</v>
      </c>
      <c r="B8" s="30">
        <f ca="1">SUMIF(Доп!N:N," ",Доп!M:M)</f>
        <v>316000</v>
      </c>
    </row>
    <row r="9" spans="1:2" ht="20" thickBot="1" x14ac:dyDescent="0.25">
      <c r="A9" s="10" t="s">
        <v>107</v>
      </c>
      <c r="B9" s="31">
        <f>SUMIF(ОТМ_ВЗ!V1:V600,"",ОТМ_ВЗ!M:M)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ED7A-AB93-5F49-81CF-C14118D03D51}">
  <dimension ref="A1:L15"/>
  <sheetViews>
    <sheetView showZeros="0" zoomScale="140" zoomScaleNormal="140" workbookViewId="0">
      <pane ySplit="2" topLeftCell="A3" activePane="bottomLeft" state="frozen"/>
      <selection pane="bottomLeft" activeCell="A15" sqref="A15"/>
    </sheetView>
  </sheetViews>
  <sheetFormatPr baseColWidth="10" defaultColWidth="10.83203125" defaultRowHeight="16" x14ac:dyDescent="0.2"/>
  <cols>
    <col min="1" max="1" width="47" style="1" bestFit="1" customWidth="1"/>
    <col min="2" max="3" width="10.83203125" style="1"/>
    <col min="4" max="4" width="7.33203125" style="1" bestFit="1" customWidth="1"/>
    <col min="5" max="5" width="8.83203125" style="1" customWidth="1"/>
    <col min="6" max="6" width="8.1640625" style="1" customWidth="1"/>
    <col min="7" max="7" width="8" style="1" customWidth="1"/>
    <col min="8" max="8" width="10.83203125" style="1"/>
    <col min="9" max="9" width="7.83203125" style="1" bestFit="1" customWidth="1"/>
    <col min="10" max="10" width="7.33203125" style="1" bestFit="1" customWidth="1"/>
    <col min="11" max="11" width="5.1640625" style="23" bestFit="1" customWidth="1"/>
    <col min="12" max="12" width="5.83203125" style="23" bestFit="1" customWidth="1"/>
    <col min="13" max="16384" width="10.83203125" style="1"/>
  </cols>
  <sheetData>
    <row r="1" spans="1:12" x14ac:dyDescent="0.2">
      <c r="A1" s="34" t="s">
        <v>69</v>
      </c>
      <c r="B1" s="33" t="s">
        <v>13</v>
      </c>
      <c r="C1" s="33" t="s">
        <v>7</v>
      </c>
      <c r="D1" s="33" t="s">
        <v>72</v>
      </c>
      <c r="E1" s="33"/>
      <c r="F1" s="33" t="s">
        <v>74</v>
      </c>
      <c r="G1" s="33"/>
      <c r="H1" s="33" t="s">
        <v>78</v>
      </c>
      <c r="I1" s="33" t="s">
        <v>75</v>
      </c>
      <c r="J1" s="33"/>
      <c r="K1" s="33" t="s">
        <v>103</v>
      </c>
      <c r="L1" s="33"/>
    </row>
    <row r="2" spans="1:12" s="2" customFormat="1" x14ac:dyDescent="0.2">
      <c r="A2" s="34"/>
      <c r="B2" s="33"/>
      <c r="C2" s="33"/>
      <c r="D2" s="12" t="s">
        <v>14</v>
      </c>
      <c r="E2" s="12" t="s">
        <v>73</v>
      </c>
      <c r="F2" s="13">
        <v>0.01</v>
      </c>
      <c r="G2" s="13">
        <v>0.05</v>
      </c>
      <c r="H2" s="33"/>
      <c r="I2" s="12" t="s">
        <v>76</v>
      </c>
      <c r="J2" s="12" t="s">
        <v>77</v>
      </c>
      <c r="K2" s="13">
        <v>0.01</v>
      </c>
      <c r="L2" s="13">
        <v>0.05</v>
      </c>
    </row>
    <row r="3" spans="1:12" x14ac:dyDescent="0.2">
      <c r="A3" s="11" t="s">
        <v>70</v>
      </c>
      <c r="B3" s="4"/>
      <c r="C3" s="4"/>
      <c r="D3" s="4"/>
      <c r="E3" s="4"/>
      <c r="F3" s="4"/>
      <c r="G3" s="4"/>
      <c r="H3" s="6">
        <f>IFERROR((C3-E3)*1.5%," ")</f>
        <v>0</v>
      </c>
      <c r="I3" s="4"/>
      <c r="J3" s="4"/>
      <c r="K3" s="24" t="str">
        <f>IFERROR(C3/I3," ")</f>
        <v xml:space="preserve"> </v>
      </c>
      <c r="L3" s="24" t="str">
        <f>IFERROR(C3/J3," ")</f>
        <v xml:space="preserve"> </v>
      </c>
    </row>
    <row r="4" spans="1:12" x14ac:dyDescent="0.2">
      <c r="A4" s="4" t="s">
        <v>104</v>
      </c>
      <c r="B4" s="4">
        <v>79500</v>
      </c>
      <c r="C4" s="6">
        <v>98000</v>
      </c>
      <c r="D4" s="5">
        <v>0.14199999999999999</v>
      </c>
      <c r="E4" s="6">
        <f>IFERROR(C4*D4," ")</f>
        <v>13915.999999999998</v>
      </c>
      <c r="F4" s="6">
        <f>IFERROR(C4*1%," ")</f>
        <v>980</v>
      </c>
      <c r="G4" s="6">
        <f>IFERROR(C4*5%," ")</f>
        <v>4900</v>
      </c>
      <c r="H4" s="6"/>
      <c r="I4" s="6">
        <f>IFERROR(C4-(B4+E4+F4+H4)," ")</f>
        <v>3604</v>
      </c>
      <c r="J4" s="4">
        <f>IFERROR(C4-(B4+E4+G4+H4)," ")</f>
        <v>-316</v>
      </c>
      <c r="K4" s="24">
        <f>IFERROR(I4/C4," ")</f>
        <v>3.6775510204081631E-2</v>
      </c>
      <c r="L4" s="24">
        <f>IFERROR(J4/C4," ")</f>
        <v>-3.2244897959183673E-3</v>
      </c>
    </row>
    <row r="5" spans="1:12" x14ac:dyDescent="0.2">
      <c r="A5" s="4"/>
      <c r="B5" s="4"/>
      <c r="C5" s="4"/>
      <c r="D5" s="5"/>
      <c r="E5" s="4">
        <f>IFERROR(C5*D5," ")</f>
        <v>0</v>
      </c>
      <c r="F5" s="6">
        <f t="shared" ref="F5:F15" si="0">IFERROR(C5*1%," ")</f>
        <v>0</v>
      </c>
      <c r="G5" s="6">
        <f t="shared" ref="G5:G15" si="1">IFERROR(C5*5%," ")</f>
        <v>0</v>
      </c>
      <c r="H5" s="6"/>
      <c r="I5" s="6">
        <f>IFERROR(C5-(B5+E5+F5+H5)," ")</f>
        <v>0</v>
      </c>
      <c r="J5" s="4"/>
      <c r="K5" s="24" t="str">
        <f t="shared" ref="K5:K15" si="2">IFERROR(I5/C5," ")</f>
        <v xml:space="preserve"> </v>
      </c>
      <c r="L5" s="24" t="str">
        <f t="shared" ref="L5:L15" si="3">IFERROR(J5/C5," ")</f>
        <v xml:space="preserve"> </v>
      </c>
    </row>
    <row r="6" spans="1:12" x14ac:dyDescent="0.2">
      <c r="A6" s="11" t="s">
        <v>71</v>
      </c>
      <c r="B6" s="4"/>
      <c r="C6" s="4"/>
      <c r="D6" s="4"/>
      <c r="E6" s="4"/>
      <c r="F6" s="6">
        <f t="shared" si="0"/>
        <v>0</v>
      </c>
      <c r="G6" s="6">
        <f t="shared" si="1"/>
        <v>0</v>
      </c>
      <c r="H6" s="6"/>
      <c r="I6" s="4"/>
      <c r="J6" s="4"/>
      <c r="K6" s="24" t="str">
        <f t="shared" si="2"/>
        <v xml:space="preserve"> </v>
      </c>
      <c r="L6" s="24" t="str">
        <f t="shared" si="3"/>
        <v xml:space="preserve"> </v>
      </c>
    </row>
    <row r="7" spans="1:12" x14ac:dyDescent="0.2">
      <c r="A7" s="4"/>
      <c r="B7" s="4"/>
      <c r="C7" s="6"/>
      <c r="D7" s="5"/>
      <c r="E7" s="6">
        <f>IFERROR(C7*D7," ")</f>
        <v>0</v>
      </c>
      <c r="F7" s="6">
        <f t="shared" si="0"/>
        <v>0</v>
      </c>
      <c r="G7" s="6">
        <f t="shared" si="1"/>
        <v>0</v>
      </c>
      <c r="H7" s="6"/>
      <c r="I7" s="6">
        <f>IFERROR(C7-(B7+E7+F7+H7)," ")</f>
        <v>0</v>
      </c>
      <c r="J7" s="4"/>
      <c r="K7" s="24" t="str">
        <f t="shared" si="2"/>
        <v xml:space="preserve"> </v>
      </c>
      <c r="L7" s="24" t="str">
        <f t="shared" si="3"/>
        <v xml:space="preserve"> </v>
      </c>
    </row>
    <row r="8" spans="1:12" x14ac:dyDescent="0.2">
      <c r="A8" s="4"/>
      <c r="B8" s="4"/>
      <c r="C8" s="4"/>
      <c r="D8" s="4"/>
      <c r="E8" s="4">
        <f>IFERROR(C8*D8," ")</f>
        <v>0</v>
      </c>
      <c r="F8" s="6">
        <f t="shared" si="0"/>
        <v>0</v>
      </c>
      <c r="G8" s="6">
        <f t="shared" si="1"/>
        <v>0</v>
      </c>
      <c r="H8" s="6"/>
      <c r="I8" s="4"/>
      <c r="J8" s="4"/>
      <c r="K8" s="24" t="str">
        <f t="shared" si="2"/>
        <v xml:space="preserve"> </v>
      </c>
      <c r="L8" s="24" t="str">
        <f t="shared" si="3"/>
        <v xml:space="preserve"> </v>
      </c>
    </row>
    <row r="9" spans="1:12" x14ac:dyDescent="0.2">
      <c r="A9" s="11" t="s">
        <v>70</v>
      </c>
      <c r="B9" s="4"/>
      <c r="C9" s="4"/>
      <c r="D9" s="4"/>
      <c r="E9" s="4"/>
      <c r="F9" s="6">
        <f t="shared" si="0"/>
        <v>0</v>
      </c>
      <c r="G9" s="6">
        <f t="shared" si="1"/>
        <v>0</v>
      </c>
      <c r="H9" s="6"/>
      <c r="I9" s="4"/>
      <c r="J9" s="4"/>
      <c r="K9" s="24" t="str">
        <f t="shared" si="2"/>
        <v xml:space="preserve"> </v>
      </c>
      <c r="L9" s="24" t="str">
        <f t="shared" si="3"/>
        <v xml:space="preserve"> </v>
      </c>
    </row>
    <row r="10" spans="1:12" x14ac:dyDescent="0.2">
      <c r="A10" s="4"/>
      <c r="B10" s="4"/>
      <c r="C10" s="6"/>
      <c r="D10" s="5"/>
      <c r="E10" s="6">
        <f>IFERROR(C10*D10," ")</f>
        <v>0</v>
      </c>
      <c r="F10" s="6">
        <f t="shared" si="0"/>
        <v>0</v>
      </c>
      <c r="G10" s="6">
        <f t="shared" si="1"/>
        <v>0</v>
      </c>
      <c r="H10" s="6"/>
      <c r="I10" s="6">
        <f>IFERROR(C10-(B10+E10+F10+H10)," ")</f>
        <v>0</v>
      </c>
      <c r="J10" s="4"/>
      <c r="K10" s="24" t="str">
        <f t="shared" si="2"/>
        <v xml:space="preserve"> </v>
      </c>
      <c r="L10" s="24" t="str">
        <f t="shared" si="3"/>
        <v xml:space="preserve"> </v>
      </c>
    </row>
    <row r="11" spans="1:12" x14ac:dyDescent="0.2">
      <c r="A11" s="4"/>
      <c r="B11" s="4"/>
      <c r="C11" s="4"/>
      <c r="D11" s="5"/>
      <c r="E11" s="4">
        <f>IFERROR(C11*D11," ")</f>
        <v>0</v>
      </c>
      <c r="F11" s="6">
        <f t="shared" si="0"/>
        <v>0</v>
      </c>
      <c r="G11" s="6">
        <f t="shared" si="1"/>
        <v>0</v>
      </c>
      <c r="H11" s="6"/>
      <c r="I11" s="6">
        <f>IFERROR(C11-(B11+E11+F11+H11)," ")</f>
        <v>0</v>
      </c>
      <c r="J11" s="4"/>
      <c r="K11" s="24" t="str">
        <f t="shared" si="2"/>
        <v xml:space="preserve"> </v>
      </c>
      <c r="L11" s="24" t="str">
        <f t="shared" si="3"/>
        <v xml:space="preserve"> </v>
      </c>
    </row>
    <row r="12" spans="1:12" x14ac:dyDescent="0.2">
      <c r="A12" s="11" t="s">
        <v>71</v>
      </c>
      <c r="B12" s="4"/>
      <c r="C12" s="4"/>
      <c r="D12" s="4"/>
      <c r="E12" s="4"/>
      <c r="F12" s="6">
        <f t="shared" si="0"/>
        <v>0</v>
      </c>
      <c r="G12" s="6">
        <f t="shared" si="1"/>
        <v>0</v>
      </c>
      <c r="H12" s="6"/>
      <c r="I12" s="4"/>
      <c r="J12" s="4"/>
      <c r="K12" s="24" t="str">
        <f t="shared" si="2"/>
        <v xml:space="preserve"> </v>
      </c>
      <c r="L12" s="24" t="str">
        <f t="shared" si="3"/>
        <v xml:space="preserve"> </v>
      </c>
    </row>
    <row r="13" spans="1:12" x14ac:dyDescent="0.2">
      <c r="A13" s="4"/>
      <c r="B13" s="4"/>
      <c r="C13" s="6"/>
      <c r="D13" s="5"/>
      <c r="E13" s="6">
        <f>IFERROR(C13*D13," ")</f>
        <v>0</v>
      </c>
      <c r="F13" s="6">
        <f t="shared" si="0"/>
        <v>0</v>
      </c>
      <c r="G13" s="6">
        <f t="shared" si="1"/>
        <v>0</v>
      </c>
      <c r="H13" s="6"/>
      <c r="I13" s="6">
        <f>IFERROR(C13-(B13+E13+F13+H13)," ")</f>
        <v>0</v>
      </c>
      <c r="J13" s="4"/>
      <c r="K13" s="24" t="str">
        <f t="shared" si="2"/>
        <v xml:space="preserve"> </v>
      </c>
      <c r="L13" s="24" t="str">
        <f t="shared" si="3"/>
        <v xml:space="preserve"> </v>
      </c>
    </row>
    <row r="14" spans="1:12" x14ac:dyDescent="0.2">
      <c r="A14" s="4"/>
      <c r="B14" s="4"/>
      <c r="C14" s="4"/>
      <c r="D14" s="4"/>
      <c r="E14" s="4">
        <f>IFERROR(C14*D14," ")</f>
        <v>0</v>
      </c>
      <c r="F14" s="6">
        <f t="shared" si="0"/>
        <v>0</v>
      </c>
      <c r="G14" s="6">
        <f t="shared" si="1"/>
        <v>0</v>
      </c>
      <c r="H14" s="6"/>
      <c r="I14" s="4"/>
      <c r="J14" s="4"/>
      <c r="K14" s="24" t="str">
        <f t="shared" si="2"/>
        <v xml:space="preserve"> </v>
      </c>
      <c r="L14" s="24" t="str">
        <f t="shared" si="3"/>
        <v xml:space="preserve"> </v>
      </c>
    </row>
    <row r="15" spans="1:12" x14ac:dyDescent="0.2">
      <c r="A15" s="4"/>
      <c r="B15" s="4"/>
      <c r="C15" s="4"/>
      <c r="D15" s="4"/>
      <c r="E15" s="4"/>
      <c r="F15" s="6">
        <f t="shared" si="0"/>
        <v>0</v>
      </c>
      <c r="G15" s="6">
        <f t="shared" si="1"/>
        <v>0</v>
      </c>
      <c r="H15" s="6"/>
      <c r="I15" s="4"/>
      <c r="J15" s="4"/>
      <c r="K15" s="24" t="str">
        <f t="shared" si="2"/>
        <v xml:space="preserve"> </v>
      </c>
      <c r="L15" s="24" t="str">
        <f t="shared" si="3"/>
        <v xml:space="preserve"> </v>
      </c>
    </row>
  </sheetData>
  <mergeCells count="8">
    <mergeCell ref="K1:L1"/>
    <mergeCell ref="A1:A2"/>
    <mergeCell ref="D1:E1"/>
    <mergeCell ref="F1:G1"/>
    <mergeCell ref="I1:J1"/>
    <mergeCell ref="B1:B2"/>
    <mergeCell ref="C1:C2"/>
    <mergeCell ref="H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08BB-F9F5-8243-A8CA-CAB6D66A8D1C}">
  <dimension ref="A1:AF773"/>
  <sheetViews>
    <sheetView showZeros="0" tabSelected="1" zoomScale="130" zoomScaleNormal="130" workbookViewId="0">
      <pane ySplit="2" topLeftCell="A3" activePane="bottomLeft" state="frozen"/>
      <selection pane="bottomLeft" activeCell="M11" sqref="M11"/>
    </sheetView>
  </sheetViews>
  <sheetFormatPr baseColWidth="10" defaultColWidth="10.83203125" defaultRowHeight="19" customHeight="1" x14ac:dyDescent="0.2"/>
  <cols>
    <col min="1" max="5" width="4" style="16" customWidth="1"/>
    <col min="6" max="6" width="15.33203125" style="1" customWidth="1"/>
    <col min="7" max="7" width="3.6640625" style="1" bestFit="1" customWidth="1"/>
    <col min="8" max="8" width="15" style="1" customWidth="1"/>
    <col min="9" max="9" width="3.6640625" style="1" bestFit="1" customWidth="1"/>
    <col min="10" max="10" width="36.6640625" style="1" customWidth="1"/>
    <col min="11" max="11" width="4.5" style="1" customWidth="1"/>
    <col min="12" max="12" width="7.83203125" style="1" customWidth="1"/>
    <col min="13" max="13" width="9.6640625" style="1" customWidth="1"/>
    <col min="14" max="14" width="10.5" style="1" customWidth="1"/>
    <col min="15" max="17" width="9" style="1" customWidth="1"/>
    <col min="18" max="19" width="10.83203125" style="1"/>
    <col min="20" max="20" width="5.1640625" style="23" bestFit="1" customWidth="1"/>
    <col min="21" max="21" width="5.83203125" style="23" bestFit="1" customWidth="1"/>
    <col min="22" max="22" width="10.83203125" style="1"/>
    <col min="23" max="23" width="12.33203125" style="1" customWidth="1"/>
    <col min="24" max="24" width="12.1640625" style="1" customWidth="1"/>
    <col min="25" max="25" width="13.33203125" style="1" customWidth="1"/>
    <col min="26" max="27" width="10.5" style="1" customWidth="1"/>
    <col min="28" max="28" width="10" style="1" customWidth="1"/>
    <col min="29" max="30" width="7.5" style="1" customWidth="1"/>
    <col min="31" max="32" width="6.83203125" style="23" bestFit="1" customWidth="1"/>
    <col min="33" max="16384" width="10.83203125" style="1"/>
  </cols>
  <sheetData>
    <row r="1" spans="1:32" ht="19" customHeight="1" x14ac:dyDescent="0.2">
      <c r="A1" s="37" t="s">
        <v>28</v>
      </c>
      <c r="B1" s="37"/>
      <c r="C1" s="37"/>
      <c r="D1" s="37"/>
      <c r="E1" s="37"/>
      <c r="F1" s="37" t="s">
        <v>0</v>
      </c>
      <c r="G1" s="37" t="s">
        <v>1</v>
      </c>
      <c r="H1" s="37" t="s">
        <v>2</v>
      </c>
      <c r="I1" s="37" t="s">
        <v>1</v>
      </c>
      <c r="J1" s="37" t="s">
        <v>3</v>
      </c>
      <c r="K1" s="40" t="s">
        <v>4</v>
      </c>
      <c r="L1" s="37" t="s">
        <v>5</v>
      </c>
      <c r="M1" s="37" t="s">
        <v>6</v>
      </c>
      <c r="N1" s="37" t="s">
        <v>7</v>
      </c>
      <c r="O1" s="37" t="s">
        <v>79</v>
      </c>
      <c r="P1" s="39" t="s">
        <v>74</v>
      </c>
      <c r="Q1" s="39"/>
      <c r="R1" s="37" t="s">
        <v>80</v>
      </c>
      <c r="S1" s="37"/>
      <c r="T1" s="35" t="s">
        <v>103</v>
      </c>
      <c r="U1" s="36"/>
      <c r="V1" s="37" t="s">
        <v>8</v>
      </c>
      <c r="W1" s="37" t="s">
        <v>9</v>
      </c>
      <c r="X1" s="37" t="s">
        <v>10</v>
      </c>
      <c r="Y1" s="37" t="s">
        <v>11</v>
      </c>
      <c r="Z1" s="35" t="s">
        <v>12</v>
      </c>
      <c r="AA1" s="38"/>
      <c r="AB1" s="36"/>
      <c r="AC1" s="37" t="s">
        <v>81</v>
      </c>
      <c r="AD1" s="37"/>
      <c r="AE1" s="35" t="s">
        <v>103</v>
      </c>
      <c r="AF1" s="36"/>
    </row>
    <row r="2" spans="1:32" s="3" customFormat="1" ht="40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40"/>
      <c r="L2" s="37"/>
      <c r="M2" s="37"/>
      <c r="N2" s="37"/>
      <c r="O2" s="37"/>
      <c r="P2" s="15">
        <v>0.01</v>
      </c>
      <c r="Q2" s="15">
        <v>0.05</v>
      </c>
      <c r="R2" s="15">
        <v>0.01</v>
      </c>
      <c r="S2" s="15">
        <v>0.05</v>
      </c>
      <c r="T2" s="15">
        <v>0.01</v>
      </c>
      <c r="U2" s="15">
        <v>0.05</v>
      </c>
      <c r="V2" s="37"/>
      <c r="W2" s="37"/>
      <c r="X2" s="37"/>
      <c r="Y2" s="37"/>
      <c r="Z2" s="14" t="s">
        <v>105</v>
      </c>
      <c r="AA2" s="14" t="s">
        <v>106</v>
      </c>
      <c r="AB2" s="14" t="s">
        <v>82</v>
      </c>
      <c r="AC2" s="15">
        <v>0.01</v>
      </c>
      <c r="AD2" s="15">
        <v>0.05</v>
      </c>
      <c r="AE2" s="15">
        <v>0.01</v>
      </c>
      <c r="AF2" s="15">
        <v>0.05</v>
      </c>
    </row>
    <row r="3" spans="1:32" ht="19" customHeight="1" x14ac:dyDescent="0.2">
      <c r="G3" s="1" t="str">
        <f>IF(H3,SUM(G2,1),"")</f>
        <v/>
      </c>
      <c r="I3" s="1">
        <f>--ISTEXT(J3)</f>
        <v>0</v>
      </c>
      <c r="M3" s="1">
        <f>IFERROR(L3*K3," ")</f>
        <v>0</v>
      </c>
      <c r="N3" s="1" t="str">
        <f>IFERROR(VLOOKUP(J:J,Прайс!A:C,3,0)*K3," ")</f>
        <v xml:space="preserve"> </v>
      </c>
      <c r="O3" s="7" t="str">
        <f>IFERROR(VLOOKUP(J:J,Прайс!A:E,5,0)*K3," ")</f>
        <v xml:space="preserve"> </v>
      </c>
      <c r="P3" s="1" t="str">
        <f>IFERROR(VLOOKUP(J:J,Прайс!A:F,6,0)*K3," ")</f>
        <v xml:space="preserve"> </v>
      </c>
      <c r="Q3" s="1" t="str">
        <f>IFERROR(VLOOKUP(J:J,Прайс!A:G,7,0)*K3," ")</f>
        <v xml:space="preserve"> </v>
      </c>
      <c r="R3" s="7" t="str">
        <f>IFERROR(N3-(M3+O3+P3)," ")</f>
        <v xml:space="preserve"> </v>
      </c>
      <c r="S3" s="7" t="str">
        <f>IFERROR(N3-(M3+O3+Q3)," ")</f>
        <v xml:space="preserve"> </v>
      </c>
      <c r="T3" s="23" t="str">
        <f>IFERROR(R3/N3," ")</f>
        <v xml:space="preserve"> </v>
      </c>
      <c r="U3" s="23" t="str">
        <f>IFERROR(S3/N3," ")</f>
        <v xml:space="preserve"> </v>
      </c>
      <c r="V3" s="1" t="str">
        <f>CHOOSE(COUNTA(W3,Y3,AA3)+1," ","ОТГРУЖЕН","ДОСТАВЛЕН","ОПЛАЧЕН")</f>
        <v xml:space="preserve"> </v>
      </c>
      <c r="Z3" s="7"/>
      <c r="AA3" s="7"/>
      <c r="AB3" s="7" t="str">
        <f>IFERROR(Доп!K1+Доп!L1," ")</f>
        <v xml:space="preserve"> </v>
      </c>
      <c r="AC3" s="7" t="str">
        <f>IFERROR(IF(AB3&gt;0,AB3-(M3+P3),"")," ")</f>
        <v xml:space="preserve"> </v>
      </c>
      <c r="AD3" s="7" t="str">
        <f>IFERROR(IF(AB3&gt;0,AB3-(M3+Q3),"")," ")</f>
        <v xml:space="preserve"> </v>
      </c>
      <c r="AE3" s="23" t="str">
        <f>IFERROR(AC3/N3," ")</f>
        <v xml:space="preserve"> </v>
      </c>
      <c r="AF3" s="23" t="str">
        <f>IFERROR(AD3/N3," ")</f>
        <v xml:space="preserve"> </v>
      </c>
    </row>
    <row r="4" spans="1:32" ht="19" customHeight="1" x14ac:dyDescent="0.2">
      <c r="F4" s="25">
        <v>45253</v>
      </c>
      <c r="G4" s="1">
        <f>IF(H4,SUM(G3,1),"")</f>
        <v>1</v>
      </c>
      <c r="H4" s="1">
        <v>87654567</v>
      </c>
      <c r="I4" s="1">
        <f>--ISTEXT(J4)</f>
        <v>1</v>
      </c>
      <c r="J4" s="1" t="s">
        <v>104</v>
      </c>
      <c r="K4" s="1">
        <v>1</v>
      </c>
      <c r="L4" s="1">
        <v>79000</v>
      </c>
      <c r="M4" s="1">
        <f>IF(F4="",SUMIF(F$3:F4,F3,M$3:M3),K4*L4)</f>
        <v>79000</v>
      </c>
      <c r="N4" s="1">
        <f>IFERROR(IF(F4="",SUMIF(F$3:F4,F3,N$3:N3),VLOOKUP(J:J,Прайс!A:C,3,0)*K4)," ")</f>
        <v>98000</v>
      </c>
      <c r="O4" s="7">
        <f>IFERROR(IF(F4="",SUMIF(F$3:F4,F3,O$3:O3),VLOOKUP(J:J,Прайс!A:E,5,0)*K4)," ")</f>
        <v>13915.999999999998</v>
      </c>
      <c r="P4" s="1">
        <f>IFERROR(IF(F4="",SUMIF(F$3:F4,F3,P$3:P3),VLOOKUP(J:J,Прайс!A:F,6,0)*K4)," ")</f>
        <v>980</v>
      </c>
      <c r="Q4" s="1">
        <f>IFERROR(IF(F4="",SUMIF(F$3:F4,F3,Q$3:Q3),VLOOKUP(J:J,Прайс!A:G,7,0)*K4)," ")</f>
        <v>4900</v>
      </c>
      <c r="R4" s="7">
        <f>IFERROR(IF(F4="",SUMIF(F$3:F4,F3,R$3:R3),(N4-(M4+O4+P4)))," ")</f>
        <v>4104</v>
      </c>
      <c r="S4" s="1">
        <f>IFERROR(IF(F4="",SUMIF(F$3:F4,F3,S$3:S3),(N4-(M4+O4+Q4)))," ")</f>
        <v>184</v>
      </c>
      <c r="T4" s="23">
        <f>IFERROR(IF(F4="",AVERAGEIF(F$3:F4,F3,T$3:T4),R4/N4)," ")</f>
        <v>4.187755102040816E-2</v>
      </c>
      <c r="U4" s="23">
        <f>IFERROR(IF(F4="",AVERAGEIF(F$3:F4,F3,U$3:U4),S4/N4)," ")</f>
        <v>1.8775510204081633E-3</v>
      </c>
      <c r="V4" s="1" t="str">
        <f>CHOOSE(COUNTA(W4,Y4,AA4)+1," ","ОТГРУЖЕН","ДОСТАВЛЕН","ОПЛАЧЕН")</f>
        <v xml:space="preserve"> </v>
      </c>
      <c r="W4" s="26"/>
      <c r="X4" s="26"/>
      <c r="Y4" s="27"/>
      <c r="AB4" s="7" t="str">
        <f>IFERROR(IF(F4="",SUMIF(F$3:F4,F3,AB$3:AB3),Доп!K2+Доп!L2)," ")</f>
        <v xml:space="preserve"> </v>
      </c>
      <c r="AC4" s="7" t="str">
        <f>IFERROR(IF(F4="",SUMIF(F$3:F4,F3,AC$3:AC3),IF(AB4&gt;0,AB4-(M4+P4),""))," ")</f>
        <v xml:space="preserve"> </v>
      </c>
      <c r="AD4" s="1" t="str">
        <f>IFERROR(IF(F4="",SUMIF(F$3:F4,F3,AD$3:AD3),IF(AB4&gt;0,AB4-(M4+Q4),""))," ")</f>
        <v xml:space="preserve"> </v>
      </c>
      <c r="AE4" s="23" t="str">
        <f>IFERROR(IF(F4="",AVERAGEIF(F$3:F4,F3,AE$3:AE4),AC4/N4)," ")</f>
        <v xml:space="preserve"> </v>
      </c>
      <c r="AF4" s="23" t="str">
        <f>IFERROR(IF(F4="",AVERAGEIF(F$3:F4,F3,AF$3:AF4),AD4/N4)," ")</f>
        <v xml:space="preserve"> </v>
      </c>
    </row>
    <row r="5" spans="1:32" ht="19" customHeight="1" x14ac:dyDescent="0.2">
      <c r="F5" s="25">
        <v>45254</v>
      </c>
      <c r="G5" s="1">
        <f t="shared" ref="G5:G68" si="0">IF(H5,SUM(G4,1),"")</f>
        <v>2</v>
      </c>
      <c r="H5" s="1">
        <v>87654567</v>
      </c>
      <c r="I5" s="1">
        <f t="shared" ref="I5:I68" si="1">--ISTEXT(J5)</f>
        <v>1</v>
      </c>
      <c r="J5" s="1" t="s">
        <v>104</v>
      </c>
      <c r="K5" s="1">
        <v>1</v>
      </c>
      <c r="L5" s="1">
        <v>79000</v>
      </c>
      <c r="M5" s="1">
        <f>IF(F5="",SUMIF(F$3:F5,F4,M$3:M4),K5*L5)</f>
        <v>79000</v>
      </c>
      <c r="N5" s="1">
        <f>IFERROR(IF(F5="",SUMIF(F$3:F5,F4,N$3:N4),VLOOKUP(J:J,Прайс!A:C,3,0)*K5)," ")</f>
        <v>98000</v>
      </c>
      <c r="O5" s="7">
        <f>IFERROR(IF(F5="",SUMIF(F$3:F5,F4,O$3:O4),VLOOKUP(J:J,Прайс!A:E,5,0)*K5)," ")</f>
        <v>13915.999999999998</v>
      </c>
      <c r="P5" s="1">
        <f>IFERROR(IF(F5="",SUMIF(F$3:F5,F4,P$3:P4),VLOOKUP(J:J,Прайс!A:F,6,0)*K5)," ")</f>
        <v>980</v>
      </c>
      <c r="Q5" s="1">
        <f>IFERROR(IF(F5="",SUMIF(F$3:F5,F4,Q$3:Q4),VLOOKUP(J:J,Прайс!A:G,7,0)*K5)," ")</f>
        <v>4900</v>
      </c>
      <c r="R5" s="7">
        <f>IFERROR(IF(F5="",SUMIF(F$3:F5,F4,R$3:R4),(N5-(M5+O5+P5)))," ")</f>
        <v>4104</v>
      </c>
      <c r="S5" s="1">
        <f>IFERROR(IF(F5="",SUMIF(F$3:F5,F4,S$3:S4),(N5-(M5+O5+Q5)))," ")</f>
        <v>184</v>
      </c>
      <c r="T5" s="23">
        <f>IFERROR(IF(F5="",AVERAGEIF(F$3:F5,F4,T$3:T5),R5/N5)," ")</f>
        <v>4.187755102040816E-2</v>
      </c>
      <c r="U5" s="23">
        <f>IFERROR(IF(F5="",AVERAGEIF(F$3:F5,F4,U$3:U5),S5/N5)," ")</f>
        <v>1.8775510204081633E-3</v>
      </c>
      <c r="V5" s="1" t="str">
        <f t="shared" ref="V5:V68" si="2">CHOOSE(COUNTA(W5,Y5,AA5)+1," ","ОТГРУЖЕН","ДОСТАВЛЕН","ОПЛАЧЕН")</f>
        <v xml:space="preserve"> </v>
      </c>
      <c r="W5" s="26"/>
      <c r="X5" s="26"/>
      <c r="Y5" s="27"/>
      <c r="AB5" s="7" t="str">
        <f>IFERROR(IF(F5="",SUMIF(F$3:F5,F4,AB$3:AB4),Доп!K3+Доп!L3)," ")</f>
        <v xml:space="preserve"> </v>
      </c>
      <c r="AC5" s="7" t="str">
        <f>IFERROR(IF(F5="",SUMIF(F$3:F5,F4,AC$3:AC4),IF(AB5&gt;0,AB5-(M5+P5),""))," ")</f>
        <v xml:space="preserve"> </v>
      </c>
      <c r="AD5" s="1" t="str">
        <f>IFERROR(IF(F5="",SUMIF(F$3:F5,F4,AD$3:AD4),IF(AB5&gt;0,AB5-(M5+Q5),""))," ")</f>
        <v xml:space="preserve"> </v>
      </c>
      <c r="AE5" s="23" t="str">
        <f>IFERROR(IF(F5="",AVERAGEIF(F$3:F5,F4,AE$3:AE5),AC5/N5)," ")</f>
        <v xml:space="preserve"> </v>
      </c>
      <c r="AF5" s="23" t="str">
        <f>IFERROR(IF(F5="",AVERAGEIF(F$3:F5,F4,AF$3:AF5),AD5/N5)," ")</f>
        <v xml:space="preserve"> </v>
      </c>
    </row>
    <row r="6" spans="1:32" ht="19" customHeight="1" x14ac:dyDescent="0.2">
      <c r="F6" s="25">
        <v>45255</v>
      </c>
      <c r="G6" s="1">
        <f t="shared" si="0"/>
        <v>3</v>
      </c>
      <c r="H6" s="1">
        <v>87654567</v>
      </c>
      <c r="I6" s="1">
        <f t="shared" si="1"/>
        <v>1</v>
      </c>
      <c r="J6" s="1" t="s">
        <v>104</v>
      </c>
      <c r="K6" s="1">
        <v>1</v>
      </c>
      <c r="L6" s="1">
        <v>79000</v>
      </c>
      <c r="M6" s="1">
        <f>IF(F6="",SUMIF(F$3:F6,F5,M$3:M5),K6*L6)</f>
        <v>79000</v>
      </c>
      <c r="N6" s="1">
        <f>IFERROR(IF(F6="",SUMIF(F$3:F6,F5,N$3:N5),VLOOKUP(J:J,Прайс!A:C,3,0)*K6)," ")</f>
        <v>98000</v>
      </c>
      <c r="O6" s="7">
        <f>IFERROR(IF(F6="",SUMIF(F$3:F6,F5,O$3:O5),VLOOKUP(J:J,Прайс!A:E,5,0)*K6)," ")</f>
        <v>13915.999999999998</v>
      </c>
      <c r="P6" s="1">
        <f>IFERROR(IF(F6="",SUMIF(F$3:F6,F5,P$3:P5),VLOOKUP(J:J,Прайс!A:F,6,0)*K6)," ")</f>
        <v>980</v>
      </c>
      <c r="Q6" s="1">
        <f>IFERROR(IF(F6="",SUMIF(F$3:F6,F5,Q$3:Q5),VLOOKUP(J:J,Прайс!A:G,7,0)*K6)," ")</f>
        <v>4900</v>
      </c>
      <c r="R6" s="7">
        <f>IFERROR(IF(F6="",SUMIF(F$3:F6,F5,R$3:R5),(N6-(M6+O6+P6)))," ")</f>
        <v>4104</v>
      </c>
      <c r="S6" s="1">
        <f>IFERROR(IF(F6="",SUMIF(F$3:F6,F5,S$3:S5),(N6-(M6+O6+Q6)))," ")</f>
        <v>184</v>
      </c>
      <c r="T6" s="23">
        <f>IFERROR(IF(F6="",AVERAGEIF(F$3:F6,F5,T$3:T6),R6/N6)," ")</f>
        <v>4.187755102040816E-2</v>
      </c>
      <c r="U6" s="23">
        <f>IFERROR(IF(F6="",AVERAGEIF(F$3:F6,F5,U$3:U6),S6/N6)," ")</f>
        <v>1.8775510204081633E-3</v>
      </c>
      <c r="V6" s="1" t="str">
        <f t="shared" si="2"/>
        <v xml:space="preserve"> </v>
      </c>
      <c r="W6" s="26"/>
      <c r="X6" s="26"/>
      <c r="Y6" s="27"/>
      <c r="AB6" s="7" t="str">
        <f>IFERROR(IF(F6="",SUMIF(F$3:F6,F5,AB$3:AB5),Доп!K4+Доп!L4)," ")</f>
        <v xml:space="preserve"> </v>
      </c>
      <c r="AC6" s="7" t="str">
        <f>IFERROR(IF(F6="",SUMIF(F$3:F6,F5,AC$3:AC5),IF(AB6&gt;0,AB6-(M6+P6),""))," ")</f>
        <v xml:space="preserve"> </v>
      </c>
      <c r="AD6" s="1" t="str">
        <f>IFERROR(IF(F6="",SUMIF(F$3:F6,F5,AD$3:AD5),IF(AB6&gt;0,AB6-(M6+Q6),""))," ")</f>
        <v xml:space="preserve"> </v>
      </c>
      <c r="AE6" s="23" t="str">
        <f>IFERROR(IF(F6="",AVERAGEIF(F$3:F6,F5,AE$3:AE6),AC6/N6)," ")</f>
        <v xml:space="preserve"> </v>
      </c>
      <c r="AF6" s="23" t="str">
        <f>IFERROR(IF(F6="",AVERAGEIF(F$3:F6,F5,AF$3:AF6),AD6/N6)," ")</f>
        <v xml:space="preserve"> </v>
      </c>
    </row>
    <row r="7" spans="1:32" ht="19" customHeight="1" x14ac:dyDescent="0.2">
      <c r="F7" s="25">
        <v>45256</v>
      </c>
      <c r="G7" s="1">
        <f t="shared" si="0"/>
        <v>4</v>
      </c>
      <c r="H7" s="1">
        <v>87654567</v>
      </c>
      <c r="I7" s="1">
        <f t="shared" si="1"/>
        <v>1</v>
      </c>
      <c r="J7" s="1" t="s">
        <v>104</v>
      </c>
      <c r="K7" s="1">
        <v>1</v>
      </c>
      <c r="L7" s="1">
        <v>79000</v>
      </c>
      <c r="M7" s="1">
        <f>IF(F7="",SUMIF(F$3:F7,F6,M$3:M6),K7*L7)</f>
        <v>79000</v>
      </c>
      <c r="N7" s="1">
        <f>IFERROR(IF(F7="",SUMIF(F$3:F7,F6,N$3:N6),VLOOKUP(J:J,Прайс!A:C,3,0)*K7)," ")</f>
        <v>98000</v>
      </c>
      <c r="O7" s="7">
        <f>IFERROR(IF(F7="",SUMIF(F$3:F7,F6,O$3:O6),VLOOKUP(J:J,Прайс!A:E,5,0)*K7)," ")</f>
        <v>13915.999999999998</v>
      </c>
      <c r="P7" s="1">
        <f>IFERROR(IF(F7="",SUMIF(F$3:F7,F6,P$3:P6),VLOOKUP(J:J,Прайс!A:F,6,0)*K7)," ")</f>
        <v>980</v>
      </c>
      <c r="Q7" s="1">
        <f>IFERROR(IF(F7="",SUMIF(F$3:F7,F6,Q$3:Q6),VLOOKUP(J:J,Прайс!A:G,7,0)*K7)," ")</f>
        <v>4900</v>
      </c>
      <c r="R7" s="7">
        <f>IFERROR(IF(F7="",SUMIF(F$3:F7,F6,R$3:R6),(N7-(M7+O7+P7)))," ")</f>
        <v>4104</v>
      </c>
      <c r="S7" s="1">
        <f>IFERROR(IF(F7="",SUMIF(F$3:F7,F6,S$3:S6),(N7-(M7+O7+Q7)))," ")</f>
        <v>184</v>
      </c>
      <c r="T7" s="23">
        <f>IFERROR(IF(F7="",AVERAGEIF(F$3:F7,F6,T$3:T7),R7/N7)," ")</f>
        <v>4.187755102040816E-2</v>
      </c>
      <c r="U7" s="23">
        <f>IFERROR(IF(F7="",AVERAGEIF(F$3:F7,F6,U$3:U7),S7/N7)," ")</f>
        <v>1.8775510204081633E-3</v>
      </c>
      <c r="V7" s="1" t="str">
        <f t="shared" si="2"/>
        <v xml:space="preserve"> </v>
      </c>
      <c r="W7" s="26"/>
      <c r="X7" s="26"/>
      <c r="Y7" s="27"/>
      <c r="AB7" s="7" t="str">
        <f>IFERROR(IF(F7="",SUMIF(F$3:F7,F6,AB$3:AB6),Доп!K5+Доп!L5)," ")</f>
        <v xml:space="preserve"> </v>
      </c>
      <c r="AC7" s="7" t="str">
        <f>IFERROR(IF(F7="",SUMIF(F$3:F7,F6,AC$3:AC6),IF(AB7&gt;0,AB7-(M7+P7),""))," ")</f>
        <v xml:space="preserve"> </v>
      </c>
      <c r="AD7" s="1" t="str">
        <f>IFERROR(IF(F7="",SUMIF(F$3:F7,F6,AD$3:AD6),IF(AB7&gt;0,AB7-(M7+Q7),""))," ")</f>
        <v xml:space="preserve"> </v>
      </c>
      <c r="AE7" s="23" t="str">
        <f>IFERROR(IF(F7="",AVERAGEIF(F$3:F7,F6,AE$3:AE7),AC7/N7)," ")</f>
        <v xml:space="preserve"> </v>
      </c>
      <c r="AF7" s="23" t="str">
        <f>IFERROR(IF(F7="",AVERAGEIF(F$3:F7,F6,AF$3:AF7),AD7/N7)," ")</f>
        <v xml:space="preserve"> </v>
      </c>
    </row>
    <row r="8" spans="1:32" ht="19" customHeight="1" x14ac:dyDescent="0.2">
      <c r="F8" s="25"/>
      <c r="G8" s="1" t="str">
        <f t="shared" si="0"/>
        <v/>
      </c>
      <c r="I8" s="1">
        <f t="shared" si="1"/>
        <v>0</v>
      </c>
      <c r="M8" s="1">
        <f ca="1">IF(F8="",SUMIF(F$3:F8,F7,M$3:M7),K8*L8)</f>
        <v>79000</v>
      </c>
      <c r="N8" s="1">
        <f ca="1">IFERROR(IF(F8="",SUMIF(F$3:F8,F7,N$3:N7),VLOOKUP(J:J,Прайс!A:C,3,0)*K8)," ")</f>
        <v>98000</v>
      </c>
      <c r="O8" s="7">
        <f ca="1">IFERROR(IF(F8="",SUMIF(F$3:F8,F7,O$3:O7),VLOOKUP(J:J,Прайс!A:E,5,0)*K8)," ")</f>
        <v>13915.999999999998</v>
      </c>
      <c r="P8" s="1">
        <f ca="1">IFERROR(IF(F8="",SUMIF(F$3:F8,F7,P$3:P7),VLOOKUP(J:J,Прайс!A:F,6,0)*K8)," ")</f>
        <v>980</v>
      </c>
      <c r="Q8" s="1">
        <f ca="1">IFERROR(IF(F8="",SUMIF(F$3:F8,F7,Q$3:Q7),VLOOKUP(J:J,Прайс!A:G,7,0)*K8)," ")</f>
        <v>4900</v>
      </c>
      <c r="R8" s="7">
        <f ca="1">IFERROR(IF(F8="",SUMIF(F$3:F8,F7,R$3:R7),(N8-(M8+O8+P8)))," ")</f>
        <v>4104</v>
      </c>
      <c r="S8" s="1">
        <f ca="1">IFERROR(IF(F8="",SUMIF(F$3:F8,F7,S$3:S7),(N8-(M8+O8+Q8)))," ")</f>
        <v>184</v>
      </c>
      <c r="T8" s="23">
        <f>IFERROR(IF(F8="",AVERAGEIF(F$3:F8,F7,T$3:T8),R8/N8)," ")</f>
        <v>4.187755102040816E-2</v>
      </c>
      <c r="U8" s="23">
        <f>IFERROR(IF(F8="",AVERAGEIF(F$3:F8,F7,U$3:U8),S8/N8)," ")</f>
        <v>1.8775510204081633E-3</v>
      </c>
      <c r="V8" s="1" t="str">
        <f t="shared" si="2"/>
        <v xml:space="preserve"> </v>
      </c>
      <c r="AB8" s="7">
        <f ca="1">IFERROR(IF(F8="",SUMIF(F$3:F8,F7,AB$3:AB7),Доп!K6+Доп!L6)," ")</f>
        <v>0</v>
      </c>
      <c r="AC8" s="7">
        <f ca="1">IFERROR(IF(F8="",SUMIF(F$3:F8,F7,AC$3:AC7),IF(AB8&gt;0,AB8-(M8+P8),""))," ")</f>
        <v>0</v>
      </c>
      <c r="AD8" s="1">
        <f ca="1">IFERROR(IF(F8="",SUMIF(F$3:F8,F7,AD$3:AD7),IF(AB8&gt;0,AB8-(M8+Q8),""))," ")</f>
        <v>0</v>
      </c>
      <c r="AE8" s="23" t="str">
        <f>IFERROR(IF(F8="",AVERAGEIF(F$3:F8,F7,AE$3:AE8),AC8/N8)," ")</f>
        <v xml:space="preserve"> </v>
      </c>
      <c r="AF8" s="23" t="str">
        <f>IFERROR(IF(F8="",AVERAGEIF(F$3:F8,F7,AF$3:AF8),AD8/N8)," ")</f>
        <v xml:space="preserve"> </v>
      </c>
    </row>
    <row r="9" spans="1:32" ht="19" customHeight="1" x14ac:dyDescent="0.2">
      <c r="G9" s="1" t="str">
        <f t="shared" si="0"/>
        <v/>
      </c>
      <c r="I9" s="1">
        <f t="shared" si="1"/>
        <v>0</v>
      </c>
      <c r="M9" s="1">
        <f ca="1">IF(F9="",SUMIF(F$3:F9,F8,M$3:M8),K9*L9)</f>
        <v>0</v>
      </c>
      <c r="N9" s="1">
        <f ca="1">IFERROR(IF(F9="",SUMIF(F$3:F9,F8,N$3:N8),VLOOKUP(J:J,Прайс!A:C,3,0)*K9)," ")</f>
        <v>0</v>
      </c>
      <c r="O9" s="7">
        <f ca="1">IFERROR(IF(F9="",SUMIF(F$3:F9,F8,O$3:O8),VLOOKUP(J:J,Прайс!A:E,5,0)*K9)," ")</f>
        <v>0</v>
      </c>
      <c r="P9" s="1">
        <f ca="1">IFERROR(IF(F9="",SUMIF(F$3:F9,F8,P$3:P8),VLOOKUP(J:J,Прайс!A:F,6,0)*K9)," ")</f>
        <v>0</v>
      </c>
      <c r="Q9" s="1">
        <f ca="1">IFERROR(IF(F9="",SUMIF(F$3:F9,F8,Q$3:Q8),VLOOKUP(J:J,Прайс!A:G,7,0)*K9)," ")</f>
        <v>0</v>
      </c>
      <c r="R9" s="7">
        <f ca="1">IFERROR(IF(F9="",SUMIF(F$3:F9,F8,R$3:R8),(N9-(M9+O9+P9)))," ")</f>
        <v>0</v>
      </c>
      <c r="S9" s="1">
        <f ca="1">IFERROR(IF(F9="",SUMIF(F$3:F9,F8,S$3:S8),(N9-(M9+O9+Q9)))," ")</f>
        <v>0</v>
      </c>
      <c r="T9" s="23" t="str">
        <f>IFERROR(IF(F9="",AVERAGEIF(F$3:F9,F8,T$3:T9),R9/N9)," ")</f>
        <v xml:space="preserve"> </v>
      </c>
      <c r="U9" s="23" t="str">
        <f>IFERROR(IF(F9="",AVERAGEIF(F$3:F9,F8,U$3:U9),S9/N9)," ")</f>
        <v xml:space="preserve"> </v>
      </c>
      <c r="V9" s="1" t="str">
        <f t="shared" si="2"/>
        <v xml:space="preserve"> </v>
      </c>
      <c r="AB9" s="7">
        <f ca="1">IFERROR(IF(F9="",SUMIF(F$3:F9,F8,AB$3:AB8),Доп!K7+Доп!L7)," ")</f>
        <v>0</v>
      </c>
      <c r="AC9" s="7">
        <f ca="1">IFERROR(IF(F9="",SUMIF(F$3:F9,F8,AC$3:AC8),IF(AB9&gt;0,AB9-(M9+P9),""))," ")</f>
        <v>0</v>
      </c>
      <c r="AD9" s="1">
        <f ca="1">IFERROR(IF(F9="",SUMIF(F$3:F9,F8,AD$3:AD8),IF(AB9&gt;0,AB9-(M9+Q9),""))," ")</f>
        <v>0</v>
      </c>
      <c r="AE9" s="23" t="str">
        <f>IFERROR(IF(F9="",AVERAGEIF(F$3:F9,F8,AE$3:AE9),AC9/N9)," ")</f>
        <v xml:space="preserve"> </v>
      </c>
      <c r="AF9" s="23" t="str">
        <f>IFERROR(IF(F9="",AVERAGEIF(F$3:F9,F8,AF$3:AF9),AD9/N9)," ")</f>
        <v xml:space="preserve"> </v>
      </c>
    </row>
    <row r="10" spans="1:32" ht="19" customHeight="1" x14ac:dyDescent="0.2">
      <c r="G10" s="1" t="str">
        <f t="shared" si="0"/>
        <v/>
      </c>
      <c r="I10" s="1">
        <f t="shared" si="1"/>
        <v>0</v>
      </c>
      <c r="N10" s="1">
        <f ca="1">IFERROR(IF(F10="",SUMIF(F$3:F10,F9,N$3:N9),VLOOKUP(J:J,Прайс!A:C,3,0)*K10)," ")</f>
        <v>0</v>
      </c>
      <c r="O10" s="7">
        <f ca="1">IFERROR(IF(F10="",SUMIF(F$3:F10,F9,O$3:O9),VLOOKUP(J:J,Прайс!A:E,5,0)*K10)," ")</f>
        <v>0</v>
      </c>
      <c r="P10" s="1">
        <f ca="1">IFERROR(IF(F10="",SUMIF(F$3:F10,F9,P$3:P9),VLOOKUP(J:J,Прайс!A:F,6,0)*K10)," ")</f>
        <v>0</v>
      </c>
      <c r="Q10" s="1">
        <f ca="1">IFERROR(IF(F10="",SUMIF(F$3:F10,F9,Q$3:Q9),VLOOKUP(J:J,Прайс!A:G,7,0)*K10)," ")</f>
        <v>0</v>
      </c>
      <c r="R10" s="7">
        <f ca="1">IFERROR(IF(F10="",SUMIF(F$3:F10,F9,R$3:R9),(N10-(M10+O10+P10)))," ")</f>
        <v>0</v>
      </c>
      <c r="S10" s="1">
        <f ca="1">IFERROR(IF(F10="",SUMIF(F$3:F10,F9,S$3:S9),(N10-(M10+O10+Q10)))," ")</f>
        <v>0</v>
      </c>
      <c r="T10" s="23" t="str">
        <f>IFERROR(IF(F10="",AVERAGEIF(F$3:F10,F9,T$3:T10),R10/N10)," ")</f>
        <v xml:space="preserve"> </v>
      </c>
      <c r="U10" s="23" t="str">
        <f>IFERROR(IF(F10="",AVERAGEIF(F$3:F10,F9,U$3:U10),S10/N10)," ")</f>
        <v xml:space="preserve"> </v>
      </c>
      <c r="V10" s="1" t="str">
        <f t="shared" si="2"/>
        <v xml:space="preserve"> </v>
      </c>
      <c r="AB10" s="7">
        <f ca="1">IFERROR(IF(F10="",SUMIF(F$3:F10,F9,AB$3:AB9),Доп!K8+Доп!L8)," ")</f>
        <v>0</v>
      </c>
      <c r="AC10" s="7">
        <f ca="1">IFERROR(IF(F10="",SUMIF(F$3:F10,F9,AC$3:AC9),IF(AB10&gt;0,AB10-(M10+P10),""))," ")</f>
        <v>0</v>
      </c>
      <c r="AD10" s="1">
        <f ca="1">IFERROR(IF(F10="",SUMIF(F$3:F10,F9,AD$3:AD9),IF(AB10&gt;0,AB10-(M10+Q10),""))," ")</f>
        <v>0</v>
      </c>
      <c r="AE10" s="23" t="str">
        <f>IFERROR(IF(F10="",AVERAGEIF(F$3:F10,F9,AE$3:AE10),AC10/N10)," ")</f>
        <v xml:space="preserve"> </v>
      </c>
      <c r="AF10" s="23" t="str">
        <f>IFERROR(IF(F10="",AVERAGEIF(F$3:F10,F9,AF$3:AF10),AD10/N10)," ")</f>
        <v xml:space="preserve"> </v>
      </c>
    </row>
    <row r="11" spans="1:32" ht="19" customHeight="1" x14ac:dyDescent="0.2">
      <c r="G11" s="1" t="str">
        <f t="shared" si="0"/>
        <v/>
      </c>
      <c r="I11" s="1">
        <f t="shared" si="1"/>
        <v>0</v>
      </c>
      <c r="M11" s="1">
        <f ca="1">IF(F11="",SUMIF(F$3:F11,F10,M$3:M10),K11*L11)</f>
        <v>0</v>
      </c>
      <c r="N11" s="1">
        <f ca="1">IFERROR(IF(F11="",SUMIF(F$3:F11,F10,N$3:N10),VLOOKUP(J:J,Прайс!A:C,3,0)*K11)," ")</f>
        <v>0</v>
      </c>
      <c r="O11" s="7">
        <f ca="1">IFERROR(IF(F11="",SUMIF(F$3:F11,F10,O$3:O10),VLOOKUP(J:J,Прайс!A:E,5,0)*K11)," ")</f>
        <v>0</v>
      </c>
      <c r="P11" s="1">
        <f ca="1">IFERROR(IF(F11="",SUMIF(F$3:F11,F10,P$3:P10),VLOOKUP(J:J,Прайс!A:F,6,0)*K11)," ")</f>
        <v>0</v>
      </c>
      <c r="Q11" s="1">
        <f ca="1">IFERROR(IF(F11="",SUMIF(F$3:F11,F10,Q$3:Q10),VLOOKUP(J:J,Прайс!A:G,7,0)*K11)," ")</f>
        <v>0</v>
      </c>
      <c r="R11" s="7">
        <f ca="1">IFERROR(IF(F11="",SUMIF(F$3:F11,F10,R$3:R10),(N11-(M11+O11+P11)))," ")</f>
        <v>0</v>
      </c>
      <c r="S11" s="1">
        <f ca="1">IFERROR(IF(F11="",SUMIF(F$3:F11,F10,S$3:S10),(N11-(M11+O11+Q11)))," ")</f>
        <v>0</v>
      </c>
      <c r="T11" s="23" t="str">
        <f>IFERROR(IF(F11="",AVERAGEIF(F$3:F11,F10,T$3:T11),R11/N11)," ")</f>
        <v xml:space="preserve"> </v>
      </c>
      <c r="U11" s="23" t="str">
        <f>IFERROR(IF(F11="",AVERAGEIF(F$3:F11,F10,U$3:U11),S11/N11)," ")</f>
        <v xml:space="preserve"> </v>
      </c>
      <c r="V11" s="1" t="str">
        <f t="shared" si="2"/>
        <v xml:space="preserve"> </v>
      </c>
      <c r="AB11" s="7">
        <f ca="1">IFERROR(IF(F11="",SUMIF(F$3:F11,F10,AB$3:AB10),Доп!K9+Доп!L9)," ")</f>
        <v>0</v>
      </c>
      <c r="AC11" s="7">
        <f ca="1">IFERROR(IF(F11="",SUMIF(F$3:F11,F10,AC$3:AC10),IF(AB11&gt;0,AB11-(M11+P11),""))," ")</f>
        <v>0</v>
      </c>
      <c r="AD11" s="1">
        <f ca="1">IFERROR(IF(F11="",SUMIF(F$3:F11,F10,AD$3:AD10),IF(AB11&gt;0,AB11-(M11+Q11),""))," ")</f>
        <v>0</v>
      </c>
      <c r="AE11" s="23" t="str">
        <f>IFERROR(IF(F11="",AVERAGEIF(F$3:F11,F10,AE$3:AE11),AC11/N11)," ")</f>
        <v xml:space="preserve"> </v>
      </c>
      <c r="AF11" s="23" t="str">
        <f>IFERROR(IF(F11="",AVERAGEIF(F$3:F11,F10,AF$3:AF11),AD11/N11)," ")</f>
        <v xml:space="preserve"> </v>
      </c>
    </row>
    <row r="12" spans="1:32" ht="19" customHeight="1" x14ac:dyDescent="0.2">
      <c r="G12" s="1" t="str">
        <f t="shared" si="0"/>
        <v/>
      </c>
      <c r="I12" s="1">
        <f t="shared" si="1"/>
        <v>0</v>
      </c>
      <c r="M12" s="1">
        <f ca="1">IF(F12="",SUMIF(F$3:F12,F11,M$3:M11),K12*L12)</f>
        <v>0</v>
      </c>
      <c r="N12" s="1">
        <f ca="1">IFERROR(IF(F12="",SUMIF(F$3:F12,F11,N$3:N11),VLOOKUP(J:J,Прайс!A:C,3,0)*K12)," ")</f>
        <v>0</v>
      </c>
      <c r="O12" s="7">
        <f ca="1">IFERROR(IF(F12="",SUMIF(F$3:F12,F11,O$3:O11),VLOOKUP(J:J,Прайс!A:E,5,0)*K12)," ")</f>
        <v>0</v>
      </c>
      <c r="P12" s="1">
        <f ca="1">IFERROR(IF(F12="",SUMIF(F$3:F12,F11,P$3:P11),VLOOKUP(J:J,Прайс!A:F,6,0)*K12)," ")</f>
        <v>0</v>
      </c>
      <c r="Q12" s="1">
        <f ca="1">IFERROR(IF(F12="",SUMIF(F$3:F12,F11,Q$3:Q11),VLOOKUP(J:J,Прайс!A:G,7,0)*K12)," ")</f>
        <v>0</v>
      </c>
      <c r="R12" s="7">
        <f ca="1">IFERROR(IF(F12="",SUMIF(F$3:F12,F11,R$3:R11),(N12-(M12+O12+P12)))," ")</f>
        <v>0</v>
      </c>
      <c r="S12" s="1">
        <f ca="1">IFERROR(IF(F12="",SUMIF(F$3:F12,F11,S$3:S11),(N12-(M12+O12+Q12)))," ")</f>
        <v>0</v>
      </c>
      <c r="T12" s="23" t="str">
        <f>IFERROR(IF(F12="",AVERAGEIF(F$3:F12,F11,T$3:T12),R12/N12)," ")</f>
        <v xml:space="preserve"> </v>
      </c>
      <c r="U12" s="23" t="str">
        <f>IFERROR(IF(F12="",AVERAGEIF(F$3:F12,F11,U$3:U12),S12/N12)," ")</f>
        <v xml:space="preserve"> </v>
      </c>
      <c r="V12" s="1" t="str">
        <f t="shared" si="2"/>
        <v xml:space="preserve"> </v>
      </c>
      <c r="AB12" s="7">
        <f ca="1">IFERROR(IF(F12="",SUMIF(F$3:F12,F11,AB$3:AB11),Доп!K10+Доп!L10)," ")</f>
        <v>0</v>
      </c>
      <c r="AC12" s="7">
        <f ca="1">IFERROR(IF(F12="",SUMIF(F$3:F12,F11,AC$3:AC11),IF(AB12&gt;0,AB12-(M12+P12),""))," ")</f>
        <v>0</v>
      </c>
      <c r="AD12" s="1">
        <f ca="1">IFERROR(IF(F12="",SUMIF(F$3:F12,F11,AD$3:AD11),IF(AB12&gt;0,AB12-(M12+Q12),""))," ")</f>
        <v>0</v>
      </c>
      <c r="AE12" s="23" t="str">
        <f>IFERROR(IF(F12="",AVERAGEIF(F$3:F12,F11,AE$3:AE12),AC12/N12)," ")</f>
        <v xml:space="preserve"> </v>
      </c>
      <c r="AF12" s="23" t="str">
        <f>IFERROR(IF(F12="",AVERAGEIF(F$3:F12,F11,AF$3:AF12),AD12/N12)," ")</f>
        <v xml:space="preserve"> </v>
      </c>
    </row>
    <row r="13" spans="1:32" ht="19" customHeight="1" x14ac:dyDescent="0.2">
      <c r="G13" s="1" t="str">
        <f t="shared" si="0"/>
        <v/>
      </c>
      <c r="I13" s="1">
        <f t="shared" si="1"/>
        <v>0</v>
      </c>
      <c r="M13" s="1">
        <f ca="1">IF(F13="",SUMIF(F$3:F13,F12,M$3:M12),K13*L13)</f>
        <v>0</v>
      </c>
      <c r="N13" s="1">
        <f ca="1">IFERROR(IF(F13="",SUMIF(F$3:F13,F12,N$3:N12),VLOOKUP(J:J,Прайс!A:C,3,0)*K13)," ")</f>
        <v>0</v>
      </c>
      <c r="O13" s="7">
        <f ca="1">IFERROR(IF(F13="",SUMIF(F$3:F13,F12,O$3:O12),VLOOKUP(J:J,Прайс!A:E,5,0)*K13)," ")</f>
        <v>0</v>
      </c>
      <c r="P13" s="1">
        <f ca="1">IFERROR(IF(F13="",SUMIF(F$3:F13,F12,P$3:P12),VLOOKUP(J:J,Прайс!A:F,6,0)*K13)," ")</f>
        <v>0</v>
      </c>
      <c r="Q13" s="1">
        <f ca="1">IFERROR(IF(F13="",SUMIF(F$3:F13,F12,Q$3:Q12),VLOOKUP(J:J,Прайс!A:G,7,0)*K13)," ")</f>
        <v>0</v>
      </c>
      <c r="R13" s="7">
        <f ca="1">IFERROR(IF(F13="",SUMIF(F$3:F13,F12,R$3:R12),(N13-(M13+O13+P13)))," ")</f>
        <v>0</v>
      </c>
      <c r="S13" s="1">
        <f ca="1">IFERROR(IF(F13="",SUMIF(F$3:F13,F12,S$3:S12),(N13-(M13+O13+Q13)))," ")</f>
        <v>0</v>
      </c>
      <c r="T13" s="23" t="str">
        <f>IFERROR(IF(F13="",AVERAGEIF(F$3:F13,F12,T$3:T13),R13/N13)," ")</f>
        <v xml:space="preserve"> </v>
      </c>
      <c r="U13" s="23" t="str">
        <f>IFERROR(IF(F13="",AVERAGEIF(F$3:F13,F12,U$3:U13),S13/N13)," ")</f>
        <v xml:space="preserve"> </v>
      </c>
      <c r="V13" s="1" t="str">
        <f t="shared" si="2"/>
        <v xml:space="preserve"> </v>
      </c>
      <c r="AB13" s="7">
        <f ca="1">IFERROR(IF(F13="",SUMIF(F$3:F13,F12,AB$3:AB12),Доп!K11+Доп!L11)," ")</f>
        <v>0</v>
      </c>
      <c r="AC13" s="7">
        <f ca="1">IFERROR(IF(F13="",SUMIF(F$3:F13,F12,AC$3:AC12),IF(AB13&gt;0,AB13-(M13+P13),""))," ")</f>
        <v>0</v>
      </c>
      <c r="AD13" s="1">
        <f ca="1">IFERROR(IF(F13="",SUMIF(F$3:F13,F12,AD$3:AD12),IF(AB13&gt;0,AB13-(M13+Q13),""))," ")</f>
        <v>0</v>
      </c>
      <c r="AE13" s="23" t="str">
        <f>IFERROR(IF(F13="",AVERAGEIF(F$3:F13,F12,AE$3:AE13),AC13/N13)," ")</f>
        <v xml:space="preserve"> </v>
      </c>
      <c r="AF13" s="23" t="str">
        <f>IFERROR(IF(F13="",AVERAGEIF(F$3:F13,F12,AF$3:AF13),AD13/N13)," ")</f>
        <v xml:space="preserve"> </v>
      </c>
    </row>
    <row r="14" spans="1:32" ht="19" customHeight="1" x14ac:dyDescent="0.2">
      <c r="G14" s="1" t="str">
        <f t="shared" si="0"/>
        <v/>
      </c>
      <c r="I14" s="1">
        <f t="shared" si="1"/>
        <v>0</v>
      </c>
      <c r="M14" s="1">
        <f ca="1">IF(F14="",SUMIF(F$3:F14,F13,M$3:M13),K14*L14)</f>
        <v>0</v>
      </c>
      <c r="N14" s="1">
        <f ca="1">IFERROR(IF(F14="",SUMIF(F$3:F14,F13,N$3:N13),VLOOKUP(J:J,Прайс!A:C,3,0)*K14)," ")</f>
        <v>0</v>
      </c>
      <c r="O14" s="7">
        <f ca="1">IFERROR(IF(F14="",SUMIF(F$3:F14,F13,O$3:O13),VLOOKUP(J:J,Прайс!A:E,5,0)*K14)," ")</f>
        <v>0</v>
      </c>
      <c r="P14" s="1">
        <f ca="1">IFERROR(IF(F14="",SUMIF(F$3:F14,F13,P$3:P13),VLOOKUP(J:J,Прайс!A:F,6,0)*K14)," ")</f>
        <v>0</v>
      </c>
      <c r="Q14" s="1">
        <f ca="1">IFERROR(IF(F14="",SUMIF(F$3:F14,F13,Q$3:Q13),VLOOKUP(J:J,Прайс!A:G,7,0)*K14)," ")</f>
        <v>0</v>
      </c>
      <c r="R14" s="7">
        <f ca="1">IFERROR(IF(F14="",SUMIF(F$3:F14,F13,R$3:R13),(N14-(M14+O14+P14)))," ")</f>
        <v>0</v>
      </c>
      <c r="S14" s="1">
        <f ca="1">IFERROR(IF(F14="",SUMIF(F$3:F14,F13,S$3:S13),(N14-(M14+O14+Q14)))," ")</f>
        <v>0</v>
      </c>
      <c r="T14" s="23" t="str">
        <f>IFERROR(IF(F14="",AVERAGEIF(F$3:F14,F13,T$3:T14),R14/N14)," ")</f>
        <v xml:space="preserve"> </v>
      </c>
      <c r="U14" s="23" t="str">
        <f>IFERROR(IF(F14="",AVERAGEIF(F$3:F14,F13,U$3:U14),S14/N14)," ")</f>
        <v xml:space="preserve"> </v>
      </c>
      <c r="V14" s="1" t="str">
        <f t="shared" si="2"/>
        <v xml:space="preserve"> </v>
      </c>
      <c r="AB14" s="7">
        <f ca="1">IFERROR(IF(F14="",SUMIF(F$3:F14,F13,AB$3:AB13),Доп!K12+Доп!L12)," ")</f>
        <v>0</v>
      </c>
      <c r="AC14" s="7">
        <f ca="1">IFERROR(IF(F14="",SUMIF(F$3:F14,F13,AC$3:AC13),IF(AB14&gt;0,AB14-(M14+P14),""))," ")</f>
        <v>0</v>
      </c>
      <c r="AD14" s="1">
        <f ca="1">IFERROR(IF(F14="",SUMIF(F$3:F14,F13,AD$3:AD13),IF(AB14&gt;0,AB14-(M14+Q14),""))," ")</f>
        <v>0</v>
      </c>
      <c r="AE14" s="23" t="str">
        <f>IFERROR(IF(F14="",AVERAGEIF(F$3:F14,F13,AE$3:AE14),AC14/N14)," ")</f>
        <v xml:space="preserve"> </v>
      </c>
      <c r="AF14" s="23" t="str">
        <f>IFERROR(IF(F14="",AVERAGEIF(F$3:F14,F13,AF$3:AF14),AD14/N14)," ")</f>
        <v xml:space="preserve"> </v>
      </c>
    </row>
    <row r="15" spans="1:32" ht="19" customHeight="1" x14ac:dyDescent="0.2">
      <c r="G15" s="1" t="str">
        <f t="shared" si="0"/>
        <v/>
      </c>
      <c r="I15" s="1">
        <f t="shared" si="1"/>
        <v>0</v>
      </c>
      <c r="M15" s="1">
        <f ca="1">IF(F15="",SUMIF(F$3:F15,F14,M$3:M14),K15*L15)</f>
        <v>0</v>
      </c>
      <c r="N15" s="1">
        <f ca="1">IFERROR(IF(F15="",SUMIF(F$3:F15,F14,N$3:N14),VLOOKUP(J:J,Прайс!A:C,3,0)*K15)," ")</f>
        <v>0</v>
      </c>
      <c r="O15" s="7">
        <f ca="1">IFERROR(IF(F15="",SUMIF(F$3:F15,F14,O$3:O14),VLOOKUP(J:J,Прайс!A:E,5,0)*K15)," ")</f>
        <v>0</v>
      </c>
      <c r="P15" s="1">
        <f ca="1">IFERROR(IF(F15="",SUMIF(F$3:F15,F14,P$3:P14),VLOOKUP(J:J,Прайс!A:F,6,0)*K15)," ")</f>
        <v>0</v>
      </c>
      <c r="Q15" s="1">
        <f ca="1">IFERROR(IF(F15="",SUMIF(F$3:F15,F14,Q$3:Q14),VLOOKUP(J:J,Прайс!A:G,7,0)*K15)," ")</f>
        <v>0</v>
      </c>
      <c r="R15" s="7">
        <f ca="1">IFERROR(IF(F15="",SUMIF(F$3:F15,F14,R$3:R14),(N15-(M15+O15+P15)))," ")</f>
        <v>0</v>
      </c>
      <c r="S15" s="1">
        <f ca="1">IFERROR(IF(F15="",SUMIF(F$3:F15,F14,S$3:S14),(N15-(M15+O15+Q15)))," ")</f>
        <v>0</v>
      </c>
      <c r="T15" s="23" t="str">
        <f>IFERROR(IF(F15="",AVERAGEIF(F$3:F15,F14,T$3:T15),R15/N15)," ")</f>
        <v xml:space="preserve"> </v>
      </c>
      <c r="U15" s="23" t="str">
        <f>IFERROR(IF(F15="",AVERAGEIF(F$3:F15,F14,U$3:U15),S15/N15)," ")</f>
        <v xml:space="preserve"> </v>
      </c>
      <c r="V15" s="1" t="str">
        <f t="shared" si="2"/>
        <v xml:space="preserve"> </v>
      </c>
      <c r="AB15" s="7">
        <f ca="1">IFERROR(IF(F15="",SUMIF(F$3:F15,F14,AB$3:AB14),Доп!K13+Доп!L13)," ")</f>
        <v>0</v>
      </c>
      <c r="AC15" s="7">
        <f ca="1">IFERROR(IF(F15="",SUMIF(F$3:F15,F14,AC$3:AC14),IF(AB15&gt;0,AB15-(M15+P15),""))," ")</f>
        <v>0</v>
      </c>
      <c r="AD15" s="1">
        <f ca="1">IFERROR(IF(F15="",SUMIF(F$3:F15,F14,AD$3:AD14),IF(AB15&gt;0,AB15-(M15+Q15),""))," ")</f>
        <v>0</v>
      </c>
      <c r="AE15" s="23" t="str">
        <f>IFERROR(IF(F15="",AVERAGEIF(F$3:F15,F14,AE$3:AE15),AC15/N15)," ")</f>
        <v xml:space="preserve"> </v>
      </c>
      <c r="AF15" s="23" t="str">
        <f>IFERROR(IF(F15="",AVERAGEIF(F$3:F15,F14,AF$3:AF15),AD15/N15)," ")</f>
        <v xml:space="preserve"> </v>
      </c>
    </row>
    <row r="16" spans="1:32" ht="19" customHeight="1" x14ac:dyDescent="0.2">
      <c r="G16" s="1" t="str">
        <f t="shared" si="0"/>
        <v/>
      </c>
      <c r="I16" s="1">
        <f t="shared" si="1"/>
        <v>0</v>
      </c>
      <c r="M16" s="1">
        <f ca="1">IF(F16="",SUMIF(F$3:F16,F15,M$3:M15),K16*L16)</f>
        <v>0</v>
      </c>
      <c r="N16" s="1">
        <f ca="1">IFERROR(IF(F16="",SUMIF(F$3:F16,F15,N$3:N15),VLOOKUP(J:J,Прайс!A:C,3,0)*K16)," ")</f>
        <v>0</v>
      </c>
      <c r="O16" s="7">
        <f ca="1">IFERROR(IF(F16="",SUMIF(F$3:F16,F15,O$3:O15),VLOOKUP(J:J,Прайс!A:E,5,0)*K16)," ")</f>
        <v>0</v>
      </c>
      <c r="P16" s="1">
        <f ca="1">IFERROR(IF(F16="",SUMIF(F$3:F16,F15,P$3:P15),VLOOKUP(J:J,Прайс!A:F,6,0)*K16)," ")</f>
        <v>0</v>
      </c>
      <c r="Q16" s="1">
        <f ca="1">IFERROR(IF(F16="",SUMIF(F$3:F16,F15,Q$3:Q15),VLOOKUP(J:J,Прайс!A:G,7,0)*K16)," ")</f>
        <v>0</v>
      </c>
      <c r="R16" s="7">
        <f ca="1">IFERROR(IF(F16="",SUMIF(F$3:F16,F15,R$3:R15),(N16-(M16+O16+P16)))," ")</f>
        <v>0</v>
      </c>
      <c r="S16" s="1">
        <f ca="1">IFERROR(IF(F16="",SUMIF(F$3:F16,F15,S$3:S15),(N16-(M16+O16+Q16)))," ")</f>
        <v>0</v>
      </c>
      <c r="T16" s="23" t="str">
        <f>IFERROR(IF(F16="",AVERAGEIF(F$3:F16,F15,T$3:T16),R16/N16)," ")</f>
        <v xml:space="preserve"> </v>
      </c>
      <c r="U16" s="23" t="str">
        <f>IFERROR(IF(F16="",AVERAGEIF(F$3:F16,F15,U$3:U16),S16/N16)," ")</f>
        <v xml:space="preserve"> </v>
      </c>
      <c r="V16" s="1" t="str">
        <f t="shared" si="2"/>
        <v xml:space="preserve"> </v>
      </c>
      <c r="AB16" s="7">
        <f ca="1">IFERROR(IF(F16="",SUMIF(F$3:F16,F15,AB$3:AB15),Доп!K14+Доп!L14)," ")</f>
        <v>0</v>
      </c>
      <c r="AC16" s="7">
        <f ca="1">IFERROR(IF(F16="",SUMIF(F$3:F16,F15,AC$3:AC15),IF(AB16&gt;0,AB16-(M16+P16),""))," ")</f>
        <v>0</v>
      </c>
      <c r="AD16" s="1">
        <f ca="1">IFERROR(IF(F16="",SUMIF(F$3:F16,F15,AD$3:AD15),IF(AB16&gt;0,AB16-(M16+Q16),""))," ")</f>
        <v>0</v>
      </c>
      <c r="AE16" s="23" t="str">
        <f>IFERROR(IF(F16="",AVERAGEIF(F$3:F16,F15,AE$3:AE16),AC16/N16)," ")</f>
        <v xml:space="preserve"> </v>
      </c>
      <c r="AF16" s="23" t="str">
        <f>IFERROR(IF(F16="",AVERAGEIF(F$3:F16,F15,AF$3:AF16),AD16/N16)," ")</f>
        <v xml:space="preserve"> </v>
      </c>
    </row>
    <row r="17" spans="7:32" ht="19" customHeight="1" x14ac:dyDescent="0.2">
      <c r="G17" s="1" t="str">
        <f t="shared" si="0"/>
        <v/>
      </c>
      <c r="I17" s="1">
        <f t="shared" si="1"/>
        <v>0</v>
      </c>
      <c r="M17" s="1">
        <f ca="1">IF(F17="",SUMIF(F$3:F17,F16,M$3:M16),K17*L17)</f>
        <v>0</v>
      </c>
      <c r="N17" s="1">
        <f ca="1">IFERROR(IF(F17="",SUMIF(F$3:F17,F16,N$3:N16),VLOOKUP(J:J,Прайс!A:C,3,0)*K17)," ")</f>
        <v>0</v>
      </c>
      <c r="O17" s="7">
        <f ca="1">IFERROR(IF(F17="",SUMIF(F$3:F17,F16,O$3:O16),VLOOKUP(J:J,Прайс!A:E,5,0)*K17)," ")</f>
        <v>0</v>
      </c>
      <c r="P17" s="1">
        <f ca="1">IFERROR(IF(F17="",SUMIF(F$3:F17,F16,P$3:P16),VLOOKUP(J:J,Прайс!A:F,6,0)*K17)," ")</f>
        <v>0</v>
      </c>
      <c r="Q17" s="1">
        <f ca="1">IFERROR(IF(F17="",SUMIF(F$3:F17,F16,Q$3:Q16),VLOOKUP(J:J,Прайс!A:G,7,0)*K17)," ")</f>
        <v>0</v>
      </c>
      <c r="R17" s="7">
        <f ca="1">IFERROR(IF(F17="",SUMIF(F$3:F17,F16,R$3:R16),(N17-(M17+O17+P17)))," ")</f>
        <v>0</v>
      </c>
      <c r="S17" s="1">
        <f ca="1">IFERROR(IF(F17="",SUMIF(F$3:F17,F16,S$3:S16),(N17-(M17+O17+Q17)))," ")</f>
        <v>0</v>
      </c>
      <c r="T17" s="23" t="str">
        <f>IFERROR(IF(F17="",AVERAGEIF(F$3:F17,F16,T$3:T17),R17/N17)," ")</f>
        <v xml:space="preserve"> </v>
      </c>
      <c r="U17" s="23" t="str">
        <f>IFERROR(IF(F17="",AVERAGEIF(F$3:F17,F16,U$3:U17),S17/N17)," ")</f>
        <v xml:space="preserve"> </v>
      </c>
      <c r="V17" s="1" t="str">
        <f t="shared" si="2"/>
        <v xml:space="preserve"> </v>
      </c>
      <c r="AB17" s="7">
        <f ca="1">IFERROR(IF(F17="",SUMIF(F$3:F17,F16,AB$3:AB16),Доп!K15+Доп!L15)," ")</f>
        <v>0</v>
      </c>
      <c r="AC17" s="7">
        <f ca="1">IFERROR(IF(F17="",SUMIF(F$3:F17,F16,AC$3:AC16),IF(AB17&gt;0,AB17-(M17+P17),""))," ")</f>
        <v>0</v>
      </c>
      <c r="AD17" s="1">
        <f ca="1">IFERROR(IF(F17="",SUMIF(F$3:F17,F16,AD$3:AD16),IF(AB17&gt;0,AB17-(M17+Q17),""))," ")</f>
        <v>0</v>
      </c>
      <c r="AE17" s="23" t="str">
        <f>IFERROR(IF(F17="",AVERAGEIF(F$3:F17,F16,AE$3:AE17),AC17/N17)," ")</f>
        <v xml:space="preserve"> </v>
      </c>
      <c r="AF17" s="23" t="str">
        <f>IFERROR(IF(F17="",AVERAGEIF(F$3:F17,F16,AF$3:AF17),AD17/N17)," ")</f>
        <v xml:space="preserve"> </v>
      </c>
    </row>
    <row r="18" spans="7:32" ht="19" customHeight="1" x14ac:dyDescent="0.2">
      <c r="G18" s="1" t="str">
        <f t="shared" si="0"/>
        <v/>
      </c>
      <c r="I18" s="1">
        <f t="shared" si="1"/>
        <v>0</v>
      </c>
      <c r="M18" s="1">
        <f ca="1">IF(F18="",SUMIF(F$3:F18,F17,M$3:M17),K18*L18)</f>
        <v>0</v>
      </c>
      <c r="N18" s="1">
        <f ca="1">IFERROR(IF(F18="",SUMIF(F$3:F18,F17,N$3:N17),VLOOKUP(J:J,Прайс!A:C,3,0)*K18)," ")</f>
        <v>0</v>
      </c>
      <c r="O18" s="7">
        <f ca="1">IFERROR(IF(F18="",SUMIF(F$3:F18,F17,O$3:O17),VLOOKUP(J:J,Прайс!A:E,5,0)*K18)," ")</f>
        <v>0</v>
      </c>
      <c r="P18" s="1">
        <f ca="1">IFERROR(IF(F18="",SUMIF(F$3:F18,F17,P$3:P17),VLOOKUP(J:J,Прайс!A:F,6,0)*K18)," ")</f>
        <v>0</v>
      </c>
      <c r="Q18" s="1">
        <f ca="1">IFERROR(IF(F18="",SUMIF(F$3:F18,F17,Q$3:Q17),VLOOKUP(J:J,Прайс!A:G,7,0)*K18)," ")</f>
        <v>0</v>
      </c>
      <c r="R18" s="7">
        <f ca="1">IFERROR(IF(F18="",SUMIF(F$3:F18,F17,R$3:R17),(N18-(M18+O18+P18)))," ")</f>
        <v>0</v>
      </c>
      <c r="S18" s="1">
        <f ca="1">IFERROR(IF(F18="",SUMIF(F$3:F18,F17,S$3:S17),(N18-(M18+O18+Q18)))," ")</f>
        <v>0</v>
      </c>
      <c r="T18" s="23" t="str">
        <f>IFERROR(IF(F18="",AVERAGEIF(F$3:F18,F17,T$3:T18),R18/N18)," ")</f>
        <v xml:space="preserve"> </v>
      </c>
      <c r="U18" s="23" t="str">
        <f>IFERROR(IF(F18="",AVERAGEIF(F$3:F18,F17,U$3:U18),S18/N18)," ")</f>
        <v xml:space="preserve"> </v>
      </c>
      <c r="V18" s="1" t="str">
        <f t="shared" si="2"/>
        <v xml:space="preserve"> </v>
      </c>
      <c r="AB18" s="7">
        <f ca="1">IFERROR(IF(F18="",SUMIF(F$3:F18,F17,AB$3:AB17),Доп!K16+Доп!L16)," ")</f>
        <v>0</v>
      </c>
      <c r="AC18" s="7">
        <f ca="1">IFERROR(IF(F18="",SUMIF(F$3:F18,F17,AC$3:AC17),IF(AB18&gt;0,AB18-(M18+P18),""))," ")</f>
        <v>0</v>
      </c>
      <c r="AD18" s="1">
        <f ca="1">IFERROR(IF(F18="",SUMIF(F$3:F18,F17,AD$3:AD17),IF(AB18&gt;0,AB18-(M18+Q18),""))," ")</f>
        <v>0</v>
      </c>
      <c r="AE18" s="23" t="str">
        <f>IFERROR(IF(F18="",AVERAGEIF(F$3:F18,F17,AE$3:AE18),AC18/N18)," ")</f>
        <v xml:space="preserve"> </v>
      </c>
      <c r="AF18" s="23" t="str">
        <f>IFERROR(IF(F18="",AVERAGEIF(F$3:F18,F17,AF$3:AF18),AD18/N18)," ")</f>
        <v xml:space="preserve"> </v>
      </c>
    </row>
    <row r="19" spans="7:32" ht="19" customHeight="1" x14ac:dyDescent="0.2">
      <c r="G19" s="1" t="str">
        <f t="shared" si="0"/>
        <v/>
      </c>
      <c r="I19" s="1">
        <f t="shared" si="1"/>
        <v>0</v>
      </c>
      <c r="M19" s="1">
        <f ca="1">IF(F19="",SUMIF(F$3:F19,F18,M$3:M18),K19*L19)</f>
        <v>0</v>
      </c>
      <c r="N19" s="1">
        <f ca="1">IFERROR(IF(F19="",SUMIF(F$3:F19,F18,N$3:N18),VLOOKUP(J:J,Прайс!A:C,3,0)*K19)," ")</f>
        <v>0</v>
      </c>
      <c r="O19" s="7">
        <f ca="1">IFERROR(IF(F19="",SUMIF(F$3:F19,F18,O$3:O18),VLOOKUP(J:J,Прайс!A:E,5,0)*K19)," ")</f>
        <v>0</v>
      </c>
      <c r="P19" s="1">
        <f ca="1">IFERROR(IF(F19="",SUMIF(F$3:F19,F18,P$3:P18),VLOOKUP(J:J,Прайс!A:F,6,0)*K19)," ")</f>
        <v>0</v>
      </c>
      <c r="Q19" s="1">
        <f ca="1">IFERROR(IF(F19="",SUMIF(F$3:F19,F18,Q$3:Q18),VLOOKUP(J:J,Прайс!A:G,7,0)*K19)," ")</f>
        <v>0</v>
      </c>
      <c r="R19" s="7">
        <f ca="1">IFERROR(IF(F19="",SUMIF(F$3:F19,F18,R$3:R18),(N19-(M19+O19+P19)))," ")</f>
        <v>0</v>
      </c>
      <c r="S19" s="1">
        <f ca="1">IFERROR(IF(F19="",SUMIF(F$3:F19,F18,S$3:S18),(N19-(M19+O19+Q19)))," ")</f>
        <v>0</v>
      </c>
      <c r="T19" s="23" t="str">
        <f>IFERROR(IF(F19="",AVERAGEIF(F$3:F19,F18,T$3:T19),R19/N19)," ")</f>
        <v xml:space="preserve"> </v>
      </c>
      <c r="U19" s="23" t="str">
        <f>IFERROR(IF(F19="",AVERAGEIF(F$3:F19,F18,U$3:U19),S19/N19)," ")</f>
        <v xml:space="preserve"> </v>
      </c>
      <c r="V19" s="1" t="str">
        <f t="shared" si="2"/>
        <v xml:space="preserve"> </v>
      </c>
      <c r="AB19" s="7">
        <f ca="1">IFERROR(IF(F19="",SUMIF(F$3:F19,F18,AB$3:AB18),Доп!K17+Доп!L17)," ")</f>
        <v>0</v>
      </c>
      <c r="AC19" s="7">
        <f ca="1">IFERROR(IF(F19="",SUMIF(F$3:F19,F18,AC$3:AC18),IF(AB19&gt;0,AB19-(M19+P19),""))," ")</f>
        <v>0</v>
      </c>
      <c r="AD19" s="1">
        <f ca="1">IFERROR(IF(F19="",SUMIF(F$3:F19,F18,AD$3:AD18),IF(AB19&gt;0,AB19-(M19+Q19),""))," ")</f>
        <v>0</v>
      </c>
      <c r="AE19" s="23" t="str">
        <f>IFERROR(IF(F19="",AVERAGEIF(F$3:F19,F18,AE$3:AE19),AC19/N19)," ")</f>
        <v xml:space="preserve"> </v>
      </c>
      <c r="AF19" s="23" t="str">
        <f>IFERROR(IF(F19="",AVERAGEIF(F$3:F19,F18,AF$3:AF19),AD19/N19)," ")</f>
        <v xml:space="preserve"> </v>
      </c>
    </row>
    <row r="20" spans="7:32" ht="19" customHeight="1" x14ac:dyDescent="0.2">
      <c r="G20" s="1" t="str">
        <f t="shared" si="0"/>
        <v/>
      </c>
      <c r="I20" s="1">
        <f t="shared" si="1"/>
        <v>0</v>
      </c>
      <c r="M20" s="1">
        <f ca="1">IF(F20="",SUMIF(F$3:F20,F19,M$3:M19),K20*L20)</f>
        <v>0</v>
      </c>
      <c r="N20" s="1">
        <f ca="1">IFERROR(IF(F20="",SUMIF(F$3:F20,F19,N$3:N19),VLOOKUP(J:J,Прайс!A:C,3,0)*K20)," ")</f>
        <v>0</v>
      </c>
      <c r="O20" s="7">
        <f ca="1">IFERROR(IF(F20="",SUMIF(F$3:F20,F19,O$3:O19),VLOOKUP(J:J,Прайс!A:E,5,0)*K20)," ")</f>
        <v>0</v>
      </c>
      <c r="P20" s="1">
        <f ca="1">IFERROR(IF(F20="",SUMIF(F$3:F20,F19,P$3:P19),VLOOKUP(J:J,Прайс!A:F,6,0)*K20)," ")</f>
        <v>0</v>
      </c>
      <c r="Q20" s="1">
        <f ca="1">IFERROR(IF(F20="",SUMIF(F$3:F20,F19,Q$3:Q19),VLOOKUP(J:J,Прайс!A:G,7,0)*K20)," ")</f>
        <v>0</v>
      </c>
      <c r="R20" s="7">
        <f ca="1">IFERROR(IF(F20="",SUMIF(F$3:F20,F19,R$3:R19),(N20-(M20+O20+P20)))," ")</f>
        <v>0</v>
      </c>
      <c r="S20" s="1">
        <f ca="1">IFERROR(IF(F20="",SUMIF(F$3:F20,F19,S$3:S19),(N20-(M20+O20+Q20)))," ")</f>
        <v>0</v>
      </c>
      <c r="T20" s="23" t="str">
        <f>IFERROR(IF(F20="",AVERAGEIF(F$3:F20,F19,T$3:T20),R20/N20)," ")</f>
        <v xml:space="preserve"> </v>
      </c>
      <c r="U20" s="23" t="str">
        <f>IFERROR(IF(F20="",AVERAGEIF(F$3:F20,F19,U$3:U20),S20/N20)," ")</f>
        <v xml:space="preserve"> </v>
      </c>
      <c r="V20" s="1" t="str">
        <f t="shared" si="2"/>
        <v xml:space="preserve"> </v>
      </c>
      <c r="AB20" s="7">
        <f ca="1">IFERROR(IF(F20="",SUMIF(F$3:F20,F19,AB$3:AB19),Доп!K18+Доп!L18)," ")</f>
        <v>0</v>
      </c>
      <c r="AC20" s="7">
        <f ca="1">IFERROR(IF(F20="",SUMIF(F$3:F20,F19,AC$3:AC19),IF(AB20&gt;0,AB20-(M20+P20),""))," ")</f>
        <v>0</v>
      </c>
      <c r="AD20" s="1">
        <f ca="1">IFERROR(IF(F20="",SUMIF(F$3:F20,F19,AD$3:AD19),IF(AB20&gt;0,AB20-(M20+Q20),""))," ")</f>
        <v>0</v>
      </c>
      <c r="AE20" s="23" t="str">
        <f>IFERROR(IF(F20="",AVERAGEIF(F$3:F20,F19,AE$3:AE20),AC20/N20)," ")</f>
        <v xml:space="preserve"> </v>
      </c>
      <c r="AF20" s="23" t="str">
        <f>IFERROR(IF(F20="",AVERAGEIF(F$3:F20,F19,AF$3:AF20),AD20/N20)," ")</f>
        <v xml:space="preserve"> </v>
      </c>
    </row>
    <row r="21" spans="7:32" ht="19" customHeight="1" x14ac:dyDescent="0.2">
      <c r="G21" s="1" t="str">
        <f t="shared" si="0"/>
        <v/>
      </c>
      <c r="I21" s="1">
        <f t="shared" si="1"/>
        <v>0</v>
      </c>
      <c r="M21" s="1">
        <f ca="1">IF(F21="",SUMIF(F$3:F21,F20,M$3:M20),K21*L21)</f>
        <v>0</v>
      </c>
      <c r="N21" s="1">
        <f ca="1">IFERROR(IF(F21="",SUMIF(F$3:F21,F20,N$3:N20),VLOOKUP(J:J,Прайс!A:C,3,0)*K21)," ")</f>
        <v>0</v>
      </c>
      <c r="O21" s="7">
        <f ca="1">IFERROR(IF(F21="",SUMIF(F$3:F21,F20,O$3:O20),VLOOKUP(J:J,Прайс!A:E,5,0)*K21)," ")</f>
        <v>0</v>
      </c>
      <c r="P21" s="1">
        <f ca="1">IFERROR(IF(F21="",SUMIF(F$3:F21,F20,P$3:P20),VLOOKUP(J:J,Прайс!A:F,6,0)*K21)," ")</f>
        <v>0</v>
      </c>
      <c r="Q21" s="1">
        <f ca="1">IFERROR(IF(F21="",SUMIF(F$3:F21,F20,Q$3:Q20),VLOOKUP(J:J,Прайс!A:G,7,0)*K21)," ")</f>
        <v>0</v>
      </c>
      <c r="R21" s="7">
        <f ca="1">IFERROR(IF(F21="",SUMIF(F$3:F21,F20,R$3:R20),(N21-(M21+O21+P21)))," ")</f>
        <v>0</v>
      </c>
      <c r="S21" s="1">
        <f ca="1">IFERROR(IF(F21="",SUMIF(F$3:F21,F20,S$3:S20),(N21-(M21+O21+Q21)))," ")</f>
        <v>0</v>
      </c>
      <c r="T21" s="23" t="str">
        <f>IFERROR(IF(F21="",AVERAGEIF(F$3:F21,F20,T$3:T21),R21/N21)," ")</f>
        <v xml:space="preserve"> </v>
      </c>
      <c r="U21" s="23" t="str">
        <f>IFERROR(IF(F21="",AVERAGEIF(F$3:F21,F20,U$3:U21),S21/N21)," ")</f>
        <v xml:space="preserve"> </v>
      </c>
      <c r="V21" s="1" t="str">
        <f t="shared" si="2"/>
        <v xml:space="preserve"> </v>
      </c>
      <c r="AB21" s="7">
        <f ca="1">IFERROR(IF(F21="",SUMIF(F$3:F21,F20,AB$3:AB20),Доп!K19+Доп!L19)," ")</f>
        <v>0</v>
      </c>
      <c r="AC21" s="7">
        <f ca="1">IFERROR(IF(F21="",SUMIF(F$3:F21,F20,AC$3:AC20),IF(AB21&gt;0,AB21-(M21+P21),""))," ")</f>
        <v>0</v>
      </c>
      <c r="AD21" s="1">
        <f ca="1">IFERROR(IF(F21="",SUMIF(F$3:F21,F20,AD$3:AD20),IF(AB21&gt;0,AB21-(M21+Q21),""))," ")</f>
        <v>0</v>
      </c>
      <c r="AE21" s="23" t="str">
        <f>IFERROR(IF(F21="",AVERAGEIF(F$3:F21,F20,AE$3:AE21),AC21/N21)," ")</f>
        <v xml:space="preserve"> </v>
      </c>
      <c r="AF21" s="23" t="str">
        <f>IFERROR(IF(F21="",AVERAGEIF(F$3:F21,F20,AF$3:AF21),AD21/N21)," ")</f>
        <v xml:space="preserve"> </v>
      </c>
    </row>
    <row r="22" spans="7:32" ht="19" customHeight="1" x14ac:dyDescent="0.2">
      <c r="G22" s="1" t="str">
        <f t="shared" si="0"/>
        <v/>
      </c>
      <c r="I22" s="1">
        <f t="shared" si="1"/>
        <v>0</v>
      </c>
      <c r="M22" s="1">
        <f ca="1">IF(F22="",SUMIF(F$3:F22,F21,M$3:M21),K22*L22)</f>
        <v>0</v>
      </c>
      <c r="N22" s="1">
        <f ca="1">IFERROR(IF(F22="",SUMIF(F$3:F22,F21,N$3:N21),VLOOKUP(J:J,Прайс!A:C,3,0)*K22)," ")</f>
        <v>0</v>
      </c>
      <c r="O22" s="7">
        <f ca="1">IFERROR(IF(F22="",SUMIF(F$3:F22,F21,O$3:O21),VLOOKUP(J:J,Прайс!A:E,5,0)*K22)," ")</f>
        <v>0</v>
      </c>
      <c r="P22" s="1">
        <f ca="1">IFERROR(IF(F22="",SUMIF(F$3:F22,F21,P$3:P21),VLOOKUP(J:J,Прайс!A:F,6,0)*K22)," ")</f>
        <v>0</v>
      </c>
      <c r="Q22" s="1">
        <f ca="1">IFERROR(IF(F22="",SUMIF(F$3:F22,F21,Q$3:Q21),VLOOKUP(J:J,Прайс!A:G,7,0)*K22)," ")</f>
        <v>0</v>
      </c>
      <c r="R22" s="7">
        <f ca="1">IFERROR(IF(F22="",SUMIF(F$3:F22,F21,R$3:R21),(N22-(M22+O22+P22)))," ")</f>
        <v>0</v>
      </c>
      <c r="S22" s="1">
        <f ca="1">IFERROR(IF(F22="",SUMIF(F$3:F22,F21,S$3:S21),(N22-(M22+O22+Q22)))," ")</f>
        <v>0</v>
      </c>
      <c r="T22" s="23" t="str">
        <f>IFERROR(IF(F22="",AVERAGEIF(F$3:F22,F21,T$3:T22),R22/N22)," ")</f>
        <v xml:space="preserve"> </v>
      </c>
      <c r="U22" s="23" t="str">
        <f>IFERROR(IF(F22="",AVERAGEIF(F$3:F22,F21,U$3:U22),S22/N22)," ")</f>
        <v xml:space="preserve"> </v>
      </c>
      <c r="V22" s="1" t="str">
        <f t="shared" si="2"/>
        <v xml:space="preserve"> </v>
      </c>
      <c r="AB22" s="7">
        <f ca="1">IFERROR(IF(F22="",SUMIF(F$3:F22,F21,AB$3:AB21),Доп!K20+Доп!L20)," ")</f>
        <v>0</v>
      </c>
      <c r="AC22" s="7">
        <f ca="1">IFERROR(IF(F22="",SUMIF(F$3:F22,F21,AC$3:AC21),IF(AB22&gt;0,AB22-(M22+P22),""))," ")</f>
        <v>0</v>
      </c>
      <c r="AD22" s="1">
        <f ca="1">IFERROR(IF(F22="",SUMIF(F$3:F22,F21,AD$3:AD21),IF(AB22&gt;0,AB22-(M22+Q22),""))," ")</f>
        <v>0</v>
      </c>
      <c r="AE22" s="23" t="str">
        <f>IFERROR(IF(F22="",AVERAGEIF(F$3:F22,F21,AE$3:AE22),AC22/N22)," ")</f>
        <v xml:space="preserve"> </v>
      </c>
      <c r="AF22" s="23" t="str">
        <f>IFERROR(IF(F22="",AVERAGEIF(F$3:F22,F21,AF$3:AF22),AD22/N22)," ")</f>
        <v xml:space="preserve"> </v>
      </c>
    </row>
    <row r="23" spans="7:32" ht="19" customHeight="1" x14ac:dyDescent="0.2">
      <c r="G23" s="1" t="str">
        <f t="shared" si="0"/>
        <v/>
      </c>
      <c r="I23" s="1">
        <f t="shared" si="1"/>
        <v>0</v>
      </c>
      <c r="M23" s="1">
        <f ca="1">IF(F23="",SUMIF(F$3:F23,F22,M$3:M22),K23*L23)</f>
        <v>0</v>
      </c>
      <c r="N23" s="1">
        <f ca="1">IFERROR(IF(F23="",SUMIF(F$3:F23,F22,N$3:N22),VLOOKUP(J:J,Прайс!A:C,3,0)*K23)," ")</f>
        <v>0</v>
      </c>
      <c r="O23" s="7">
        <f ca="1">IFERROR(IF(F23="",SUMIF(F$3:F23,F22,O$3:O22),VLOOKUP(J:J,Прайс!A:E,5,0)*K23)," ")</f>
        <v>0</v>
      </c>
      <c r="P23" s="1">
        <f ca="1">IFERROR(IF(F23="",SUMIF(F$3:F23,F22,P$3:P22),VLOOKUP(J:J,Прайс!A:F,6,0)*K23)," ")</f>
        <v>0</v>
      </c>
      <c r="Q23" s="1">
        <f ca="1">IFERROR(IF(F23="",SUMIF(F$3:F23,F22,Q$3:Q22),VLOOKUP(J:J,Прайс!A:G,7,0)*K23)," ")</f>
        <v>0</v>
      </c>
      <c r="R23" s="7">
        <f ca="1">IFERROR(IF(F23="",SUMIF(F$3:F23,F22,R$3:R22),(N23-(M23+O23+P23)))," ")</f>
        <v>0</v>
      </c>
      <c r="S23" s="1">
        <f ca="1">IFERROR(IF(F23="",SUMIF(F$3:F23,F22,S$3:S22),(N23-(M23+O23+Q23)))," ")</f>
        <v>0</v>
      </c>
      <c r="T23" s="23" t="str">
        <f>IFERROR(IF(F23="",AVERAGEIF(F$3:F23,F22,T$3:T23),R23/N23)," ")</f>
        <v xml:space="preserve"> </v>
      </c>
      <c r="U23" s="23" t="str">
        <f>IFERROR(IF(F23="",AVERAGEIF(F$3:F23,F22,U$3:U23),S23/N23)," ")</f>
        <v xml:space="preserve"> </v>
      </c>
      <c r="V23" s="1" t="str">
        <f t="shared" si="2"/>
        <v xml:space="preserve"> </v>
      </c>
      <c r="AB23" s="7">
        <f ca="1">IFERROR(IF(F23="",SUMIF(F$3:F23,F22,AB$3:AB22),Доп!K21+Доп!L21)," ")</f>
        <v>0</v>
      </c>
      <c r="AC23" s="7">
        <f ca="1">IFERROR(IF(F23="",SUMIF(F$3:F23,F22,AC$3:AC22),IF(AB23&gt;0,AB23-(M23+P23),""))," ")</f>
        <v>0</v>
      </c>
      <c r="AD23" s="1">
        <f ca="1">IFERROR(IF(F23="",SUMIF(F$3:F23,F22,AD$3:AD22),IF(AB23&gt;0,AB23-(M23+Q23),""))," ")</f>
        <v>0</v>
      </c>
      <c r="AE23" s="23" t="str">
        <f>IFERROR(IF(F23="",AVERAGEIF(F$3:F23,F22,AE$3:AE23),AC23/N23)," ")</f>
        <v xml:space="preserve"> </v>
      </c>
      <c r="AF23" s="23" t="str">
        <f>IFERROR(IF(F23="",AVERAGEIF(F$3:F23,F22,AF$3:AF23),AD23/N23)," ")</f>
        <v xml:space="preserve"> </v>
      </c>
    </row>
    <row r="24" spans="7:32" ht="19" customHeight="1" x14ac:dyDescent="0.2">
      <c r="G24" s="1" t="str">
        <f t="shared" si="0"/>
        <v/>
      </c>
      <c r="I24" s="1">
        <f t="shared" si="1"/>
        <v>0</v>
      </c>
      <c r="M24" s="1">
        <f ca="1">IF(F24="",SUMIF(F$3:F24,F23,M$3:M23),K24*L24)</f>
        <v>0</v>
      </c>
      <c r="N24" s="1">
        <f ca="1">IFERROR(IF(F24="",SUMIF(F$3:F24,F23,N$3:N23),VLOOKUP(J:J,Прайс!A:C,3,0)*K24)," ")</f>
        <v>0</v>
      </c>
      <c r="O24" s="7">
        <f ca="1">IFERROR(IF(F24="",SUMIF(F$3:F24,F23,O$3:O23),VLOOKUP(J:J,Прайс!A:E,5,0)*K24)," ")</f>
        <v>0</v>
      </c>
      <c r="P24" s="1">
        <f ca="1">IFERROR(IF(F24="",SUMIF(F$3:F24,F23,P$3:P23),VLOOKUP(J:J,Прайс!A:F,6,0)*K24)," ")</f>
        <v>0</v>
      </c>
      <c r="Q24" s="1">
        <f ca="1">IFERROR(IF(F24="",SUMIF(F$3:F24,F23,Q$3:Q23),VLOOKUP(J:J,Прайс!A:G,7,0)*K24)," ")</f>
        <v>0</v>
      </c>
      <c r="R24" s="7">
        <f ca="1">IFERROR(IF(F24="",SUMIF(F$3:F24,F23,R$3:R23),(N24-(M24+O24+P24)))," ")</f>
        <v>0</v>
      </c>
      <c r="S24" s="1">
        <f ca="1">IFERROR(IF(F24="",SUMIF(F$3:F24,F23,S$3:S23),(N24-(M24+O24+Q24)))," ")</f>
        <v>0</v>
      </c>
      <c r="T24" s="23" t="str">
        <f>IFERROR(IF(F24="",AVERAGEIF(F$3:F24,F23,T$3:T24),R24/N24)," ")</f>
        <v xml:space="preserve"> </v>
      </c>
      <c r="U24" s="23" t="str">
        <f>IFERROR(IF(F24="",AVERAGEIF(F$3:F24,F23,U$3:U24),S24/N24)," ")</f>
        <v xml:space="preserve"> </v>
      </c>
      <c r="V24" s="1" t="str">
        <f t="shared" si="2"/>
        <v xml:space="preserve"> </v>
      </c>
      <c r="AB24" s="7">
        <f ca="1">IFERROR(IF(F24="",SUMIF(F$3:F24,F23,AB$3:AB23),Доп!K22+Доп!L22)," ")</f>
        <v>0</v>
      </c>
      <c r="AC24" s="7">
        <f ca="1">IFERROR(IF(F24="",SUMIF(F$3:F24,F23,AC$3:AC23),IF(AB24&gt;0,AB24-(M24+P24),""))," ")</f>
        <v>0</v>
      </c>
      <c r="AD24" s="1">
        <f ca="1">IFERROR(IF(F24="",SUMIF(F$3:F24,F23,AD$3:AD23),IF(AB24&gt;0,AB24-(M24+Q24),""))," ")</f>
        <v>0</v>
      </c>
      <c r="AE24" s="23" t="str">
        <f>IFERROR(IF(F24="",AVERAGEIF(F$3:F24,F23,AE$3:AE24),AC24/N24)," ")</f>
        <v xml:space="preserve"> </v>
      </c>
      <c r="AF24" s="23" t="str">
        <f>IFERROR(IF(F24="",AVERAGEIF(F$3:F24,F23,AF$3:AF24),AD24/N24)," ")</f>
        <v xml:space="preserve"> </v>
      </c>
    </row>
    <row r="25" spans="7:32" ht="19" customHeight="1" x14ac:dyDescent="0.2">
      <c r="G25" s="1" t="str">
        <f t="shared" si="0"/>
        <v/>
      </c>
      <c r="I25" s="1">
        <f t="shared" si="1"/>
        <v>0</v>
      </c>
      <c r="M25" s="1">
        <f ca="1">IF(F25="",SUMIF(F$3:F25,F24,M$3:M24),K25*L25)</f>
        <v>0</v>
      </c>
      <c r="N25" s="1">
        <f ca="1">IFERROR(IF(F25="",SUMIF(F$3:F25,F24,N$3:N24),VLOOKUP(J:J,Прайс!A:C,3,0)*K25)," ")</f>
        <v>0</v>
      </c>
      <c r="O25" s="7">
        <f ca="1">IFERROR(IF(F25="",SUMIF(F$3:F25,F24,O$3:O24),VLOOKUP(J:J,Прайс!A:E,5,0)*K25)," ")</f>
        <v>0</v>
      </c>
      <c r="P25" s="1">
        <f ca="1">IFERROR(IF(F25="",SUMIF(F$3:F25,F24,P$3:P24),VLOOKUP(J:J,Прайс!A:F,6,0)*K25)," ")</f>
        <v>0</v>
      </c>
      <c r="Q25" s="1">
        <f ca="1">IFERROR(IF(F25="",SUMIF(F$3:F25,F24,Q$3:Q24),VLOOKUP(J:J,Прайс!A:G,7,0)*K25)," ")</f>
        <v>0</v>
      </c>
      <c r="R25" s="7">
        <f ca="1">IFERROR(IF(F25="",SUMIF(F$3:F25,F24,R$3:R24),(N25-(M25+O25+P25)))," ")</f>
        <v>0</v>
      </c>
      <c r="S25" s="1">
        <f ca="1">IFERROR(IF(F25="",SUMIF(F$3:F25,F24,S$3:S24),(N25-(M25+O25+Q25)))," ")</f>
        <v>0</v>
      </c>
      <c r="T25" s="23" t="str">
        <f>IFERROR(IF(F25="",AVERAGEIF(F$3:F25,F24,T$3:T25),R25/N25)," ")</f>
        <v xml:space="preserve"> </v>
      </c>
      <c r="U25" s="23" t="str">
        <f>IFERROR(IF(F25="",AVERAGEIF(F$3:F25,F24,U$3:U25),S25/N25)," ")</f>
        <v xml:space="preserve"> </v>
      </c>
      <c r="V25" s="1" t="str">
        <f t="shared" si="2"/>
        <v xml:space="preserve"> </v>
      </c>
      <c r="AB25" s="7">
        <f ca="1">IFERROR(IF(F25="",SUMIF(F$3:F25,F24,AB$3:AB24),Доп!K23+Доп!L23)," ")</f>
        <v>0</v>
      </c>
      <c r="AC25" s="7">
        <f ca="1">IFERROR(IF(F25="",SUMIF(F$3:F25,F24,AC$3:AC24),IF(AB25&gt;0,AB25-(M25+P25),""))," ")</f>
        <v>0</v>
      </c>
      <c r="AD25" s="1">
        <f ca="1">IFERROR(IF(F25="",SUMIF(F$3:F25,F24,AD$3:AD24),IF(AB25&gt;0,AB25-(M25+Q25),""))," ")</f>
        <v>0</v>
      </c>
      <c r="AE25" s="23" t="str">
        <f>IFERROR(IF(F25="",AVERAGEIF(F$3:F25,F24,AE$3:AE25),AC25/N25)," ")</f>
        <v xml:space="preserve"> </v>
      </c>
      <c r="AF25" s="23" t="str">
        <f>IFERROR(IF(F25="",AVERAGEIF(F$3:F25,F24,AF$3:AF25),AD25/N25)," ")</f>
        <v xml:space="preserve"> </v>
      </c>
    </row>
    <row r="26" spans="7:32" ht="19" customHeight="1" x14ac:dyDescent="0.2">
      <c r="G26" s="1" t="str">
        <f t="shared" si="0"/>
        <v/>
      </c>
      <c r="I26" s="1">
        <f t="shared" si="1"/>
        <v>0</v>
      </c>
      <c r="M26" s="1">
        <f ca="1">IF(F26="",SUMIF(F$3:F26,F25,M$3:M25),K26*L26)</f>
        <v>0</v>
      </c>
      <c r="N26" s="1">
        <f ca="1">IFERROR(IF(F26="",SUMIF(F$3:F26,F25,N$3:N25),VLOOKUP(J:J,Прайс!A:C,3,0)*K26)," ")</f>
        <v>0</v>
      </c>
      <c r="O26" s="7">
        <f ca="1">IFERROR(IF(F26="",SUMIF(F$3:F26,F25,O$3:O25),VLOOKUP(J:J,Прайс!A:E,5,0)*K26)," ")</f>
        <v>0</v>
      </c>
      <c r="P26" s="1">
        <f ca="1">IFERROR(IF(F26="",SUMIF(F$3:F26,F25,P$3:P25),VLOOKUP(J:J,Прайс!A:F,6,0)*K26)," ")</f>
        <v>0</v>
      </c>
      <c r="Q26" s="1">
        <f ca="1">IFERROR(IF(F26="",SUMIF(F$3:F26,F25,Q$3:Q25),VLOOKUP(J:J,Прайс!A:G,7,0)*K26)," ")</f>
        <v>0</v>
      </c>
      <c r="R26" s="7">
        <f ca="1">IFERROR(IF(F26="",SUMIF(F$3:F26,F25,R$3:R25),(N26-(M26+O26+P26)))," ")</f>
        <v>0</v>
      </c>
      <c r="S26" s="1">
        <f ca="1">IFERROR(IF(F26="",SUMIF(F$3:F26,F25,S$3:S25),(N26-(M26+O26+Q26)))," ")</f>
        <v>0</v>
      </c>
      <c r="T26" s="23" t="str">
        <f>IFERROR(IF(F26="",AVERAGEIF(F$3:F26,F25,T$3:T26),R26/N26)," ")</f>
        <v xml:space="preserve"> </v>
      </c>
      <c r="U26" s="23" t="str">
        <f>IFERROR(IF(F26="",AVERAGEIF(F$3:F26,F25,U$3:U26),S26/N26)," ")</f>
        <v xml:space="preserve"> </v>
      </c>
      <c r="V26" s="1" t="str">
        <f t="shared" si="2"/>
        <v xml:space="preserve"> </v>
      </c>
      <c r="AB26" s="7">
        <f ca="1">IFERROR(IF(F26="",SUMIF(F$3:F26,F25,AB$3:AB25),Доп!K24+Доп!L24)," ")</f>
        <v>0</v>
      </c>
      <c r="AC26" s="7">
        <f ca="1">IFERROR(IF(F26="",SUMIF(F$3:F26,F25,AC$3:AC25),IF(AB26&gt;0,AB26-(M26+P26),""))," ")</f>
        <v>0</v>
      </c>
      <c r="AD26" s="1">
        <f ca="1">IFERROR(IF(F26="",SUMIF(F$3:F26,F25,AD$3:AD25),IF(AB26&gt;0,AB26-(M26+Q26),""))," ")</f>
        <v>0</v>
      </c>
      <c r="AE26" s="23" t="str">
        <f>IFERROR(IF(F26="",AVERAGEIF(F$3:F26,F25,AE$3:AE26),AC26/N26)," ")</f>
        <v xml:space="preserve"> </v>
      </c>
      <c r="AF26" s="23" t="str">
        <f>IFERROR(IF(F26="",AVERAGEIF(F$3:F26,F25,AF$3:AF26),AD26/N26)," ")</f>
        <v xml:space="preserve"> </v>
      </c>
    </row>
    <row r="27" spans="7:32" ht="19" customHeight="1" x14ac:dyDescent="0.2">
      <c r="G27" s="1" t="str">
        <f t="shared" si="0"/>
        <v/>
      </c>
      <c r="I27" s="1">
        <f t="shared" si="1"/>
        <v>0</v>
      </c>
      <c r="M27" s="1">
        <f ca="1">IF(F27="",SUMIF(F$3:F27,F26,M$3:M26),K27*L27)</f>
        <v>0</v>
      </c>
      <c r="N27" s="1">
        <f ca="1">IFERROR(IF(F27="",SUMIF(F$3:F27,F26,N$3:N26),VLOOKUP(J:J,Прайс!A:C,3,0)*K27)," ")</f>
        <v>0</v>
      </c>
      <c r="O27" s="7">
        <f ca="1">IFERROR(IF(F27="",SUMIF(F$3:F27,F26,O$3:O26),VLOOKUP(J:J,Прайс!A:E,5,0)*K27)," ")</f>
        <v>0</v>
      </c>
      <c r="P27" s="1">
        <f ca="1">IFERROR(IF(F27="",SUMIF(F$3:F27,F26,P$3:P26),VLOOKUP(J:J,Прайс!A:F,6,0)*K27)," ")</f>
        <v>0</v>
      </c>
      <c r="Q27" s="1">
        <f ca="1">IFERROR(IF(F27="",SUMIF(F$3:F27,F26,Q$3:Q26),VLOOKUP(J:J,Прайс!A:G,7,0)*K27)," ")</f>
        <v>0</v>
      </c>
      <c r="R27" s="7">
        <f ca="1">IFERROR(IF(F27="",SUMIF(F$3:F27,F26,R$3:R26),(N27-(M27+O27+P27)))," ")</f>
        <v>0</v>
      </c>
      <c r="S27" s="1">
        <f ca="1">IFERROR(IF(F27="",SUMIF(F$3:F27,F26,S$3:S26),(N27-(M27+O27+Q27)))," ")</f>
        <v>0</v>
      </c>
      <c r="T27" s="23" t="str">
        <f>IFERROR(IF(F27="",AVERAGEIF(F$3:F27,F26,T$3:T27),R27/N27)," ")</f>
        <v xml:space="preserve"> </v>
      </c>
      <c r="U27" s="23" t="str">
        <f>IFERROR(IF(F27="",AVERAGEIF(F$3:F27,F26,U$3:U27),S27/N27)," ")</f>
        <v xml:space="preserve"> </v>
      </c>
      <c r="V27" s="1" t="str">
        <f t="shared" si="2"/>
        <v xml:space="preserve"> </v>
      </c>
      <c r="AB27" s="7">
        <f ca="1">IFERROR(IF(F27="",SUMIF(F$3:F27,F26,AB$3:AB26),Доп!K25+Доп!L25)," ")</f>
        <v>0</v>
      </c>
      <c r="AC27" s="7">
        <f ca="1">IFERROR(IF(F27="",SUMIF(F$3:F27,F26,AC$3:AC26),IF(AB27&gt;0,AB27-(M27+P27),""))," ")</f>
        <v>0</v>
      </c>
      <c r="AD27" s="1">
        <f ca="1">IFERROR(IF(F27="",SUMIF(F$3:F27,F26,AD$3:AD26),IF(AB27&gt;0,AB27-(M27+Q27),""))," ")</f>
        <v>0</v>
      </c>
      <c r="AE27" s="23" t="str">
        <f>IFERROR(IF(F27="",AVERAGEIF(F$3:F27,F26,AE$3:AE27),AC27/N27)," ")</f>
        <v xml:space="preserve"> </v>
      </c>
      <c r="AF27" s="23" t="str">
        <f>IFERROR(IF(F27="",AVERAGEIF(F$3:F27,F26,AF$3:AF27),AD27/N27)," ")</f>
        <v xml:space="preserve"> </v>
      </c>
    </row>
    <row r="28" spans="7:32" ht="19" customHeight="1" x14ac:dyDescent="0.2">
      <c r="G28" s="1" t="str">
        <f t="shared" si="0"/>
        <v/>
      </c>
      <c r="I28" s="1">
        <f t="shared" si="1"/>
        <v>0</v>
      </c>
      <c r="M28" s="1">
        <f ca="1">IF(F28="",SUMIF(F$3:F28,F27,M$3:M27),K28*L28)</f>
        <v>0</v>
      </c>
      <c r="N28" s="1">
        <f ca="1">IFERROR(IF(F28="",SUMIF(F$3:F28,F27,N$3:N27),VLOOKUP(J:J,Прайс!A:C,3,0)*K28)," ")</f>
        <v>0</v>
      </c>
      <c r="O28" s="7">
        <f ca="1">IFERROR(IF(F28="",SUMIF(F$3:F28,F27,O$3:O27),VLOOKUP(J:J,Прайс!A:E,5,0)*K28)," ")</f>
        <v>0</v>
      </c>
      <c r="P28" s="1">
        <f ca="1">IFERROR(IF(F28="",SUMIF(F$3:F28,F27,P$3:P27),VLOOKUP(J:J,Прайс!A:F,6,0)*K28)," ")</f>
        <v>0</v>
      </c>
      <c r="Q28" s="1">
        <f ca="1">IFERROR(IF(F28="",SUMIF(F$3:F28,F27,Q$3:Q27),VLOOKUP(J:J,Прайс!A:G,7,0)*K28)," ")</f>
        <v>0</v>
      </c>
      <c r="R28" s="7">
        <f ca="1">IFERROR(IF(F28="",SUMIF(F$3:F28,F27,R$3:R27),(N28-(M28+O28+P28)))," ")</f>
        <v>0</v>
      </c>
      <c r="S28" s="1">
        <f ca="1">IFERROR(IF(F28="",SUMIF(F$3:F28,F27,S$3:S27),(N28-(M28+O28+Q28)))," ")</f>
        <v>0</v>
      </c>
      <c r="T28" s="23" t="str">
        <f>IFERROR(IF(F28="",AVERAGEIF(F$3:F28,F27,T$3:T28),R28/N28)," ")</f>
        <v xml:space="preserve"> </v>
      </c>
      <c r="U28" s="23" t="str">
        <f>IFERROR(IF(F28="",AVERAGEIF(F$3:F28,F27,U$3:U28),S28/N28)," ")</f>
        <v xml:space="preserve"> </v>
      </c>
      <c r="V28" s="1" t="str">
        <f t="shared" si="2"/>
        <v xml:space="preserve"> </v>
      </c>
      <c r="AB28" s="7">
        <f ca="1">IFERROR(IF(F28="",SUMIF(F$3:F28,F27,AB$3:AB27),Доп!K26+Доп!L26)," ")</f>
        <v>0</v>
      </c>
      <c r="AC28" s="7">
        <f ca="1">IFERROR(IF(F28="",SUMIF(F$3:F28,F27,AC$3:AC27),IF(AB28&gt;0,AB28-(M28+P28),""))," ")</f>
        <v>0</v>
      </c>
      <c r="AD28" s="1">
        <f ca="1">IFERROR(IF(F28="",SUMIF(F$3:F28,F27,AD$3:AD27),IF(AB28&gt;0,AB28-(M28+Q28),""))," ")</f>
        <v>0</v>
      </c>
      <c r="AE28" s="23" t="str">
        <f>IFERROR(IF(F28="",AVERAGEIF(F$3:F28,F27,AE$3:AE28),AC28/N28)," ")</f>
        <v xml:space="preserve"> </v>
      </c>
      <c r="AF28" s="23" t="str">
        <f>IFERROR(IF(F28="",AVERAGEIF(F$3:F28,F27,AF$3:AF28),AD28/N28)," ")</f>
        <v xml:space="preserve"> </v>
      </c>
    </row>
    <row r="29" spans="7:32" ht="19" customHeight="1" x14ac:dyDescent="0.2">
      <c r="G29" s="1" t="str">
        <f t="shared" si="0"/>
        <v/>
      </c>
      <c r="I29" s="1">
        <f t="shared" si="1"/>
        <v>0</v>
      </c>
      <c r="M29" s="1">
        <f ca="1">IF(F29="",SUMIF(F$3:F29,F28,M$3:M28),K29*L29)</f>
        <v>0</v>
      </c>
      <c r="N29" s="1">
        <f ca="1">IFERROR(IF(F29="",SUMIF(F$3:F29,F28,N$3:N28),VLOOKUP(J:J,Прайс!A:C,3,0)*K29)," ")</f>
        <v>0</v>
      </c>
      <c r="O29" s="7">
        <f ca="1">IFERROR(IF(F29="",SUMIF(F$3:F29,F28,O$3:O28),VLOOKUP(J:J,Прайс!A:E,5,0)*K29)," ")</f>
        <v>0</v>
      </c>
      <c r="P29" s="1">
        <f ca="1">IFERROR(IF(F29="",SUMIF(F$3:F29,F28,P$3:P28),VLOOKUP(J:J,Прайс!A:F,6,0)*K29)," ")</f>
        <v>0</v>
      </c>
      <c r="Q29" s="1">
        <f ca="1">IFERROR(IF(F29="",SUMIF(F$3:F29,F28,Q$3:Q28),VLOOKUP(J:J,Прайс!A:G,7,0)*K29)," ")</f>
        <v>0</v>
      </c>
      <c r="R29" s="7">
        <f ca="1">IFERROR(IF(F29="",SUMIF(F$3:F29,F28,R$3:R28),(N29-(M29+O29+P29)))," ")</f>
        <v>0</v>
      </c>
      <c r="S29" s="1">
        <f ca="1">IFERROR(IF(F29="",SUMIF(F$3:F29,F28,S$3:S28),(N29-(M29+O29+Q29)))," ")</f>
        <v>0</v>
      </c>
      <c r="T29" s="23" t="str">
        <f>IFERROR(IF(F29="",AVERAGEIF(F$3:F29,F28,T$3:T29),R29/N29)," ")</f>
        <v xml:space="preserve"> </v>
      </c>
      <c r="U29" s="23" t="str">
        <f>IFERROR(IF(F29="",AVERAGEIF(F$3:F29,F28,U$3:U29),S29/N29)," ")</f>
        <v xml:space="preserve"> </v>
      </c>
      <c r="V29" s="1" t="str">
        <f t="shared" si="2"/>
        <v xml:space="preserve"> </v>
      </c>
      <c r="AB29" s="7">
        <f ca="1">IFERROR(IF(F29="",SUMIF(F$3:F29,F28,AB$3:AB28),Доп!K27+Доп!L27)," ")</f>
        <v>0</v>
      </c>
      <c r="AC29" s="7">
        <f ca="1">IFERROR(IF(F29="",SUMIF(F$3:F29,F28,AC$3:AC28),IF(AB29&gt;0,AB29-(M29+P29),""))," ")</f>
        <v>0</v>
      </c>
      <c r="AD29" s="1">
        <f ca="1">IFERROR(IF(F29="",SUMIF(F$3:F29,F28,AD$3:AD28),IF(AB29&gt;0,AB29-(M29+Q29),""))," ")</f>
        <v>0</v>
      </c>
      <c r="AE29" s="23" t="str">
        <f>IFERROR(IF(F29="",AVERAGEIF(F$3:F29,F28,AE$3:AE29),AC29/N29)," ")</f>
        <v xml:space="preserve"> </v>
      </c>
      <c r="AF29" s="23" t="str">
        <f>IFERROR(IF(F29="",AVERAGEIF(F$3:F29,F28,AF$3:AF29),AD29/N29)," ")</f>
        <v xml:space="preserve"> </v>
      </c>
    </row>
    <row r="30" spans="7:32" ht="19" customHeight="1" x14ac:dyDescent="0.2">
      <c r="G30" s="1" t="str">
        <f t="shared" si="0"/>
        <v/>
      </c>
      <c r="I30" s="1">
        <f t="shared" si="1"/>
        <v>0</v>
      </c>
      <c r="M30" s="1">
        <f ca="1">IF(F30="",SUMIF(F$3:F30,F29,M$3:M29),K30*L30)</f>
        <v>0</v>
      </c>
      <c r="N30" s="1">
        <f ca="1">IFERROR(IF(F30="",SUMIF(F$3:F30,F29,N$3:N29),VLOOKUP(J:J,Прайс!A:C,3,0)*K30)," ")</f>
        <v>0</v>
      </c>
      <c r="O30" s="7">
        <f ca="1">IFERROR(IF(F30="",SUMIF(F$3:F30,F29,O$3:O29),VLOOKUP(J:J,Прайс!A:E,5,0)*K30)," ")</f>
        <v>0</v>
      </c>
      <c r="P30" s="1">
        <f ca="1">IFERROR(IF(F30="",SUMIF(F$3:F30,F29,P$3:P29),VLOOKUP(J:J,Прайс!A:F,6,0)*K30)," ")</f>
        <v>0</v>
      </c>
      <c r="Q30" s="1">
        <f ca="1">IFERROR(IF(F30="",SUMIF(F$3:F30,F29,Q$3:Q29),VLOOKUP(J:J,Прайс!A:G,7,0)*K30)," ")</f>
        <v>0</v>
      </c>
      <c r="R30" s="7">
        <f ca="1">IFERROR(IF(F30="",SUMIF(F$3:F30,F29,R$3:R29),(N30-(M30+O30+P30)))," ")</f>
        <v>0</v>
      </c>
      <c r="S30" s="1">
        <f ca="1">IFERROR(IF(F30="",SUMIF(F$3:F30,F29,S$3:S29),(N30-(M30+O30+Q30)))," ")</f>
        <v>0</v>
      </c>
      <c r="T30" s="23" t="str">
        <f>IFERROR(IF(F30="",AVERAGEIF(F$3:F30,F29,T$3:T30),R30/N30)," ")</f>
        <v xml:space="preserve"> </v>
      </c>
      <c r="U30" s="23" t="str">
        <f>IFERROR(IF(F30="",AVERAGEIF(F$3:F30,F29,U$3:U30),S30/N30)," ")</f>
        <v xml:space="preserve"> </v>
      </c>
      <c r="V30" s="1" t="str">
        <f t="shared" si="2"/>
        <v xml:space="preserve"> </v>
      </c>
      <c r="AB30" s="7">
        <f ca="1">IFERROR(IF(F30="",SUMIF(F$3:F30,F29,AB$3:AB29),Доп!K28+Доп!L28)," ")</f>
        <v>0</v>
      </c>
      <c r="AC30" s="7">
        <f ca="1">IFERROR(IF(F30="",SUMIF(F$3:F30,F29,AC$3:AC29),IF(AB30&gt;0,AB30-(M30+P30),""))," ")</f>
        <v>0</v>
      </c>
      <c r="AD30" s="1">
        <f ca="1">IFERROR(IF(F30="",SUMIF(F$3:F30,F29,AD$3:AD29),IF(AB30&gt;0,AB30-(M30+Q30),""))," ")</f>
        <v>0</v>
      </c>
      <c r="AE30" s="23" t="str">
        <f>IFERROR(IF(F30="",AVERAGEIF(F$3:F30,F29,AE$3:AE30),AC30/N30)," ")</f>
        <v xml:space="preserve"> </v>
      </c>
      <c r="AF30" s="23" t="str">
        <f>IFERROR(IF(F30="",AVERAGEIF(F$3:F30,F29,AF$3:AF30),AD30/N30)," ")</f>
        <v xml:space="preserve"> </v>
      </c>
    </row>
    <row r="31" spans="7:32" ht="19" customHeight="1" x14ac:dyDescent="0.2">
      <c r="G31" s="1" t="str">
        <f t="shared" si="0"/>
        <v/>
      </c>
      <c r="I31" s="1">
        <f t="shared" si="1"/>
        <v>0</v>
      </c>
      <c r="M31" s="1">
        <f ca="1">IF(F31="",SUMIF(F$3:F31,F30,M$3:M30),K31*L31)</f>
        <v>0</v>
      </c>
      <c r="N31" s="1">
        <f ca="1">IFERROR(IF(F31="",SUMIF(F$3:F31,F30,N$3:N30),VLOOKUP(J:J,Прайс!A:C,3,0)*K31)," ")</f>
        <v>0</v>
      </c>
      <c r="O31" s="7">
        <f ca="1">IFERROR(IF(F31="",SUMIF(F$3:F31,F30,O$3:O30),VLOOKUP(J:J,Прайс!A:E,5,0)*K31)," ")</f>
        <v>0</v>
      </c>
      <c r="P31" s="1">
        <f ca="1">IFERROR(IF(F31="",SUMIF(F$3:F31,F30,P$3:P30),VLOOKUP(J:J,Прайс!A:F,6,0)*K31)," ")</f>
        <v>0</v>
      </c>
      <c r="Q31" s="1">
        <f ca="1">IFERROR(IF(F31="",SUMIF(F$3:F31,F30,Q$3:Q30),VLOOKUP(J:J,Прайс!A:G,7,0)*K31)," ")</f>
        <v>0</v>
      </c>
      <c r="R31" s="7">
        <f ca="1">IFERROR(IF(F31="",SUMIF(F$3:F31,F30,R$3:R30),(N31-(M31+O31+P31)))," ")</f>
        <v>0</v>
      </c>
      <c r="S31" s="1">
        <f ca="1">IFERROR(IF(F31="",SUMIF(F$3:F31,F30,S$3:S30),(N31-(M31+O31+Q31)))," ")</f>
        <v>0</v>
      </c>
      <c r="T31" s="23" t="str">
        <f>IFERROR(IF(F31="",AVERAGEIF(F$3:F31,F30,T$3:T31),R31/N31)," ")</f>
        <v xml:space="preserve"> </v>
      </c>
      <c r="U31" s="23" t="str">
        <f>IFERROR(IF(F31="",AVERAGEIF(F$3:F31,F30,U$3:U31),S31/N31)," ")</f>
        <v xml:space="preserve"> </v>
      </c>
      <c r="V31" s="1" t="str">
        <f t="shared" si="2"/>
        <v xml:space="preserve"> </v>
      </c>
      <c r="AB31" s="7">
        <f ca="1">IFERROR(IF(F31="",SUMIF(F$3:F31,F30,AB$3:AB30),Доп!K29+Доп!L29)," ")</f>
        <v>0</v>
      </c>
      <c r="AC31" s="7">
        <f ca="1">IFERROR(IF(F31="",SUMIF(F$3:F31,F30,AC$3:AC30),IF(AB31&gt;0,AB31-(M31+P31),""))," ")</f>
        <v>0</v>
      </c>
      <c r="AD31" s="1">
        <f ca="1">IFERROR(IF(F31="",SUMIF(F$3:F31,F30,AD$3:AD30),IF(AB31&gt;0,AB31-(M31+Q31),""))," ")</f>
        <v>0</v>
      </c>
      <c r="AE31" s="23" t="str">
        <f>IFERROR(IF(F31="",AVERAGEIF(F$3:F31,F30,AE$3:AE31),AC31/N31)," ")</f>
        <v xml:space="preserve"> </v>
      </c>
      <c r="AF31" s="23" t="str">
        <f>IFERROR(IF(F31="",AVERAGEIF(F$3:F31,F30,AF$3:AF31),AD31/N31)," ")</f>
        <v xml:space="preserve"> </v>
      </c>
    </row>
    <row r="32" spans="7:32" ht="19" customHeight="1" x14ac:dyDescent="0.2">
      <c r="G32" s="1" t="str">
        <f t="shared" si="0"/>
        <v/>
      </c>
      <c r="I32" s="1">
        <f t="shared" si="1"/>
        <v>0</v>
      </c>
      <c r="M32" s="1">
        <f ca="1">IF(F32="",SUMIF(F$3:F32,F31,M$3:M31),K32*L32)</f>
        <v>0</v>
      </c>
      <c r="N32" s="1">
        <f ca="1">IFERROR(IF(F32="",SUMIF(F$3:F32,F31,N$3:N31),VLOOKUP(J:J,Прайс!A:C,3,0)*K32)," ")</f>
        <v>0</v>
      </c>
      <c r="O32" s="7">
        <f ca="1">IFERROR(IF(F32="",SUMIF(F$3:F32,F31,O$3:O31),VLOOKUP(J:J,Прайс!A:E,5,0)*K32)," ")</f>
        <v>0</v>
      </c>
      <c r="P32" s="1">
        <f ca="1">IFERROR(IF(F32="",SUMIF(F$3:F32,F31,P$3:P31),VLOOKUP(J:J,Прайс!A:F,6,0)*K32)," ")</f>
        <v>0</v>
      </c>
      <c r="Q32" s="1">
        <f ca="1">IFERROR(IF(F32="",SUMIF(F$3:F32,F31,Q$3:Q31),VLOOKUP(J:J,Прайс!A:G,7,0)*K32)," ")</f>
        <v>0</v>
      </c>
      <c r="R32" s="7">
        <f ca="1">IFERROR(IF(F32="",SUMIF(F$3:F32,F31,R$3:R31),(N32-(M32+O32+P32)))," ")</f>
        <v>0</v>
      </c>
      <c r="S32" s="1">
        <f ca="1">IFERROR(IF(F32="",SUMIF(F$3:F32,F31,S$3:S31),(N32-(M32+O32+Q32)))," ")</f>
        <v>0</v>
      </c>
      <c r="T32" s="23" t="str">
        <f>IFERROR(IF(F32="",AVERAGEIF(F$3:F32,F31,T$3:T32),R32/N32)," ")</f>
        <v xml:space="preserve"> </v>
      </c>
      <c r="U32" s="23" t="str">
        <f>IFERROR(IF(F32="",AVERAGEIF(F$3:F32,F31,U$3:U32),S32/N32)," ")</f>
        <v xml:space="preserve"> </v>
      </c>
      <c r="V32" s="1" t="str">
        <f t="shared" si="2"/>
        <v xml:space="preserve"> </v>
      </c>
      <c r="AB32" s="7">
        <f ca="1">IFERROR(IF(F32="",SUMIF(F$3:F32,F31,AB$3:AB31),Доп!K30+Доп!L30)," ")</f>
        <v>0</v>
      </c>
      <c r="AC32" s="7">
        <f ca="1">IFERROR(IF(F32="",SUMIF(F$3:F32,F31,AC$3:AC31),IF(AB32&gt;0,AB32-(M32+P32),""))," ")</f>
        <v>0</v>
      </c>
      <c r="AD32" s="1">
        <f ca="1">IFERROR(IF(F32="",SUMIF(F$3:F32,F31,AD$3:AD31),IF(AB32&gt;0,AB32-(M32+Q32),""))," ")</f>
        <v>0</v>
      </c>
      <c r="AE32" s="23" t="str">
        <f>IFERROR(IF(F32="",AVERAGEIF(F$3:F32,F31,AE$3:AE32),AC32/N32)," ")</f>
        <v xml:space="preserve"> </v>
      </c>
      <c r="AF32" s="23" t="str">
        <f>IFERROR(IF(F32="",AVERAGEIF(F$3:F32,F31,AF$3:AF32),AD32/N32)," ")</f>
        <v xml:space="preserve"> </v>
      </c>
    </row>
    <row r="33" spans="7:32" ht="19" customHeight="1" x14ac:dyDescent="0.2">
      <c r="G33" s="1" t="str">
        <f t="shared" si="0"/>
        <v/>
      </c>
      <c r="I33" s="1">
        <f t="shared" si="1"/>
        <v>0</v>
      </c>
      <c r="M33" s="1">
        <f ca="1">IF(F33="",SUMIF(F$3:F33,F32,M$3:M32),K33*L33)</f>
        <v>0</v>
      </c>
      <c r="N33" s="1">
        <f ca="1">IFERROR(IF(F33="",SUMIF(F$3:F33,F32,N$3:N32),VLOOKUP(J:J,Прайс!A:C,3,0)*K33)," ")</f>
        <v>0</v>
      </c>
      <c r="O33" s="7">
        <f ca="1">IFERROR(IF(F33="",SUMIF(F$3:F33,F32,O$3:O32),VLOOKUP(J:J,Прайс!A:E,5,0)*K33)," ")</f>
        <v>0</v>
      </c>
      <c r="P33" s="1">
        <f ca="1">IFERROR(IF(F33="",SUMIF(F$3:F33,F32,P$3:P32),VLOOKUP(J:J,Прайс!A:F,6,0)*K33)," ")</f>
        <v>0</v>
      </c>
      <c r="Q33" s="1">
        <f ca="1">IFERROR(IF(F33="",SUMIF(F$3:F33,F32,Q$3:Q32),VLOOKUP(J:J,Прайс!A:G,7,0)*K33)," ")</f>
        <v>0</v>
      </c>
      <c r="R33" s="7">
        <f ca="1">IFERROR(IF(F33="",SUMIF(F$3:F33,F32,R$3:R32),(N33-(M33+O33+P33)))," ")</f>
        <v>0</v>
      </c>
      <c r="S33" s="1">
        <f ca="1">IFERROR(IF(F33="",SUMIF(F$3:F33,F32,S$3:S32),(N33-(M33+O33+Q33)))," ")</f>
        <v>0</v>
      </c>
      <c r="T33" s="23" t="str">
        <f>IFERROR(IF(F33="",AVERAGEIF(F$3:F33,F32,T$3:T33),R33/N33)," ")</f>
        <v xml:space="preserve"> </v>
      </c>
      <c r="U33" s="23" t="str">
        <f>IFERROR(IF(F33="",AVERAGEIF(F$3:F33,F32,U$3:U33),S33/N33)," ")</f>
        <v xml:space="preserve"> </v>
      </c>
      <c r="V33" s="1" t="str">
        <f t="shared" si="2"/>
        <v xml:space="preserve"> </v>
      </c>
      <c r="AB33" s="7">
        <f ca="1">IFERROR(IF(F33="",SUMIF(F$3:F33,F32,AB$3:AB32),Доп!K31+Доп!L31)," ")</f>
        <v>0</v>
      </c>
      <c r="AC33" s="7">
        <f ca="1">IFERROR(IF(F33="",SUMIF(F$3:F33,F32,AC$3:AC32),IF(AB33&gt;0,AB33-(M33+P33),""))," ")</f>
        <v>0</v>
      </c>
      <c r="AD33" s="1">
        <f ca="1">IFERROR(IF(F33="",SUMIF(F$3:F33,F32,AD$3:AD32),IF(AB33&gt;0,AB33-(M33+Q33),""))," ")</f>
        <v>0</v>
      </c>
      <c r="AE33" s="23" t="str">
        <f>IFERROR(IF(F33="",AVERAGEIF(F$3:F33,F32,AE$3:AE33),AC33/N33)," ")</f>
        <v xml:space="preserve"> </v>
      </c>
      <c r="AF33" s="23" t="str">
        <f>IFERROR(IF(F33="",AVERAGEIF(F$3:F33,F32,AF$3:AF33),AD33/N33)," ")</f>
        <v xml:space="preserve"> </v>
      </c>
    </row>
    <row r="34" spans="7:32" ht="19" customHeight="1" x14ac:dyDescent="0.2">
      <c r="G34" s="1" t="str">
        <f t="shared" si="0"/>
        <v/>
      </c>
      <c r="I34" s="1">
        <f t="shared" si="1"/>
        <v>0</v>
      </c>
      <c r="M34" s="1">
        <f ca="1">IF(F34="",SUMIF(F$3:F34,F33,M$3:M33),K34*L34)</f>
        <v>0</v>
      </c>
      <c r="N34" s="1">
        <f ca="1">IFERROR(IF(F34="",SUMIF(F$3:F34,F33,N$3:N33),VLOOKUP(J:J,Прайс!A:C,3,0)*K34)," ")</f>
        <v>0</v>
      </c>
      <c r="O34" s="7">
        <f ca="1">IFERROR(IF(F34="",SUMIF(F$3:F34,F33,O$3:O33),VLOOKUP(J:J,Прайс!A:E,5,0)*K34)," ")</f>
        <v>0</v>
      </c>
      <c r="P34" s="1">
        <f ca="1">IFERROR(IF(F34="",SUMIF(F$3:F34,F33,P$3:P33),VLOOKUP(J:J,Прайс!A:F,6,0)*K34)," ")</f>
        <v>0</v>
      </c>
      <c r="Q34" s="1">
        <f ca="1">IFERROR(IF(F34="",SUMIF(F$3:F34,F33,Q$3:Q33),VLOOKUP(J:J,Прайс!A:G,7,0)*K34)," ")</f>
        <v>0</v>
      </c>
      <c r="R34" s="7">
        <f ca="1">IFERROR(IF(F34="",SUMIF(F$3:F34,F33,R$3:R33),(N34-(M34+O34+P34)))," ")</f>
        <v>0</v>
      </c>
      <c r="S34" s="1">
        <f ca="1">IFERROR(IF(F34="",SUMIF(F$3:F34,F33,S$3:S33),(N34-(M34+O34+Q34)))," ")</f>
        <v>0</v>
      </c>
      <c r="T34" s="23" t="str">
        <f>IFERROR(IF(F34="",AVERAGEIF(F$3:F34,F33,T$3:T34),R34/N34)," ")</f>
        <v xml:space="preserve"> </v>
      </c>
      <c r="U34" s="23" t="str">
        <f>IFERROR(IF(F34="",AVERAGEIF(F$3:F34,F33,U$3:U34),S34/N34)," ")</f>
        <v xml:space="preserve"> </v>
      </c>
      <c r="V34" s="1" t="str">
        <f t="shared" si="2"/>
        <v xml:space="preserve"> </v>
      </c>
      <c r="AB34" s="7">
        <f ca="1">IFERROR(IF(F34="",SUMIF(F$3:F34,F33,AB$3:AB33),Доп!K32+Доп!L32)," ")</f>
        <v>0</v>
      </c>
      <c r="AC34" s="7">
        <f ca="1">IFERROR(IF(F34="",SUMIF(F$3:F34,F33,AC$3:AC33),IF(AB34&gt;0,AB34-(M34+P34),""))," ")</f>
        <v>0</v>
      </c>
      <c r="AD34" s="1">
        <f ca="1">IFERROR(IF(F34="",SUMIF(F$3:F34,F33,AD$3:AD33),IF(AB34&gt;0,AB34-(M34+Q34),""))," ")</f>
        <v>0</v>
      </c>
      <c r="AE34" s="23" t="str">
        <f>IFERROR(IF(F34="",AVERAGEIF(F$3:F34,F33,AE$3:AE34),AC34/N34)," ")</f>
        <v xml:space="preserve"> </v>
      </c>
      <c r="AF34" s="23" t="str">
        <f>IFERROR(IF(F34="",AVERAGEIF(F$3:F34,F33,AF$3:AF34),AD34/N34)," ")</f>
        <v xml:space="preserve"> </v>
      </c>
    </row>
    <row r="35" spans="7:32" ht="19" customHeight="1" x14ac:dyDescent="0.2">
      <c r="G35" s="1" t="str">
        <f t="shared" si="0"/>
        <v/>
      </c>
      <c r="I35" s="1">
        <f t="shared" si="1"/>
        <v>0</v>
      </c>
      <c r="M35" s="1">
        <f ca="1">IF(F35="",SUMIF(F$3:F35,F34,M$3:M34),K35*L35)</f>
        <v>0</v>
      </c>
      <c r="N35" s="1">
        <f ca="1">IFERROR(IF(F35="",SUMIF(F$3:F35,F34,N$3:N34),VLOOKUP(J:J,Прайс!A:C,3,0)*K35)," ")</f>
        <v>0</v>
      </c>
      <c r="O35" s="7">
        <f ca="1">IFERROR(IF(F35="",SUMIF(F$3:F35,F34,O$3:O34),VLOOKUP(J:J,Прайс!A:E,5,0)*K35)," ")</f>
        <v>0</v>
      </c>
      <c r="P35" s="1">
        <f ca="1">IFERROR(IF(F35="",SUMIF(F$3:F35,F34,P$3:P34),VLOOKUP(J:J,Прайс!A:F,6,0)*K35)," ")</f>
        <v>0</v>
      </c>
      <c r="Q35" s="1">
        <f ca="1">IFERROR(IF(F35="",SUMIF(F$3:F35,F34,Q$3:Q34),VLOOKUP(J:J,Прайс!A:G,7,0)*K35)," ")</f>
        <v>0</v>
      </c>
      <c r="R35" s="7">
        <f ca="1">IFERROR(IF(F35="",SUMIF(F$3:F35,F34,R$3:R34),(N35-(M35+O35+P35)))," ")</f>
        <v>0</v>
      </c>
      <c r="S35" s="1">
        <f ca="1">IFERROR(IF(F35="",SUMIF(F$3:F35,F34,S$3:S34),(N35-(M35+O35+Q35)))," ")</f>
        <v>0</v>
      </c>
      <c r="T35" s="23" t="str">
        <f>IFERROR(IF(F35="",AVERAGEIF(F$3:F35,F34,T$3:T35),R35/N35)," ")</f>
        <v xml:space="preserve"> </v>
      </c>
      <c r="U35" s="23" t="str">
        <f>IFERROR(IF(F35="",AVERAGEIF(F$3:F35,F34,U$3:U35),S35/N35)," ")</f>
        <v xml:space="preserve"> </v>
      </c>
      <c r="V35" s="1" t="str">
        <f t="shared" si="2"/>
        <v xml:space="preserve"> </v>
      </c>
      <c r="AB35" s="7">
        <f ca="1">IFERROR(IF(F35="",SUMIF(F$3:F35,F34,AB$3:AB34),Доп!K33+Доп!L33)," ")</f>
        <v>0</v>
      </c>
      <c r="AC35" s="7">
        <f ca="1">IFERROR(IF(F35="",SUMIF(F$3:F35,F34,AC$3:AC34),IF(AB35&gt;0,AB35-(M35+P35),""))," ")</f>
        <v>0</v>
      </c>
      <c r="AD35" s="1">
        <f ca="1">IFERROR(IF(F35="",SUMIF(F$3:F35,F34,AD$3:AD34),IF(AB35&gt;0,AB35-(M35+Q35),""))," ")</f>
        <v>0</v>
      </c>
      <c r="AE35" s="23" t="str">
        <f>IFERROR(IF(F35="",AVERAGEIF(F$3:F35,F34,AE$3:AE35),AC35/N35)," ")</f>
        <v xml:space="preserve"> </v>
      </c>
      <c r="AF35" s="23" t="str">
        <f>IFERROR(IF(F35="",AVERAGEIF(F$3:F35,F34,AF$3:AF35),AD35/N35)," ")</f>
        <v xml:space="preserve"> </v>
      </c>
    </row>
    <row r="36" spans="7:32" ht="19" customHeight="1" x14ac:dyDescent="0.2">
      <c r="G36" s="1" t="str">
        <f t="shared" si="0"/>
        <v/>
      </c>
      <c r="I36" s="1">
        <f t="shared" si="1"/>
        <v>0</v>
      </c>
      <c r="M36" s="1">
        <f ca="1">IF(F36="",SUMIF(F$3:F36,F35,M$3:M35),K36*L36)</f>
        <v>0</v>
      </c>
      <c r="N36" s="1">
        <f ca="1">IFERROR(IF(F36="",SUMIF(F$3:F36,F35,N$3:N35),VLOOKUP(J:J,Прайс!A:C,3,0)*K36)," ")</f>
        <v>0</v>
      </c>
      <c r="O36" s="7">
        <f ca="1">IFERROR(IF(F36="",SUMIF(F$3:F36,F35,O$3:O35),VLOOKUP(J:J,Прайс!A:E,5,0)*K36)," ")</f>
        <v>0</v>
      </c>
      <c r="P36" s="1">
        <f ca="1">IFERROR(IF(F36="",SUMIF(F$3:F36,F35,P$3:P35),VLOOKUP(J:J,Прайс!A:F,6,0)*K36)," ")</f>
        <v>0</v>
      </c>
      <c r="Q36" s="1">
        <f ca="1">IFERROR(IF(F36="",SUMIF(F$3:F36,F35,Q$3:Q35),VLOOKUP(J:J,Прайс!A:G,7,0)*K36)," ")</f>
        <v>0</v>
      </c>
      <c r="R36" s="7">
        <f ca="1">IFERROR(IF(F36="",SUMIF(F$3:F36,F35,R$3:R35),(N36-(M36+O36+P36)))," ")</f>
        <v>0</v>
      </c>
      <c r="S36" s="1">
        <f ca="1">IFERROR(IF(F36="",SUMIF(F$3:F36,F35,S$3:S35),(N36-(M36+O36+Q36)))," ")</f>
        <v>0</v>
      </c>
      <c r="T36" s="23" t="str">
        <f>IFERROR(IF(F36="",AVERAGEIF(F$3:F36,F35,T$3:T36),R36/N36)," ")</f>
        <v xml:space="preserve"> </v>
      </c>
      <c r="U36" s="23" t="str">
        <f>IFERROR(IF(F36="",AVERAGEIF(F$3:F36,F35,U$3:U36),S36/N36)," ")</f>
        <v xml:space="preserve"> </v>
      </c>
      <c r="V36" s="1" t="str">
        <f t="shared" si="2"/>
        <v xml:space="preserve"> </v>
      </c>
      <c r="AB36" s="7">
        <f ca="1">IFERROR(IF(F36="",SUMIF(F$3:F36,F35,AB$3:AB35),Доп!K34+Доп!L34)," ")</f>
        <v>0</v>
      </c>
      <c r="AC36" s="7">
        <f ca="1">IFERROR(IF(F36="",SUMIF(F$3:F36,F35,AC$3:AC35),IF(AB36&gt;0,AB36-(M36+P36),""))," ")</f>
        <v>0</v>
      </c>
      <c r="AD36" s="1">
        <f ca="1">IFERROR(IF(F36="",SUMIF(F$3:F36,F35,AD$3:AD35),IF(AB36&gt;0,AB36-(M36+Q36),""))," ")</f>
        <v>0</v>
      </c>
      <c r="AE36" s="23" t="str">
        <f>IFERROR(IF(F36="",AVERAGEIF(F$3:F36,F35,AE$3:AE36),AC36/N36)," ")</f>
        <v xml:space="preserve"> </v>
      </c>
      <c r="AF36" s="23" t="str">
        <f>IFERROR(IF(F36="",AVERAGEIF(F$3:F36,F35,AF$3:AF36),AD36/N36)," ")</f>
        <v xml:space="preserve"> </v>
      </c>
    </row>
    <row r="37" spans="7:32" ht="19" customHeight="1" x14ac:dyDescent="0.2">
      <c r="G37" s="1" t="str">
        <f t="shared" si="0"/>
        <v/>
      </c>
      <c r="I37" s="1">
        <f t="shared" si="1"/>
        <v>0</v>
      </c>
      <c r="M37" s="1">
        <f ca="1">IF(F37="",SUMIF(F$3:F37,F36,M$3:M36),K37*L37)</f>
        <v>0</v>
      </c>
      <c r="N37" s="1">
        <f ca="1">IFERROR(IF(F37="",SUMIF(F$3:F37,F36,N$3:N36),VLOOKUP(J:J,Прайс!A:C,3,0)*K37)," ")</f>
        <v>0</v>
      </c>
      <c r="O37" s="7">
        <f ca="1">IFERROR(IF(F37="",SUMIF(F$3:F37,F36,O$3:O36),VLOOKUP(J:J,Прайс!A:E,5,0)*K37)," ")</f>
        <v>0</v>
      </c>
      <c r="P37" s="1">
        <f ca="1">IFERROR(IF(F37="",SUMIF(F$3:F37,F36,P$3:P36),VLOOKUP(J:J,Прайс!A:F,6,0)*K37)," ")</f>
        <v>0</v>
      </c>
      <c r="Q37" s="1">
        <f ca="1">IFERROR(IF(F37="",SUMIF(F$3:F37,F36,Q$3:Q36),VLOOKUP(J:J,Прайс!A:G,7,0)*K37)," ")</f>
        <v>0</v>
      </c>
      <c r="R37" s="7">
        <f ca="1">IFERROR(IF(F37="",SUMIF(F$3:F37,F36,R$3:R36),(N37-(M37+O37+P37)))," ")</f>
        <v>0</v>
      </c>
      <c r="S37" s="1">
        <f ca="1">IFERROR(IF(F37="",SUMIF(F$3:F37,F36,S$3:S36),(N37-(M37+O37+Q37)))," ")</f>
        <v>0</v>
      </c>
      <c r="T37" s="23" t="str">
        <f>IFERROR(IF(F37="",AVERAGEIF(F$3:F37,F36,T$3:T37),R37/N37)," ")</f>
        <v xml:space="preserve"> </v>
      </c>
      <c r="U37" s="23" t="str">
        <f>IFERROR(IF(F37="",AVERAGEIF(F$3:F37,F36,U$3:U37),S37/N37)," ")</f>
        <v xml:space="preserve"> </v>
      </c>
      <c r="V37" s="1" t="str">
        <f t="shared" si="2"/>
        <v xml:space="preserve"> </v>
      </c>
      <c r="AB37" s="7">
        <f ca="1">IFERROR(IF(F37="",SUMIF(F$3:F37,F36,AB$3:AB36),Доп!K35+Доп!L35)," ")</f>
        <v>0</v>
      </c>
      <c r="AC37" s="7">
        <f ca="1">IFERROR(IF(F37="",SUMIF(F$3:F37,F36,AC$3:AC36),IF(AB37&gt;0,AB37-(M37+P37),""))," ")</f>
        <v>0</v>
      </c>
      <c r="AD37" s="1">
        <f ca="1">IFERROR(IF(F37="",SUMIF(F$3:F37,F36,AD$3:AD36),IF(AB37&gt;0,AB37-(M37+Q37),""))," ")</f>
        <v>0</v>
      </c>
      <c r="AE37" s="23" t="str">
        <f>IFERROR(IF(F37="",AVERAGEIF(F$3:F37,F36,AE$3:AE37),AC37/N37)," ")</f>
        <v xml:space="preserve"> </v>
      </c>
      <c r="AF37" s="23" t="str">
        <f>IFERROR(IF(F37="",AVERAGEIF(F$3:F37,F36,AF$3:AF37),AD37/N37)," ")</f>
        <v xml:space="preserve"> </v>
      </c>
    </row>
    <row r="38" spans="7:32" ht="19" customHeight="1" x14ac:dyDescent="0.2">
      <c r="G38" s="1" t="str">
        <f t="shared" si="0"/>
        <v/>
      </c>
      <c r="I38" s="1">
        <f t="shared" si="1"/>
        <v>0</v>
      </c>
      <c r="M38" s="1">
        <f ca="1">IF(F38="",SUMIF(F$3:F38,F37,M$3:M37),K38*L38)</f>
        <v>0</v>
      </c>
      <c r="N38" s="1">
        <f ca="1">IFERROR(IF(F38="",SUMIF(F$3:F38,F37,N$3:N37),VLOOKUP(J:J,Прайс!A:C,3,0)*K38)," ")</f>
        <v>0</v>
      </c>
      <c r="O38" s="7">
        <f ca="1">IFERROR(IF(F38="",SUMIF(F$3:F38,F37,O$3:O37),VLOOKUP(J:J,Прайс!A:E,5,0)*K38)," ")</f>
        <v>0</v>
      </c>
      <c r="P38" s="1">
        <f ca="1">IFERROR(IF(F38="",SUMIF(F$3:F38,F37,P$3:P37),VLOOKUP(J:J,Прайс!A:F,6,0)*K38)," ")</f>
        <v>0</v>
      </c>
      <c r="Q38" s="1">
        <f ca="1">IFERROR(IF(F38="",SUMIF(F$3:F38,F37,Q$3:Q37),VLOOKUP(J:J,Прайс!A:G,7,0)*K38)," ")</f>
        <v>0</v>
      </c>
      <c r="R38" s="7">
        <f ca="1">IFERROR(IF(F38="",SUMIF(F$3:F38,F37,R$3:R37),(N38-(M38+O38+P38)))," ")</f>
        <v>0</v>
      </c>
      <c r="S38" s="1">
        <f ca="1">IFERROR(IF(F38="",SUMIF(F$3:F38,F37,S$3:S37),(N38-(M38+O38+Q38)))," ")</f>
        <v>0</v>
      </c>
      <c r="T38" s="23" t="str">
        <f>IFERROR(IF(F38="",AVERAGEIF(F$3:F38,F37,T$3:T38),R38/N38)," ")</f>
        <v xml:space="preserve"> </v>
      </c>
      <c r="U38" s="23" t="str">
        <f>IFERROR(IF(F38="",AVERAGEIF(F$3:F38,F37,U$3:U38),S38/N38)," ")</f>
        <v xml:space="preserve"> </v>
      </c>
      <c r="V38" s="1" t="str">
        <f t="shared" si="2"/>
        <v xml:space="preserve"> </v>
      </c>
      <c r="AB38" s="7">
        <f ca="1">IFERROR(IF(F38="",SUMIF(F$3:F38,F37,AB$3:AB37),Доп!K36+Доп!L36)," ")</f>
        <v>0</v>
      </c>
      <c r="AC38" s="7">
        <f ca="1">IFERROR(IF(F38="",SUMIF(F$3:F38,F37,AC$3:AC37),IF(AB38&gt;0,AB38-(M38+P38),""))," ")</f>
        <v>0</v>
      </c>
      <c r="AD38" s="1">
        <f ca="1">IFERROR(IF(F38="",SUMIF(F$3:F38,F37,AD$3:AD37),IF(AB38&gt;0,AB38-(M38+Q38),""))," ")</f>
        <v>0</v>
      </c>
      <c r="AE38" s="23" t="str">
        <f>IFERROR(IF(F38="",AVERAGEIF(F$3:F38,F37,AE$3:AE38),AC38/N38)," ")</f>
        <v xml:space="preserve"> </v>
      </c>
      <c r="AF38" s="23" t="str">
        <f>IFERROR(IF(F38="",AVERAGEIF(F$3:F38,F37,AF$3:AF38),AD38/N38)," ")</f>
        <v xml:space="preserve"> </v>
      </c>
    </row>
    <row r="39" spans="7:32" ht="19" customHeight="1" x14ac:dyDescent="0.2">
      <c r="G39" s="1" t="str">
        <f t="shared" si="0"/>
        <v/>
      </c>
      <c r="I39" s="1">
        <f t="shared" si="1"/>
        <v>0</v>
      </c>
      <c r="M39" s="1">
        <f ca="1">IF(F39="",SUMIF(F$3:F39,F38,M$3:M38),K39*L39)</f>
        <v>0</v>
      </c>
      <c r="N39" s="1">
        <f ca="1">IFERROR(IF(F39="",SUMIF(F$3:F39,F38,N$3:N38),VLOOKUP(J:J,Прайс!A:C,3,0)*K39)," ")</f>
        <v>0</v>
      </c>
      <c r="O39" s="7">
        <f ca="1">IFERROR(IF(F39="",SUMIF(F$3:F39,F38,O$3:O38),VLOOKUP(J:J,Прайс!A:E,5,0)*K39)," ")</f>
        <v>0</v>
      </c>
      <c r="P39" s="1">
        <f ca="1">IFERROR(IF(F39="",SUMIF(F$3:F39,F38,P$3:P38),VLOOKUP(J:J,Прайс!A:F,6,0)*K39)," ")</f>
        <v>0</v>
      </c>
      <c r="Q39" s="1">
        <f ca="1">IFERROR(IF(F39="",SUMIF(F$3:F39,F38,Q$3:Q38),VLOOKUP(J:J,Прайс!A:G,7,0)*K39)," ")</f>
        <v>0</v>
      </c>
      <c r="R39" s="7">
        <f ca="1">IFERROR(IF(F39="",SUMIF(F$3:F39,F38,R$3:R38),(N39-(M39+O39+P39)))," ")</f>
        <v>0</v>
      </c>
      <c r="S39" s="1">
        <f ca="1">IFERROR(IF(F39="",SUMIF(F$3:F39,F38,S$3:S38),(N39-(M39+O39+Q39)))," ")</f>
        <v>0</v>
      </c>
      <c r="T39" s="23" t="str">
        <f>IFERROR(IF(F39="",AVERAGEIF(F$3:F39,F38,T$3:T39),R39/N39)," ")</f>
        <v xml:space="preserve"> </v>
      </c>
      <c r="U39" s="23" t="str">
        <f>IFERROR(IF(F39="",AVERAGEIF(F$3:F39,F38,U$3:U39),S39/N39)," ")</f>
        <v xml:space="preserve"> </v>
      </c>
      <c r="V39" s="1" t="str">
        <f t="shared" si="2"/>
        <v xml:space="preserve"> </v>
      </c>
      <c r="AB39" s="7">
        <f ca="1">IFERROR(IF(F39="",SUMIF(F$3:F39,F38,AB$3:AB38),Доп!K37+Доп!L37)," ")</f>
        <v>0</v>
      </c>
      <c r="AC39" s="7">
        <f ca="1">IFERROR(IF(F39="",SUMIF(F$3:F39,F38,AC$3:AC38),IF(AB39&gt;0,AB39-(M39+P39),""))," ")</f>
        <v>0</v>
      </c>
      <c r="AD39" s="1">
        <f ca="1">IFERROR(IF(F39="",SUMIF(F$3:F39,F38,AD$3:AD38),IF(AB39&gt;0,AB39-(M39+Q39),""))," ")</f>
        <v>0</v>
      </c>
      <c r="AE39" s="23" t="str">
        <f>IFERROR(IF(F39="",AVERAGEIF(F$3:F39,F38,AE$3:AE39),AC39/N39)," ")</f>
        <v xml:space="preserve"> </v>
      </c>
      <c r="AF39" s="23" t="str">
        <f>IFERROR(IF(F39="",AVERAGEIF(F$3:F39,F38,AF$3:AF39),AD39/N39)," ")</f>
        <v xml:space="preserve"> </v>
      </c>
    </row>
    <row r="40" spans="7:32" ht="19" customHeight="1" x14ac:dyDescent="0.2">
      <c r="G40" s="1" t="str">
        <f t="shared" si="0"/>
        <v/>
      </c>
      <c r="I40" s="1">
        <f t="shared" si="1"/>
        <v>0</v>
      </c>
      <c r="M40" s="1">
        <f ca="1">IF(F40="",SUMIF(F$3:F40,F39,M$3:M39),K40*L40)</f>
        <v>0</v>
      </c>
      <c r="N40" s="1">
        <f ca="1">IFERROR(IF(F40="",SUMIF(F$3:F40,F39,N$3:N39),VLOOKUP(J:J,Прайс!A:C,3,0)*K40)," ")</f>
        <v>0</v>
      </c>
      <c r="O40" s="7">
        <f ca="1">IFERROR(IF(F40="",SUMIF(F$3:F40,F39,O$3:O39),VLOOKUP(J:J,Прайс!A:E,5,0)*K40)," ")</f>
        <v>0</v>
      </c>
      <c r="P40" s="1">
        <f ca="1">IFERROR(IF(F40="",SUMIF(F$3:F40,F39,P$3:P39),VLOOKUP(J:J,Прайс!A:F,6,0)*K40)," ")</f>
        <v>0</v>
      </c>
      <c r="Q40" s="1">
        <f ca="1">IFERROR(IF(F40="",SUMIF(F$3:F40,F39,Q$3:Q39),VLOOKUP(J:J,Прайс!A:G,7,0)*K40)," ")</f>
        <v>0</v>
      </c>
      <c r="R40" s="7">
        <f ca="1">IFERROR(IF(F40="",SUMIF(F$3:F40,F39,R$3:R39),(N40-(M40+O40+P40)))," ")</f>
        <v>0</v>
      </c>
      <c r="S40" s="1">
        <f ca="1">IFERROR(IF(F40="",SUMIF(F$3:F40,F39,S$3:S39),(N40-(M40+O40+Q40)))," ")</f>
        <v>0</v>
      </c>
      <c r="T40" s="23" t="str">
        <f>IFERROR(IF(F40="",AVERAGEIF(F$3:F40,F39,T$3:T40),R40/N40)," ")</f>
        <v xml:space="preserve"> </v>
      </c>
      <c r="U40" s="23" t="str">
        <f>IFERROR(IF(F40="",AVERAGEIF(F$3:F40,F39,U$3:U40),S40/N40)," ")</f>
        <v xml:space="preserve"> </v>
      </c>
      <c r="V40" s="1" t="str">
        <f t="shared" si="2"/>
        <v xml:space="preserve"> </v>
      </c>
      <c r="AB40" s="7">
        <f ca="1">IFERROR(IF(F40="",SUMIF(F$3:F40,F39,AB$3:AB39),Доп!K38+Доп!L38)," ")</f>
        <v>0</v>
      </c>
      <c r="AC40" s="7">
        <f ca="1">IFERROR(IF(F40="",SUMIF(F$3:F40,F39,AC$3:AC39),IF(AB40&gt;0,AB40-(M40+P40),""))," ")</f>
        <v>0</v>
      </c>
      <c r="AD40" s="1">
        <f ca="1">IFERROR(IF(F40="",SUMIF(F$3:F40,F39,AD$3:AD39),IF(AB40&gt;0,AB40-(M40+Q40),""))," ")</f>
        <v>0</v>
      </c>
      <c r="AE40" s="23" t="str">
        <f>IFERROR(IF(F40="",AVERAGEIF(F$3:F40,F39,AE$3:AE40),AC40/N40)," ")</f>
        <v xml:space="preserve"> </v>
      </c>
      <c r="AF40" s="23" t="str">
        <f>IFERROR(IF(F40="",AVERAGEIF(F$3:F40,F39,AF$3:AF40),AD40/N40)," ")</f>
        <v xml:space="preserve"> </v>
      </c>
    </row>
    <row r="41" spans="7:32" ht="19" customHeight="1" x14ac:dyDescent="0.2">
      <c r="G41" s="1" t="str">
        <f t="shared" si="0"/>
        <v/>
      </c>
      <c r="I41" s="1">
        <f t="shared" si="1"/>
        <v>0</v>
      </c>
      <c r="M41" s="1">
        <f ca="1">IF(F41="",SUMIF(F$3:F41,F40,M$3:M40),K41*L41)</f>
        <v>0</v>
      </c>
      <c r="N41" s="1">
        <f ca="1">IFERROR(IF(F41="",SUMIF(F$3:F41,F40,N$3:N40),VLOOKUP(J:J,Прайс!A:C,3,0)*K41)," ")</f>
        <v>0</v>
      </c>
      <c r="O41" s="7">
        <f ca="1">IFERROR(IF(F41="",SUMIF(F$3:F41,F40,O$3:O40),VLOOKUP(J:J,Прайс!A:E,5,0)*K41)," ")</f>
        <v>0</v>
      </c>
      <c r="P41" s="1">
        <f ca="1">IFERROR(IF(F41="",SUMIF(F$3:F41,F40,P$3:P40),VLOOKUP(J:J,Прайс!A:F,6,0)*K41)," ")</f>
        <v>0</v>
      </c>
      <c r="Q41" s="1">
        <f ca="1">IFERROR(IF(F41="",SUMIF(F$3:F41,F40,Q$3:Q40),VLOOKUP(J:J,Прайс!A:G,7,0)*K41)," ")</f>
        <v>0</v>
      </c>
      <c r="R41" s="7">
        <f ca="1">IFERROR(IF(F41="",SUMIF(F$3:F41,F40,R$3:R40),(N41-(M41+O41+P41)))," ")</f>
        <v>0</v>
      </c>
      <c r="S41" s="1">
        <f ca="1">IFERROR(IF(F41="",SUMIF(F$3:F41,F40,S$3:S40),(N41-(M41+O41+Q41)))," ")</f>
        <v>0</v>
      </c>
      <c r="T41" s="23" t="str">
        <f>IFERROR(IF(F41="",AVERAGEIF(F$3:F41,F40,T$3:T41),R41/N41)," ")</f>
        <v xml:space="preserve"> </v>
      </c>
      <c r="U41" s="23" t="str">
        <f>IFERROR(IF(F41="",AVERAGEIF(F$3:F41,F40,U$3:U41),S41/N41)," ")</f>
        <v xml:space="preserve"> </v>
      </c>
      <c r="V41" s="1" t="str">
        <f t="shared" si="2"/>
        <v xml:space="preserve"> </v>
      </c>
      <c r="AB41" s="7">
        <f ca="1">IFERROR(IF(F41="",SUMIF(F$3:F41,F40,AB$3:AB40),Доп!K39+Доп!L39)," ")</f>
        <v>0</v>
      </c>
      <c r="AC41" s="7">
        <f ca="1">IFERROR(IF(F41="",SUMIF(F$3:F41,F40,AC$3:AC40),IF(AB41&gt;0,AB41-(M41+P41),""))," ")</f>
        <v>0</v>
      </c>
      <c r="AD41" s="1">
        <f ca="1">IFERROR(IF(F41="",SUMIF(F$3:F41,F40,AD$3:AD40),IF(AB41&gt;0,AB41-(M41+Q41),""))," ")</f>
        <v>0</v>
      </c>
      <c r="AE41" s="23" t="str">
        <f>IFERROR(IF(F41="",AVERAGEIF(F$3:F41,F40,AE$3:AE41),AC41/N41)," ")</f>
        <v xml:space="preserve"> </v>
      </c>
      <c r="AF41" s="23" t="str">
        <f>IFERROR(IF(F41="",AVERAGEIF(F$3:F41,F40,AF$3:AF41),AD41/N41)," ")</f>
        <v xml:space="preserve"> </v>
      </c>
    </row>
    <row r="42" spans="7:32" ht="19" customHeight="1" x14ac:dyDescent="0.2">
      <c r="G42" s="1" t="str">
        <f t="shared" si="0"/>
        <v/>
      </c>
      <c r="I42" s="1">
        <f t="shared" si="1"/>
        <v>0</v>
      </c>
      <c r="M42" s="1">
        <f ca="1">IF(F42="",SUMIF(F$3:F42,F41,M$3:M41),K42*L42)</f>
        <v>0</v>
      </c>
      <c r="N42" s="1">
        <f ca="1">IFERROR(IF(F42="",SUMIF(F$3:F42,F41,N$3:N41),VLOOKUP(J:J,Прайс!A:C,3,0)*K42)," ")</f>
        <v>0</v>
      </c>
      <c r="O42" s="7">
        <f ca="1">IFERROR(IF(F42="",SUMIF(F$3:F42,F41,O$3:O41),VLOOKUP(J:J,Прайс!A:E,5,0)*K42)," ")</f>
        <v>0</v>
      </c>
      <c r="P42" s="1">
        <f ca="1">IFERROR(IF(F42="",SUMIF(F$3:F42,F41,P$3:P41),VLOOKUP(J:J,Прайс!A:F,6,0)*K42)," ")</f>
        <v>0</v>
      </c>
      <c r="Q42" s="1">
        <f ca="1">IFERROR(IF(F42="",SUMIF(F$3:F42,F41,Q$3:Q41),VLOOKUP(J:J,Прайс!A:G,7,0)*K42)," ")</f>
        <v>0</v>
      </c>
      <c r="R42" s="7">
        <f ca="1">IFERROR(IF(F42="",SUMIF(F$3:F42,F41,R$3:R41),(N42-(M42+O42+P42)))," ")</f>
        <v>0</v>
      </c>
      <c r="S42" s="1">
        <f ca="1">IFERROR(IF(F42="",SUMIF(F$3:F42,F41,S$3:S41),(N42-(M42+O42+Q42)))," ")</f>
        <v>0</v>
      </c>
      <c r="T42" s="23" t="str">
        <f>IFERROR(IF(F42="",AVERAGEIF(F$3:F42,F41,T$3:T42),R42/N42)," ")</f>
        <v xml:space="preserve"> </v>
      </c>
      <c r="U42" s="23" t="str">
        <f>IFERROR(IF(F42="",AVERAGEIF(F$3:F42,F41,U$3:U42),S42/N42)," ")</f>
        <v xml:space="preserve"> </v>
      </c>
      <c r="V42" s="1" t="str">
        <f t="shared" si="2"/>
        <v xml:space="preserve"> </v>
      </c>
      <c r="AB42" s="7">
        <f ca="1">IFERROR(IF(F42="",SUMIF(F$3:F42,F41,AB$3:AB41),Доп!K40+Доп!L40)," ")</f>
        <v>0</v>
      </c>
      <c r="AC42" s="7">
        <f ca="1">IFERROR(IF(F42="",SUMIF(F$3:F42,F41,AC$3:AC41),IF(AB42&gt;0,AB42-(M42+P42),""))," ")</f>
        <v>0</v>
      </c>
      <c r="AD42" s="1">
        <f ca="1">IFERROR(IF(F42="",SUMIF(F$3:F42,F41,AD$3:AD41),IF(AB42&gt;0,AB42-(M42+Q42),""))," ")</f>
        <v>0</v>
      </c>
      <c r="AE42" s="23" t="str">
        <f>IFERROR(IF(F42="",AVERAGEIF(F$3:F42,F41,AE$3:AE42),AC42/N42)," ")</f>
        <v xml:space="preserve"> </v>
      </c>
      <c r="AF42" s="23" t="str">
        <f>IFERROR(IF(F42="",AVERAGEIF(F$3:F42,F41,AF$3:AF42),AD42/N42)," ")</f>
        <v xml:space="preserve"> </v>
      </c>
    </row>
    <row r="43" spans="7:32" ht="19" customHeight="1" x14ac:dyDescent="0.2">
      <c r="G43" s="1" t="str">
        <f t="shared" si="0"/>
        <v/>
      </c>
      <c r="I43" s="1">
        <f t="shared" si="1"/>
        <v>0</v>
      </c>
      <c r="M43" s="1">
        <f ca="1">IF(F43="",SUMIF(F$3:F43,F42,M$3:M42),K43*L43)</f>
        <v>0</v>
      </c>
      <c r="N43" s="1">
        <f ca="1">IFERROR(IF(F43="",SUMIF(F$3:F43,F42,N$3:N42),VLOOKUP(J:J,Прайс!A:C,3,0)*K43)," ")</f>
        <v>0</v>
      </c>
      <c r="O43" s="7">
        <f ca="1">IFERROR(IF(F43="",SUMIF(F$3:F43,F42,O$3:O42),VLOOKUP(J:J,Прайс!A:E,5,0)*K43)," ")</f>
        <v>0</v>
      </c>
      <c r="P43" s="1">
        <f ca="1">IFERROR(IF(F43="",SUMIF(F$3:F43,F42,P$3:P42),VLOOKUP(J:J,Прайс!A:F,6,0)*K43)," ")</f>
        <v>0</v>
      </c>
      <c r="Q43" s="1">
        <f ca="1">IFERROR(IF(F43="",SUMIF(F$3:F43,F42,Q$3:Q42),VLOOKUP(J:J,Прайс!A:G,7,0)*K43)," ")</f>
        <v>0</v>
      </c>
      <c r="R43" s="7">
        <f ca="1">IFERROR(IF(F43="",SUMIF(F$3:F43,F42,R$3:R42),(N43-(M43+O43+P43)))," ")</f>
        <v>0</v>
      </c>
      <c r="S43" s="1">
        <f ca="1">IFERROR(IF(F43="",SUMIF(F$3:F43,F42,S$3:S42),(N43-(M43+O43+Q43)))," ")</f>
        <v>0</v>
      </c>
      <c r="T43" s="23" t="str">
        <f>IFERROR(IF(F43="",AVERAGEIF(F$3:F43,F42,T$3:T43),R43/N43)," ")</f>
        <v xml:space="preserve"> </v>
      </c>
      <c r="U43" s="23" t="str">
        <f>IFERROR(IF(F43="",AVERAGEIF(F$3:F43,F42,U$3:U43),S43/N43)," ")</f>
        <v xml:space="preserve"> </v>
      </c>
      <c r="V43" s="1" t="str">
        <f t="shared" si="2"/>
        <v xml:space="preserve"> </v>
      </c>
      <c r="AB43" s="7">
        <f ca="1">IFERROR(IF(F43="",SUMIF(F$3:F43,F42,AB$3:AB42),Доп!K41+Доп!L41)," ")</f>
        <v>0</v>
      </c>
      <c r="AC43" s="7">
        <f ca="1">IFERROR(IF(F43="",SUMIF(F$3:F43,F42,AC$3:AC42),IF(AB43&gt;0,AB43-(M43+P43),""))," ")</f>
        <v>0</v>
      </c>
      <c r="AD43" s="1">
        <f ca="1">IFERROR(IF(F43="",SUMIF(F$3:F43,F42,AD$3:AD42),IF(AB43&gt;0,AB43-(M43+Q43),""))," ")</f>
        <v>0</v>
      </c>
      <c r="AE43" s="23" t="str">
        <f>IFERROR(IF(F43="",AVERAGEIF(F$3:F43,F42,AE$3:AE43),AC43/N43)," ")</f>
        <v xml:space="preserve"> </v>
      </c>
      <c r="AF43" s="23" t="str">
        <f>IFERROR(IF(F43="",AVERAGEIF(F$3:F43,F42,AF$3:AF43),AD43/N43)," ")</f>
        <v xml:space="preserve"> </v>
      </c>
    </row>
    <row r="44" spans="7:32" ht="19" customHeight="1" x14ac:dyDescent="0.2">
      <c r="G44" s="1" t="str">
        <f t="shared" si="0"/>
        <v/>
      </c>
      <c r="I44" s="1">
        <f t="shared" si="1"/>
        <v>0</v>
      </c>
      <c r="M44" s="1">
        <f ca="1">IF(F44="",SUMIF(F$3:F44,F43,M$3:M43),K44*L44)</f>
        <v>0</v>
      </c>
      <c r="N44" s="1">
        <f ca="1">IFERROR(IF(F44="",SUMIF(F$3:F44,F43,N$3:N43),VLOOKUP(J:J,Прайс!A:C,3,0)*K44)," ")</f>
        <v>0</v>
      </c>
      <c r="O44" s="7">
        <f ca="1">IFERROR(IF(F44="",SUMIF(F$3:F44,F43,O$3:O43),VLOOKUP(J:J,Прайс!A:E,5,0)*K44)," ")</f>
        <v>0</v>
      </c>
      <c r="P44" s="1">
        <f ca="1">IFERROR(IF(F44="",SUMIF(F$3:F44,F43,P$3:P43),VLOOKUP(J:J,Прайс!A:F,6,0)*K44)," ")</f>
        <v>0</v>
      </c>
      <c r="Q44" s="1">
        <f ca="1">IFERROR(IF(F44="",SUMIF(F$3:F44,F43,Q$3:Q43),VLOOKUP(J:J,Прайс!A:G,7,0)*K44)," ")</f>
        <v>0</v>
      </c>
      <c r="R44" s="7">
        <f ca="1">IFERROR(IF(F44="",SUMIF(F$3:F44,F43,R$3:R43),(N44-(M44+O44+P44)))," ")</f>
        <v>0</v>
      </c>
      <c r="S44" s="1">
        <f ca="1">IFERROR(IF(F44="",SUMIF(F$3:F44,F43,S$3:S43),(N44-(M44+O44+Q44)))," ")</f>
        <v>0</v>
      </c>
      <c r="T44" s="23" t="str">
        <f>IFERROR(IF(F44="",AVERAGEIF(F$3:F44,F43,T$3:T44),R44/N44)," ")</f>
        <v xml:space="preserve"> </v>
      </c>
      <c r="U44" s="23" t="str">
        <f>IFERROR(IF(F44="",AVERAGEIF(F$3:F44,F43,U$3:U44),S44/N44)," ")</f>
        <v xml:space="preserve"> </v>
      </c>
      <c r="V44" s="1" t="str">
        <f t="shared" si="2"/>
        <v xml:space="preserve"> </v>
      </c>
      <c r="AB44" s="7">
        <f ca="1">IFERROR(IF(F44="",SUMIF(F$3:F44,F43,AB$3:AB43),Доп!K42+Доп!L42)," ")</f>
        <v>0</v>
      </c>
      <c r="AC44" s="7">
        <f ca="1">IFERROR(IF(F44="",SUMIF(F$3:F44,F43,AC$3:AC43),IF(AB44&gt;0,AB44-(M44+P44),""))," ")</f>
        <v>0</v>
      </c>
      <c r="AD44" s="1">
        <f ca="1">IFERROR(IF(F44="",SUMIF(F$3:F44,F43,AD$3:AD43),IF(AB44&gt;0,AB44-(M44+Q44),""))," ")</f>
        <v>0</v>
      </c>
      <c r="AE44" s="23" t="str">
        <f>IFERROR(IF(F44="",AVERAGEIF(F$3:F44,F43,AE$3:AE44),AC44/N44)," ")</f>
        <v xml:space="preserve"> </v>
      </c>
      <c r="AF44" s="23" t="str">
        <f>IFERROR(IF(F44="",AVERAGEIF(F$3:F44,F43,AF$3:AF44),AD44/N44)," ")</f>
        <v xml:space="preserve"> </v>
      </c>
    </row>
    <row r="45" spans="7:32" ht="19" customHeight="1" x14ac:dyDescent="0.2">
      <c r="G45" s="1" t="str">
        <f t="shared" si="0"/>
        <v/>
      </c>
      <c r="I45" s="1">
        <f t="shared" si="1"/>
        <v>0</v>
      </c>
      <c r="M45" s="1">
        <f ca="1">IF(F45="",SUMIF(F$3:F45,F44,M$3:M44),K45*L45)</f>
        <v>0</v>
      </c>
      <c r="N45" s="1">
        <f ca="1">IFERROR(IF(F45="",SUMIF(F$3:F45,F44,N$3:N44),VLOOKUP(J:J,Прайс!A:C,3,0)*K45)," ")</f>
        <v>0</v>
      </c>
      <c r="O45" s="7">
        <f ca="1">IFERROR(IF(F45="",SUMIF(F$3:F45,F44,O$3:O44),VLOOKUP(J:J,Прайс!A:E,5,0)*K45)," ")</f>
        <v>0</v>
      </c>
      <c r="P45" s="1">
        <f ca="1">IFERROR(IF(F45="",SUMIF(F$3:F45,F44,P$3:P44),VLOOKUP(J:J,Прайс!A:F,6,0)*K45)," ")</f>
        <v>0</v>
      </c>
      <c r="Q45" s="1">
        <f ca="1">IFERROR(IF(F45="",SUMIF(F$3:F45,F44,Q$3:Q44),VLOOKUP(J:J,Прайс!A:G,7,0)*K45)," ")</f>
        <v>0</v>
      </c>
      <c r="R45" s="7">
        <f ca="1">IFERROR(IF(F45="",SUMIF(F$3:F45,F44,R$3:R44),(N45-(M45+O45+P45)))," ")</f>
        <v>0</v>
      </c>
      <c r="S45" s="1">
        <f ca="1">IFERROR(IF(F45="",SUMIF(F$3:F45,F44,S$3:S44),(N45-(M45+O45+Q45)))," ")</f>
        <v>0</v>
      </c>
      <c r="T45" s="23" t="str">
        <f>IFERROR(IF(F45="",AVERAGEIF(F$3:F45,F44,T$3:T45),R45/N45)," ")</f>
        <v xml:space="preserve"> </v>
      </c>
      <c r="U45" s="23" t="str">
        <f>IFERROR(IF(F45="",AVERAGEIF(F$3:F45,F44,U$3:U45),S45/N45)," ")</f>
        <v xml:space="preserve"> </v>
      </c>
      <c r="V45" s="1" t="str">
        <f t="shared" si="2"/>
        <v xml:space="preserve"> </v>
      </c>
      <c r="AB45" s="7">
        <f ca="1">IFERROR(IF(F45="",SUMIF(F$3:F45,F44,AB$3:AB44),Доп!K43+Доп!L43)," ")</f>
        <v>0</v>
      </c>
      <c r="AC45" s="7">
        <f ca="1">IFERROR(IF(F45="",SUMIF(F$3:F45,F44,AC$3:AC44),IF(AB45&gt;0,AB45-(M45+P45),""))," ")</f>
        <v>0</v>
      </c>
      <c r="AD45" s="1">
        <f ca="1">IFERROR(IF(F45="",SUMIF(F$3:F45,F44,AD$3:AD44),IF(AB45&gt;0,AB45-(M45+Q45),""))," ")</f>
        <v>0</v>
      </c>
      <c r="AE45" s="23" t="str">
        <f>IFERROR(IF(F45="",AVERAGEIF(F$3:F45,F44,AE$3:AE45),AC45/N45)," ")</f>
        <v xml:space="preserve"> </v>
      </c>
      <c r="AF45" s="23" t="str">
        <f>IFERROR(IF(F45="",AVERAGEIF(F$3:F45,F44,AF$3:AF45),AD45/N45)," ")</f>
        <v xml:space="preserve"> </v>
      </c>
    </row>
    <row r="46" spans="7:32" ht="19" customHeight="1" x14ac:dyDescent="0.2">
      <c r="G46" s="1" t="str">
        <f t="shared" si="0"/>
        <v/>
      </c>
      <c r="I46" s="1">
        <f t="shared" si="1"/>
        <v>0</v>
      </c>
      <c r="M46" s="1">
        <f ca="1">IF(F46="",SUMIF(F$3:F46,F45,M$3:M45),K46*L46)</f>
        <v>0</v>
      </c>
      <c r="N46" s="1">
        <f ca="1">IFERROR(IF(F46="",SUMIF(F$3:F46,F45,N$3:N45),VLOOKUP(J:J,Прайс!A:C,3,0)*K46)," ")</f>
        <v>0</v>
      </c>
      <c r="O46" s="7">
        <f ca="1">IFERROR(IF(F46="",SUMIF(F$3:F46,F45,O$3:O45),VLOOKUP(J:J,Прайс!A:E,5,0)*K46)," ")</f>
        <v>0</v>
      </c>
      <c r="P46" s="1">
        <f ca="1">IFERROR(IF(F46="",SUMIF(F$3:F46,F45,P$3:P45),VLOOKUP(J:J,Прайс!A:F,6,0)*K46)," ")</f>
        <v>0</v>
      </c>
      <c r="Q46" s="1">
        <f ca="1">IFERROR(IF(F46="",SUMIF(F$3:F46,F45,Q$3:Q45),VLOOKUP(J:J,Прайс!A:G,7,0)*K46)," ")</f>
        <v>0</v>
      </c>
      <c r="R46" s="7">
        <f ca="1">IFERROR(IF(F46="",SUMIF(F$3:F46,F45,R$3:R45),(N46-(M46+O46+P46)))," ")</f>
        <v>0</v>
      </c>
      <c r="S46" s="1">
        <f ca="1">IFERROR(IF(F46="",SUMIF(F$3:F46,F45,S$3:S45),(N46-(M46+O46+Q46)))," ")</f>
        <v>0</v>
      </c>
      <c r="T46" s="23" t="str">
        <f>IFERROR(IF(F46="",AVERAGEIF(F$3:F46,F45,T$3:T46),R46/N46)," ")</f>
        <v xml:space="preserve"> </v>
      </c>
      <c r="U46" s="23" t="str">
        <f>IFERROR(IF(F46="",AVERAGEIF(F$3:F46,F45,U$3:U46),S46/N46)," ")</f>
        <v xml:space="preserve"> </v>
      </c>
      <c r="V46" s="1" t="str">
        <f t="shared" si="2"/>
        <v xml:space="preserve"> </v>
      </c>
      <c r="AB46" s="7">
        <f ca="1">IFERROR(IF(F46="",SUMIF(F$3:F46,F45,AB$3:AB45),Доп!K44+Доп!L44)," ")</f>
        <v>0</v>
      </c>
      <c r="AC46" s="7">
        <f ca="1">IFERROR(IF(F46="",SUMIF(F$3:F46,F45,AC$3:AC45),IF(AB46&gt;0,AB46-(M46+P46),""))," ")</f>
        <v>0</v>
      </c>
      <c r="AD46" s="1">
        <f ca="1">IFERROR(IF(F46="",SUMIF(F$3:F46,F45,AD$3:AD45),IF(AB46&gt;0,AB46-(M46+Q46),""))," ")</f>
        <v>0</v>
      </c>
      <c r="AE46" s="23" t="str">
        <f>IFERROR(IF(F46="",AVERAGEIF(F$3:F46,F45,AE$3:AE46),AC46/N46)," ")</f>
        <v xml:space="preserve"> </v>
      </c>
      <c r="AF46" s="23" t="str">
        <f>IFERROR(IF(F46="",AVERAGEIF(F$3:F46,F45,AF$3:AF46),AD46/N46)," ")</f>
        <v xml:space="preserve"> </v>
      </c>
    </row>
    <row r="47" spans="7:32" ht="19" customHeight="1" x14ac:dyDescent="0.2">
      <c r="G47" s="1" t="str">
        <f t="shared" si="0"/>
        <v/>
      </c>
      <c r="I47" s="1">
        <f t="shared" si="1"/>
        <v>0</v>
      </c>
      <c r="M47" s="1">
        <f ca="1">IF(F47="",SUMIF(F$3:F47,F46,M$3:M46),K47*L47)</f>
        <v>0</v>
      </c>
      <c r="N47" s="1">
        <f ca="1">IFERROR(IF(F47="",SUMIF(F$3:F47,F46,N$3:N46),VLOOKUP(J:J,Прайс!A:C,3,0)*K47)," ")</f>
        <v>0</v>
      </c>
      <c r="O47" s="7">
        <f ca="1">IFERROR(IF(F47="",SUMIF(F$3:F47,F46,O$3:O46),VLOOKUP(J:J,Прайс!A:E,5,0)*K47)," ")</f>
        <v>0</v>
      </c>
      <c r="P47" s="1">
        <f ca="1">IFERROR(IF(F47="",SUMIF(F$3:F47,F46,P$3:P46),VLOOKUP(J:J,Прайс!A:F,6,0)*K47)," ")</f>
        <v>0</v>
      </c>
      <c r="Q47" s="1">
        <f ca="1">IFERROR(IF(F47="",SUMIF(F$3:F47,F46,Q$3:Q46),VLOOKUP(J:J,Прайс!A:G,7,0)*K47)," ")</f>
        <v>0</v>
      </c>
      <c r="R47" s="7">
        <f ca="1">IFERROR(IF(F47="",SUMIF(F$3:F47,F46,R$3:R46),(N47-(M47+O47+P47)))," ")</f>
        <v>0</v>
      </c>
      <c r="S47" s="1">
        <f ca="1">IFERROR(IF(F47="",SUMIF(F$3:F47,F46,S$3:S46),(N47-(M47+O47+Q47)))," ")</f>
        <v>0</v>
      </c>
      <c r="T47" s="23" t="str">
        <f>IFERROR(IF(F47="",AVERAGEIF(F$3:F47,F46,T$3:T47),R47/N47)," ")</f>
        <v xml:space="preserve"> </v>
      </c>
      <c r="U47" s="23" t="str">
        <f>IFERROR(IF(F47="",AVERAGEIF(F$3:F47,F46,U$3:U47),S47/N47)," ")</f>
        <v xml:space="preserve"> </v>
      </c>
      <c r="V47" s="1" t="str">
        <f t="shared" si="2"/>
        <v xml:space="preserve"> </v>
      </c>
      <c r="AB47" s="7">
        <f ca="1">IFERROR(IF(F47="",SUMIF(F$3:F47,F46,AB$3:AB46),Доп!K45+Доп!L45)," ")</f>
        <v>0</v>
      </c>
      <c r="AC47" s="7">
        <f ca="1">IFERROR(IF(F47="",SUMIF(F$3:F47,F46,AC$3:AC46),IF(AB47&gt;0,AB47-(M47+P47),""))," ")</f>
        <v>0</v>
      </c>
      <c r="AD47" s="1">
        <f ca="1">IFERROR(IF(F47="",SUMIF(F$3:F47,F46,AD$3:AD46),IF(AB47&gt;0,AB47-(M47+Q47),""))," ")</f>
        <v>0</v>
      </c>
      <c r="AE47" s="23" t="str">
        <f>IFERROR(IF(F47="",AVERAGEIF(F$3:F47,F46,AE$3:AE47),AC47/N47)," ")</f>
        <v xml:space="preserve"> </v>
      </c>
      <c r="AF47" s="23" t="str">
        <f>IFERROR(IF(F47="",AVERAGEIF(F$3:F47,F46,AF$3:AF47),AD47/N47)," ")</f>
        <v xml:space="preserve"> </v>
      </c>
    </row>
    <row r="48" spans="7:32" ht="19" customHeight="1" x14ac:dyDescent="0.2">
      <c r="G48" s="1" t="str">
        <f t="shared" si="0"/>
        <v/>
      </c>
      <c r="I48" s="1">
        <f t="shared" si="1"/>
        <v>0</v>
      </c>
      <c r="M48" s="1">
        <f ca="1">IF(F48="",SUMIF(F$3:F48,F47,M$3:M47),K48*L48)</f>
        <v>0</v>
      </c>
      <c r="N48" s="1">
        <f ca="1">IFERROR(IF(F48="",SUMIF(F$3:F48,F47,N$3:N47),VLOOKUP(J:J,Прайс!A:C,3,0)*K48)," ")</f>
        <v>0</v>
      </c>
      <c r="O48" s="7">
        <f ca="1">IFERROR(IF(F48="",SUMIF(F$3:F48,F47,O$3:O47),VLOOKUP(J:J,Прайс!A:E,5,0)*K48)," ")</f>
        <v>0</v>
      </c>
      <c r="P48" s="1">
        <f ca="1">IFERROR(IF(F48="",SUMIF(F$3:F48,F47,P$3:P47),VLOOKUP(J:J,Прайс!A:F,6,0)*K48)," ")</f>
        <v>0</v>
      </c>
      <c r="Q48" s="1">
        <f ca="1">IFERROR(IF(F48="",SUMIF(F$3:F48,F47,Q$3:Q47),VLOOKUP(J:J,Прайс!A:G,7,0)*K48)," ")</f>
        <v>0</v>
      </c>
      <c r="R48" s="7">
        <f ca="1">IFERROR(IF(F48="",SUMIF(F$3:F48,F47,R$3:R47),(N48-(M48+O48+P48)))," ")</f>
        <v>0</v>
      </c>
      <c r="S48" s="1">
        <f ca="1">IFERROR(IF(F48="",SUMIF(F$3:F48,F47,S$3:S47),(N48-(M48+O48+Q48)))," ")</f>
        <v>0</v>
      </c>
      <c r="T48" s="23" t="str">
        <f>IFERROR(IF(F48="",AVERAGEIF(F$3:F48,F47,T$3:T48),R48/N48)," ")</f>
        <v xml:space="preserve"> </v>
      </c>
      <c r="U48" s="23" t="str">
        <f>IFERROR(IF(F48="",AVERAGEIF(F$3:F48,F47,U$3:U48),S48/N48)," ")</f>
        <v xml:space="preserve"> </v>
      </c>
      <c r="V48" s="1" t="str">
        <f t="shared" si="2"/>
        <v xml:space="preserve"> </v>
      </c>
      <c r="AB48" s="7">
        <f ca="1">IFERROR(IF(F48="",SUMIF(F$3:F48,F47,AB$3:AB47),Доп!K46+Доп!L46)," ")</f>
        <v>0</v>
      </c>
      <c r="AC48" s="7">
        <f ca="1">IFERROR(IF(F48="",SUMIF(F$3:F48,F47,AC$3:AC47),IF(AB48&gt;0,AB48-(M48+P48),""))," ")</f>
        <v>0</v>
      </c>
      <c r="AD48" s="1">
        <f ca="1">IFERROR(IF(F48="",SUMIF(F$3:F48,F47,AD$3:AD47),IF(AB48&gt;0,AB48-(M48+Q48),""))," ")</f>
        <v>0</v>
      </c>
      <c r="AE48" s="23" t="str">
        <f>IFERROR(IF(F48="",AVERAGEIF(F$3:F48,F47,AE$3:AE48),AC48/N48)," ")</f>
        <v xml:space="preserve"> </v>
      </c>
      <c r="AF48" s="23" t="str">
        <f>IFERROR(IF(F48="",AVERAGEIF(F$3:F48,F47,AF$3:AF48),AD48/N48)," ")</f>
        <v xml:space="preserve"> </v>
      </c>
    </row>
    <row r="49" spans="7:32" ht="19" customHeight="1" x14ac:dyDescent="0.2">
      <c r="G49" s="1" t="str">
        <f t="shared" si="0"/>
        <v/>
      </c>
      <c r="I49" s="1">
        <f t="shared" si="1"/>
        <v>0</v>
      </c>
      <c r="M49" s="1">
        <f ca="1">IF(F49="",SUMIF(F$3:F49,F48,M$3:M48),K49*L49)</f>
        <v>0</v>
      </c>
      <c r="N49" s="1">
        <f ca="1">IFERROR(IF(F49="",SUMIF(F$3:F49,F48,N$3:N48),VLOOKUP(J:J,Прайс!A:C,3,0)*K49)," ")</f>
        <v>0</v>
      </c>
      <c r="O49" s="7">
        <f ca="1">IFERROR(IF(F49="",SUMIF(F$3:F49,F48,O$3:O48),VLOOKUP(J:J,Прайс!A:E,5,0)*K49)," ")</f>
        <v>0</v>
      </c>
      <c r="P49" s="1">
        <f ca="1">IFERROR(IF(F49="",SUMIF(F$3:F49,F48,P$3:P48),VLOOKUP(J:J,Прайс!A:F,6,0)*K49)," ")</f>
        <v>0</v>
      </c>
      <c r="Q49" s="1">
        <f ca="1">IFERROR(IF(F49="",SUMIF(F$3:F49,F48,Q$3:Q48),VLOOKUP(J:J,Прайс!A:G,7,0)*K49)," ")</f>
        <v>0</v>
      </c>
      <c r="R49" s="7">
        <f ca="1">IFERROR(IF(F49="",SUMIF(F$3:F49,F48,R$3:R48),(N49-(M49+O49+P49)))," ")</f>
        <v>0</v>
      </c>
      <c r="S49" s="1">
        <f ca="1">IFERROR(IF(F49="",SUMIF(F$3:F49,F48,S$3:S48),(N49-(M49+O49+Q49)))," ")</f>
        <v>0</v>
      </c>
      <c r="T49" s="23" t="str">
        <f>IFERROR(IF(F49="",AVERAGEIF(F$3:F49,F48,T$3:T49),R49/N49)," ")</f>
        <v xml:space="preserve"> </v>
      </c>
      <c r="U49" s="23" t="str">
        <f>IFERROR(IF(F49="",AVERAGEIF(F$3:F49,F48,U$3:U49),S49/N49)," ")</f>
        <v xml:space="preserve"> </v>
      </c>
      <c r="V49" s="1" t="str">
        <f t="shared" si="2"/>
        <v xml:space="preserve"> </v>
      </c>
      <c r="AB49" s="7">
        <f ca="1">IFERROR(IF(F49="",SUMIF(F$3:F49,F48,AB$3:AB48),Доп!K47+Доп!L47)," ")</f>
        <v>0</v>
      </c>
      <c r="AC49" s="7">
        <f ca="1">IFERROR(IF(F49="",SUMIF(F$3:F49,F48,AC$3:AC48),IF(AB49&gt;0,AB49-(M49+P49),""))," ")</f>
        <v>0</v>
      </c>
      <c r="AD49" s="1">
        <f ca="1">IFERROR(IF(F49="",SUMIF(F$3:F49,F48,AD$3:AD48),IF(AB49&gt;0,AB49-(M49+Q49),""))," ")</f>
        <v>0</v>
      </c>
      <c r="AE49" s="23" t="str">
        <f>IFERROR(IF(F49="",AVERAGEIF(F$3:F49,F48,AE$3:AE49),AC49/N49)," ")</f>
        <v xml:space="preserve"> </v>
      </c>
      <c r="AF49" s="23" t="str">
        <f>IFERROR(IF(F49="",AVERAGEIF(F$3:F49,F48,AF$3:AF49),AD49/N49)," ")</f>
        <v xml:space="preserve"> </v>
      </c>
    </row>
    <row r="50" spans="7:32" ht="19" customHeight="1" x14ac:dyDescent="0.2">
      <c r="G50" s="1" t="str">
        <f t="shared" si="0"/>
        <v/>
      </c>
      <c r="I50" s="1">
        <f t="shared" si="1"/>
        <v>0</v>
      </c>
      <c r="M50" s="1">
        <f ca="1">IF(F50="",SUMIF(F$3:F50,F49,M$3:M49),K50*L50)</f>
        <v>0</v>
      </c>
      <c r="N50" s="1">
        <f ca="1">IFERROR(IF(F50="",SUMIF(F$3:F50,F49,N$3:N49),VLOOKUP(J:J,Прайс!A:C,3,0)*K50)," ")</f>
        <v>0</v>
      </c>
      <c r="O50" s="7">
        <f ca="1">IFERROR(IF(F50="",SUMIF(F$3:F50,F49,O$3:O49),VLOOKUP(J:J,Прайс!A:E,5,0)*K50)," ")</f>
        <v>0</v>
      </c>
      <c r="P50" s="1">
        <f ca="1">IFERROR(IF(F50="",SUMIF(F$3:F50,F49,P$3:P49),VLOOKUP(J:J,Прайс!A:F,6,0)*K50)," ")</f>
        <v>0</v>
      </c>
      <c r="Q50" s="1">
        <f ca="1">IFERROR(IF(F50="",SUMIF(F$3:F50,F49,Q$3:Q49),VLOOKUP(J:J,Прайс!A:G,7,0)*K50)," ")</f>
        <v>0</v>
      </c>
      <c r="R50" s="7">
        <f ca="1">IFERROR(IF(F50="",SUMIF(F$3:F50,F49,R$3:R49),(N50-(M50+O50+P50)))," ")</f>
        <v>0</v>
      </c>
      <c r="S50" s="1">
        <f ca="1">IFERROR(IF(F50="",SUMIF(F$3:F50,F49,S$3:S49),(N50-(M50+O50+Q50)))," ")</f>
        <v>0</v>
      </c>
      <c r="T50" s="23" t="str">
        <f>IFERROR(IF(F50="",AVERAGEIF(F$3:F50,F49,T$3:T50),R50/N50)," ")</f>
        <v xml:space="preserve"> </v>
      </c>
      <c r="U50" s="23" t="str">
        <f>IFERROR(IF(F50="",AVERAGEIF(F$3:F50,F49,U$3:U50),S50/N50)," ")</f>
        <v xml:space="preserve"> </v>
      </c>
      <c r="V50" s="1" t="str">
        <f t="shared" si="2"/>
        <v xml:space="preserve"> </v>
      </c>
      <c r="AB50" s="7">
        <f ca="1">IFERROR(IF(F50="",SUMIF(F$3:F50,F49,AB$3:AB49),Доп!K48+Доп!L48)," ")</f>
        <v>0</v>
      </c>
      <c r="AC50" s="7">
        <f ca="1">IFERROR(IF(F50="",SUMIF(F$3:F50,F49,AC$3:AC49),IF(AB50&gt;0,AB50-(M50+P50),""))," ")</f>
        <v>0</v>
      </c>
      <c r="AD50" s="1">
        <f ca="1">IFERROR(IF(F50="",SUMIF(F$3:F50,F49,AD$3:AD49),IF(AB50&gt;0,AB50-(M50+Q50),""))," ")</f>
        <v>0</v>
      </c>
      <c r="AE50" s="23" t="str">
        <f>IFERROR(IF(F50="",AVERAGEIF(F$3:F50,F49,AE$3:AE50),AC50/N50)," ")</f>
        <v xml:space="preserve"> </v>
      </c>
      <c r="AF50" s="23" t="str">
        <f>IFERROR(IF(F50="",AVERAGEIF(F$3:F50,F49,AF$3:AF50),AD50/N50)," ")</f>
        <v xml:space="preserve"> </v>
      </c>
    </row>
    <row r="51" spans="7:32" ht="19" customHeight="1" x14ac:dyDescent="0.2">
      <c r="G51" s="1" t="str">
        <f t="shared" si="0"/>
        <v/>
      </c>
      <c r="I51" s="1">
        <f t="shared" si="1"/>
        <v>0</v>
      </c>
      <c r="M51" s="1">
        <f ca="1">IF(F51="",SUMIF(F$3:F51,F50,M$3:M50),K51*L51)</f>
        <v>0</v>
      </c>
      <c r="N51" s="1">
        <f ca="1">IFERROR(IF(F51="",SUMIF(F$3:F51,F50,N$3:N50),VLOOKUP(J:J,Прайс!A:C,3,0)*K51)," ")</f>
        <v>0</v>
      </c>
      <c r="O51" s="7">
        <f ca="1">IFERROR(IF(F51="",SUMIF(F$3:F51,F50,O$3:O50),VLOOKUP(J:J,Прайс!A:E,5,0)*K51)," ")</f>
        <v>0</v>
      </c>
      <c r="P51" s="1">
        <f ca="1">IFERROR(IF(F51="",SUMIF(F$3:F51,F50,P$3:P50),VLOOKUP(J:J,Прайс!A:F,6,0)*K51)," ")</f>
        <v>0</v>
      </c>
      <c r="Q51" s="1">
        <f ca="1">IFERROR(IF(F51="",SUMIF(F$3:F51,F50,Q$3:Q50),VLOOKUP(J:J,Прайс!A:G,7,0)*K51)," ")</f>
        <v>0</v>
      </c>
      <c r="R51" s="7">
        <f ca="1">IFERROR(IF(F51="",SUMIF(F$3:F51,F50,R$3:R50),(N51-(M51+O51+P51)))," ")</f>
        <v>0</v>
      </c>
      <c r="S51" s="1">
        <f ca="1">IFERROR(IF(F51="",SUMIF(F$3:F51,F50,S$3:S50),(N51-(M51+O51+Q51)))," ")</f>
        <v>0</v>
      </c>
      <c r="T51" s="23" t="str">
        <f>IFERROR(IF(F51="",AVERAGEIF(F$3:F51,F50,T$3:T51),R51/N51)," ")</f>
        <v xml:space="preserve"> </v>
      </c>
      <c r="U51" s="23" t="str">
        <f>IFERROR(IF(F51="",AVERAGEIF(F$3:F51,F50,U$3:U51),S51/N51)," ")</f>
        <v xml:space="preserve"> </v>
      </c>
      <c r="V51" s="1" t="str">
        <f t="shared" si="2"/>
        <v xml:space="preserve"> </v>
      </c>
      <c r="AB51" s="7">
        <f ca="1">IFERROR(IF(F51="",SUMIF(F$3:F51,F50,AB$3:AB50),Доп!K49+Доп!L49)," ")</f>
        <v>0</v>
      </c>
      <c r="AC51" s="7">
        <f ca="1">IFERROR(IF(F51="",SUMIF(F$3:F51,F50,AC$3:AC50),IF(AB51&gt;0,AB51-(M51+P51),""))," ")</f>
        <v>0</v>
      </c>
      <c r="AD51" s="1">
        <f ca="1">IFERROR(IF(F51="",SUMIF(F$3:F51,F50,AD$3:AD50),IF(AB51&gt;0,AB51-(M51+Q51),""))," ")</f>
        <v>0</v>
      </c>
      <c r="AE51" s="23" t="str">
        <f>IFERROR(IF(F51="",AVERAGEIF(F$3:F51,F50,AE$3:AE51),AC51/N51)," ")</f>
        <v xml:space="preserve"> </v>
      </c>
      <c r="AF51" s="23" t="str">
        <f>IFERROR(IF(F51="",AVERAGEIF(F$3:F51,F50,AF$3:AF51),AD51/N51)," ")</f>
        <v xml:space="preserve"> </v>
      </c>
    </row>
    <row r="52" spans="7:32" ht="19" customHeight="1" x14ac:dyDescent="0.2">
      <c r="G52" s="1" t="str">
        <f t="shared" si="0"/>
        <v/>
      </c>
      <c r="I52" s="1">
        <f t="shared" si="1"/>
        <v>0</v>
      </c>
      <c r="M52" s="1">
        <f ca="1">IF(F52="",SUMIF(F$3:F52,F51,M$3:M51),K52*L52)</f>
        <v>0</v>
      </c>
      <c r="N52" s="1">
        <f ca="1">IFERROR(IF(F52="",SUMIF(F$3:F52,F51,N$3:N51),VLOOKUP(J:J,Прайс!A:C,3,0)*K52)," ")</f>
        <v>0</v>
      </c>
      <c r="O52" s="7">
        <f ca="1">IFERROR(IF(F52="",SUMIF(F$3:F52,F51,O$3:O51),VLOOKUP(J:J,Прайс!A:E,5,0)*K52)," ")</f>
        <v>0</v>
      </c>
      <c r="P52" s="1">
        <f ca="1">IFERROR(IF(F52="",SUMIF(F$3:F52,F51,P$3:P51),VLOOKUP(J:J,Прайс!A:F,6,0)*K52)," ")</f>
        <v>0</v>
      </c>
      <c r="Q52" s="1">
        <f ca="1">IFERROR(IF(F52="",SUMIF(F$3:F52,F51,Q$3:Q51),VLOOKUP(J:J,Прайс!A:G,7,0)*K52)," ")</f>
        <v>0</v>
      </c>
      <c r="R52" s="7">
        <f ca="1">IFERROR(IF(F52="",SUMIF(F$3:F52,F51,R$3:R51),(N52-(M52+O52+P52)))," ")</f>
        <v>0</v>
      </c>
      <c r="S52" s="1">
        <f ca="1">IFERROR(IF(F52="",SUMIF(F$3:F52,F51,S$3:S51),(N52-(M52+O52+Q52)))," ")</f>
        <v>0</v>
      </c>
      <c r="T52" s="23" t="str">
        <f>IFERROR(IF(F52="",AVERAGEIF(F$3:F52,F51,T$3:T52),R52/N52)," ")</f>
        <v xml:space="preserve"> </v>
      </c>
      <c r="U52" s="23" t="str">
        <f>IFERROR(IF(F52="",AVERAGEIF(F$3:F52,F51,U$3:U52),S52/N52)," ")</f>
        <v xml:space="preserve"> </v>
      </c>
      <c r="V52" s="1" t="str">
        <f t="shared" si="2"/>
        <v xml:space="preserve"> </v>
      </c>
      <c r="AB52" s="7">
        <f ca="1">IFERROR(IF(F52="",SUMIF(F$3:F52,F51,AB$3:AB51),Доп!K50+Доп!L50)," ")</f>
        <v>0</v>
      </c>
      <c r="AC52" s="7">
        <f ca="1">IFERROR(IF(F52="",SUMIF(F$3:F52,F51,AC$3:AC51),IF(AB52&gt;0,AB52-(M52+P52),""))," ")</f>
        <v>0</v>
      </c>
      <c r="AD52" s="1">
        <f ca="1">IFERROR(IF(F52="",SUMIF(F$3:F52,F51,AD$3:AD51),IF(AB52&gt;0,AB52-(M52+Q52),""))," ")</f>
        <v>0</v>
      </c>
      <c r="AE52" s="23" t="str">
        <f>IFERROR(IF(F52="",AVERAGEIF(F$3:F52,F51,AE$3:AE52),AC52/N52)," ")</f>
        <v xml:space="preserve"> </v>
      </c>
      <c r="AF52" s="23" t="str">
        <f>IFERROR(IF(F52="",AVERAGEIF(F$3:F52,F51,AF$3:AF52),AD52/N52)," ")</f>
        <v xml:space="preserve"> </v>
      </c>
    </row>
    <row r="53" spans="7:32" ht="19" customHeight="1" x14ac:dyDescent="0.2">
      <c r="G53" s="1" t="str">
        <f t="shared" si="0"/>
        <v/>
      </c>
      <c r="I53" s="1">
        <f t="shared" si="1"/>
        <v>0</v>
      </c>
      <c r="M53" s="1">
        <f ca="1">IF(F53="",SUMIF(F$3:F53,F52,M$3:M52),K53*L53)</f>
        <v>0</v>
      </c>
      <c r="N53" s="1">
        <f ca="1">IFERROR(IF(F53="",SUMIF(F$3:F53,F52,N$3:N52),VLOOKUP(J:J,Прайс!A:C,3,0)*K53)," ")</f>
        <v>0</v>
      </c>
      <c r="O53" s="7">
        <f ca="1">IFERROR(IF(F53="",SUMIF(F$3:F53,F52,O$3:O52),VLOOKUP(J:J,Прайс!A:E,5,0)*K53)," ")</f>
        <v>0</v>
      </c>
      <c r="P53" s="1">
        <f ca="1">IFERROR(IF(F53="",SUMIF(F$3:F53,F52,P$3:P52),VLOOKUP(J:J,Прайс!A:F,6,0)*K53)," ")</f>
        <v>0</v>
      </c>
      <c r="Q53" s="1">
        <f ca="1">IFERROR(IF(F53="",SUMIF(F$3:F53,F52,Q$3:Q52),VLOOKUP(J:J,Прайс!A:G,7,0)*K53)," ")</f>
        <v>0</v>
      </c>
      <c r="R53" s="7">
        <f ca="1">IFERROR(IF(F53="",SUMIF(F$3:F53,F52,R$3:R52),(N53-(M53+O53+P53)))," ")</f>
        <v>0</v>
      </c>
      <c r="S53" s="1">
        <f ca="1">IFERROR(IF(F53="",SUMIF(F$3:F53,F52,S$3:S52),(N53-(M53+O53+Q53)))," ")</f>
        <v>0</v>
      </c>
      <c r="T53" s="23" t="str">
        <f>IFERROR(IF(F53="",AVERAGEIF(F$3:F53,F52,T$3:T53),R53/N53)," ")</f>
        <v xml:space="preserve"> </v>
      </c>
      <c r="U53" s="23" t="str">
        <f>IFERROR(IF(F53="",AVERAGEIF(F$3:F53,F52,U$3:U53),S53/N53)," ")</f>
        <v xml:space="preserve"> </v>
      </c>
      <c r="V53" s="1" t="str">
        <f t="shared" si="2"/>
        <v xml:space="preserve"> </v>
      </c>
      <c r="AB53" s="7">
        <f ca="1">IFERROR(IF(F53="",SUMIF(F$3:F53,F52,AB$3:AB52),Доп!K51+Доп!L51)," ")</f>
        <v>0</v>
      </c>
      <c r="AC53" s="7">
        <f ca="1">IFERROR(IF(F53="",SUMIF(F$3:F53,F52,AC$3:AC52),IF(AB53&gt;0,AB53-(M53+P53),""))," ")</f>
        <v>0</v>
      </c>
      <c r="AD53" s="1">
        <f ca="1">IFERROR(IF(F53="",SUMIF(F$3:F53,F52,AD$3:AD52),IF(AB53&gt;0,AB53-(M53+Q53),""))," ")</f>
        <v>0</v>
      </c>
      <c r="AE53" s="23" t="str">
        <f>IFERROR(IF(F53="",AVERAGEIF(F$3:F53,F52,AE$3:AE53),AC53/N53)," ")</f>
        <v xml:space="preserve"> </v>
      </c>
      <c r="AF53" s="23" t="str">
        <f>IFERROR(IF(F53="",AVERAGEIF(F$3:F53,F52,AF$3:AF53),AD53/N53)," ")</f>
        <v xml:space="preserve"> </v>
      </c>
    </row>
    <row r="54" spans="7:32" ht="19" customHeight="1" x14ac:dyDescent="0.2">
      <c r="G54" s="1" t="str">
        <f t="shared" si="0"/>
        <v/>
      </c>
      <c r="I54" s="1">
        <f t="shared" si="1"/>
        <v>0</v>
      </c>
      <c r="M54" s="1">
        <f ca="1">IF(F54="",SUMIF(F$3:F54,F53,M$3:M53),K54*L54)</f>
        <v>0</v>
      </c>
      <c r="N54" s="1">
        <f ca="1">IFERROR(IF(F54="",SUMIF(F$3:F54,F53,N$3:N53),VLOOKUP(J:J,Прайс!A:C,3,0)*K54)," ")</f>
        <v>0</v>
      </c>
      <c r="O54" s="7">
        <f ca="1">IFERROR(IF(F54="",SUMIF(F$3:F54,F53,O$3:O53),VLOOKUP(J:J,Прайс!A:E,5,0)*K54)," ")</f>
        <v>0</v>
      </c>
      <c r="P54" s="1">
        <f ca="1">IFERROR(IF(F54="",SUMIF(F$3:F54,F53,P$3:P53),VLOOKUP(J:J,Прайс!A:F,6,0)*K54)," ")</f>
        <v>0</v>
      </c>
      <c r="Q54" s="1">
        <f ca="1">IFERROR(IF(F54="",SUMIF(F$3:F54,F53,Q$3:Q53),VLOOKUP(J:J,Прайс!A:G,7,0)*K54)," ")</f>
        <v>0</v>
      </c>
      <c r="R54" s="7">
        <f ca="1">IFERROR(IF(F54="",SUMIF(F$3:F54,F53,R$3:R53),(N54-(M54+O54+P54)))," ")</f>
        <v>0</v>
      </c>
      <c r="S54" s="1">
        <f ca="1">IFERROR(IF(F54="",SUMIF(F$3:F54,F53,S$3:S53),(N54-(M54+O54+Q54)))," ")</f>
        <v>0</v>
      </c>
      <c r="T54" s="23" t="str">
        <f>IFERROR(IF(F54="",AVERAGEIF(F$3:F54,F53,T$3:T54),R54/N54)," ")</f>
        <v xml:space="preserve"> </v>
      </c>
      <c r="U54" s="23" t="str">
        <f>IFERROR(IF(F54="",AVERAGEIF(F$3:F54,F53,U$3:U54),S54/N54)," ")</f>
        <v xml:space="preserve"> </v>
      </c>
      <c r="V54" s="1" t="str">
        <f t="shared" si="2"/>
        <v xml:space="preserve"> </v>
      </c>
      <c r="AB54" s="7">
        <f ca="1">IFERROR(IF(F54="",SUMIF(F$3:F54,F53,AB$3:AB53),Доп!K52+Доп!L52)," ")</f>
        <v>0</v>
      </c>
      <c r="AC54" s="7">
        <f ca="1">IFERROR(IF(F54="",SUMIF(F$3:F54,F53,AC$3:AC53),IF(AB54&gt;0,AB54-(M54+P54),""))," ")</f>
        <v>0</v>
      </c>
      <c r="AD54" s="1">
        <f ca="1">IFERROR(IF(F54="",SUMIF(F$3:F54,F53,AD$3:AD53),IF(AB54&gt;0,AB54-(M54+Q54),""))," ")</f>
        <v>0</v>
      </c>
      <c r="AE54" s="23" t="str">
        <f>IFERROR(IF(F54="",AVERAGEIF(F$3:F54,F53,AE$3:AE54),AC54/N54)," ")</f>
        <v xml:space="preserve"> </v>
      </c>
      <c r="AF54" s="23" t="str">
        <f>IFERROR(IF(F54="",AVERAGEIF(F$3:F54,F53,AF$3:AF54),AD54/N54)," ")</f>
        <v xml:space="preserve"> </v>
      </c>
    </row>
    <row r="55" spans="7:32" ht="19" customHeight="1" x14ac:dyDescent="0.2">
      <c r="G55" s="1" t="str">
        <f t="shared" si="0"/>
        <v/>
      </c>
      <c r="I55" s="1">
        <f t="shared" si="1"/>
        <v>0</v>
      </c>
      <c r="M55" s="1">
        <f ca="1">IF(F55="",SUMIF(F$3:F55,F54,M$3:M54),K55*L55)</f>
        <v>0</v>
      </c>
      <c r="N55" s="1">
        <f ca="1">IFERROR(IF(F55="",SUMIF(F$3:F55,F54,N$3:N54),VLOOKUP(J:J,Прайс!A:C,3,0)*K55)," ")</f>
        <v>0</v>
      </c>
      <c r="O55" s="7">
        <f ca="1">IFERROR(IF(F55="",SUMIF(F$3:F55,F54,O$3:O54),VLOOKUP(J:J,Прайс!A:E,5,0)*K55)," ")</f>
        <v>0</v>
      </c>
      <c r="P55" s="1">
        <f ca="1">IFERROR(IF(F55="",SUMIF(F$3:F55,F54,P$3:P54),VLOOKUP(J:J,Прайс!A:F,6,0)*K55)," ")</f>
        <v>0</v>
      </c>
      <c r="Q55" s="1">
        <f ca="1">IFERROR(IF(F55="",SUMIF(F$3:F55,F54,Q$3:Q54),VLOOKUP(J:J,Прайс!A:G,7,0)*K55)," ")</f>
        <v>0</v>
      </c>
      <c r="R55" s="7">
        <f ca="1">IFERROR(IF(F55="",SUMIF(F$3:F55,F54,R$3:R54),(N55-(M55+O55+P55)))," ")</f>
        <v>0</v>
      </c>
      <c r="S55" s="1">
        <f ca="1">IFERROR(IF(F55="",SUMIF(F$3:F55,F54,S$3:S54),(N55-(M55+O55+Q55)))," ")</f>
        <v>0</v>
      </c>
      <c r="T55" s="23" t="str">
        <f>IFERROR(IF(F55="",AVERAGEIF(F$3:F55,F54,T$3:T55),R55/N55)," ")</f>
        <v xml:space="preserve"> </v>
      </c>
      <c r="U55" s="23" t="str">
        <f>IFERROR(IF(F55="",AVERAGEIF(F$3:F55,F54,U$3:U55),S55/N55)," ")</f>
        <v xml:space="preserve"> </v>
      </c>
      <c r="V55" s="1" t="str">
        <f t="shared" si="2"/>
        <v xml:space="preserve"> </v>
      </c>
      <c r="AB55" s="7">
        <f ca="1">IFERROR(IF(F55="",SUMIF(F$3:F55,F54,AB$3:AB54),Доп!K53+Доп!L53)," ")</f>
        <v>0</v>
      </c>
      <c r="AC55" s="7">
        <f ca="1">IFERROR(IF(F55="",SUMIF(F$3:F55,F54,AC$3:AC54),IF(AB55&gt;0,AB55-(M55+P55),""))," ")</f>
        <v>0</v>
      </c>
      <c r="AD55" s="1">
        <f ca="1">IFERROR(IF(F55="",SUMIF(F$3:F55,F54,AD$3:AD54),IF(AB55&gt;0,AB55-(M55+Q55),""))," ")</f>
        <v>0</v>
      </c>
      <c r="AE55" s="23" t="str">
        <f>IFERROR(IF(F55="",AVERAGEIF(F$3:F55,F54,AE$3:AE55),AC55/N55)," ")</f>
        <v xml:space="preserve"> </v>
      </c>
      <c r="AF55" s="23" t="str">
        <f>IFERROR(IF(F55="",AVERAGEIF(F$3:F55,F54,AF$3:AF55),AD55/N55)," ")</f>
        <v xml:space="preserve"> </v>
      </c>
    </row>
    <row r="56" spans="7:32" ht="19" customHeight="1" x14ac:dyDescent="0.2">
      <c r="G56" s="1" t="str">
        <f t="shared" si="0"/>
        <v/>
      </c>
      <c r="I56" s="1">
        <f t="shared" si="1"/>
        <v>0</v>
      </c>
      <c r="M56" s="1">
        <f ca="1">IF(F56="",SUMIF(F$3:F56,F55,M$3:M55),K56*L56)</f>
        <v>0</v>
      </c>
      <c r="N56" s="1">
        <f ca="1">IFERROR(IF(F56="",SUMIF(F$3:F56,F55,N$3:N55),VLOOKUP(J:J,Прайс!A:C,3,0)*K56)," ")</f>
        <v>0</v>
      </c>
      <c r="O56" s="7">
        <f ca="1">IFERROR(IF(F56="",SUMIF(F$3:F56,F55,O$3:O55),VLOOKUP(J:J,Прайс!A:E,5,0)*K56)," ")</f>
        <v>0</v>
      </c>
      <c r="P56" s="1">
        <f ca="1">IFERROR(IF(F56="",SUMIF(F$3:F56,F55,P$3:P55),VLOOKUP(J:J,Прайс!A:F,6,0)*K56)," ")</f>
        <v>0</v>
      </c>
      <c r="Q56" s="1">
        <f ca="1">IFERROR(IF(F56="",SUMIF(F$3:F56,F55,Q$3:Q55),VLOOKUP(J:J,Прайс!A:G,7,0)*K56)," ")</f>
        <v>0</v>
      </c>
      <c r="R56" s="7">
        <f ca="1">IFERROR(IF(F56="",SUMIF(F$3:F56,F55,R$3:R55),(N56-(M56+O56+P56)))," ")</f>
        <v>0</v>
      </c>
      <c r="S56" s="1">
        <f ca="1">IFERROR(IF(F56="",SUMIF(F$3:F56,F55,S$3:S55),(N56-(M56+O56+Q56)))," ")</f>
        <v>0</v>
      </c>
      <c r="T56" s="23" t="str">
        <f>IFERROR(IF(F56="",AVERAGEIF(F$3:F56,F55,T$3:T56),R56/N56)," ")</f>
        <v xml:space="preserve"> </v>
      </c>
      <c r="U56" s="23" t="str">
        <f>IFERROR(IF(F56="",AVERAGEIF(F$3:F56,F55,U$3:U56),S56/N56)," ")</f>
        <v xml:space="preserve"> </v>
      </c>
      <c r="V56" s="1" t="str">
        <f t="shared" si="2"/>
        <v xml:space="preserve"> </v>
      </c>
      <c r="AB56" s="7">
        <f ca="1">IFERROR(IF(F56="",SUMIF(F$3:F56,F55,AB$3:AB55),Доп!K54+Доп!L54)," ")</f>
        <v>0</v>
      </c>
      <c r="AC56" s="7">
        <f ca="1">IFERROR(IF(F56="",SUMIF(F$3:F56,F55,AC$3:AC55),IF(AB56&gt;0,AB56-(M56+P56),""))," ")</f>
        <v>0</v>
      </c>
      <c r="AD56" s="1">
        <f ca="1">IFERROR(IF(F56="",SUMIF(F$3:F56,F55,AD$3:AD55),IF(AB56&gt;0,AB56-(M56+Q56),""))," ")</f>
        <v>0</v>
      </c>
      <c r="AE56" s="23" t="str">
        <f>IFERROR(IF(F56="",AVERAGEIF(F$3:F56,F55,AE$3:AE56),AC56/N56)," ")</f>
        <v xml:space="preserve"> </v>
      </c>
      <c r="AF56" s="23" t="str">
        <f>IFERROR(IF(F56="",AVERAGEIF(F$3:F56,F55,AF$3:AF56),AD56/N56)," ")</f>
        <v xml:space="preserve"> </v>
      </c>
    </row>
    <row r="57" spans="7:32" ht="19" customHeight="1" x14ac:dyDescent="0.2">
      <c r="G57" s="1" t="str">
        <f t="shared" si="0"/>
        <v/>
      </c>
      <c r="I57" s="1">
        <f t="shared" si="1"/>
        <v>0</v>
      </c>
      <c r="M57" s="1">
        <f ca="1">IF(F57="",SUMIF(F$3:F57,F56,M$3:M56),K57*L57)</f>
        <v>0</v>
      </c>
      <c r="N57" s="1">
        <f ca="1">IFERROR(IF(F57="",SUMIF(F$3:F57,F56,N$3:N56),VLOOKUP(J:J,Прайс!A:C,3,0)*K57)," ")</f>
        <v>0</v>
      </c>
      <c r="O57" s="7">
        <f ca="1">IFERROR(IF(F57="",SUMIF(F$3:F57,F56,O$3:O56),VLOOKUP(J:J,Прайс!A:E,5,0)*K57)," ")</f>
        <v>0</v>
      </c>
      <c r="P57" s="1">
        <f ca="1">IFERROR(IF(F57="",SUMIF(F$3:F57,F56,P$3:P56),VLOOKUP(J:J,Прайс!A:F,6,0)*K57)," ")</f>
        <v>0</v>
      </c>
      <c r="Q57" s="1">
        <f ca="1">IFERROR(IF(F57="",SUMIF(F$3:F57,F56,Q$3:Q56),VLOOKUP(J:J,Прайс!A:G,7,0)*K57)," ")</f>
        <v>0</v>
      </c>
      <c r="R57" s="7">
        <f ca="1">IFERROR(IF(F57="",SUMIF(F$3:F57,F56,R$3:R56),(N57-(M57+O57+P57)))," ")</f>
        <v>0</v>
      </c>
      <c r="S57" s="1">
        <f ca="1">IFERROR(IF(F57="",SUMIF(F$3:F57,F56,S$3:S56),(N57-(M57+O57+Q57)))," ")</f>
        <v>0</v>
      </c>
      <c r="T57" s="23" t="str">
        <f>IFERROR(IF(F57="",AVERAGEIF(F$3:F57,F56,T$3:T57),R57/N57)," ")</f>
        <v xml:space="preserve"> </v>
      </c>
      <c r="U57" s="23" t="str">
        <f>IFERROR(IF(F57="",AVERAGEIF(F$3:F57,F56,U$3:U57),S57/N57)," ")</f>
        <v xml:space="preserve"> </v>
      </c>
      <c r="V57" s="1" t="str">
        <f t="shared" si="2"/>
        <v xml:space="preserve"> </v>
      </c>
      <c r="AB57" s="7">
        <f ca="1">IFERROR(IF(F57="",SUMIF(F$3:F57,F56,AB$3:AB56),Доп!K55+Доп!L55)," ")</f>
        <v>0</v>
      </c>
      <c r="AC57" s="7">
        <f ca="1">IFERROR(IF(F57="",SUMIF(F$3:F57,F56,AC$3:AC56),IF(AB57&gt;0,AB57-(M57+P57),""))," ")</f>
        <v>0</v>
      </c>
      <c r="AD57" s="1">
        <f ca="1">IFERROR(IF(F57="",SUMIF(F$3:F57,F56,AD$3:AD56),IF(AB57&gt;0,AB57-(M57+Q57),""))," ")</f>
        <v>0</v>
      </c>
      <c r="AE57" s="23" t="str">
        <f>IFERROR(IF(F57="",AVERAGEIF(F$3:F57,F56,AE$3:AE57),AC57/N57)," ")</f>
        <v xml:space="preserve"> </v>
      </c>
      <c r="AF57" s="23" t="str">
        <f>IFERROR(IF(F57="",AVERAGEIF(F$3:F57,F56,AF$3:AF57),AD57/N57)," ")</f>
        <v xml:space="preserve"> </v>
      </c>
    </row>
    <row r="58" spans="7:32" ht="19" customHeight="1" x14ac:dyDescent="0.2">
      <c r="G58" s="1" t="str">
        <f t="shared" si="0"/>
        <v/>
      </c>
      <c r="I58" s="1">
        <f t="shared" si="1"/>
        <v>0</v>
      </c>
      <c r="M58" s="1">
        <f ca="1">IF(F58="",SUMIF(F$3:F58,F57,M$3:M57),K58*L58)</f>
        <v>0</v>
      </c>
      <c r="N58" s="1">
        <f ca="1">IFERROR(IF(F58="",SUMIF(F$3:F58,F57,N$3:N57),VLOOKUP(J:J,Прайс!A:C,3,0)*K58)," ")</f>
        <v>0</v>
      </c>
      <c r="O58" s="7">
        <f ca="1">IFERROR(IF(F58="",SUMIF(F$3:F58,F57,O$3:O57),VLOOKUP(J:J,Прайс!A:E,5,0)*K58)," ")</f>
        <v>0</v>
      </c>
      <c r="P58" s="1">
        <f ca="1">IFERROR(IF(F58="",SUMIF(F$3:F58,F57,P$3:P57),VLOOKUP(J:J,Прайс!A:F,6,0)*K58)," ")</f>
        <v>0</v>
      </c>
      <c r="Q58" s="1">
        <f ca="1">IFERROR(IF(F58="",SUMIF(F$3:F58,F57,Q$3:Q57),VLOOKUP(J:J,Прайс!A:G,7,0)*K58)," ")</f>
        <v>0</v>
      </c>
      <c r="R58" s="7">
        <f ca="1">IFERROR(IF(F58="",SUMIF(F$3:F58,F57,R$3:R57),(N58-(M58+O58+P58)))," ")</f>
        <v>0</v>
      </c>
      <c r="S58" s="1">
        <f ca="1">IFERROR(IF(F58="",SUMIF(F$3:F58,F57,S$3:S57),(N58-(M58+O58+Q58)))," ")</f>
        <v>0</v>
      </c>
      <c r="T58" s="23" t="str">
        <f>IFERROR(IF(F58="",AVERAGEIF(F$3:F58,F57,T$3:T58),R58/N58)," ")</f>
        <v xml:space="preserve"> </v>
      </c>
      <c r="U58" s="23" t="str">
        <f>IFERROR(IF(F58="",AVERAGEIF(F$3:F58,F57,U$3:U58),S58/N58)," ")</f>
        <v xml:space="preserve"> </v>
      </c>
      <c r="V58" s="1" t="str">
        <f t="shared" si="2"/>
        <v xml:space="preserve"> </v>
      </c>
      <c r="AB58" s="7">
        <f ca="1">IFERROR(IF(F58="",SUMIF(F$3:F58,F57,AB$3:AB57),Доп!K56+Доп!L56)," ")</f>
        <v>0</v>
      </c>
      <c r="AC58" s="7">
        <f ca="1">IFERROR(IF(F58="",SUMIF(F$3:F58,F57,AC$3:AC57),IF(AB58&gt;0,AB58-(M58+P58),""))," ")</f>
        <v>0</v>
      </c>
      <c r="AD58" s="1">
        <f ca="1">IFERROR(IF(F58="",SUMIF(F$3:F58,F57,AD$3:AD57),IF(AB58&gt;0,AB58-(M58+Q58),""))," ")</f>
        <v>0</v>
      </c>
      <c r="AE58" s="23" t="str">
        <f>IFERROR(IF(F58="",AVERAGEIF(F$3:F58,F57,AE$3:AE58),AC58/N58)," ")</f>
        <v xml:space="preserve"> </v>
      </c>
      <c r="AF58" s="23" t="str">
        <f>IFERROR(IF(F58="",AVERAGEIF(F$3:F58,F57,AF$3:AF58),AD58/N58)," ")</f>
        <v xml:space="preserve"> </v>
      </c>
    </row>
    <row r="59" spans="7:32" ht="19" customHeight="1" x14ac:dyDescent="0.2">
      <c r="G59" s="1" t="str">
        <f t="shared" si="0"/>
        <v/>
      </c>
      <c r="I59" s="1">
        <f t="shared" si="1"/>
        <v>0</v>
      </c>
      <c r="M59" s="1">
        <f ca="1">IF(F59="",SUMIF(F$3:F59,F58,M$3:M58),K59*L59)</f>
        <v>0</v>
      </c>
      <c r="N59" s="1">
        <f ca="1">IFERROR(IF(F59="",SUMIF(F$3:F59,F58,N$3:N58),VLOOKUP(J:J,Прайс!A:C,3,0)*K59)," ")</f>
        <v>0</v>
      </c>
      <c r="O59" s="7">
        <f ca="1">IFERROR(IF(F59="",SUMIF(F$3:F59,F58,O$3:O58),VLOOKUP(J:J,Прайс!A:E,5,0)*K59)," ")</f>
        <v>0</v>
      </c>
      <c r="P59" s="1">
        <f ca="1">IFERROR(IF(F59="",SUMIF(F$3:F59,F58,P$3:P58),VLOOKUP(J:J,Прайс!A:F,6,0)*K59)," ")</f>
        <v>0</v>
      </c>
      <c r="Q59" s="1">
        <f ca="1">IFERROR(IF(F59="",SUMIF(F$3:F59,F58,Q$3:Q58),VLOOKUP(J:J,Прайс!A:G,7,0)*K59)," ")</f>
        <v>0</v>
      </c>
      <c r="R59" s="7">
        <f ca="1">IFERROR(IF(F59="",SUMIF(F$3:F59,F58,R$3:R58),(N59-(M59+O59+P59)))," ")</f>
        <v>0</v>
      </c>
      <c r="S59" s="1">
        <f ca="1">IFERROR(IF(F59="",SUMIF(F$3:F59,F58,S$3:S58),(N59-(M59+O59+Q59)))," ")</f>
        <v>0</v>
      </c>
      <c r="T59" s="23" t="str">
        <f>IFERROR(IF(F59="",AVERAGEIF(F$3:F59,F58,T$3:T59),R59/N59)," ")</f>
        <v xml:space="preserve"> </v>
      </c>
      <c r="U59" s="23" t="str">
        <f>IFERROR(IF(F59="",AVERAGEIF(F$3:F59,F58,U$3:U59),S59/N59)," ")</f>
        <v xml:space="preserve"> </v>
      </c>
      <c r="V59" s="1" t="str">
        <f t="shared" si="2"/>
        <v xml:space="preserve"> </v>
      </c>
      <c r="AB59" s="7">
        <f ca="1">IFERROR(IF(F59="",SUMIF(F$3:F59,F58,AB$3:AB58),Доп!K57+Доп!L57)," ")</f>
        <v>0</v>
      </c>
      <c r="AC59" s="7">
        <f ca="1">IFERROR(IF(F59="",SUMIF(F$3:F59,F58,AC$3:AC58),IF(AB59&gt;0,AB59-(M59+P59),""))," ")</f>
        <v>0</v>
      </c>
      <c r="AD59" s="1">
        <f ca="1">IFERROR(IF(F59="",SUMIF(F$3:F59,F58,AD$3:AD58),IF(AB59&gt;0,AB59-(M59+Q59),""))," ")</f>
        <v>0</v>
      </c>
      <c r="AE59" s="23" t="str">
        <f>IFERROR(IF(F59="",AVERAGEIF(F$3:F59,F58,AE$3:AE59),AC59/N59)," ")</f>
        <v xml:space="preserve"> </v>
      </c>
      <c r="AF59" s="23" t="str">
        <f>IFERROR(IF(F59="",AVERAGEIF(F$3:F59,F58,AF$3:AF59),AD59/N59)," ")</f>
        <v xml:space="preserve"> </v>
      </c>
    </row>
    <row r="60" spans="7:32" ht="19" customHeight="1" x14ac:dyDescent="0.2">
      <c r="G60" s="1" t="str">
        <f t="shared" si="0"/>
        <v/>
      </c>
      <c r="I60" s="1">
        <f t="shared" si="1"/>
        <v>0</v>
      </c>
      <c r="M60" s="1">
        <f ca="1">IF(F60="",SUMIF(F$3:F60,F59,M$3:M59),K60*L60)</f>
        <v>0</v>
      </c>
      <c r="N60" s="1">
        <f ca="1">IFERROR(IF(F60="",SUMIF(F$3:F60,F59,N$3:N59),VLOOKUP(J:J,Прайс!A:C,3,0)*K60)," ")</f>
        <v>0</v>
      </c>
      <c r="O60" s="7">
        <f ca="1">IFERROR(IF(F60="",SUMIF(F$3:F60,F59,O$3:O59),VLOOKUP(J:J,Прайс!A:E,5,0)*K60)," ")</f>
        <v>0</v>
      </c>
      <c r="P60" s="1">
        <f ca="1">IFERROR(IF(F60="",SUMIF(F$3:F60,F59,P$3:P59),VLOOKUP(J:J,Прайс!A:F,6,0)*K60)," ")</f>
        <v>0</v>
      </c>
      <c r="Q60" s="1">
        <f ca="1">IFERROR(IF(F60="",SUMIF(F$3:F60,F59,Q$3:Q59),VLOOKUP(J:J,Прайс!A:G,7,0)*K60)," ")</f>
        <v>0</v>
      </c>
      <c r="R60" s="7">
        <f ca="1">IFERROR(IF(F60="",SUMIF(F$3:F60,F59,R$3:R59),(N60-(M60+O60+P60)))," ")</f>
        <v>0</v>
      </c>
      <c r="S60" s="1">
        <f ca="1">IFERROR(IF(F60="",SUMIF(F$3:F60,F59,S$3:S59),(N60-(M60+O60+Q60)))," ")</f>
        <v>0</v>
      </c>
      <c r="T60" s="23" t="str">
        <f>IFERROR(IF(F60="",AVERAGEIF(F$3:F60,F59,T$3:T60),R60/N60)," ")</f>
        <v xml:space="preserve"> </v>
      </c>
      <c r="U60" s="23" t="str">
        <f>IFERROR(IF(F60="",AVERAGEIF(F$3:F60,F59,U$3:U60),S60/N60)," ")</f>
        <v xml:space="preserve"> </v>
      </c>
      <c r="V60" s="1" t="str">
        <f t="shared" si="2"/>
        <v xml:space="preserve"> </v>
      </c>
      <c r="AB60" s="7">
        <f ca="1">IFERROR(IF(F60="",SUMIF(F$3:F60,F59,AB$3:AB59),Доп!K58+Доп!L58)," ")</f>
        <v>0</v>
      </c>
      <c r="AC60" s="7">
        <f ca="1">IFERROR(IF(F60="",SUMIF(F$3:F60,F59,AC$3:AC59),IF(AB60&gt;0,AB60-(M60+P60),""))," ")</f>
        <v>0</v>
      </c>
      <c r="AD60" s="1">
        <f ca="1">IFERROR(IF(F60="",SUMIF(F$3:F60,F59,AD$3:AD59),IF(AB60&gt;0,AB60-(M60+Q60),""))," ")</f>
        <v>0</v>
      </c>
      <c r="AE60" s="23" t="str">
        <f>IFERROR(IF(F60="",AVERAGEIF(F$3:F60,F59,AE$3:AE60),AC60/N60)," ")</f>
        <v xml:space="preserve"> </v>
      </c>
      <c r="AF60" s="23" t="str">
        <f>IFERROR(IF(F60="",AVERAGEIF(F$3:F60,F59,AF$3:AF60),AD60/N60)," ")</f>
        <v xml:space="preserve"> </v>
      </c>
    </row>
    <row r="61" spans="7:32" ht="19" customHeight="1" x14ac:dyDescent="0.2">
      <c r="G61" s="1" t="str">
        <f t="shared" si="0"/>
        <v/>
      </c>
      <c r="I61" s="1">
        <f t="shared" si="1"/>
        <v>0</v>
      </c>
      <c r="M61" s="1">
        <f ca="1">IF(F61="",SUMIF(F$3:F61,F60,M$3:M60),K61*L61)</f>
        <v>0</v>
      </c>
      <c r="N61" s="1">
        <f ca="1">IFERROR(IF(F61="",SUMIF(F$3:F61,F60,N$3:N60),VLOOKUP(J:J,Прайс!A:C,3,0)*K61)," ")</f>
        <v>0</v>
      </c>
      <c r="O61" s="7">
        <f ca="1">IFERROR(IF(F61="",SUMIF(F$3:F61,F60,O$3:O60),VLOOKUP(J:J,Прайс!A:E,5,0)*K61)," ")</f>
        <v>0</v>
      </c>
      <c r="P61" s="1">
        <f ca="1">IFERROR(IF(F61="",SUMIF(F$3:F61,F60,P$3:P60),VLOOKUP(J:J,Прайс!A:F,6,0)*K61)," ")</f>
        <v>0</v>
      </c>
      <c r="Q61" s="1">
        <f ca="1">IFERROR(IF(F61="",SUMIF(F$3:F61,F60,Q$3:Q60),VLOOKUP(J:J,Прайс!A:G,7,0)*K61)," ")</f>
        <v>0</v>
      </c>
      <c r="R61" s="7">
        <f ca="1">IFERROR(IF(F61="",SUMIF(F$3:F61,F60,R$3:R60),(N61-(M61+O61+P61)))," ")</f>
        <v>0</v>
      </c>
      <c r="S61" s="1">
        <f ca="1">IFERROR(IF(F61="",SUMIF(F$3:F61,F60,S$3:S60),(N61-(M61+O61+Q61)))," ")</f>
        <v>0</v>
      </c>
      <c r="T61" s="23" t="str">
        <f>IFERROR(IF(F61="",AVERAGEIF(F$3:F61,F60,T$3:T61),R61/N61)," ")</f>
        <v xml:space="preserve"> </v>
      </c>
      <c r="U61" s="23" t="str">
        <f>IFERROR(IF(F61="",AVERAGEIF(F$3:F61,F60,U$3:U61),S61/N61)," ")</f>
        <v xml:space="preserve"> </v>
      </c>
      <c r="V61" s="1" t="str">
        <f t="shared" si="2"/>
        <v xml:space="preserve"> </v>
      </c>
      <c r="AB61" s="7">
        <f ca="1">IFERROR(IF(F61="",SUMIF(F$3:F61,F60,AB$3:AB60),Доп!K59+Доп!L59)," ")</f>
        <v>0</v>
      </c>
      <c r="AC61" s="7">
        <f ca="1">IFERROR(IF(F61="",SUMIF(F$3:F61,F60,AC$3:AC60),IF(AB61&gt;0,AB61-(M61+P61),""))," ")</f>
        <v>0</v>
      </c>
      <c r="AD61" s="1">
        <f ca="1">IFERROR(IF(F61="",SUMIF(F$3:F61,F60,AD$3:AD60),IF(AB61&gt;0,AB61-(M61+Q61),""))," ")</f>
        <v>0</v>
      </c>
      <c r="AE61" s="23" t="str">
        <f>IFERROR(IF(F61="",AVERAGEIF(F$3:F61,F60,AE$3:AE61),AC61/N61)," ")</f>
        <v xml:space="preserve"> </v>
      </c>
      <c r="AF61" s="23" t="str">
        <f>IFERROR(IF(F61="",AVERAGEIF(F$3:F61,F60,AF$3:AF61),AD61/N61)," ")</f>
        <v xml:space="preserve"> </v>
      </c>
    </row>
    <row r="62" spans="7:32" ht="19" customHeight="1" x14ac:dyDescent="0.2">
      <c r="G62" s="1" t="str">
        <f t="shared" si="0"/>
        <v/>
      </c>
      <c r="I62" s="1">
        <f t="shared" si="1"/>
        <v>0</v>
      </c>
      <c r="M62" s="1">
        <f ca="1">IF(F62="",SUMIF(F$3:F62,F61,M$3:M61),K62*L62)</f>
        <v>0</v>
      </c>
      <c r="N62" s="1">
        <f ca="1">IFERROR(IF(F62="",SUMIF(F$3:F62,F61,N$3:N61),VLOOKUP(J:J,Прайс!A:C,3,0)*K62)," ")</f>
        <v>0</v>
      </c>
      <c r="O62" s="7">
        <f ca="1">IFERROR(IF(F62="",SUMIF(F$3:F62,F61,O$3:O61),VLOOKUP(J:J,Прайс!A:E,5,0)*K62)," ")</f>
        <v>0</v>
      </c>
      <c r="P62" s="1">
        <f ca="1">IFERROR(IF(F62="",SUMIF(F$3:F62,F61,P$3:P61),VLOOKUP(J:J,Прайс!A:F,6,0)*K62)," ")</f>
        <v>0</v>
      </c>
      <c r="Q62" s="1">
        <f ca="1">IFERROR(IF(F62="",SUMIF(F$3:F62,F61,Q$3:Q61),VLOOKUP(J:J,Прайс!A:G,7,0)*K62)," ")</f>
        <v>0</v>
      </c>
      <c r="R62" s="7">
        <f ca="1">IFERROR(IF(F62="",SUMIF(F$3:F62,F61,R$3:R61),(N62-(M62+O62+P62)))," ")</f>
        <v>0</v>
      </c>
      <c r="S62" s="1">
        <f ca="1">IFERROR(IF(F62="",SUMIF(F$3:F62,F61,S$3:S61),(N62-(M62+O62+Q62)))," ")</f>
        <v>0</v>
      </c>
      <c r="T62" s="23" t="str">
        <f>IFERROR(IF(F62="",AVERAGEIF(F$3:F62,F61,T$3:T62),R62/N62)," ")</f>
        <v xml:space="preserve"> </v>
      </c>
      <c r="U62" s="23" t="str">
        <f>IFERROR(IF(F62="",AVERAGEIF(F$3:F62,F61,U$3:U62),S62/N62)," ")</f>
        <v xml:space="preserve"> </v>
      </c>
      <c r="V62" s="1" t="str">
        <f t="shared" si="2"/>
        <v xml:space="preserve"> </v>
      </c>
      <c r="AB62" s="7">
        <f ca="1">IFERROR(IF(F62="",SUMIF(F$3:F62,F61,AB$3:AB61),Доп!K60+Доп!L60)," ")</f>
        <v>0</v>
      </c>
      <c r="AC62" s="7">
        <f ca="1">IFERROR(IF(F62="",SUMIF(F$3:F62,F61,AC$3:AC61),IF(AB62&gt;0,AB62-(M62+P62),""))," ")</f>
        <v>0</v>
      </c>
      <c r="AD62" s="1">
        <f ca="1">IFERROR(IF(F62="",SUMIF(F$3:F62,F61,AD$3:AD61),IF(AB62&gt;0,AB62-(M62+Q62),""))," ")</f>
        <v>0</v>
      </c>
      <c r="AE62" s="23" t="str">
        <f>IFERROR(IF(F62="",AVERAGEIF(F$3:F62,F61,AE$3:AE62),AC62/N62)," ")</f>
        <v xml:space="preserve"> </v>
      </c>
      <c r="AF62" s="23" t="str">
        <f>IFERROR(IF(F62="",AVERAGEIF(F$3:F62,F61,AF$3:AF62),AD62/N62)," ")</f>
        <v xml:space="preserve"> </v>
      </c>
    </row>
    <row r="63" spans="7:32" ht="19" customHeight="1" x14ac:dyDescent="0.2">
      <c r="G63" s="1" t="str">
        <f t="shared" si="0"/>
        <v/>
      </c>
      <c r="I63" s="1">
        <f t="shared" si="1"/>
        <v>0</v>
      </c>
      <c r="M63" s="1">
        <f ca="1">IF(F63="",SUMIF(F$3:F63,F62,M$3:M62),K63*L63)</f>
        <v>0</v>
      </c>
      <c r="N63" s="1">
        <f ca="1">IFERROR(IF(F63="",SUMIF(F$3:F63,F62,N$3:N62),VLOOKUP(J:J,Прайс!A:C,3,0)*K63)," ")</f>
        <v>0</v>
      </c>
      <c r="O63" s="7">
        <f ca="1">IFERROR(IF(F63="",SUMIF(F$3:F63,F62,O$3:O62),VLOOKUP(J:J,Прайс!A:E,5,0)*K63)," ")</f>
        <v>0</v>
      </c>
      <c r="P63" s="1">
        <f ca="1">IFERROR(IF(F63="",SUMIF(F$3:F63,F62,P$3:P62),VLOOKUP(J:J,Прайс!A:F,6,0)*K63)," ")</f>
        <v>0</v>
      </c>
      <c r="Q63" s="1">
        <f ca="1">IFERROR(IF(F63="",SUMIF(F$3:F63,F62,Q$3:Q62),VLOOKUP(J:J,Прайс!A:G,7,0)*K63)," ")</f>
        <v>0</v>
      </c>
      <c r="R63" s="7">
        <f ca="1">IFERROR(IF(F63="",SUMIF(F$3:F63,F62,R$3:R62),(N63-(M63+O63+P63)))," ")</f>
        <v>0</v>
      </c>
      <c r="S63" s="1">
        <f ca="1">IFERROR(IF(F63="",SUMIF(F$3:F63,F62,S$3:S62),(N63-(M63+O63+Q63)))," ")</f>
        <v>0</v>
      </c>
      <c r="T63" s="23" t="str">
        <f>IFERROR(IF(F63="",AVERAGEIF(F$3:F63,F62,T$3:T63),R63/N63)," ")</f>
        <v xml:space="preserve"> </v>
      </c>
      <c r="U63" s="23" t="str">
        <f>IFERROR(IF(F63="",AVERAGEIF(F$3:F63,F62,U$3:U63),S63/N63)," ")</f>
        <v xml:space="preserve"> </v>
      </c>
      <c r="V63" s="1" t="str">
        <f t="shared" si="2"/>
        <v xml:space="preserve"> </v>
      </c>
      <c r="AB63" s="7">
        <f ca="1">IFERROR(IF(F63="",SUMIF(F$3:F63,F62,AB$3:AB62),Доп!K61+Доп!L61)," ")</f>
        <v>0</v>
      </c>
      <c r="AC63" s="7">
        <f ca="1">IFERROR(IF(F63="",SUMIF(F$3:F63,F62,AC$3:AC62),IF(AB63&gt;0,AB63-(M63+P63),""))," ")</f>
        <v>0</v>
      </c>
      <c r="AD63" s="1">
        <f ca="1">IFERROR(IF(F63="",SUMIF(F$3:F63,F62,AD$3:AD62),IF(AB63&gt;0,AB63-(M63+Q63),""))," ")</f>
        <v>0</v>
      </c>
      <c r="AE63" s="23" t="str">
        <f>IFERROR(IF(F63="",AVERAGEIF(F$3:F63,F62,AE$3:AE63),AC63/N63)," ")</f>
        <v xml:space="preserve"> </v>
      </c>
      <c r="AF63" s="23" t="str">
        <f>IFERROR(IF(F63="",AVERAGEIF(F$3:F63,F62,AF$3:AF63),AD63/N63)," ")</f>
        <v xml:space="preserve"> </v>
      </c>
    </row>
    <row r="64" spans="7:32" ht="19" customHeight="1" x14ac:dyDescent="0.2">
      <c r="G64" s="1" t="str">
        <f t="shared" si="0"/>
        <v/>
      </c>
      <c r="I64" s="1">
        <f t="shared" si="1"/>
        <v>0</v>
      </c>
      <c r="M64" s="1">
        <f ca="1">IF(F64="",SUMIF(F$3:F64,F63,M$3:M63),K64*L64)</f>
        <v>0</v>
      </c>
      <c r="N64" s="1">
        <f ca="1">IFERROR(IF(F64="",SUMIF(F$3:F64,F63,N$3:N63),VLOOKUP(J:J,Прайс!A:C,3,0)*K64)," ")</f>
        <v>0</v>
      </c>
      <c r="O64" s="7">
        <f ca="1">IFERROR(IF(F64="",SUMIF(F$3:F64,F63,O$3:O63),VLOOKUP(J:J,Прайс!A:E,5,0)*K64)," ")</f>
        <v>0</v>
      </c>
      <c r="P64" s="1">
        <f ca="1">IFERROR(IF(F64="",SUMIF(F$3:F64,F63,P$3:P63),VLOOKUP(J:J,Прайс!A:F,6,0)*K64)," ")</f>
        <v>0</v>
      </c>
      <c r="Q64" s="1">
        <f ca="1">IFERROR(IF(F64="",SUMIF(F$3:F64,F63,Q$3:Q63),VLOOKUP(J:J,Прайс!A:G,7,0)*K64)," ")</f>
        <v>0</v>
      </c>
      <c r="R64" s="7">
        <f ca="1">IFERROR(IF(F64="",SUMIF(F$3:F64,F63,R$3:R63),(N64-(M64+O64+P64)))," ")</f>
        <v>0</v>
      </c>
      <c r="S64" s="1">
        <f ca="1">IFERROR(IF(F64="",SUMIF(F$3:F64,F63,S$3:S63),(N64-(M64+O64+Q64)))," ")</f>
        <v>0</v>
      </c>
      <c r="T64" s="23" t="str">
        <f>IFERROR(IF(F64="",AVERAGEIF(F$3:F64,F63,T$3:T64),R64/N64)," ")</f>
        <v xml:space="preserve"> </v>
      </c>
      <c r="U64" s="23" t="str">
        <f>IFERROR(IF(F64="",AVERAGEIF(F$3:F64,F63,U$3:U64),S64/N64)," ")</f>
        <v xml:space="preserve"> </v>
      </c>
      <c r="V64" s="1" t="str">
        <f t="shared" si="2"/>
        <v xml:space="preserve"> </v>
      </c>
      <c r="AB64" s="7">
        <f ca="1">IFERROR(IF(F64="",SUMIF(F$3:F64,F63,AB$3:AB63),Доп!K62+Доп!L62)," ")</f>
        <v>0</v>
      </c>
      <c r="AC64" s="7">
        <f ca="1">IFERROR(IF(F64="",SUMIF(F$3:F64,F63,AC$3:AC63),IF(AB64&gt;0,AB64-(M64+P64),""))," ")</f>
        <v>0</v>
      </c>
      <c r="AD64" s="1">
        <f ca="1">IFERROR(IF(F64="",SUMIF(F$3:F64,F63,AD$3:AD63),IF(AB64&gt;0,AB64-(M64+Q64),""))," ")</f>
        <v>0</v>
      </c>
      <c r="AE64" s="23" t="str">
        <f>IFERROR(IF(F64="",AVERAGEIF(F$3:F64,F63,AE$3:AE64),AC64/N64)," ")</f>
        <v xml:space="preserve"> </v>
      </c>
      <c r="AF64" s="23" t="str">
        <f>IFERROR(IF(F64="",AVERAGEIF(F$3:F64,F63,AF$3:AF64),AD64/N64)," ")</f>
        <v xml:space="preserve"> </v>
      </c>
    </row>
    <row r="65" spans="7:32" ht="19" customHeight="1" x14ac:dyDescent="0.2">
      <c r="G65" s="1" t="str">
        <f t="shared" si="0"/>
        <v/>
      </c>
      <c r="I65" s="1">
        <f t="shared" si="1"/>
        <v>0</v>
      </c>
      <c r="M65" s="1">
        <f ca="1">IF(F65="",SUMIF(F$3:F65,F64,M$3:M64),K65*L65)</f>
        <v>0</v>
      </c>
      <c r="N65" s="1">
        <f ca="1">IFERROR(IF(F65="",SUMIF(F$3:F65,F64,N$3:N64),VLOOKUP(J:J,Прайс!A:C,3,0)*K65)," ")</f>
        <v>0</v>
      </c>
      <c r="O65" s="7">
        <f ca="1">IFERROR(IF(F65="",SUMIF(F$3:F65,F64,O$3:O64),VLOOKUP(J:J,Прайс!A:E,5,0)*K65)," ")</f>
        <v>0</v>
      </c>
      <c r="P65" s="1">
        <f ca="1">IFERROR(IF(F65="",SUMIF(F$3:F65,F64,P$3:P64),VLOOKUP(J:J,Прайс!A:F,6,0)*K65)," ")</f>
        <v>0</v>
      </c>
      <c r="Q65" s="1">
        <f ca="1">IFERROR(IF(F65="",SUMIF(F$3:F65,F64,Q$3:Q64),VLOOKUP(J:J,Прайс!A:G,7,0)*K65)," ")</f>
        <v>0</v>
      </c>
      <c r="R65" s="7">
        <f ca="1">IFERROR(IF(F65="",SUMIF(F$3:F65,F64,R$3:R64),(N65-(M65+O65+P65)))," ")</f>
        <v>0</v>
      </c>
      <c r="S65" s="1">
        <f ca="1">IFERROR(IF(F65="",SUMIF(F$3:F65,F64,S$3:S64),(N65-(M65+O65+Q65)))," ")</f>
        <v>0</v>
      </c>
      <c r="T65" s="23" t="str">
        <f>IFERROR(IF(F65="",AVERAGEIF(F$3:F65,F64,T$3:T65),R65/N65)," ")</f>
        <v xml:space="preserve"> </v>
      </c>
      <c r="U65" s="23" t="str">
        <f>IFERROR(IF(F65="",AVERAGEIF(F$3:F65,F64,U$3:U65),S65/N65)," ")</f>
        <v xml:space="preserve"> </v>
      </c>
      <c r="V65" s="1" t="str">
        <f t="shared" si="2"/>
        <v xml:space="preserve"> </v>
      </c>
      <c r="AB65" s="7">
        <f ca="1">IFERROR(IF(F65="",SUMIF(F$3:F65,F64,AB$3:AB64),Доп!K63+Доп!L63)," ")</f>
        <v>0</v>
      </c>
      <c r="AC65" s="7">
        <f ca="1">IFERROR(IF(F65="",SUMIF(F$3:F65,F64,AC$3:AC64),IF(AB65&gt;0,AB65-(M65+P65),""))," ")</f>
        <v>0</v>
      </c>
      <c r="AD65" s="1">
        <f ca="1">IFERROR(IF(F65="",SUMIF(F$3:F65,F64,AD$3:AD64),IF(AB65&gt;0,AB65-(M65+Q65),""))," ")</f>
        <v>0</v>
      </c>
      <c r="AE65" s="23" t="str">
        <f>IFERROR(IF(F65="",AVERAGEIF(F$3:F65,F64,AE$3:AE65),AC65/N65)," ")</f>
        <v xml:space="preserve"> </v>
      </c>
      <c r="AF65" s="23" t="str">
        <f>IFERROR(IF(F65="",AVERAGEIF(F$3:F65,F64,AF$3:AF65),AD65/N65)," ")</f>
        <v xml:space="preserve"> </v>
      </c>
    </row>
    <row r="66" spans="7:32" ht="19" customHeight="1" x14ac:dyDescent="0.2">
      <c r="G66" s="1" t="str">
        <f t="shared" si="0"/>
        <v/>
      </c>
      <c r="I66" s="1">
        <f t="shared" si="1"/>
        <v>0</v>
      </c>
      <c r="M66" s="1">
        <f ca="1">IF(F66="",SUMIF(F$3:F66,F65,M$3:M65),K66*L66)</f>
        <v>0</v>
      </c>
      <c r="N66" s="1">
        <f ca="1">IFERROR(IF(F66="",SUMIF(F$3:F66,F65,N$3:N65),VLOOKUP(J:J,Прайс!A:C,3,0)*K66)," ")</f>
        <v>0</v>
      </c>
      <c r="O66" s="7">
        <f ca="1">IFERROR(IF(F66="",SUMIF(F$3:F66,F65,O$3:O65),VLOOKUP(J:J,Прайс!A:E,5,0)*K66)," ")</f>
        <v>0</v>
      </c>
      <c r="P66" s="1">
        <f ca="1">IFERROR(IF(F66="",SUMIF(F$3:F66,F65,P$3:P65),VLOOKUP(J:J,Прайс!A:F,6,0)*K66)," ")</f>
        <v>0</v>
      </c>
      <c r="Q66" s="1">
        <f ca="1">IFERROR(IF(F66="",SUMIF(F$3:F66,F65,Q$3:Q65),VLOOKUP(J:J,Прайс!A:G,7,0)*K66)," ")</f>
        <v>0</v>
      </c>
      <c r="R66" s="7">
        <f ca="1">IFERROR(IF(F66="",SUMIF(F$3:F66,F65,R$3:R65),(N66-(M66+O66+P66)))," ")</f>
        <v>0</v>
      </c>
      <c r="S66" s="1">
        <f ca="1">IFERROR(IF(F66="",SUMIF(F$3:F66,F65,S$3:S65),(N66-(M66+O66+Q66)))," ")</f>
        <v>0</v>
      </c>
      <c r="T66" s="23" t="str">
        <f>IFERROR(IF(F66="",AVERAGEIF(F$3:F66,F65,T$3:T66),R66/N66)," ")</f>
        <v xml:space="preserve"> </v>
      </c>
      <c r="U66" s="23" t="str">
        <f>IFERROR(IF(F66="",AVERAGEIF(F$3:F66,F65,U$3:U66),S66/N66)," ")</f>
        <v xml:space="preserve"> </v>
      </c>
      <c r="V66" s="1" t="str">
        <f t="shared" si="2"/>
        <v xml:space="preserve"> </v>
      </c>
      <c r="AB66" s="7">
        <f ca="1">IFERROR(IF(F66="",SUMIF(F$3:F66,F65,AB$3:AB65),Доп!K64+Доп!L64)," ")</f>
        <v>0</v>
      </c>
      <c r="AC66" s="7">
        <f ca="1">IFERROR(IF(F66="",SUMIF(F$3:F66,F65,AC$3:AC65),IF(AB66&gt;0,AB66-(M66+P66),""))," ")</f>
        <v>0</v>
      </c>
      <c r="AD66" s="1">
        <f ca="1">IFERROR(IF(F66="",SUMIF(F$3:F66,F65,AD$3:AD65),IF(AB66&gt;0,AB66-(M66+Q66),""))," ")</f>
        <v>0</v>
      </c>
      <c r="AE66" s="23" t="str">
        <f>IFERROR(IF(F66="",AVERAGEIF(F$3:F66,F65,AE$3:AE66),AC66/N66)," ")</f>
        <v xml:space="preserve"> </v>
      </c>
      <c r="AF66" s="23" t="str">
        <f>IFERROR(IF(F66="",AVERAGEIF(F$3:F66,F65,AF$3:AF66),AD66/N66)," ")</f>
        <v xml:space="preserve"> </v>
      </c>
    </row>
    <row r="67" spans="7:32" ht="19" customHeight="1" x14ac:dyDescent="0.2">
      <c r="G67" s="1" t="str">
        <f t="shared" si="0"/>
        <v/>
      </c>
      <c r="I67" s="1">
        <f t="shared" si="1"/>
        <v>0</v>
      </c>
      <c r="M67" s="1">
        <f ca="1">IF(F67="",SUMIF(F$3:F67,F66,M$3:M66),K67*L67)</f>
        <v>0</v>
      </c>
      <c r="N67" s="1">
        <f ca="1">IFERROR(IF(F67="",SUMIF(F$3:F67,F66,N$3:N66),VLOOKUP(J:J,Прайс!A:C,3,0)*K67)," ")</f>
        <v>0</v>
      </c>
      <c r="O67" s="7">
        <f ca="1">IFERROR(IF(F67="",SUMIF(F$3:F67,F66,O$3:O66),VLOOKUP(J:J,Прайс!A:E,5,0)*K67)," ")</f>
        <v>0</v>
      </c>
      <c r="P67" s="1">
        <f ca="1">IFERROR(IF(F67="",SUMIF(F$3:F67,F66,P$3:P66),VLOOKUP(J:J,Прайс!A:F,6,0)*K67)," ")</f>
        <v>0</v>
      </c>
      <c r="Q67" s="1">
        <f ca="1">IFERROR(IF(F67="",SUMIF(F$3:F67,F66,Q$3:Q66),VLOOKUP(J:J,Прайс!A:G,7,0)*K67)," ")</f>
        <v>0</v>
      </c>
      <c r="R67" s="7">
        <f ca="1">IFERROR(IF(F67="",SUMIF(F$3:F67,F66,R$3:R66),(N67-(M67+O67+P67)))," ")</f>
        <v>0</v>
      </c>
      <c r="S67" s="1">
        <f ca="1">IFERROR(IF(F67="",SUMIF(F$3:F67,F66,S$3:S66),(N67-(M67+O67+Q67)))," ")</f>
        <v>0</v>
      </c>
      <c r="T67" s="23" t="str">
        <f>IFERROR(IF(F67="",AVERAGEIF(F$3:F67,F66,T$3:T67),R67/N67)," ")</f>
        <v xml:space="preserve"> </v>
      </c>
      <c r="U67" s="23" t="str">
        <f>IFERROR(IF(F67="",AVERAGEIF(F$3:F67,F66,U$3:U67),S67/N67)," ")</f>
        <v xml:space="preserve"> </v>
      </c>
      <c r="V67" s="1" t="str">
        <f t="shared" si="2"/>
        <v xml:space="preserve"> </v>
      </c>
      <c r="AB67" s="7">
        <f ca="1">IFERROR(IF(F67="",SUMIF(F$3:F67,F66,AB$3:AB66),Доп!K65+Доп!L65)," ")</f>
        <v>0</v>
      </c>
      <c r="AC67" s="7">
        <f ca="1">IFERROR(IF(F67="",SUMIF(F$3:F67,F66,AC$3:AC66),IF(AB67&gt;0,AB67-(M67+P67),""))," ")</f>
        <v>0</v>
      </c>
      <c r="AD67" s="1">
        <f ca="1">IFERROR(IF(F67="",SUMIF(F$3:F67,F66,AD$3:AD66),IF(AB67&gt;0,AB67-(M67+Q67),""))," ")</f>
        <v>0</v>
      </c>
      <c r="AE67" s="23" t="str">
        <f>IFERROR(IF(F67="",AVERAGEIF(F$3:F67,F66,AE$3:AE67),AC67/N67)," ")</f>
        <v xml:space="preserve"> </v>
      </c>
      <c r="AF67" s="23" t="str">
        <f>IFERROR(IF(F67="",AVERAGEIF(F$3:F67,F66,AF$3:AF67),AD67/N67)," ")</f>
        <v xml:space="preserve"> </v>
      </c>
    </row>
    <row r="68" spans="7:32" ht="19" customHeight="1" x14ac:dyDescent="0.2">
      <c r="G68" s="1" t="str">
        <f t="shared" si="0"/>
        <v/>
      </c>
      <c r="I68" s="1">
        <f t="shared" si="1"/>
        <v>0</v>
      </c>
      <c r="M68" s="1">
        <f ca="1">IF(F68="",SUMIF(F$3:F68,F67,M$3:M67),K68*L68)</f>
        <v>0</v>
      </c>
      <c r="N68" s="1">
        <f ca="1">IFERROR(IF(F68="",SUMIF(F$3:F68,F67,N$3:N67),VLOOKUP(J:J,Прайс!A:C,3,0)*K68)," ")</f>
        <v>0</v>
      </c>
      <c r="O68" s="7">
        <f ca="1">IFERROR(IF(F68="",SUMIF(F$3:F68,F67,O$3:O67),VLOOKUP(J:J,Прайс!A:E,5,0)*K68)," ")</f>
        <v>0</v>
      </c>
      <c r="P68" s="1">
        <f ca="1">IFERROR(IF(F68="",SUMIF(F$3:F68,F67,P$3:P67),VLOOKUP(J:J,Прайс!A:F,6,0)*K68)," ")</f>
        <v>0</v>
      </c>
      <c r="Q68" s="1">
        <f ca="1">IFERROR(IF(F68="",SUMIF(F$3:F68,F67,Q$3:Q67),VLOOKUP(J:J,Прайс!A:G,7,0)*K68)," ")</f>
        <v>0</v>
      </c>
      <c r="R68" s="7">
        <f ca="1">IFERROR(IF(F68="",SUMIF(F$3:F68,F67,R$3:R67),(N68-(M68+O68+P68)))," ")</f>
        <v>0</v>
      </c>
      <c r="S68" s="1">
        <f ca="1">IFERROR(IF(F68="",SUMIF(F$3:F68,F67,S$3:S67),(N68-(M68+O68+Q68)))," ")</f>
        <v>0</v>
      </c>
      <c r="T68" s="23" t="str">
        <f>IFERROR(IF(F68="",AVERAGEIF(F$3:F68,F67,T$3:T68),R68/N68)," ")</f>
        <v xml:space="preserve"> </v>
      </c>
      <c r="U68" s="23" t="str">
        <f>IFERROR(IF(F68="",AVERAGEIF(F$3:F68,F67,U$3:U68),S68/N68)," ")</f>
        <v xml:space="preserve"> </v>
      </c>
      <c r="V68" s="1" t="str">
        <f t="shared" si="2"/>
        <v xml:space="preserve"> </v>
      </c>
      <c r="AB68" s="7">
        <f ca="1">IFERROR(IF(F68="",SUMIF(F$3:F68,F67,AB$3:AB67),Доп!K66+Доп!L66)," ")</f>
        <v>0</v>
      </c>
      <c r="AC68" s="7">
        <f ca="1">IFERROR(IF(F68="",SUMIF(F$3:F68,F67,AC$3:AC67),IF(AB68&gt;0,AB68-(M68+P68),""))," ")</f>
        <v>0</v>
      </c>
      <c r="AD68" s="1">
        <f ca="1">IFERROR(IF(F68="",SUMIF(F$3:F68,F67,AD$3:AD67),IF(AB68&gt;0,AB68-(M68+Q68),""))," ")</f>
        <v>0</v>
      </c>
      <c r="AE68" s="23" t="str">
        <f>IFERROR(IF(F68="",AVERAGEIF(F$3:F68,F67,AE$3:AE68),AC68/N68)," ")</f>
        <v xml:space="preserve"> </v>
      </c>
      <c r="AF68" s="23" t="str">
        <f>IFERROR(IF(F68="",AVERAGEIF(F$3:F68,F67,AF$3:AF68),AD68/N68)," ")</f>
        <v xml:space="preserve"> </v>
      </c>
    </row>
    <row r="69" spans="7:32" ht="19" customHeight="1" x14ac:dyDescent="0.2">
      <c r="G69" s="1" t="str">
        <f t="shared" ref="G69:G132" si="3">IF(H69,SUM(G68,1),"")</f>
        <v/>
      </c>
      <c r="I69" s="1">
        <f t="shared" ref="I69:I132" si="4">--ISTEXT(J69)</f>
        <v>0</v>
      </c>
      <c r="M69" s="1">
        <f ca="1">IF(F69="",SUMIF(F$3:F69,F68,M$3:M68),K69*L69)</f>
        <v>0</v>
      </c>
      <c r="N69" s="1">
        <f ca="1">IFERROR(IF(F69="",SUMIF(F$3:F69,F68,N$3:N68),VLOOKUP(J:J,Прайс!A:C,3,0)*K69)," ")</f>
        <v>0</v>
      </c>
      <c r="O69" s="7">
        <f ca="1">IFERROR(IF(F69="",SUMIF(F$3:F69,F68,O$3:O68),VLOOKUP(J:J,Прайс!A:E,5,0)*K69)," ")</f>
        <v>0</v>
      </c>
      <c r="P69" s="1">
        <f ca="1">IFERROR(IF(F69="",SUMIF(F$3:F69,F68,P$3:P68),VLOOKUP(J:J,Прайс!A:F,6,0)*K69)," ")</f>
        <v>0</v>
      </c>
      <c r="Q69" s="1">
        <f ca="1">IFERROR(IF(F69="",SUMIF(F$3:F69,F68,Q$3:Q68),VLOOKUP(J:J,Прайс!A:G,7,0)*K69)," ")</f>
        <v>0</v>
      </c>
      <c r="R69" s="7">
        <f ca="1">IFERROR(IF(F69="",SUMIF(F$3:F69,F68,R$3:R68),(N69-(M69+O69+P69)))," ")</f>
        <v>0</v>
      </c>
      <c r="S69" s="1">
        <f ca="1">IFERROR(IF(F69="",SUMIF(F$3:F69,F68,S$3:S68),(N69-(M69+O69+Q69)))," ")</f>
        <v>0</v>
      </c>
      <c r="T69" s="23" t="str">
        <f>IFERROR(IF(F69="",AVERAGEIF(F$3:F69,F68,T$3:T69),R69/N69)," ")</f>
        <v xml:space="preserve"> </v>
      </c>
      <c r="U69" s="23" t="str">
        <f>IFERROR(IF(F69="",AVERAGEIF(F$3:F69,F68,U$3:U69),S69/N69)," ")</f>
        <v xml:space="preserve"> </v>
      </c>
      <c r="V69" s="1" t="str">
        <f t="shared" ref="V69:V132" si="5">CHOOSE(COUNTA(W69,Y69,AA69)+1," ","ОТГРУЖЕН","ДОСТАВЛЕН","ОПЛАЧЕН")</f>
        <v xml:space="preserve"> </v>
      </c>
      <c r="AB69" s="7">
        <f ca="1">IFERROR(IF(F69="",SUMIF(F$3:F69,F68,AB$3:AB68),Доп!K67+Доп!L67)," ")</f>
        <v>0</v>
      </c>
      <c r="AC69" s="7">
        <f ca="1">IFERROR(IF(F69="",SUMIF(F$3:F69,F68,AC$3:AC68),IF(AB69&gt;0,AB69-(M69+P69),""))," ")</f>
        <v>0</v>
      </c>
      <c r="AD69" s="1">
        <f ca="1">IFERROR(IF(F69="",SUMIF(F$3:F69,F68,AD$3:AD68),IF(AB69&gt;0,AB69-(M69+Q69),""))," ")</f>
        <v>0</v>
      </c>
      <c r="AE69" s="23" t="str">
        <f>IFERROR(IF(F69="",AVERAGEIF(F$3:F69,F68,AE$3:AE69),AC69/N69)," ")</f>
        <v xml:space="preserve"> </v>
      </c>
      <c r="AF69" s="23" t="str">
        <f>IFERROR(IF(F69="",AVERAGEIF(F$3:F69,F68,AF$3:AF69),AD69/N69)," ")</f>
        <v xml:space="preserve"> </v>
      </c>
    </row>
    <row r="70" spans="7:32" ht="19" customHeight="1" x14ac:dyDescent="0.2">
      <c r="G70" s="1" t="str">
        <f t="shared" si="3"/>
        <v/>
      </c>
      <c r="I70" s="1">
        <f t="shared" si="4"/>
        <v>0</v>
      </c>
      <c r="M70" s="1">
        <f ca="1">IF(F70="",SUMIF(F$3:F70,F69,M$3:M69),K70*L70)</f>
        <v>0</v>
      </c>
      <c r="N70" s="1">
        <f ca="1">IFERROR(IF(F70="",SUMIF(F$3:F70,F69,N$3:N69),VLOOKUP(J:J,Прайс!A:C,3,0)*K70)," ")</f>
        <v>0</v>
      </c>
      <c r="O70" s="7">
        <f ca="1">IFERROR(IF(F70="",SUMIF(F$3:F70,F69,O$3:O69),VLOOKUP(J:J,Прайс!A:E,5,0)*K70)," ")</f>
        <v>0</v>
      </c>
      <c r="P70" s="1">
        <f ca="1">IFERROR(IF(F70="",SUMIF(F$3:F70,F69,P$3:P69),VLOOKUP(J:J,Прайс!A:F,6,0)*K70)," ")</f>
        <v>0</v>
      </c>
      <c r="Q70" s="1">
        <f ca="1">IFERROR(IF(F70="",SUMIF(F$3:F70,F69,Q$3:Q69),VLOOKUP(J:J,Прайс!A:G,7,0)*K70)," ")</f>
        <v>0</v>
      </c>
      <c r="R70" s="7">
        <f ca="1">IFERROR(IF(F70="",SUMIF(F$3:F70,F69,R$3:R69),(N70-(M70+O70+P70)))," ")</f>
        <v>0</v>
      </c>
      <c r="S70" s="1">
        <f ca="1">IFERROR(IF(F70="",SUMIF(F$3:F70,F69,S$3:S69),(N70-(M70+O70+Q70)))," ")</f>
        <v>0</v>
      </c>
      <c r="T70" s="23" t="str">
        <f>IFERROR(IF(F70="",AVERAGEIF(F$3:F70,F69,T$3:T70),R70/N70)," ")</f>
        <v xml:space="preserve"> </v>
      </c>
      <c r="U70" s="23" t="str">
        <f>IFERROR(IF(F70="",AVERAGEIF(F$3:F70,F69,U$3:U70),S70/N70)," ")</f>
        <v xml:space="preserve"> </v>
      </c>
      <c r="V70" s="1" t="str">
        <f t="shared" si="5"/>
        <v xml:space="preserve"> </v>
      </c>
      <c r="AB70" s="7">
        <f ca="1">IFERROR(IF(F70="",SUMIF(F$3:F70,F69,AB$3:AB69),Доп!K68+Доп!L68)," ")</f>
        <v>0</v>
      </c>
      <c r="AC70" s="7">
        <f ca="1">IFERROR(IF(F70="",SUMIF(F$3:F70,F69,AC$3:AC69),IF(AB70&gt;0,AB70-(M70+P70),""))," ")</f>
        <v>0</v>
      </c>
      <c r="AD70" s="1">
        <f ca="1">IFERROR(IF(F70="",SUMIF(F$3:F70,F69,AD$3:AD69),IF(AB70&gt;0,AB70-(M70+Q70),""))," ")</f>
        <v>0</v>
      </c>
      <c r="AE70" s="23" t="str">
        <f>IFERROR(IF(F70="",AVERAGEIF(F$3:F70,F69,AE$3:AE70),AC70/N70)," ")</f>
        <v xml:space="preserve"> </v>
      </c>
      <c r="AF70" s="23" t="str">
        <f>IFERROR(IF(F70="",AVERAGEIF(F$3:F70,F69,AF$3:AF70),AD70/N70)," ")</f>
        <v xml:space="preserve"> </v>
      </c>
    </row>
    <row r="71" spans="7:32" ht="19" customHeight="1" x14ac:dyDescent="0.2">
      <c r="G71" s="1" t="str">
        <f t="shared" si="3"/>
        <v/>
      </c>
      <c r="I71" s="1">
        <f t="shared" si="4"/>
        <v>0</v>
      </c>
      <c r="M71" s="1">
        <f ca="1">IF(F71="",SUMIF(F$3:F71,F70,M$3:M70),K71*L71)</f>
        <v>0</v>
      </c>
      <c r="N71" s="1">
        <f ca="1">IFERROR(IF(F71="",SUMIF(F$3:F71,F70,N$3:N70),VLOOKUP(J:J,Прайс!A:C,3,0)*K71)," ")</f>
        <v>0</v>
      </c>
      <c r="O71" s="7">
        <f ca="1">IFERROR(IF(F71="",SUMIF(F$3:F71,F70,O$3:O70),VLOOKUP(J:J,Прайс!A:E,5,0)*K71)," ")</f>
        <v>0</v>
      </c>
      <c r="P71" s="1">
        <f ca="1">IFERROR(IF(F71="",SUMIF(F$3:F71,F70,P$3:P70),VLOOKUP(J:J,Прайс!A:F,6,0)*K71)," ")</f>
        <v>0</v>
      </c>
      <c r="Q71" s="1">
        <f ca="1">IFERROR(IF(F71="",SUMIF(F$3:F71,F70,Q$3:Q70),VLOOKUP(J:J,Прайс!A:G,7,0)*K71)," ")</f>
        <v>0</v>
      </c>
      <c r="R71" s="7">
        <f ca="1">IFERROR(IF(F71="",SUMIF(F$3:F71,F70,R$3:R70),(N71-(M71+O71+P71)))," ")</f>
        <v>0</v>
      </c>
      <c r="S71" s="1">
        <f ca="1">IFERROR(IF(F71="",SUMIF(F$3:F71,F70,S$3:S70),(N71-(M71+O71+Q71)))," ")</f>
        <v>0</v>
      </c>
      <c r="T71" s="23" t="str">
        <f>IFERROR(IF(F71="",AVERAGEIF(F$3:F71,F70,T$3:T71),R71/N71)," ")</f>
        <v xml:space="preserve"> </v>
      </c>
      <c r="U71" s="23" t="str">
        <f>IFERROR(IF(F71="",AVERAGEIF(F$3:F71,F70,U$3:U71),S71/N71)," ")</f>
        <v xml:space="preserve"> </v>
      </c>
      <c r="V71" s="1" t="str">
        <f t="shared" si="5"/>
        <v xml:space="preserve"> </v>
      </c>
      <c r="AB71" s="7">
        <f ca="1">IFERROR(IF(F71="",SUMIF(F$3:F71,F70,AB$3:AB70),Доп!K69+Доп!L69)," ")</f>
        <v>0</v>
      </c>
      <c r="AC71" s="7">
        <f ca="1">IFERROR(IF(F71="",SUMIF(F$3:F71,F70,AC$3:AC70),IF(AB71&gt;0,AB71-(M71+P71),""))," ")</f>
        <v>0</v>
      </c>
      <c r="AD71" s="1">
        <f ca="1">IFERROR(IF(F71="",SUMIF(F$3:F71,F70,AD$3:AD70),IF(AB71&gt;0,AB71-(M71+Q71),""))," ")</f>
        <v>0</v>
      </c>
      <c r="AE71" s="23" t="str">
        <f>IFERROR(IF(F71="",AVERAGEIF(F$3:F71,F70,AE$3:AE71),AC71/N71)," ")</f>
        <v xml:space="preserve"> </v>
      </c>
      <c r="AF71" s="23" t="str">
        <f>IFERROR(IF(F71="",AVERAGEIF(F$3:F71,F70,AF$3:AF71),AD71/N71)," ")</f>
        <v xml:space="preserve"> </v>
      </c>
    </row>
    <row r="72" spans="7:32" ht="19" customHeight="1" x14ac:dyDescent="0.2">
      <c r="G72" s="1" t="str">
        <f t="shared" si="3"/>
        <v/>
      </c>
      <c r="I72" s="1">
        <f t="shared" si="4"/>
        <v>0</v>
      </c>
      <c r="M72" s="1">
        <f ca="1">IF(F72="",SUMIF(F$3:F72,F71,M$3:M71),K72*L72)</f>
        <v>0</v>
      </c>
      <c r="N72" s="1">
        <f ca="1">IFERROR(IF(F72="",SUMIF(F$3:F72,F71,N$3:N71),VLOOKUP(J:J,Прайс!A:C,3,0)*K72)," ")</f>
        <v>0</v>
      </c>
      <c r="O72" s="7">
        <f ca="1">IFERROR(IF(F72="",SUMIF(F$3:F72,F71,O$3:O71),VLOOKUP(J:J,Прайс!A:E,5,0)*K72)," ")</f>
        <v>0</v>
      </c>
      <c r="P72" s="1">
        <f ca="1">IFERROR(IF(F72="",SUMIF(F$3:F72,F71,P$3:P71),VLOOKUP(J:J,Прайс!A:F,6,0)*K72)," ")</f>
        <v>0</v>
      </c>
      <c r="Q72" s="1">
        <f ca="1">IFERROR(IF(F72="",SUMIF(F$3:F72,F71,Q$3:Q71),VLOOKUP(J:J,Прайс!A:G,7,0)*K72)," ")</f>
        <v>0</v>
      </c>
      <c r="R72" s="7">
        <f ca="1">IFERROR(IF(F72="",SUMIF(F$3:F72,F71,R$3:R71),(N72-(M72+O72+P72)))," ")</f>
        <v>0</v>
      </c>
      <c r="S72" s="1">
        <f ca="1">IFERROR(IF(F72="",SUMIF(F$3:F72,F71,S$3:S71),(N72-(M72+O72+Q72)))," ")</f>
        <v>0</v>
      </c>
      <c r="T72" s="23" t="str">
        <f>IFERROR(IF(F72="",AVERAGEIF(F$3:F72,F71,T$3:T72),R72/N72)," ")</f>
        <v xml:space="preserve"> </v>
      </c>
      <c r="U72" s="23" t="str">
        <f>IFERROR(IF(F72="",AVERAGEIF(F$3:F72,F71,U$3:U72),S72/N72)," ")</f>
        <v xml:space="preserve"> </v>
      </c>
      <c r="V72" s="1" t="str">
        <f t="shared" si="5"/>
        <v xml:space="preserve"> </v>
      </c>
      <c r="AB72" s="7">
        <f ca="1">IFERROR(IF(F72="",SUMIF(F$3:F72,F71,AB$3:AB71),Доп!K70+Доп!L70)," ")</f>
        <v>0</v>
      </c>
      <c r="AC72" s="7">
        <f ca="1">IFERROR(IF(F72="",SUMIF(F$3:F72,F71,AC$3:AC71),IF(AB72&gt;0,AB72-(M72+P72),""))," ")</f>
        <v>0</v>
      </c>
      <c r="AD72" s="1">
        <f ca="1">IFERROR(IF(F72="",SUMIF(F$3:F72,F71,AD$3:AD71),IF(AB72&gt;0,AB72-(M72+Q72),""))," ")</f>
        <v>0</v>
      </c>
      <c r="AE72" s="23" t="str">
        <f>IFERROR(IF(F72="",AVERAGEIF(F$3:F72,F71,AE$3:AE72),AC72/N72)," ")</f>
        <v xml:space="preserve"> </v>
      </c>
      <c r="AF72" s="23" t="str">
        <f>IFERROR(IF(F72="",AVERAGEIF(F$3:F72,F71,AF$3:AF72),AD72/N72)," ")</f>
        <v xml:space="preserve"> </v>
      </c>
    </row>
    <row r="73" spans="7:32" ht="19" customHeight="1" x14ac:dyDescent="0.2">
      <c r="G73" s="1" t="str">
        <f t="shared" si="3"/>
        <v/>
      </c>
      <c r="I73" s="1">
        <f t="shared" si="4"/>
        <v>0</v>
      </c>
      <c r="M73" s="1">
        <f ca="1">IF(F73="",SUMIF(F$3:F73,F72,M$3:M72),K73*L73)</f>
        <v>0</v>
      </c>
      <c r="N73" s="1">
        <f ca="1">IFERROR(IF(F73="",SUMIF(F$3:F73,F72,N$3:N72),VLOOKUP(J:J,Прайс!A:C,3,0)*K73)," ")</f>
        <v>0</v>
      </c>
      <c r="O73" s="7">
        <f ca="1">IFERROR(IF(F73="",SUMIF(F$3:F73,F72,O$3:O72),VLOOKUP(J:J,Прайс!A:E,5,0)*K73)," ")</f>
        <v>0</v>
      </c>
      <c r="P73" s="1">
        <f ca="1">IFERROR(IF(F73="",SUMIF(F$3:F73,F72,P$3:P72),VLOOKUP(J:J,Прайс!A:F,6,0)*K73)," ")</f>
        <v>0</v>
      </c>
      <c r="Q73" s="1">
        <f ca="1">IFERROR(IF(F73="",SUMIF(F$3:F73,F72,Q$3:Q72),VLOOKUP(J:J,Прайс!A:G,7,0)*K73)," ")</f>
        <v>0</v>
      </c>
      <c r="R73" s="7">
        <f ca="1">IFERROR(IF(F73="",SUMIF(F$3:F73,F72,R$3:R72),(N73-(M73+O73+P73)))," ")</f>
        <v>0</v>
      </c>
      <c r="S73" s="1">
        <f ca="1">IFERROR(IF(F73="",SUMIF(F$3:F73,F72,S$3:S72),(N73-(M73+O73+Q73)))," ")</f>
        <v>0</v>
      </c>
      <c r="T73" s="23" t="str">
        <f>IFERROR(IF(F73="",AVERAGEIF(F$3:F73,F72,T$3:T73),R73/N73)," ")</f>
        <v xml:space="preserve"> </v>
      </c>
      <c r="U73" s="23" t="str">
        <f>IFERROR(IF(F73="",AVERAGEIF(F$3:F73,F72,U$3:U73),S73/N73)," ")</f>
        <v xml:space="preserve"> </v>
      </c>
      <c r="V73" s="1" t="str">
        <f t="shared" si="5"/>
        <v xml:space="preserve"> </v>
      </c>
      <c r="AB73" s="7">
        <f ca="1">IFERROR(IF(F73="",SUMIF(F$3:F73,F72,AB$3:AB72),Доп!K71+Доп!L71)," ")</f>
        <v>0</v>
      </c>
      <c r="AC73" s="7">
        <f ca="1">IFERROR(IF(F73="",SUMIF(F$3:F73,F72,AC$3:AC72),IF(AB73&gt;0,AB73-(M73+P73),""))," ")</f>
        <v>0</v>
      </c>
      <c r="AD73" s="1">
        <f ca="1">IFERROR(IF(F73="",SUMIF(F$3:F73,F72,AD$3:AD72),IF(AB73&gt;0,AB73-(M73+Q73),""))," ")</f>
        <v>0</v>
      </c>
      <c r="AE73" s="23" t="str">
        <f>IFERROR(IF(F73="",AVERAGEIF(F$3:F73,F72,AE$3:AE73),AC73/N73)," ")</f>
        <v xml:space="preserve"> </v>
      </c>
      <c r="AF73" s="23" t="str">
        <f>IFERROR(IF(F73="",AVERAGEIF(F$3:F73,F72,AF$3:AF73),AD73/N73)," ")</f>
        <v xml:space="preserve"> </v>
      </c>
    </row>
    <row r="74" spans="7:32" ht="19" customHeight="1" x14ac:dyDescent="0.2">
      <c r="G74" s="1" t="str">
        <f t="shared" si="3"/>
        <v/>
      </c>
      <c r="I74" s="1">
        <f t="shared" si="4"/>
        <v>0</v>
      </c>
      <c r="M74" s="1">
        <f ca="1">IF(F74="",SUMIF(F$3:F74,F73,M$3:M73),K74*L74)</f>
        <v>0</v>
      </c>
      <c r="N74" s="1">
        <f ca="1">IFERROR(IF(F74="",SUMIF(F$3:F74,F73,N$3:N73),VLOOKUP(J:J,Прайс!A:C,3,0)*K74)," ")</f>
        <v>0</v>
      </c>
      <c r="O74" s="7">
        <f ca="1">IFERROR(IF(F74="",SUMIF(F$3:F74,F73,O$3:O73),VLOOKUP(J:J,Прайс!A:E,5,0)*K74)," ")</f>
        <v>0</v>
      </c>
      <c r="P74" s="1">
        <f ca="1">IFERROR(IF(F74="",SUMIF(F$3:F74,F73,P$3:P73),VLOOKUP(J:J,Прайс!A:F,6,0)*K74)," ")</f>
        <v>0</v>
      </c>
      <c r="Q74" s="1">
        <f ca="1">IFERROR(IF(F74="",SUMIF(F$3:F74,F73,Q$3:Q73),VLOOKUP(J:J,Прайс!A:G,7,0)*K74)," ")</f>
        <v>0</v>
      </c>
      <c r="R74" s="7">
        <f ca="1">IFERROR(IF(F74="",SUMIF(F$3:F74,F73,R$3:R73),(N74-(M74+O74+P74)))," ")</f>
        <v>0</v>
      </c>
      <c r="S74" s="1">
        <f ca="1">IFERROR(IF(F74="",SUMIF(F$3:F74,F73,S$3:S73),(N74-(M74+O74+Q74)))," ")</f>
        <v>0</v>
      </c>
      <c r="T74" s="23" t="str">
        <f>IFERROR(IF(F74="",AVERAGEIF(F$3:F74,F73,T$3:T74),R74/N74)," ")</f>
        <v xml:space="preserve"> </v>
      </c>
      <c r="U74" s="23" t="str">
        <f>IFERROR(IF(F74="",AVERAGEIF(F$3:F74,F73,U$3:U74),S74/N74)," ")</f>
        <v xml:space="preserve"> </v>
      </c>
      <c r="V74" s="1" t="str">
        <f t="shared" si="5"/>
        <v xml:space="preserve"> </v>
      </c>
      <c r="AB74" s="7">
        <f ca="1">IFERROR(IF(F74="",SUMIF(F$3:F74,F73,AB$3:AB73),Доп!K72+Доп!L72)," ")</f>
        <v>0</v>
      </c>
      <c r="AC74" s="7">
        <f ca="1">IFERROR(IF(F74="",SUMIF(F$3:F74,F73,AC$3:AC73),IF(AB74&gt;0,AB74-(M74+P74),""))," ")</f>
        <v>0</v>
      </c>
      <c r="AD74" s="1">
        <f ca="1">IFERROR(IF(F74="",SUMIF(F$3:F74,F73,AD$3:AD73),IF(AB74&gt;0,AB74-(M74+Q74),""))," ")</f>
        <v>0</v>
      </c>
      <c r="AE74" s="23" t="str">
        <f>IFERROR(IF(F74="",AVERAGEIF(F$3:F74,F73,AE$3:AE74),AC74/N74)," ")</f>
        <v xml:space="preserve"> </v>
      </c>
      <c r="AF74" s="23" t="str">
        <f>IFERROR(IF(F74="",AVERAGEIF(F$3:F74,F73,AF$3:AF74),AD74/N74)," ")</f>
        <v xml:space="preserve"> </v>
      </c>
    </row>
    <row r="75" spans="7:32" ht="19" customHeight="1" x14ac:dyDescent="0.2">
      <c r="G75" s="1" t="str">
        <f t="shared" si="3"/>
        <v/>
      </c>
      <c r="I75" s="1">
        <f t="shared" si="4"/>
        <v>0</v>
      </c>
      <c r="M75" s="1">
        <f ca="1">IF(F75="",SUMIF(F$3:F75,F74,M$3:M74),K75*L75)</f>
        <v>0</v>
      </c>
      <c r="N75" s="1">
        <f ca="1">IFERROR(IF(F75="",SUMIF(F$3:F75,F74,N$3:N74),VLOOKUP(J:J,Прайс!A:C,3,0)*K75)," ")</f>
        <v>0</v>
      </c>
      <c r="O75" s="7">
        <f ca="1">IFERROR(IF(F75="",SUMIF(F$3:F75,F74,O$3:O74),VLOOKUP(J:J,Прайс!A:E,5,0)*K75)," ")</f>
        <v>0</v>
      </c>
      <c r="P75" s="1">
        <f ca="1">IFERROR(IF(F75="",SUMIF(F$3:F75,F74,P$3:P74),VLOOKUP(J:J,Прайс!A:F,6,0)*K75)," ")</f>
        <v>0</v>
      </c>
      <c r="Q75" s="1">
        <f ca="1">IFERROR(IF(F75="",SUMIF(F$3:F75,F74,Q$3:Q74),VLOOKUP(J:J,Прайс!A:G,7,0)*K75)," ")</f>
        <v>0</v>
      </c>
      <c r="R75" s="7">
        <f ca="1">IFERROR(IF(F75="",SUMIF(F$3:F75,F74,R$3:R74),(N75-(M75+O75+P75)))," ")</f>
        <v>0</v>
      </c>
      <c r="S75" s="1">
        <f ca="1">IFERROR(IF(F75="",SUMIF(F$3:F75,F74,S$3:S74),(N75-(M75+O75+Q75)))," ")</f>
        <v>0</v>
      </c>
      <c r="T75" s="23" t="str">
        <f>IFERROR(IF(F75="",AVERAGEIF(F$3:F75,F74,T$3:T75),R75/N75)," ")</f>
        <v xml:space="preserve"> </v>
      </c>
      <c r="U75" s="23" t="str">
        <f>IFERROR(IF(F75="",AVERAGEIF(F$3:F75,F74,U$3:U75),S75/N75)," ")</f>
        <v xml:space="preserve"> </v>
      </c>
      <c r="V75" s="1" t="str">
        <f t="shared" si="5"/>
        <v xml:space="preserve"> </v>
      </c>
      <c r="AB75" s="7">
        <f ca="1">IFERROR(IF(F75="",SUMIF(F$3:F75,F74,AB$3:AB74),Доп!K73+Доп!L73)," ")</f>
        <v>0</v>
      </c>
      <c r="AC75" s="7">
        <f ca="1">IFERROR(IF(F75="",SUMIF(F$3:F75,F74,AC$3:AC74),IF(AB75&gt;0,AB75-(M75+P75),""))," ")</f>
        <v>0</v>
      </c>
      <c r="AD75" s="1">
        <f ca="1">IFERROR(IF(F75="",SUMIF(F$3:F75,F74,AD$3:AD74),IF(AB75&gt;0,AB75-(M75+Q75),""))," ")</f>
        <v>0</v>
      </c>
      <c r="AE75" s="23" t="str">
        <f>IFERROR(IF(F75="",AVERAGEIF(F$3:F75,F74,AE$3:AE75),AC75/N75)," ")</f>
        <v xml:space="preserve"> </v>
      </c>
      <c r="AF75" s="23" t="str">
        <f>IFERROR(IF(F75="",AVERAGEIF(F$3:F75,F74,AF$3:AF75),AD75/N75)," ")</f>
        <v xml:space="preserve"> </v>
      </c>
    </row>
    <row r="76" spans="7:32" ht="19" customHeight="1" x14ac:dyDescent="0.2">
      <c r="G76" s="1" t="str">
        <f t="shared" si="3"/>
        <v/>
      </c>
      <c r="I76" s="1">
        <f t="shared" si="4"/>
        <v>0</v>
      </c>
      <c r="M76" s="1">
        <f ca="1">IF(F76="",SUMIF(F$3:F76,F75,M$3:M75),K76*L76)</f>
        <v>0</v>
      </c>
      <c r="N76" s="1">
        <f ca="1">IFERROR(IF(F76="",SUMIF(F$3:F76,F75,N$3:N75),VLOOKUP(J:J,Прайс!A:C,3,0)*K76)," ")</f>
        <v>0</v>
      </c>
      <c r="O76" s="7">
        <f ca="1">IFERROR(IF(F76="",SUMIF(F$3:F76,F75,O$3:O75),VLOOKUP(J:J,Прайс!A:E,5,0)*K76)," ")</f>
        <v>0</v>
      </c>
      <c r="P76" s="1">
        <f ca="1">IFERROR(IF(F76="",SUMIF(F$3:F76,F75,P$3:P75),VLOOKUP(J:J,Прайс!A:F,6,0)*K76)," ")</f>
        <v>0</v>
      </c>
      <c r="Q76" s="1">
        <f ca="1">IFERROR(IF(F76="",SUMIF(F$3:F76,F75,Q$3:Q75),VLOOKUP(J:J,Прайс!A:G,7,0)*K76)," ")</f>
        <v>0</v>
      </c>
      <c r="R76" s="7">
        <f ca="1">IFERROR(IF(F76="",SUMIF(F$3:F76,F75,R$3:R75),(N76-(M76+O76+P76)))," ")</f>
        <v>0</v>
      </c>
      <c r="S76" s="1">
        <f ca="1">IFERROR(IF(F76="",SUMIF(F$3:F76,F75,S$3:S75),(N76-(M76+O76+Q76)))," ")</f>
        <v>0</v>
      </c>
      <c r="T76" s="23" t="str">
        <f>IFERROR(IF(F76="",AVERAGEIF(F$3:F76,F75,T$3:T76),R76/N76)," ")</f>
        <v xml:space="preserve"> </v>
      </c>
      <c r="U76" s="23" t="str">
        <f>IFERROR(IF(F76="",AVERAGEIF(F$3:F76,F75,U$3:U76),S76/N76)," ")</f>
        <v xml:space="preserve"> </v>
      </c>
      <c r="V76" s="1" t="str">
        <f t="shared" si="5"/>
        <v xml:space="preserve"> </v>
      </c>
      <c r="AB76" s="7">
        <f ca="1">IFERROR(IF(F76="",SUMIF(F$3:F76,F75,AB$3:AB75),Доп!K74+Доп!L74)," ")</f>
        <v>0</v>
      </c>
      <c r="AC76" s="7">
        <f ca="1">IFERROR(IF(F76="",SUMIF(F$3:F76,F75,AC$3:AC75),IF(AB76&gt;0,AB76-(M76+P76),""))," ")</f>
        <v>0</v>
      </c>
      <c r="AD76" s="1">
        <f ca="1">IFERROR(IF(F76="",SUMIF(F$3:F76,F75,AD$3:AD75),IF(AB76&gt;0,AB76-(M76+Q76),""))," ")</f>
        <v>0</v>
      </c>
      <c r="AE76" s="23" t="str">
        <f>IFERROR(IF(F76="",AVERAGEIF(F$3:F76,F75,AE$3:AE76),AC76/N76)," ")</f>
        <v xml:space="preserve"> </v>
      </c>
      <c r="AF76" s="23" t="str">
        <f>IFERROR(IF(F76="",AVERAGEIF(F$3:F76,F75,AF$3:AF76),AD76/N76)," ")</f>
        <v xml:space="preserve"> </v>
      </c>
    </row>
    <row r="77" spans="7:32" ht="19" customHeight="1" x14ac:dyDescent="0.2">
      <c r="G77" s="1" t="str">
        <f t="shared" si="3"/>
        <v/>
      </c>
      <c r="I77" s="1">
        <f t="shared" si="4"/>
        <v>0</v>
      </c>
      <c r="M77" s="1">
        <f ca="1">IF(F77="",SUMIF(F$3:F77,F76,M$3:M76),K77*L77)</f>
        <v>0</v>
      </c>
      <c r="N77" s="1">
        <f ca="1">IFERROR(IF(F77="",SUMIF(F$3:F77,F76,N$3:N76),VLOOKUP(J:J,Прайс!A:C,3,0)*K77)," ")</f>
        <v>0</v>
      </c>
      <c r="O77" s="7">
        <f ca="1">IFERROR(IF(F77="",SUMIF(F$3:F77,F76,O$3:O76),VLOOKUP(J:J,Прайс!A:E,5,0)*K77)," ")</f>
        <v>0</v>
      </c>
      <c r="P77" s="1">
        <f ca="1">IFERROR(IF(F77="",SUMIF(F$3:F77,F76,P$3:P76),VLOOKUP(J:J,Прайс!A:F,6,0)*K77)," ")</f>
        <v>0</v>
      </c>
      <c r="Q77" s="1">
        <f ca="1">IFERROR(IF(F77="",SUMIF(F$3:F77,F76,Q$3:Q76),VLOOKUP(J:J,Прайс!A:G,7,0)*K77)," ")</f>
        <v>0</v>
      </c>
      <c r="R77" s="7">
        <f ca="1">IFERROR(IF(F77="",SUMIF(F$3:F77,F76,R$3:R76),(N77-(M77+O77+P77)))," ")</f>
        <v>0</v>
      </c>
      <c r="S77" s="1">
        <f ca="1">IFERROR(IF(F77="",SUMIF(F$3:F77,F76,S$3:S76),(N77-(M77+O77+Q77)))," ")</f>
        <v>0</v>
      </c>
      <c r="T77" s="23" t="str">
        <f>IFERROR(IF(F77="",AVERAGEIF(F$3:F77,F76,T$3:T77),R77/N77)," ")</f>
        <v xml:space="preserve"> </v>
      </c>
      <c r="U77" s="23" t="str">
        <f>IFERROR(IF(F77="",AVERAGEIF(F$3:F77,F76,U$3:U77),S77/N77)," ")</f>
        <v xml:space="preserve"> </v>
      </c>
      <c r="V77" s="1" t="str">
        <f t="shared" si="5"/>
        <v xml:space="preserve"> </v>
      </c>
      <c r="AB77" s="7">
        <f ca="1">IFERROR(IF(F77="",SUMIF(F$3:F77,F76,AB$3:AB76),Доп!K75+Доп!L75)," ")</f>
        <v>0</v>
      </c>
      <c r="AC77" s="7">
        <f ca="1">IFERROR(IF(F77="",SUMIF(F$3:F77,F76,AC$3:AC76),IF(AB77&gt;0,AB77-(M77+P77),""))," ")</f>
        <v>0</v>
      </c>
      <c r="AD77" s="1">
        <f ca="1">IFERROR(IF(F77="",SUMIF(F$3:F77,F76,AD$3:AD76),IF(AB77&gt;0,AB77-(M77+Q77),""))," ")</f>
        <v>0</v>
      </c>
      <c r="AE77" s="23" t="str">
        <f>IFERROR(IF(F77="",AVERAGEIF(F$3:F77,F76,AE$3:AE77),AC77/N77)," ")</f>
        <v xml:space="preserve"> </v>
      </c>
      <c r="AF77" s="23" t="str">
        <f>IFERROR(IF(F77="",AVERAGEIF(F$3:F77,F76,AF$3:AF77),AD77/N77)," ")</f>
        <v xml:space="preserve"> </v>
      </c>
    </row>
    <row r="78" spans="7:32" ht="19" customHeight="1" x14ac:dyDescent="0.2">
      <c r="G78" s="1" t="str">
        <f t="shared" si="3"/>
        <v/>
      </c>
      <c r="I78" s="1">
        <f t="shared" si="4"/>
        <v>0</v>
      </c>
      <c r="M78" s="1">
        <f ca="1">IF(F78="",SUMIF(F$3:F78,F77,M$3:M77),K78*L78)</f>
        <v>0</v>
      </c>
      <c r="N78" s="1">
        <f ca="1">IFERROR(IF(F78="",SUMIF(F$3:F78,F77,N$3:N77),VLOOKUP(J:J,Прайс!A:C,3,0)*K78)," ")</f>
        <v>0</v>
      </c>
      <c r="O78" s="7">
        <f ca="1">IFERROR(IF(F78="",SUMIF(F$3:F78,F77,O$3:O77),VLOOKUP(J:J,Прайс!A:E,5,0)*K78)," ")</f>
        <v>0</v>
      </c>
      <c r="P78" s="1">
        <f ca="1">IFERROR(IF(F78="",SUMIF(F$3:F78,F77,P$3:P77),VLOOKUP(J:J,Прайс!A:F,6,0)*K78)," ")</f>
        <v>0</v>
      </c>
      <c r="Q78" s="1">
        <f ca="1">IFERROR(IF(F78="",SUMIF(F$3:F78,F77,Q$3:Q77),VLOOKUP(J:J,Прайс!A:G,7,0)*K78)," ")</f>
        <v>0</v>
      </c>
      <c r="R78" s="7">
        <f ca="1">IFERROR(IF(F78="",SUMIF(F$3:F78,F77,R$3:R77),(N78-(M78+O78+P78)))," ")</f>
        <v>0</v>
      </c>
      <c r="S78" s="1">
        <f ca="1">IFERROR(IF(F78="",SUMIF(F$3:F78,F77,S$3:S77),(N78-(M78+O78+Q78)))," ")</f>
        <v>0</v>
      </c>
      <c r="T78" s="23" t="str">
        <f>IFERROR(IF(F78="",AVERAGEIF(F$3:F78,F77,T$3:T78),R78/N78)," ")</f>
        <v xml:space="preserve"> </v>
      </c>
      <c r="U78" s="23" t="str">
        <f>IFERROR(IF(F78="",AVERAGEIF(F$3:F78,F77,U$3:U78),S78/N78)," ")</f>
        <v xml:space="preserve"> </v>
      </c>
      <c r="V78" s="1" t="str">
        <f t="shared" si="5"/>
        <v xml:space="preserve"> </v>
      </c>
      <c r="AB78" s="7">
        <f ca="1">IFERROR(IF(F78="",SUMIF(F$3:F78,F77,AB$3:AB77),Доп!K76+Доп!L76)," ")</f>
        <v>0</v>
      </c>
      <c r="AC78" s="7">
        <f ca="1">IFERROR(IF(F78="",SUMIF(F$3:F78,F77,AC$3:AC77),IF(AB78&gt;0,AB78-(M78+P78),""))," ")</f>
        <v>0</v>
      </c>
      <c r="AD78" s="1">
        <f ca="1">IFERROR(IF(F78="",SUMIF(F$3:F78,F77,AD$3:AD77),IF(AB78&gt;0,AB78-(M78+Q78),""))," ")</f>
        <v>0</v>
      </c>
      <c r="AE78" s="23" t="str">
        <f>IFERROR(IF(F78="",AVERAGEIF(F$3:F78,F77,AE$3:AE78),AC78/N78)," ")</f>
        <v xml:space="preserve"> </v>
      </c>
      <c r="AF78" s="23" t="str">
        <f>IFERROR(IF(F78="",AVERAGEIF(F$3:F78,F77,AF$3:AF78),AD78/N78)," ")</f>
        <v xml:space="preserve"> </v>
      </c>
    </row>
    <row r="79" spans="7:32" ht="19" customHeight="1" x14ac:dyDescent="0.2">
      <c r="G79" s="1" t="str">
        <f t="shared" si="3"/>
        <v/>
      </c>
      <c r="I79" s="1">
        <f t="shared" si="4"/>
        <v>0</v>
      </c>
      <c r="M79" s="1">
        <f ca="1">IF(F79="",SUMIF(F$3:F79,F78,M$3:M78),K79*L79)</f>
        <v>0</v>
      </c>
      <c r="N79" s="1">
        <f ca="1">IFERROR(IF(F79="",SUMIF(F$3:F79,F78,N$3:N78),VLOOKUP(J:J,Прайс!A:C,3,0)*K79)," ")</f>
        <v>0</v>
      </c>
      <c r="O79" s="7">
        <f ca="1">IFERROR(IF(F79="",SUMIF(F$3:F79,F78,O$3:O78),VLOOKUP(J:J,Прайс!A:E,5,0)*K79)," ")</f>
        <v>0</v>
      </c>
      <c r="P79" s="1">
        <f ca="1">IFERROR(IF(F79="",SUMIF(F$3:F79,F78,P$3:P78),VLOOKUP(J:J,Прайс!A:F,6,0)*K79)," ")</f>
        <v>0</v>
      </c>
      <c r="Q79" s="1">
        <f ca="1">IFERROR(IF(F79="",SUMIF(F$3:F79,F78,Q$3:Q78),VLOOKUP(J:J,Прайс!A:G,7,0)*K79)," ")</f>
        <v>0</v>
      </c>
      <c r="R79" s="7">
        <f ca="1">IFERROR(IF(F79="",SUMIF(F$3:F79,F78,R$3:R78),(N79-(M79+O79+P79)))," ")</f>
        <v>0</v>
      </c>
      <c r="S79" s="1">
        <f ca="1">IFERROR(IF(F79="",SUMIF(F$3:F79,F78,S$3:S78),(N79-(M79+O79+Q79)))," ")</f>
        <v>0</v>
      </c>
      <c r="T79" s="23" t="str">
        <f>IFERROR(IF(F79="",AVERAGEIF(F$3:F79,F78,T$3:T79),R79/N79)," ")</f>
        <v xml:space="preserve"> </v>
      </c>
      <c r="U79" s="23" t="str">
        <f>IFERROR(IF(F79="",AVERAGEIF(F$3:F79,F78,U$3:U79),S79/N79)," ")</f>
        <v xml:space="preserve"> </v>
      </c>
      <c r="V79" s="1" t="str">
        <f t="shared" si="5"/>
        <v xml:space="preserve"> </v>
      </c>
      <c r="AB79" s="7">
        <f ca="1">IFERROR(IF(F79="",SUMIF(F$3:F79,F78,AB$3:AB78),Доп!K77+Доп!L77)," ")</f>
        <v>0</v>
      </c>
      <c r="AC79" s="7">
        <f ca="1">IFERROR(IF(F79="",SUMIF(F$3:F79,F78,AC$3:AC78),IF(AB79&gt;0,AB79-(M79+P79),""))," ")</f>
        <v>0</v>
      </c>
      <c r="AD79" s="1">
        <f ca="1">IFERROR(IF(F79="",SUMIF(F$3:F79,F78,AD$3:AD78),IF(AB79&gt;0,AB79-(M79+Q79),""))," ")</f>
        <v>0</v>
      </c>
      <c r="AE79" s="23" t="str">
        <f>IFERROR(IF(F79="",AVERAGEIF(F$3:F79,F78,AE$3:AE79),AC79/N79)," ")</f>
        <v xml:space="preserve"> </v>
      </c>
      <c r="AF79" s="23" t="str">
        <f>IFERROR(IF(F79="",AVERAGEIF(F$3:F79,F78,AF$3:AF79),AD79/N79)," ")</f>
        <v xml:space="preserve"> </v>
      </c>
    </row>
    <row r="80" spans="7:32" ht="19" customHeight="1" x14ac:dyDescent="0.2">
      <c r="G80" s="1" t="str">
        <f t="shared" si="3"/>
        <v/>
      </c>
      <c r="I80" s="1">
        <f t="shared" si="4"/>
        <v>0</v>
      </c>
      <c r="M80" s="1">
        <f ca="1">IF(F80="",SUMIF(F$3:F80,F79,M$3:M79),K80*L80)</f>
        <v>0</v>
      </c>
      <c r="N80" s="1">
        <f ca="1">IFERROR(IF(F80="",SUMIF(F$3:F80,F79,N$3:N79),VLOOKUP(J:J,Прайс!A:C,3,0)*K80)," ")</f>
        <v>0</v>
      </c>
      <c r="O80" s="7">
        <f ca="1">IFERROR(IF(F80="",SUMIF(F$3:F80,F79,O$3:O79),VLOOKUP(J:J,Прайс!A:E,5,0)*K80)," ")</f>
        <v>0</v>
      </c>
      <c r="P80" s="1">
        <f ca="1">IFERROR(IF(F80="",SUMIF(F$3:F80,F79,P$3:P79),VLOOKUP(J:J,Прайс!A:F,6,0)*K80)," ")</f>
        <v>0</v>
      </c>
      <c r="Q80" s="1">
        <f ca="1">IFERROR(IF(F80="",SUMIF(F$3:F80,F79,Q$3:Q79),VLOOKUP(J:J,Прайс!A:G,7,0)*K80)," ")</f>
        <v>0</v>
      </c>
      <c r="R80" s="7">
        <f ca="1">IFERROR(IF(F80="",SUMIF(F$3:F80,F79,R$3:R79),(N80-(M80+O80+P80)))," ")</f>
        <v>0</v>
      </c>
      <c r="S80" s="1">
        <f ca="1">IFERROR(IF(F80="",SUMIF(F$3:F80,F79,S$3:S79),(N80-(M80+O80+Q80)))," ")</f>
        <v>0</v>
      </c>
      <c r="T80" s="23" t="str">
        <f>IFERROR(IF(F80="",AVERAGEIF(F$3:F80,F79,T$3:T80),R80/N80)," ")</f>
        <v xml:space="preserve"> </v>
      </c>
      <c r="U80" s="23" t="str">
        <f>IFERROR(IF(F80="",AVERAGEIF(F$3:F80,F79,U$3:U80),S80/N80)," ")</f>
        <v xml:space="preserve"> </v>
      </c>
      <c r="V80" s="1" t="str">
        <f t="shared" si="5"/>
        <v xml:space="preserve"> </v>
      </c>
      <c r="AB80" s="7">
        <f ca="1">IFERROR(IF(F80="",SUMIF(F$3:F80,F79,AB$3:AB79),Доп!K78+Доп!L78)," ")</f>
        <v>0</v>
      </c>
      <c r="AC80" s="7">
        <f ca="1">IFERROR(IF(F80="",SUMIF(F$3:F80,F79,AC$3:AC79),IF(AB80&gt;0,AB80-(M80+P80),""))," ")</f>
        <v>0</v>
      </c>
      <c r="AD80" s="1">
        <f ca="1">IFERROR(IF(F80="",SUMIF(F$3:F80,F79,AD$3:AD79),IF(AB80&gt;0,AB80-(M80+Q80),""))," ")</f>
        <v>0</v>
      </c>
      <c r="AE80" s="23" t="str">
        <f>IFERROR(IF(F80="",AVERAGEIF(F$3:F80,F79,AE$3:AE80),AC80/N80)," ")</f>
        <v xml:space="preserve"> </v>
      </c>
      <c r="AF80" s="23" t="str">
        <f>IFERROR(IF(F80="",AVERAGEIF(F$3:F80,F79,AF$3:AF80),AD80/N80)," ")</f>
        <v xml:space="preserve"> </v>
      </c>
    </row>
    <row r="81" spans="7:32" ht="19" customHeight="1" x14ac:dyDescent="0.2">
      <c r="G81" s="1" t="str">
        <f t="shared" si="3"/>
        <v/>
      </c>
      <c r="I81" s="1">
        <f t="shared" si="4"/>
        <v>0</v>
      </c>
      <c r="M81" s="1">
        <f ca="1">IF(F81="",SUMIF(F$3:F81,F80,M$3:M80),K81*L81)</f>
        <v>0</v>
      </c>
      <c r="N81" s="1">
        <f ca="1">IFERROR(IF(F81="",SUMIF(F$3:F81,F80,N$3:N80),VLOOKUP(J:J,Прайс!A:C,3,0)*K81)," ")</f>
        <v>0</v>
      </c>
      <c r="O81" s="7">
        <f ca="1">IFERROR(IF(F81="",SUMIF(F$3:F81,F80,O$3:O80),VLOOKUP(J:J,Прайс!A:E,5,0)*K81)," ")</f>
        <v>0</v>
      </c>
      <c r="P81" s="1">
        <f ca="1">IFERROR(IF(F81="",SUMIF(F$3:F81,F80,P$3:P80),VLOOKUP(J:J,Прайс!A:F,6,0)*K81)," ")</f>
        <v>0</v>
      </c>
      <c r="Q81" s="1">
        <f ca="1">IFERROR(IF(F81="",SUMIF(F$3:F81,F80,Q$3:Q80),VLOOKUP(J:J,Прайс!A:G,7,0)*K81)," ")</f>
        <v>0</v>
      </c>
      <c r="R81" s="7">
        <f ca="1">IFERROR(IF(F81="",SUMIF(F$3:F81,F80,R$3:R80),(N81-(M81+O81+P81)))," ")</f>
        <v>0</v>
      </c>
      <c r="S81" s="1">
        <f ca="1">IFERROR(IF(F81="",SUMIF(F$3:F81,F80,S$3:S80),(N81-(M81+O81+Q81)))," ")</f>
        <v>0</v>
      </c>
      <c r="T81" s="23" t="str">
        <f>IFERROR(IF(F81="",AVERAGEIF(F$3:F81,F80,T$3:T81),R81/N81)," ")</f>
        <v xml:space="preserve"> </v>
      </c>
      <c r="U81" s="23" t="str">
        <f>IFERROR(IF(F81="",AVERAGEIF(F$3:F81,F80,U$3:U81),S81/N81)," ")</f>
        <v xml:space="preserve"> </v>
      </c>
      <c r="V81" s="1" t="str">
        <f t="shared" si="5"/>
        <v xml:space="preserve"> </v>
      </c>
      <c r="AB81" s="7">
        <f ca="1">IFERROR(IF(F81="",SUMIF(F$3:F81,F80,AB$3:AB80),Доп!K79+Доп!L79)," ")</f>
        <v>0</v>
      </c>
      <c r="AC81" s="7">
        <f ca="1">IFERROR(IF(F81="",SUMIF(F$3:F81,F80,AC$3:AC80),IF(AB81&gt;0,AB81-(M81+P81),""))," ")</f>
        <v>0</v>
      </c>
      <c r="AD81" s="1">
        <f ca="1">IFERROR(IF(F81="",SUMIF(F$3:F81,F80,AD$3:AD80),IF(AB81&gt;0,AB81-(M81+Q81),""))," ")</f>
        <v>0</v>
      </c>
      <c r="AE81" s="23" t="str">
        <f>IFERROR(IF(F81="",AVERAGEIF(F$3:F81,F80,AE$3:AE81),AC81/N81)," ")</f>
        <v xml:space="preserve"> </v>
      </c>
      <c r="AF81" s="23" t="str">
        <f>IFERROR(IF(F81="",AVERAGEIF(F$3:F81,F80,AF$3:AF81),AD81/N81)," ")</f>
        <v xml:space="preserve"> </v>
      </c>
    </row>
    <row r="82" spans="7:32" ht="19" customHeight="1" x14ac:dyDescent="0.2">
      <c r="G82" s="1" t="str">
        <f t="shared" si="3"/>
        <v/>
      </c>
      <c r="I82" s="1">
        <f t="shared" si="4"/>
        <v>0</v>
      </c>
      <c r="M82" s="1">
        <f ca="1">IF(F82="",SUMIF(F$3:F82,F81,M$3:M81),K82*L82)</f>
        <v>0</v>
      </c>
      <c r="N82" s="1">
        <f ca="1">IFERROR(IF(F82="",SUMIF(F$3:F82,F81,N$3:N81),VLOOKUP(J:J,Прайс!A:C,3,0)*K82)," ")</f>
        <v>0</v>
      </c>
      <c r="O82" s="7">
        <f ca="1">IFERROR(IF(F82="",SUMIF(F$3:F82,F81,O$3:O81),VLOOKUP(J:J,Прайс!A:E,5,0)*K82)," ")</f>
        <v>0</v>
      </c>
      <c r="P82" s="1">
        <f ca="1">IFERROR(IF(F82="",SUMIF(F$3:F82,F81,P$3:P81),VLOOKUP(J:J,Прайс!A:F,6,0)*K82)," ")</f>
        <v>0</v>
      </c>
      <c r="Q82" s="1">
        <f ca="1">IFERROR(IF(F82="",SUMIF(F$3:F82,F81,Q$3:Q81),VLOOKUP(J:J,Прайс!A:G,7,0)*K82)," ")</f>
        <v>0</v>
      </c>
      <c r="R82" s="7">
        <f ca="1">IFERROR(IF(F82="",SUMIF(F$3:F82,F81,R$3:R81),(N82-(M82+O82+P82)))," ")</f>
        <v>0</v>
      </c>
      <c r="S82" s="1">
        <f ca="1">IFERROR(IF(F82="",SUMIF(F$3:F82,F81,S$3:S81),(N82-(M82+O82+Q82)))," ")</f>
        <v>0</v>
      </c>
      <c r="T82" s="23" t="str">
        <f>IFERROR(IF(F82="",AVERAGEIF(F$3:F82,F81,T$3:T82),R82/N82)," ")</f>
        <v xml:space="preserve"> </v>
      </c>
      <c r="U82" s="23" t="str">
        <f>IFERROR(IF(F82="",AVERAGEIF(F$3:F82,F81,U$3:U82),S82/N82)," ")</f>
        <v xml:space="preserve"> </v>
      </c>
      <c r="V82" s="1" t="str">
        <f t="shared" si="5"/>
        <v xml:space="preserve"> </v>
      </c>
      <c r="AB82" s="7">
        <f ca="1">IFERROR(IF(F82="",SUMIF(F$3:F82,F81,AB$3:AB81),Доп!K80+Доп!L80)," ")</f>
        <v>0</v>
      </c>
      <c r="AC82" s="7">
        <f ca="1">IFERROR(IF(F82="",SUMIF(F$3:F82,F81,AC$3:AC81),IF(AB82&gt;0,AB82-(M82+P82),""))," ")</f>
        <v>0</v>
      </c>
      <c r="AD82" s="1">
        <f ca="1">IFERROR(IF(F82="",SUMIF(F$3:F82,F81,AD$3:AD81),IF(AB82&gt;0,AB82-(M82+Q82),""))," ")</f>
        <v>0</v>
      </c>
      <c r="AE82" s="23" t="str">
        <f>IFERROR(IF(F82="",AVERAGEIF(F$3:F82,F81,AE$3:AE82),AC82/N82)," ")</f>
        <v xml:space="preserve"> </v>
      </c>
      <c r="AF82" s="23" t="str">
        <f>IFERROR(IF(F82="",AVERAGEIF(F$3:F82,F81,AF$3:AF82),AD82/N82)," ")</f>
        <v xml:space="preserve"> </v>
      </c>
    </row>
    <row r="83" spans="7:32" ht="19" customHeight="1" x14ac:dyDescent="0.2">
      <c r="G83" s="1" t="str">
        <f t="shared" si="3"/>
        <v/>
      </c>
      <c r="I83" s="1">
        <f t="shared" si="4"/>
        <v>0</v>
      </c>
      <c r="M83" s="1">
        <f ca="1">IF(F83="",SUMIF(F$3:F83,F82,M$3:M82),K83*L83)</f>
        <v>0</v>
      </c>
      <c r="N83" s="1">
        <f ca="1">IFERROR(IF(F83="",SUMIF(F$3:F83,F82,N$3:N82),VLOOKUP(J:J,Прайс!A:C,3,0)*K83)," ")</f>
        <v>0</v>
      </c>
      <c r="O83" s="7">
        <f ca="1">IFERROR(IF(F83="",SUMIF(F$3:F83,F82,O$3:O82),VLOOKUP(J:J,Прайс!A:E,5,0)*K83)," ")</f>
        <v>0</v>
      </c>
      <c r="P83" s="1">
        <f ca="1">IFERROR(IF(F83="",SUMIF(F$3:F83,F82,P$3:P82),VLOOKUP(J:J,Прайс!A:F,6,0)*K83)," ")</f>
        <v>0</v>
      </c>
      <c r="Q83" s="1">
        <f ca="1">IFERROR(IF(F83="",SUMIF(F$3:F83,F82,Q$3:Q82),VLOOKUP(J:J,Прайс!A:G,7,0)*K83)," ")</f>
        <v>0</v>
      </c>
      <c r="R83" s="7">
        <f ca="1">IFERROR(IF(F83="",SUMIF(F$3:F83,F82,R$3:R82),(N83-(M83+O83+P83)))," ")</f>
        <v>0</v>
      </c>
      <c r="S83" s="1">
        <f ca="1">IFERROR(IF(F83="",SUMIF(F$3:F83,F82,S$3:S82),(N83-(M83+O83+Q83)))," ")</f>
        <v>0</v>
      </c>
      <c r="T83" s="23" t="str">
        <f>IFERROR(IF(F83="",AVERAGEIF(F$3:F83,F82,T$3:T83),R83/N83)," ")</f>
        <v xml:space="preserve"> </v>
      </c>
      <c r="U83" s="23" t="str">
        <f>IFERROR(IF(F83="",AVERAGEIF(F$3:F83,F82,U$3:U83),S83/N83)," ")</f>
        <v xml:space="preserve"> </v>
      </c>
      <c r="V83" s="1" t="str">
        <f t="shared" si="5"/>
        <v xml:space="preserve"> </v>
      </c>
      <c r="AB83" s="7">
        <f ca="1">IFERROR(IF(F83="",SUMIF(F$3:F83,F82,AB$3:AB82),Доп!K81+Доп!L81)," ")</f>
        <v>0</v>
      </c>
      <c r="AC83" s="7">
        <f ca="1">IFERROR(IF(F83="",SUMIF(F$3:F83,F82,AC$3:AC82),IF(AB83&gt;0,AB83-(M83+P83),""))," ")</f>
        <v>0</v>
      </c>
      <c r="AD83" s="1">
        <f ca="1">IFERROR(IF(F83="",SUMIF(F$3:F83,F82,AD$3:AD82),IF(AB83&gt;0,AB83-(M83+Q83),""))," ")</f>
        <v>0</v>
      </c>
      <c r="AE83" s="23" t="str">
        <f>IFERROR(IF(F83="",AVERAGEIF(F$3:F83,F82,AE$3:AE83),AC83/N83)," ")</f>
        <v xml:space="preserve"> </v>
      </c>
      <c r="AF83" s="23" t="str">
        <f>IFERROR(IF(F83="",AVERAGEIF(F$3:F83,F82,AF$3:AF83),AD83/N83)," ")</f>
        <v xml:space="preserve"> </v>
      </c>
    </row>
    <row r="84" spans="7:32" ht="19" customHeight="1" x14ac:dyDescent="0.2">
      <c r="G84" s="1" t="str">
        <f t="shared" si="3"/>
        <v/>
      </c>
      <c r="I84" s="1">
        <f t="shared" si="4"/>
        <v>0</v>
      </c>
      <c r="M84" s="1">
        <f ca="1">IF(F84="",SUMIF(F$3:F84,F83,M$3:M83),K84*L84)</f>
        <v>0</v>
      </c>
      <c r="N84" s="1">
        <f ca="1">IFERROR(IF(F84="",SUMIF(F$3:F84,F83,N$3:N83),VLOOKUP(J:J,Прайс!A:C,3,0)*K84)," ")</f>
        <v>0</v>
      </c>
      <c r="O84" s="7">
        <f ca="1">IFERROR(IF(F84="",SUMIF(F$3:F84,F83,O$3:O83),VLOOKUP(J:J,Прайс!A:E,5,0)*K84)," ")</f>
        <v>0</v>
      </c>
      <c r="P84" s="1">
        <f ca="1">IFERROR(IF(F84="",SUMIF(F$3:F84,F83,P$3:P83),VLOOKUP(J:J,Прайс!A:F,6,0)*K84)," ")</f>
        <v>0</v>
      </c>
      <c r="Q84" s="1">
        <f ca="1">IFERROR(IF(F84="",SUMIF(F$3:F84,F83,Q$3:Q83),VLOOKUP(J:J,Прайс!A:G,7,0)*K84)," ")</f>
        <v>0</v>
      </c>
      <c r="R84" s="7">
        <f ca="1">IFERROR(IF(F84="",SUMIF(F$3:F84,F83,R$3:R83),(N84-(M84+O84+P84)))," ")</f>
        <v>0</v>
      </c>
      <c r="S84" s="1">
        <f ca="1">IFERROR(IF(F84="",SUMIF(F$3:F84,F83,S$3:S83),(N84-(M84+O84+Q84)))," ")</f>
        <v>0</v>
      </c>
      <c r="T84" s="23" t="str">
        <f>IFERROR(IF(F84="",AVERAGEIF(F$3:F84,F83,T$3:T84),R84/N84)," ")</f>
        <v xml:space="preserve"> </v>
      </c>
      <c r="U84" s="23" t="str">
        <f>IFERROR(IF(F84="",AVERAGEIF(F$3:F84,F83,U$3:U84),S84/N84)," ")</f>
        <v xml:space="preserve"> </v>
      </c>
      <c r="V84" s="1" t="str">
        <f t="shared" si="5"/>
        <v xml:space="preserve"> </v>
      </c>
      <c r="AB84" s="7">
        <f ca="1">IFERROR(IF(F84="",SUMIF(F$3:F84,F83,AB$3:AB83),Доп!K82+Доп!L82)," ")</f>
        <v>0</v>
      </c>
      <c r="AC84" s="7">
        <f ca="1">IFERROR(IF(F84="",SUMIF(F$3:F84,F83,AC$3:AC83),IF(AB84&gt;0,AB84-(M84+P84),""))," ")</f>
        <v>0</v>
      </c>
      <c r="AD84" s="1">
        <f ca="1">IFERROR(IF(F84="",SUMIF(F$3:F84,F83,AD$3:AD83),IF(AB84&gt;0,AB84-(M84+Q84),""))," ")</f>
        <v>0</v>
      </c>
      <c r="AE84" s="23" t="str">
        <f>IFERROR(IF(F84="",AVERAGEIF(F$3:F84,F83,AE$3:AE84),AC84/N84)," ")</f>
        <v xml:space="preserve"> </v>
      </c>
      <c r="AF84" s="23" t="str">
        <f>IFERROR(IF(F84="",AVERAGEIF(F$3:F84,F83,AF$3:AF84),AD84/N84)," ")</f>
        <v xml:space="preserve"> </v>
      </c>
    </row>
    <row r="85" spans="7:32" ht="19" customHeight="1" x14ac:dyDescent="0.2">
      <c r="G85" s="1" t="str">
        <f t="shared" si="3"/>
        <v/>
      </c>
      <c r="I85" s="1">
        <f t="shared" si="4"/>
        <v>0</v>
      </c>
      <c r="M85" s="1">
        <f ca="1">IF(F85="",SUMIF(F$3:F85,F84,M$3:M84),K85*L85)</f>
        <v>0</v>
      </c>
      <c r="N85" s="1">
        <f ca="1">IFERROR(IF(F85="",SUMIF(F$3:F85,F84,N$3:N84),VLOOKUP(J:J,Прайс!A:C,3,0)*K85)," ")</f>
        <v>0</v>
      </c>
      <c r="O85" s="7">
        <f ca="1">IFERROR(IF(F85="",SUMIF(F$3:F85,F84,O$3:O84),VLOOKUP(J:J,Прайс!A:E,5,0)*K85)," ")</f>
        <v>0</v>
      </c>
      <c r="P85" s="1">
        <f ca="1">IFERROR(IF(F85="",SUMIF(F$3:F85,F84,P$3:P84),VLOOKUP(J:J,Прайс!A:F,6,0)*K85)," ")</f>
        <v>0</v>
      </c>
      <c r="Q85" s="1">
        <f ca="1">IFERROR(IF(F85="",SUMIF(F$3:F85,F84,Q$3:Q84),VLOOKUP(J:J,Прайс!A:G,7,0)*K85)," ")</f>
        <v>0</v>
      </c>
      <c r="R85" s="7">
        <f ca="1">IFERROR(IF(F85="",SUMIF(F$3:F85,F84,R$3:R84),(N85-(M85+O85+P85)))," ")</f>
        <v>0</v>
      </c>
      <c r="S85" s="1">
        <f ca="1">IFERROR(IF(F85="",SUMIF(F$3:F85,F84,S$3:S84),(N85-(M85+O85+Q85)))," ")</f>
        <v>0</v>
      </c>
      <c r="T85" s="23" t="str">
        <f>IFERROR(IF(F85="",AVERAGEIF(F$3:F85,F84,T$3:T85),R85/N85)," ")</f>
        <v xml:space="preserve"> </v>
      </c>
      <c r="U85" s="23" t="str">
        <f>IFERROR(IF(F85="",AVERAGEIF(F$3:F85,F84,U$3:U85),S85/N85)," ")</f>
        <v xml:space="preserve"> </v>
      </c>
      <c r="V85" s="1" t="str">
        <f t="shared" si="5"/>
        <v xml:space="preserve"> </v>
      </c>
      <c r="AB85" s="7">
        <f ca="1">IFERROR(IF(F85="",SUMIF(F$3:F85,F84,AB$3:AB84),Доп!K83+Доп!L83)," ")</f>
        <v>0</v>
      </c>
      <c r="AC85" s="7">
        <f ca="1">IFERROR(IF(F85="",SUMIF(F$3:F85,F84,AC$3:AC84),IF(AB85&gt;0,AB85-(M85+P85),""))," ")</f>
        <v>0</v>
      </c>
      <c r="AD85" s="1">
        <f ca="1">IFERROR(IF(F85="",SUMIF(F$3:F85,F84,AD$3:AD84),IF(AB85&gt;0,AB85-(M85+Q85),""))," ")</f>
        <v>0</v>
      </c>
      <c r="AE85" s="23" t="str">
        <f>IFERROR(IF(F85="",AVERAGEIF(F$3:F85,F84,AE$3:AE85),AC85/N85)," ")</f>
        <v xml:space="preserve"> </v>
      </c>
      <c r="AF85" s="23" t="str">
        <f>IFERROR(IF(F85="",AVERAGEIF(F$3:F85,F84,AF$3:AF85),AD85/N85)," ")</f>
        <v xml:space="preserve"> </v>
      </c>
    </row>
    <row r="86" spans="7:32" ht="19" customHeight="1" x14ac:dyDescent="0.2">
      <c r="G86" s="1" t="str">
        <f t="shared" si="3"/>
        <v/>
      </c>
      <c r="I86" s="1">
        <f t="shared" si="4"/>
        <v>0</v>
      </c>
      <c r="M86" s="1">
        <f ca="1">IF(F86="",SUMIF(F$3:F86,F85,M$3:M85),K86*L86)</f>
        <v>0</v>
      </c>
      <c r="N86" s="1">
        <f ca="1">IFERROR(IF(F86="",SUMIF(F$3:F86,F85,N$3:N85),VLOOKUP(J:J,Прайс!A:C,3,0)*K86)," ")</f>
        <v>0</v>
      </c>
      <c r="O86" s="7">
        <f ca="1">IFERROR(IF(F86="",SUMIF(F$3:F86,F85,O$3:O85),VLOOKUP(J:J,Прайс!A:E,5,0)*K86)," ")</f>
        <v>0</v>
      </c>
      <c r="P86" s="1">
        <f ca="1">IFERROR(IF(F86="",SUMIF(F$3:F86,F85,P$3:P85),VLOOKUP(J:J,Прайс!A:F,6,0)*K86)," ")</f>
        <v>0</v>
      </c>
      <c r="Q86" s="1">
        <f ca="1">IFERROR(IF(F86="",SUMIF(F$3:F86,F85,Q$3:Q85),VLOOKUP(J:J,Прайс!A:G,7,0)*K86)," ")</f>
        <v>0</v>
      </c>
      <c r="R86" s="7">
        <f ca="1">IFERROR(IF(F86="",SUMIF(F$3:F86,F85,R$3:R85),(N86-(M86+O86+P86)))," ")</f>
        <v>0</v>
      </c>
      <c r="S86" s="1">
        <f ca="1">IFERROR(IF(F86="",SUMIF(F$3:F86,F85,S$3:S85),(N86-(M86+O86+Q86)))," ")</f>
        <v>0</v>
      </c>
      <c r="T86" s="23" t="str">
        <f>IFERROR(IF(F86="",AVERAGEIF(F$3:F86,F85,T$3:T86),R86/N86)," ")</f>
        <v xml:space="preserve"> </v>
      </c>
      <c r="U86" s="23" t="str">
        <f>IFERROR(IF(F86="",AVERAGEIF(F$3:F86,F85,U$3:U86),S86/N86)," ")</f>
        <v xml:space="preserve"> </v>
      </c>
      <c r="V86" s="1" t="str">
        <f t="shared" si="5"/>
        <v xml:space="preserve"> </v>
      </c>
      <c r="AB86" s="7">
        <f ca="1">IFERROR(IF(F86="",SUMIF(F$3:F86,F85,AB$3:AB85),Доп!K84+Доп!L84)," ")</f>
        <v>0</v>
      </c>
      <c r="AC86" s="7">
        <f ca="1">IFERROR(IF(F86="",SUMIF(F$3:F86,F85,AC$3:AC85),IF(AB86&gt;0,AB86-(M86+P86),""))," ")</f>
        <v>0</v>
      </c>
      <c r="AD86" s="1">
        <f ca="1">IFERROR(IF(F86="",SUMIF(F$3:F86,F85,AD$3:AD85),IF(AB86&gt;0,AB86-(M86+Q86),""))," ")</f>
        <v>0</v>
      </c>
      <c r="AE86" s="23" t="str">
        <f>IFERROR(IF(F86="",AVERAGEIF(F$3:F86,F85,AE$3:AE86),AC86/N86)," ")</f>
        <v xml:space="preserve"> </v>
      </c>
      <c r="AF86" s="23" t="str">
        <f>IFERROR(IF(F86="",AVERAGEIF(F$3:F86,F85,AF$3:AF86),AD86/N86)," ")</f>
        <v xml:space="preserve"> </v>
      </c>
    </row>
    <row r="87" spans="7:32" ht="19" customHeight="1" x14ac:dyDescent="0.2">
      <c r="G87" s="1" t="str">
        <f t="shared" si="3"/>
        <v/>
      </c>
      <c r="I87" s="1">
        <f t="shared" si="4"/>
        <v>0</v>
      </c>
      <c r="M87" s="1">
        <f ca="1">IF(F87="",SUMIF(F$3:F87,F86,M$3:M86),K87*L87)</f>
        <v>0</v>
      </c>
      <c r="N87" s="1">
        <f ca="1">IFERROR(IF(F87="",SUMIF(F$3:F87,F86,N$3:N86),VLOOKUP(J:J,Прайс!A:C,3,0)*K87)," ")</f>
        <v>0</v>
      </c>
      <c r="O87" s="7">
        <f ca="1">IFERROR(IF(F87="",SUMIF(F$3:F87,F86,O$3:O86),VLOOKUP(J:J,Прайс!A:E,5,0)*K87)," ")</f>
        <v>0</v>
      </c>
      <c r="P87" s="1">
        <f ca="1">IFERROR(IF(F87="",SUMIF(F$3:F87,F86,P$3:P86),VLOOKUP(J:J,Прайс!A:F,6,0)*K87)," ")</f>
        <v>0</v>
      </c>
      <c r="Q87" s="1">
        <f ca="1">IFERROR(IF(F87="",SUMIF(F$3:F87,F86,Q$3:Q86),VLOOKUP(J:J,Прайс!A:G,7,0)*K87)," ")</f>
        <v>0</v>
      </c>
      <c r="R87" s="7">
        <f ca="1">IFERROR(IF(F87="",SUMIF(F$3:F87,F86,R$3:R86),(N87-(M87+O87+P87)))," ")</f>
        <v>0</v>
      </c>
      <c r="S87" s="1">
        <f ca="1">IFERROR(IF(F87="",SUMIF(F$3:F87,F86,S$3:S86),(N87-(M87+O87+Q87)))," ")</f>
        <v>0</v>
      </c>
      <c r="T87" s="23" t="str">
        <f>IFERROR(IF(F87="",AVERAGEIF(F$3:F87,F86,T$3:T87),R87/N87)," ")</f>
        <v xml:space="preserve"> </v>
      </c>
      <c r="U87" s="23" t="str">
        <f>IFERROR(IF(F87="",AVERAGEIF(F$3:F87,F86,U$3:U87),S87/N87)," ")</f>
        <v xml:space="preserve"> </v>
      </c>
      <c r="V87" s="1" t="str">
        <f t="shared" si="5"/>
        <v xml:space="preserve"> </v>
      </c>
      <c r="AB87" s="7">
        <f ca="1">IFERROR(IF(F87="",SUMIF(F$3:F87,F86,AB$3:AB86),Доп!K85+Доп!L85)," ")</f>
        <v>0</v>
      </c>
      <c r="AC87" s="7">
        <f ca="1">IFERROR(IF(F87="",SUMIF(F$3:F87,F86,AC$3:AC86),IF(AB87&gt;0,AB87-(M87+P87),""))," ")</f>
        <v>0</v>
      </c>
      <c r="AD87" s="1">
        <f ca="1">IFERROR(IF(F87="",SUMIF(F$3:F87,F86,AD$3:AD86),IF(AB87&gt;0,AB87-(M87+Q87),""))," ")</f>
        <v>0</v>
      </c>
      <c r="AE87" s="23" t="str">
        <f>IFERROR(IF(F87="",AVERAGEIF(F$3:F87,F86,AE$3:AE87),AC87/N87)," ")</f>
        <v xml:space="preserve"> </v>
      </c>
      <c r="AF87" s="23" t="str">
        <f>IFERROR(IF(F87="",AVERAGEIF(F$3:F87,F86,AF$3:AF87),AD87/N87)," ")</f>
        <v xml:space="preserve"> </v>
      </c>
    </row>
    <row r="88" spans="7:32" ht="19" customHeight="1" x14ac:dyDescent="0.2">
      <c r="G88" s="1" t="str">
        <f t="shared" si="3"/>
        <v/>
      </c>
      <c r="I88" s="1">
        <f t="shared" si="4"/>
        <v>0</v>
      </c>
      <c r="M88" s="1">
        <f ca="1">IF(F88="",SUMIF(F$3:F88,F87,M$3:M87),K88*L88)</f>
        <v>0</v>
      </c>
      <c r="N88" s="1">
        <f ca="1">IFERROR(IF(F88="",SUMIF(F$3:F88,F87,N$3:N87),VLOOKUP(J:J,Прайс!A:C,3,0)*K88)," ")</f>
        <v>0</v>
      </c>
      <c r="O88" s="7">
        <f ca="1">IFERROR(IF(F88="",SUMIF(F$3:F88,F87,O$3:O87),VLOOKUP(J:J,Прайс!A:E,5,0)*K88)," ")</f>
        <v>0</v>
      </c>
      <c r="P88" s="1">
        <f ca="1">IFERROR(IF(F88="",SUMIF(F$3:F88,F87,P$3:P87),VLOOKUP(J:J,Прайс!A:F,6,0)*K88)," ")</f>
        <v>0</v>
      </c>
      <c r="Q88" s="1">
        <f ca="1">IFERROR(IF(F88="",SUMIF(F$3:F88,F87,Q$3:Q87),VLOOKUP(J:J,Прайс!A:G,7,0)*K88)," ")</f>
        <v>0</v>
      </c>
      <c r="R88" s="7">
        <f ca="1">IFERROR(IF(F88="",SUMIF(F$3:F88,F87,R$3:R87),(N88-(M88+O88+P88)))," ")</f>
        <v>0</v>
      </c>
      <c r="S88" s="1">
        <f ca="1">IFERROR(IF(F88="",SUMIF(F$3:F88,F87,S$3:S87),(N88-(M88+O88+Q88)))," ")</f>
        <v>0</v>
      </c>
      <c r="T88" s="23" t="str">
        <f>IFERROR(IF(F88="",AVERAGEIF(F$3:F88,F87,T$3:T88),R88/N88)," ")</f>
        <v xml:space="preserve"> </v>
      </c>
      <c r="U88" s="23" t="str">
        <f>IFERROR(IF(F88="",AVERAGEIF(F$3:F88,F87,U$3:U88),S88/N88)," ")</f>
        <v xml:space="preserve"> </v>
      </c>
      <c r="V88" s="1" t="str">
        <f t="shared" si="5"/>
        <v xml:space="preserve"> </v>
      </c>
      <c r="AB88" s="7">
        <f ca="1">IFERROR(IF(F88="",SUMIF(F$3:F88,F87,AB$3:AB87),Доп!K86+Доп!L86)," ")</f>
        <v>0</v>
      </c>
      <c r="AC88" s="7">
        <f ca="1">IFERROR(IF(F88="",SUMIF(F$3:F88,F87,AC$3:AC87),IF(AB88&gt;0,AB88-(M88+P88),""))," ")</f>
        <v>0</v>
      </c>
      <c r="AD88" s="1">
        <f ca="1">IFERROR(IF(F88="",SUMIF(F$3:F88,F87,AD$3:AD87),IF(AB88&gt;0,AB88-(M88+Q88),""))," ")</f>
        <v>0</v>
      </c>
      <c r="AE88" s="23" t="str">
        <f>IFERROR(IF(F88="",AVERAGEIF(F$3:F88,F87,AE$3:AE88),AC88/N88)," ")</f>
        <v xml:space="preserve"> </v>
      </c>
      <c r="AF88" s="23" t="str">
        <f>IFERROR(IF(F88="",AVERAGEIF(F$3:F88,F87,AF$3:AF88),AD88/N88)," ")</f>
        <v xml:space="preserve"> </v>
      </c>
    </row>
    <row r="89" spans="7:32" ht="19" customHeight="1" x14ac:dyDescent="0.2">
      <c r="G89" s="1" t="str">
        <f t="shared" si="3"/>
        <v/>
      </c>
      <c r="I89" s="1">
        <f t="shared" si="4"/>
        <v>0</v>
      </c>
      <c r="M89" s="1">
        <f ca="1">IF(F89="",SUMIF(F$3:F89,F88,M$3:M88),K89*L89)</f>
        <v>0</v>
      </c>
      <c r="N89" s="1">
        <f ca="1">IFERROR(IF(F89="",SUMIF(F$3:F89,F88,N$3:N88),VLOOKUP(J:J,Прайс!A:C,3,0)*K89)," ")</f>
        <v>0</v>
      </c>
      <c r="O89" s="7">
        <f ca="1">IFERROR(IF(F89="",SUMIF(F$3:F89,F88,O$3:O88),VLOOKUP(J:J,Прайс!A:E,5,0)*K89)," ")</f>
        <v>0</v>
      </c>
      <c r="P89" s="1">
        <f ca="1">IFERROR(IF(F89="",SUMIF(F$3:F89,F88,P$3:P88),VLOOKUP(J:J,Прайс!A:F,6,0)*K89)," ")</f>
        <v>0</v>
      </c>
      <c r="Q89" s="1">
        <f ca="1">IFERROR(IF(F89="",SUMIF(F$3:F89,F88,Q$3:Q88),VLOOKUP(J:J,Прайс!A:G,7,0)*K89)," ")</f>
        <v>0</v>
      </c>
      <c r="R89" s="7">
        <f ca="1">IFERROR(IF(F89="",SUMIF(F$3:F89,F88,R$3:R88),(N89-(M89+O89+P89)))," ")</f>
        <v>0</v>
      </c>
      <c r="S89" s="1">
        <f ca="1">IFERROR(IF(F89="",SUMIF(F$3:F89,F88,S$3:S88),(N89-(M89+O89+Q89)))," ")</f>
        <v>0</v>
      </c>
      <c r="T89" s="23" t="str">
        <f>IFERROR(IF(F89="",AVERAGEIF(F$3:F89,F88,T$3:T89),R89/N89)," ")</f>
        <v xml:space="preserve"> </v>
      </c>
      <c r="U89" s="23" t="str">
        <f>IFERROR(IF(F89="",AVERAGEIF(F$3:F89,F88,U$3:U89),S89/N89)," ")</f>
        <v xml:space="preserve"> </v>
      </c>
      <c r="V89" s="1" t="str">
        <f t="shared" si="5"/>
        <v xml:space="preserve"> </v>
      </c>
      <c r="AB89" s="7">
        <f ca="1">IFERROR(IF(F89="",SUMIF(F$3:F89,F88,AB$3:AB88),Доп!K87+Доп!L87)," ")</f>
        <v>0</v>
      </c>
      <c r="AC89" s="7">
        <f ca="1">IFERROR(IF(F89="",SUMIF(F$3:F89,F88,AC$3:AC88),IF(AB89&gt;0,AB89-(M89+P89),""))," ")</f>
        <v>0</v>
      </c>
      <c r="AD89" s="1">
        <f ca="1">IFERROR(IF(F89="",SUMIF(F$3:F89,F88,AD$3:AD88),IF(AB89&gt;0,AB89-(M89+Q89),""))," ")</f>
        <v>0</v>
      </c>
      <c r="AE89" s="23" t="str">
        <f>IFERROR(IF(F89="",AVERAGEIF(F$3:F89,F88,AE$3:AE89),AC89/N89)," ")</f>
        <v xml:space="preserve"> </v>
      </c>
      <c r="AF89" s="23" t="str">
        <f>IFERROR(IF(F89="",AVERAGEIF(F$3:F89,F88,AF$3:AF89),AD89/N89)," ")</f>
        <v xml:space="preserve"> </v>
      </c>
    </row>
    <row r="90" spans="7:32" ht="19" customHeight="1" x14ac:dyDescent="0.2">
      <c r="G90" s="1" t="str">
        <f t="shared" si="3"/>
        <v/>
      </c>
      <c r="I90" s="1">
        <f t="shared" si="4"/>
        <v>0</v>
      </c>
      <c r="M90" s="1">
        <f ca="1">IF(F90="",SUMIF(F$3:F90,F89,M$3:M89),K90*L90)</f>
        <v>0</v>
      </c>
      <c r="N90" s="1">
        <f ca="1">IFERROR(IF(F90="",SUMIF(F$3:F90,F89,N$3:N89),VLOOKUP(J:J,Прайс!A:C,3,0)*K90)," ")</f>
        <v>0</v>
      </c>
      <c r="O90" s="7">
        <f ca="1">IFERROR(IF(F90="",SUMIF(F$3:F90,F89,O$3:O89),VLOOKUP(J:J,Прайс!A:E,5,0)*K90)," ")</f>
        <v>0</v>
      </c>
      <c r="P90" s="1">
        <f ca="1">IFERROR(IF(F90="",SUMIF(F$3:F90,F89,P$3:P89),VLOOKUP(J:J,Прайс!A:F,6,0)*K90)," ")</f>
        <v>0</v>
      </c>
      <c r="Q90" s="1">
        <f ca="1">IFERROR(IF(F90="",SUMIF(F$3:F90,F89,Q$3:Q89),VLOOKUP(J:J,Прайс!A:G,7,0)*K90)," ")</f>
        <v>0</v>
      </c>
      <c r="R90" s="7">
        <f ca="1">IFERROR(IF(F90="",SUMIF(F$3:F90,F89,R$3:R89),(N90-(M90+O90+P90)))," ")</f>
        <v>0</v>
      </c>
      <c r="S90" s="1">
        <f ca="1">IFERROR(IF(F90="",SUMIF(F$3:F90,F89,S$3:S89),(N90-(M90+O90+Q90)))," ")</f>
        <v>0</v>
      </c>
      <c r="T90" s="23" t="str">
        <f>IFERROR(IF(F90="",AVERAGEIF(F$3:F90,F89,T$3:T90),R90/N90)," ")</f>
        <v xml:space="preserve"> </v>
      </c>
      <c r="U90" s="23" t="str">
        <f>IFERROR(IF(F90="",AVERAGEIF(F$3:F90,F89,U$3:U90),S90/N90)," ")</f>
        <v xml:space="preserve"> </v>
      </c>
      <c r="V90" s="1" t="str">
        <f t="shared" si="5"/>
        <v xml:space="preserve"> </v>
      </c>
      <c r="AB90" s="7">
        <f ca="1">IFERROR(IF(F90="",SUMIF(F$3:F90,F89,AB$3:AB89),Доп!K88+Доп!L88)," ")</f>
        <v>0</v>
      </c>
      <c r="AC90" s="7">
        <f ca="1">IFERROR(IF(F90="",SUMIF(F$3:F90,F89,AC$3:AC89),IF(AB90&gt;0,AB90-(M90+P90),""))," ")</f>
        <v>0</v>
      </c>
      <c r="AD90" s="1">
        <f ca="1">IFERROR(IF(F90="",SUMIF(F$3:F90,F89,AD$3:AD89),IF(AB90&gt;0,AB90-(M90+Q90),""))," ")</f>
        <v>0</v>
      </c>
      <c r="AE90" s="23" t="str">
        <f>IFERROR(IF(F90="",AVERAGEIF(F$3:F90,F89,AE$3:AE90),AC90/N90)," ")</f>
        <v xml:space="preserve"> </v>
      </c>
      <c r="AF90" s="23" t="str">
        <f>IFERROR(IF(F90="",AVERAGEIF(F$3:F90,F89,AF$3:AF90),AD90/N90)," ")</f>
        <v xml:space="preserve"> </v>
      </c>
    </row>
    <row r="91" spans="7:32" ht="19" customHeight="1" x14ac:dyDescent="0.2">
      <c r="G91" s="1" t="str">
        <f t="shared" si="3"/>
        <v/>
      </c>
      <c r="I91" s="1">
        <f t="shared" si="4"/>
        <v>0</v>
      </c>
      <c r="M91" s="1">
        <f ca="1">IF(F91="",SUMIF(F$3:F91,F90,M$3:M90),K91*L91)</f>
        <v>0</v>
      </c>
      <c r="N91" s="1">
        <f ca="1">IFERROR(IF(F91="",SUMIF(F$3:F91,F90,N$3:N90),VLOOKUP(J:J,Прайс!A:C,3,0)*K91)," ")</f>
        <v>0</v>
      </c>
      <c r="O91" s="7">
        <f ca="1">IFERROR(IF(F91="",SUMIF(F$3:F91,F90,O$3:O90),VLOOKUP(J:J,Прайс!A:E,5,0)*K91)," ")</f>
        <v>0</v>
      </c>
      <c r="P91" s="1">
        <f ca="1">IFERROR(IF(F91="",SUMIF(F$3:F91,F90,P$3:P90),VLOOKUP(J:J,Прайс!A:F,6,0)*K91)," ")</f>
        <v>0</v>
      </c>
      <c r="Q91" s="1">
        <f ca="1">IFERROR(IF(F91="",SUMIF(F$3:F91,F90,Q$3:Q90),VLOOKUP(J:J,Прайс!A:G,7,0)*K91)," ")</f>
        <v>0</v>
      </c>
      <c r="R91" s="7">
        <f ca="1">IFERROR(IF(F91="",SUMIF(F$3:F91,F90,R$3:R90),(N91-(M91+O91+P91)))," ")</f>
        <v>0</v>
      </c>
      <c r="S91" s="1">
        <f ca="1">IFERROR(IF(F91="",SUMIF(F$3:F91,F90,S$3:S90),(N91-(M91+O91+Q91)))," ")</f>
        <v>0</v>
      </c>
      <c r="T91" s="23" t="str">
        <f>IFERROR(IF(F91="",AVERAGEIF(F$3:F91,F90,T$3:T91),R91/N91)," ")</f>
        <v xml:space="preserve"> </v>
      </c>
      <c r="U91" s="23" t="str">
        <f>IFERROR(IF(F91="",AVERAGEIF(F$3:F91,F90,U$3:U91),S91/N91)," ")</f>
        <v xml:space="preserve"> </v>
      </c>
      <c r="V91" s="1" t="str">
        <f t="shared" si="5"/>
        <v xml:space="preserve"> </v>
      </c>
      <c r="AB91" s="7">
        <f ca="1">IFERROR(IF(F91="",SUMIF(F$3:F91,F90,AB$3:AB90),Доп!K89+Доп!L89)," ")</f>
        <v>0</v>
      </c>
      <c r="AC91" s="7">
        <f ca="1">IFERROR(IF(F91="",SUMIF(F$3:F91,F90,AC$3:AC90),IF(AB91&gt;0,AB91-(M91+P91),""))," ")</f>
        <v>0</v>
      </c>
      <c r="AD91" s="1">
        <f ca="1">IFERROR(IF(F91="",SUMIF(F$3:F91,F90,AD$3:AD90),IF(AB91&gt;0,AB91-(M91+Q91),""))," ")</f>
        <v>0</v>
      </c>
      <c r="AE91" s="23" t="str">
        <f>IFERROR(IF(F91="",AVERAGEIF(F$3:F91,F90,AE$3:AE91),AC91/N91)," ")</f>
        <v xml:space="preserve"> </v>
      </c>
      <c r="AF91" s="23" t="str">
        <f>IFERROR(IF(F91="",AVERAGEIF(F$3:F91,F90,AF$3:AF91),AD91/N91)," ")</f>
        <v xml:space="preserve"> </v>
      </c>
    </row>
    <row r="92" spans="7:32" ht="19" customHeight="1" x14ac:dyDescent="0.2">
      <c r="G92" s="1" t="str">
        <f t="shared" si="3"/>
        <v/>
      </c>
      <c r="I92" s="1">
        <f t="shared" si="4"/>
        <v>0</v>
      </c>
      <c r="M92" s="1">
        <f ca="1">IF(F92="",SUMIF(F$3:F92,F91,M$3:M91),K92*L92)</f>
        <v>0</v>
      </c>
      <c r="N92" s="1">
        <f ca="1">IFERROR(IF(F92="",SUMIF(F$3:F92,F91,N$3:N91),VLOOKUP(J:J,Прайс!A:C,3,0)*K92)," ")</f>
        <v>0</v>
      </c>
      <c r="O92" s="7">
        <f ca="1">IFERROR(IF(F92="",SUMIF(F$3:F92,F91,O$3:O91),VLOOKUP(J:J,Прайс!A:E,5,0)*K92)," ")</f>
        <v>0</v>
      </c>
      <c r="P92" s="1">
        <f ca="1">IFERROR(IF(F92="",SUMIF(F$3:F92,F91,P$3:P91),VLOOKUP(J:J,Прайс!A:F,6,0)*K92)," ")</f>
        <v>0</v>
      </c>
      <c r="Q92" s="1">
        <f ca="1">IFERROR(IF(F92="",SUMIF(F$3:F92,F91,Q$3:Q91),VLOOKUP(J:J,Прайс!A:G,7,0)*K92)," ")</f>
        <v>0</v>
      </c>
      <c r="R92" s="7">
        <f ca="1">IFERROR(IF(F92="",SUMIF(F$3:F92,F91,R$3:R91),(N92-(M92+O92+P92)))," ")</f>
        <v>0</v>
      </c>
      <c r="S92" s="1">
        <f ca="1">IFERROR(IF(F92="",SUMIF(F$3:F92,F91,S$3:S91),(N92-(M92+O92+Q92)))," ")</f>
        <v>0</v>
      </c>
      <c r="T92" s="23" t="str">
        <f>IFERROR(IF(F92="",AVERAGEIF(F$3:F92,F91,T$3:T92),R92/N92)," ")</f>
        <v xml:space="preserve"> </v>
      </c>
      <c r="U92" s="23" t="str">
        <f>IFERROR(IF(F92="",AVERAGEIF(F$3:F92,F91,U$3:U92),S92/N92)," ")</f>
        <v xml:space="preserve"> </v>
      </c>
      <c r="V92" s="1" t="str">
        <f t="shared" si="5"/>
        <v xml:space="preserve"> </v>
      </c>
      <c r="AB92" s="7">
        <f ca="1">IFERROR(IF(F92="",SUMIF(F$3:F92,F91,AB$3:AB91),Доп!K90+Доп!L90)," ")</f>
        <v>0</v>
      </c>
      <c r="AC92" s="7">
        <f ca="1">IFERROR(IF(F92="",SUMIF(F$3:F92,F91,AC$3:AC91),IF(AB92&gt;0,AB92-(M92+P92),""))," ")</f>
        <v>0</v>
      </c>
      <c r="AD92" s="1">
        <f ca="1">IFERROR(IF(F92="",SUMIF(F$3:F92,F91,AD$3:AD91),IF(AB92&gt;0,AB92-(M92+Q92),""))," ")</f>
        <v>0</v>
      </c>
      <c r="AE92" s="23" t="str">
        <f>IFERROR(IF(F92="",AVERAGEIF(F$3:F92,F91,AE$3:AE92),AC92/N92)," ")</f>
        <v xml:space="preserve"> </v>
      </c>
      <c r="AF92" s="23" t="str">
        <f>IFERROR(IF(F92="",AVERAGEIF(F$3:F92,F91,AF$3:AF92),AD92/N92)," ")</f>
        <v xml:space="preserve"> </v>
      </c>
    </row>
    <row r="93" spans="7:32" ht="19" customHeight="1" x14ac:dyDescent="0.2">
      <c r="G93" s="1" t="str">
        <f t="shared" si="3"/>
        <v/>
      </c>
      <c r="I93" s="1">
        <f t="shared" si="4"/>
        <v>0</v>
      </c>
      <c r="M93" s="1">
        <f ca="1">IF(F93="",SUMIF(F$3:F93,F92,M$3:M92),K93*L93)</f>
        <v>0</v>
      </c>
      <c r="N93" s="1">
        <f ca="1">IFERROR(IF(F93="",SUMIF(F$3:F93,F92,N$3:N92),VLOOKUP(J:J,Прайс!A:C,3,0)*K93)," ")</f>
        <v>0</v>
      </c>
      <c r="O93" s="7">
        <f ca="1">IFERROR(IF(F93="",SUMIF(F$3:F93,F92,O$3:O92),VLOOKUP(J:J,Прайс!A:E,5,0)*K93)," ")</f>
        <v>0</v>
      </c>
      <c r="P93" s="1">
        <f ca="1">IFERROR(IF(F93="",SUMIF(F$3:F93,F92,P$3:P92),VLOOKUP(J:J,Прайс!A:F,6,0)*K93)," ")</f>
        <v>0</v>
      </c>
      <c r="Q93" s="1">
        <f ca="1">IFERROR(IF(F93="",SUMIF(F$3:F93,F92,Q$3:Q92),VLOOKUP(J:J,Прайс!A:G,7,0)*K93)," ")</f>
        <v>0</v>
      </c>
      <c r="R93" s="7">
        <f ca="1">IFERROR(IF(F93="",SUMIF(F$3:F93,F92,R$3:R92),(N93-(M93+O93+P93)))," ")</f>
        <v>0</v>
      </c>
      <c r="S93" s="1">
        <f ca="1">IFERROR(IF(F93="",SUMIF(F$3:F93,F92,S$3:S92),(N93-(M93+O93+Q93)))," ")</f>
        <v>0</v>
      </c>
      <c r="T93" s="23" t="str">
        <f>IFERROR(IF(F93="",AVERAGEIF(F$3:F93,F92,T$3:T93),R93/N93)," ")</f>
        <v xml:space="preserve"> </v>
      </c>
      <c r="U93" s="23" t="str">
        <f>IFERROR(IF(F93="",AVERAGEIF(F$3:F93,F92,U$3:U93),S93/N93)," ")</f>
        <v xml:space="preserve"> </v>
      </c>
      <c r="V93" s="1" t="str">
        <f t="shared" si="5"/>
        <v xml:space="preserve"> </v>
      </c>
      <c r="AB93" s="7">
        <f ca="1">IFERROR(IF(F93="",SUMIF(F$3:F93,F92,AB$3:AB92),Доп!K91+Доп!L91)," ")</f>
        <v>0</v>
      </c>
      <c r="AC93" s="7">
        <f ca="1">IFERROR(IF(F93="",SUMIF(F$3:F93,F92,AC$3:AC92),IF(AB93&gt;0,AB93-(M93+P93),""))," ")</f>
        <v>0</v>
      </c>
      <c r="AD93" s="1">
        <f ca="1">IFERROR(IF(F93="",SUMIF(F$3:F93,F92,AD$3:AD92),IF(AB93&gt;0,AB93-(M93+Q93),""))," ")</f>
        <v>0</v>
      </c>
      <c r="AE93" s="23" t="str">
        <f>IFERROR(IF(F93="",AVERAGEIF(F$3:F93,F92,AE$3:AE93),AC93/N93)," ")</f>
        <v xml:space="preserve"> </v>
      </c>
      <c r="AF93" s="23" t="str">
        <f>IFERROR(IF(F93="",AVERAGEIF(F$3:F93,F92,AF$3:AF93),AD93/N93)," ")</f>
        <v xml:space="preserve"> </v>
      </c>
    </row>
    <row r="94" spans="7:32" ht="19" customHeight="1" x14ac:dyDescent="0.2">
      <c r="G94" s="1" t="str">
        <f t="shared" si="3"/>
        <v/>
      </c>
      <c r="I94" s="1">
        <f t="shared" si="4"/>
        <v>0</v>
      </c>
      <c r="M94" s="1">
        <f ca="1">IF(F94="",SUMIF(F$3:F94,F93,M$3:M93),K94*L94)</f>
        <v>0</v>
      </c>
      <c r="N94" s="1">
        <f ca="1">IFERROR(IF(F94="",SUMIF(F$3:F94,F93,N$3:N93),VLOOKUP(J:J,Прайс!A:C,3,0)*K94)," ")</f>
        <v>0</v>
      </c>
      <c r="O94" s="7">
        <f ca="1">IFERROR(IF(F94="",SUMIF(F$3:F94,F93,O$3:O93),VLOOKUP(J:J,Прайс!A:E,5,0)*K94)," ")</f>
        <v>0</v>
      </c>
      <c r="P94" s="1">
        <f ca="1">IFERROR(IF(F94="",SUMIF(F$3:F94,F93,P$3:P93),VLOOKUP(J:J,Прайс!A:F,6,0)*K94)," ")</f>
        <v>0</v>
      </c>
      <c r="Q94" s="1">
        <f ca="1">IFERROR(IF(F94="",SUMIF(F$3:F94,F93,Q$3:Q93),VLOOKUP(J:J,Прайс!A:G,7,0)*K94)," ")</f>
        <v>0</v>
      </c>
      <c r="R94" s="7">
        <f ca="1">IFERROR(IF(F94="",SUMIF(F$3:F94,F93,R$3:R93),(N94-(M94+O94+P94)))," ")</f>
        <v>0</v>
      </c>
      <c r="S94" s="1">
        <f ca="1">IFERROR(IF(F94="",SUMIF(F$3:F94,F93,S$3:S93),(N94-(M94+O94+Q94)))," ")</f>
        <v>0</v>
      </c>
      <c r="T94" s="23" t="str">
        <f>IFERROR(IF(F94="",AVERAGEIF(F$3:F94,F93,T$3:T94),R94/N94)," ")</f>
        <v xml:space="preserve"> </v>
      </c>
      <c r="U94" s="23" t="str">
        <f>IFERROR(IF(F94="",AVERAGEIF(F$3:F94,F93,U$3:U94),S94/N94)," ")</f>
        <v xml:space="preserve"> </v>
      </c>
      <c r="V94" s="1" t="str">
        <f t="shared" si="5"/>
        <v xml:space="preserve"> </v>
      </c>
      <c r="AB94" s="7">
        <f ca="1">IFERROR(IF(F94="",SUMIF(F$3:F94,F93,AB$3:AB93),Доп!K92+Доп!L92)," ")</f>
        <v>0</v>
      </c>
      <c r="AC94" s="7">
        <f ca="1">IFERROR(IF(F94="",SUMIF(F$3:F94,F93,AC$3:AC93),IF(AB94&gt;0,AB94-(M94+P94),""))," ")</f>
        <v>0</v>
      </c>
      <c r="AD94" s="1">
        <f ca="1">IFERROR(IF(F94="",SUMIF(F$3:F94,F93,AD$3:AD93),IF(AB94&gt;0,AB94-(M94+Q94),""))," ")</f>
        <v>0</v>
      </c>
      <c r="AE94" s="23" t="str">
        <f>IFERROR(IF(F94="",AVERAGEIF(F$3:F94,F93,AE$3:AE94),AC94/N94)," ")</f>
        <v xml:space="preserve"> </v>
      </c>
      <c r="AF94" s="23" t="str">
        <f>IFERROR(IF(F94="",AVERAGEIF(F$3:F94,F93,AF$3:AF94),AD94/N94)," ")</f>
        <v xml:space="preserve"> </v>
      </c>
    </row>
    <row r="95" spans="7:32" ht="19" customHeight="1" x14ac:dyDescent="0.2">
      <c r="G95" s="1" t="str">
        <f t="shared" si="3"/>
        <v/>
      </c>
      <c r="I95" s="1">
        <f t="shared" si="4"/>
        <v>0</v>
      </c>
      <c r="M95" s="1">
        <f ca="1">IF(F95="",SUMIF(F$3:F95,F94,M$3:M94),K95*L95)</f>
        <v>0</v>
      </c>
      <c r="N95" s="1">
        <f ca="1">IFERROR(IF(F95="",SUMIF(F$3:F95,F94,N$3:N94),VLOOKUP(J:J,Прайс!A:C,3,0)*K95)," ")</f>
        <v>0</v>
      </c>
      <c r="O95" s="7">
        <f ca="1">IFERROR(IF(F95="",SUMIF(F$3:F95,F94,O$3:O94),VLOOKUP(J:J,Прайс!A:E,5,0)*K95)," ")</f>
        <v>0</v>
      </c>
      <c r="P95" s="1">
        <f ca="1">IFERROR(IF(F95="",SUMIF(F$3:F95,F94,P$3:P94),VLOOKUP(J:J,Прайс!A:F,6,0)*K95)," ")</f>
        <v>0</v>
      </c>
      <c r="Q95" s="1">
        <f ca="1">IFERROR(IF(F95="",SUMIF(F$3:F95,F94,Q$3:Q94),VLOOKUP(J:J,Прайс!A:G,7,0)*K95)," ")</f>
        <v>0</v>
      </c>
      <c r="R95" s="7">
        <f ca="1">IFERROR(IF(F95="",SUMIF(F$3:F95,F94,R$3:R94),(N95-(M95+O95+P95)))," ")</f>
        <v>0</v>
      </c>
      <c r="S95" s="1">
        <f ca="1">IFERROR(IF(F95="",SUMIF(F$3:F95,F94,S$3:S94),(N95-(M95+O95+Q95)))," ")</f>
        <v>0</v>
      </c>
      <c r="T95" s="23" t="str">
        <f>IFERROR(IF(F95="",AVERAGEIF(F$3:F95,F94,T$3:T95),R95/N95)," ")</f>
        <v xml:space="preserve"> </v>
      </c>
      <c r="U95" s="23" t="str">
        <f>IFERROR(IF(F95="",AVERAGEIF(F$3:F95,F94,U$3:U95),S95/N95)," ")</f>
        <v xml:space="preserve"> </v>
      </c>
      <c r="V95" s="1" t="str">
        <f t="shared" si="5"/>
        <v xml:space="preserve"> </v>
      </c>
      <c r="AB95" s="7">
        <f ca="1">IFERROR(IF(F95="",SUMIF(F$3:F95,F94,AB$3:AB94),Доп!K93+Доп!L93)," ")</f>
        <v>0</v>
      </c>
      <c r="AC95" s="7">
        <f ca="1">IFERROR(IF(F95="",SUMIF(F$3:F95,F94,AC$3:AC94),IF(AB95&gt;0,AB95-(M95+P95),""))," ")</f>
        <v>0</v>
      </c>
      <c r="AD95" s="1">
        <f ca="1">IFERROR(IF(F95="",SUMIF(F$3:F95,F94,AD$3:AD94),IF(AB95&gt;0,AB95-(M95+Q95),""))," ")</f>
        <v>0</v>
      </c>
      <c r="AE95" s="23" t="str">
        <f>IFERROR(IF(F95="",AVERAGEIF(F$3:F95,F94,AE$3:AE95),AC95/N95)," ")</f>
        <v xml:space="preserve"> </v>
      </c>
      <c r="AF95" s="23" t="str">
        <f>IFERROR(IF(F95="",AVERAGEIF(F$3:F95,F94,AF$3:AF95),AD95/N95)," ")</f>
        <v xml:space="preserve"> </v>
      </c>
    </row>
    <row r="96" spans="7:32" ht="19" customHeight="1" x14ac:dyDescent="0.2">
      <c r="G96" s="1" t="str">
        <f t="shared" si="3"/>
        <v/>
      </c>
      <c r="I96" s="1">
        <f t="shared" si="4"/>
        <v>0</v>
      </c>
      <c r="M96" s="1">
        <f ca="1">IF(F96="",SUMIF(F$3:F96,F95,M$3:M95),K96*L96)</f>
        <v>0</v>
      </c>
      <c r="N96" s="1">
        <f ca="1">IFERROR(IF(F96="",SUMIF(F$3:F96,F95,N$3:N95),VLOOKUP(J:J,Прайс!A:C,3,0)*K96)," ")</f>
        <v>0</v>
      </c>
      <c r="O96" s="7">
        <f ca="1">IFERROR(IF(F96="",SUMIF(F$3:F96,F95,O$3:O95),VLOOKUP(J:J,Прайс!A:E,5,0)*K96)," ")</f>
        <v>0</v>
      </c>
      <c r="P96" s="1">
        <f ca="1">IFERROR(IF(F96="",SUMIF(F$3:F96,F95,P$3:P95),VLOOKUP(J:J,Прайс!A:F,6,0)*K96)," ")</f>
        <v>0</v>
      </c>
      <c r="Q96" s="1">
        <f ca="1">IFERROR(IF(F96="",SUMIF(F$3:F96,F95,Q$3:Q95),VLOOKUP(J:J,Прайс!A:G,7,0)*K96)," ")</f>
        <v>0</v>
      </c>
      <c r="R96" s="7">
        <f ca="1">IFERROR(IF(F96="",SUMIF(F$3:F96,F95,R$3:R95),(N96-(M96+O96+P96)))," ")</f>
        <v>0</v>
      </c>
      <c r="S96" s="1">
        <f ca="1">IFERROR(IF(F96="",SUMIF(F$3:F96,F95,S$3:S95),(N96-(M96+O96+Q96)))," ")</f>
        <v>0</v>
      </c>
      <c r="T96" s="23" t="str">
        <f>IFERROR(IF(F96="",AVERAGEIF(F$3:F96,F95,T$3:T96),R96/N96)," ")</f>
        <v xml:space="preserve"> </v>
      </c>
      <c r="U96" s="23" t="str">
        <f>IFERROR(IF(F96="",AVERAGEIF(F$3:F96,F95,U$3:U96),S96/N96)," ")</f>
        <v xml:space="preserve"> </v>
      </c>
      <c r="V96" s="1" t="str">
        <f t="shared" si="5"/>
        <v xml:space="preserve"> </v>
      </c>
      <c r="AB96" s="7">
        <f ca="1">IFERROR(IF(F96="",SUMIF(F$3:F96,F95,AB$3:AB95),Доп!K94+Доп!L94)," ")</f>
        <v>0</v>
      </c>
      <c r="AC96" s="7">
        <f ca="1">IFERROR(IF(F96="",SUMIF(F$3:F96,F95,AC$3:AC95),IF(AB96&gt;0,AB96-(M96+P96),""))," ")</f>
        <v>0</v>
      </c>
      <c r="AD96" s="1">
        <f ca="1">IFERROR(IF(F96="",SUMIF(F$3:F96,F95,AD$3:AD95),IF(AB96&gt;0,AB96-(M96+Q96),""))," ")</f>
        <v>0</v>
      </c>
      <c r="AE96" s="23" t="str">
        <f>IFERROR(IF(F96="",AVERAGEIF(F$3:F96,F95,AE$3:AE96),AC96/N96)," ")</f>
        <v xml:space="preserve"> </v>
      </c>
      <c r="AF96" s="23" t="str">
        <f>IFERROR(IF(F96="",AVERAGEIF(F$3:F96,F95,AF$3:AF96),AD96/N96)," ")</f>
        <v xml:space="preserve"> </v>
      </c>
    </row>
    <row r="97" spans="7:32" ht="19" customHeight="1" x14ac:dyDescent="0.2">
      <c r="G97" s="1" t="str">
        <f t="shared" si="3"/>
        <v/>
      </c>
      <c r="I97" s="1">
        <f t="shared" si="4"/>
        <v>0</v>
      </c>
      <c r="M97" s="1">
        <f ca="1">IF(F97="",SUMIF(F$3:F97,F96,M$3:M96),K97*L97)</f>
        <v>0</v>
      </c>
      <c r="N97" s="1">
        <f ca="1">IFERROR(IF(F97="",SUMIF(F$3:F97,F96,N$3:N96),VLOOKUP(J:J,Прайс!A:C,3,0)*K97)," ")</f>
        <v>0</v>
      </c>
      <c r="O97" s="7">
        <f ca="1">IFERROR(IF(F97="",SUMIF(F$3:F97,F96,O$3:O96),VLOOKUP(J:J,Прайс!A:E,5,0)*K97)," ")</f>
        <v>0</v>
      </c>
      <c r="P97" s="1">
        <f ca="1">IFERROR(IF(F97="",SUMIF(F$3:F97,F96,P$3:P96),VLOOKUP(J:J,Прайс!A:F,6,0)*K97)," ")</f>
        <v>0</v>
      </c>
      <c r="Q97" s="1">
        <f ca="1">IFERROR(IF(F97="",SUMIF(F$3:F97,F96,Q$3:Q96),VLOOKUP(J:J,Прайс!A:G,7,0)*K97)," ")</f>
        <v>0</v>
      </c>
      <c r="R97" s="7">
        <f ca="1">IFERROR(IF(F97="",SUMIF(F$3:F97,F96,R$3:R96),(N97-(M97+O97+P97)))," ")</f>
        <v>0</v>
      </c>
      <c r="S97" s="1">
        <f ca="1">IFERROR(IF(F97="",SUMIF(F$3:F97,F96,S$3:S96),(N97-(M97+O97+Q97)))," ")</f>
        <v>0</v>
      </c>
      <c r="T97" s="23" t="str">
        <f>IFERROR(IF(F97="",AVERAGEIF(F$3:F97,F96,T$3:T97),R97/N97)," ")</f>
        <v xml:space="preserve"> </v>
      </c>
      <c r="U97" s="23" t="str">
        <f>IFERROR(IF(F97="",AVERAGEIF(F$3:F97,F96,U$3:U97),S97/N97)," ")</f>
        <v xml:space="preserve"> </v>
      </c>
      <c r="V97" s="1" t="str">
        <f t="shared" si="5"/>
        <v xml:space="preserve"> </v>
      </c>
      <c r="AB97" s="7">
        <f ca="1">IFERROR(IF(F97="",SUMIF(F$3:F97,F96,AB$3:AB96),Доп!K95+Доп!L95)," ")</f>
        <v>0</v>
      </c>
      <c r="AC97" s="7">
        <f ca="1">IFERROR(IF(F97="",SUMIF(F$3:F97,F96,AC$3:AC96),IF(AB97&gt;0,AB97-(M97+P97),""))," ")</f>
        <v>0</v>
      </c>
      <c r="AD97" s="1">
        <f ca="1">IFERROR(IF(F97="",SUMIF(F$3:F97,F96,AD$3:AD96),IF(AB97&gt;0,AB97-(M97+Q97),""))," ")</f>
        <v>0</v>
      </c>
      <c r="AE97" s="23" t="str">
        <f>IFERROR(IF(F97="",AVERAGEIF(F$3:F97,F96,AE$3:AE97),AC97/N97)," ")</f>
        <v xml:space="preserve"> </v>
      </c>
      <c r="AF97" s="23" t="str">
        <f>IFERROR(IF(F97="",AVERAGEIF(F$3:F97,F96,AF$3:AF97),AD97/N97)," ")</f>
        <v xml:space="preserve"> </v>
      </c>
    </row>
    <row r="98" spans="7:32" ht="19" customHeight="1" x14ac:dyDescent="0.2">
      <c r="G98" s="1" t="str">
        <f t="shared" si="3"/>
        <v/>
      </c>
      <c r="I98" s="1">
        <f t="shared" si="4"/>
        <v>0</v>
      </c>
      <c r="M98" s="1">
        <f ca="1">IF(F98="",SUMIF(F$3:F98,F97,M$3:M97),K98*L98)</f>
        <v>0</v>
      </c>
      <c r="N98" s="1">
        <f ca="1">IFERROR(IF(F98="",SUMIF(F$3:F98,F97,N$3:N97),VLOOKUP(J:J,Прайс!A:C,3,0)*K98)," ")</f>
        <v>0</v>
      </c>
      <c r="O98" s="7">
        <f ca="1">IFERROR(IF(F98="",SUMIF(F$3:F98,F97,O$3:O97),VLOOKUP(J:J,Прайс!A:E,5,0)*K98)," ")</f>
        <v>0</v>
      </c>
      <c r="P98" s="1">
        <f ca="1">IFERROR(IF(F98="",SUMIF(F$3:F98,F97,P$3:P97),VLOOKUP(J:J,Прайс!A:F,6,0)*K98)," ")</f>
        <v>0</v>
      </c>
      <c r="Q98" s="1">
        <f ca="1">IFERROR(IF(F98="",SUMIF(F$3:F98,F97,Q$3:Q97),VLOOKUP(J:J,Прайс!A:G,7,0)*K98)," ")</f>
        <v>0</v>
      </c>
      <c r="R98" s="7">
        <f ca="1">IFERROR(IF(F98="",SUMIF(F$3:F98,F97,R$3:R97),(N98-(M98+O98+P98)))," ")</f>
        <v>0</v>
      </c>
      <c r="S98" s="1">
        <f ca="1">IFERROR(IF(F98="",SUMIF(F$3:F98,F97,S$3:S97),(N98-(M98+O98+Q98)))," ")</f>
        <v>0</v>
      </c>
      <c r="T98" s="23" t="str">
        <f>IFERROR(IF(F98="",AVERAGEIF(F$3:F98,F97,T$3:T98),R98/N98)," ")</f>
        <v xml:space="preserve"> </v>
      </c>
      <c r="U98" s="23" t="str">
        <f>IFERROR(IF(F98="",AVERAGEIF(F$3:F98,F97,U$3:U98),S98/N98)," ")</f>
        <v xml:space="preserve"> </v>
      </c>
      <c r="V98" s="1" t="str">
        <f t="shared" si="5"/>
        <v xml:space="preserve"> </v>
      </c>
      <c r="AB98" s="7">
        <f ca="1">IFERROR(IF(F98="",SUMIF(F$3:F98,F97,AB$3:AB97),Доп!K96+Доп!L96)," ")</f>
        <v>0</v>
      </c>
      <c r="AC98" s="7">
        <f ca="1">IFERROR(IF(F98="",SUMIF(F$3:F98,F97,AC$3:AC97),IF(AB98&gt;0,AB98-(M98+P98),""))," ")</f>
        <v>0</v>
      </c>
      <c r="AD98" s="1">
        <f ca="1">IFERROR(IF(F98="",SUMIF(F$3:F98,F97,AD$3:AD97),IF(AB98&gt;0,AB98-(M98+Q98),""))," ")</f>
        <v>0</v>
      </c>
      <c r="AE98" s="23" t="str">
        <f>IFERROR(IF(F98="",AVERAGEIF(F$3:F98,F97,AE$3:AE98),AC98/N98)," ")</f>
        <v xml:space="preserve"> </v>
      </c>
      <c r="AF98" s="23" t="str">
        <f>IFERROR(IF(F98="",AVERAGEIF(F$3:F98,F97,AF$3:AF98),AD98/N98)," ")</f>
        <v xml:space="preserve"> </v>
      </c>
    </row>
    <row r="99" spans="7:32" ht="19" customHeight="1" x14ac:dyDescent="0.2">
      <c r="G99" s="1" t="str">
        <f t="shared" si="3"/>
        <v/>
      </c>
      <c r="I99" s="1">
        <f t="shared" si="4"/>
        <v>0</v>
      </c>
      <c r="M99" s="1">
        <f ca="1">IF(F99="",SUMIF(F$3:F99,F98,M$3:M98),K99*L99)</f>
        <v>0</v>
      </c>
      <c r="N99" s="1">
        <f ca="1">IFERROR(IF(F99="",SUMIF(F$3:F99,F98,N$3:N98),VLOOKUP(J:J,Прайс!A:C,3,0)*K99)," ")</f>
        <v>0</v>
      </c>
      <c r="O99" s="7">
        <f ca="1">IFERROR(IF(F99="",SUMIF(F$3:F99,F98,O$3:O98),VLOOKUP(J:J,Прайс!A:E,5,0)*K99)," ")</f>
        <v>0</v>
      </c>
      <c r="P99" s="1">
        <f ca="1">IFERROR(IF(F99="",SUMIF(F$3:F99,F98,P$3:P98),VLOOKUP(J:J,Прайс!A:F,6,0)*K99)," ")</f>
        <v>0</v>
      </c>
      <c r="Q99" s="1">
        <f ca="1">IFERROR(IF(F99="",SUMIF(F$3:F99,F98,Q$3:Q98),VLOOKUP(J:J,Прайс!A:G,7,0)*K99)," ")</f>
        <v>0</v>
      </c>
      <c r="R99" s="7">
        <f ca="1">IFERROR(IF(F99="",SUMIF(F$3:F99,F98,R$3:R98),(N99-(M99+O99+P99)))," ")</f>
        <v>0</v>
      </c>
      <c r="S99" s="1">
        <f ca="1">IFERROR(IF(F99="",SUMIF(F$3:F99,F98,S$3:S98),(N99-(M99+O99+Q99)))," ")</f>
        <v>0</v>
      </c>
      <c r="T99" s="23" t="str">
        <f>IFERROR(IF(F99="",AVERAGEIF(F$3:F99,F98,T$3:T99),R99/N99)," ")</f>
        <v xml:space="preserve"> </v>
      </c>
      <c r="U99" s="23" t="str">
        <f>IFERROR(IF(F99="",AVERAGEIF(F$3:F99,F98,U$3:U99),S99/N99)," ")</f>
        <v xml:space="preserve"> </v>
      </c>
      <c r="V99" s="1" t="str">
        <f t="shared" si="5"/>
        <v xml:space="preserve"> </v>
      </c>
      <c r="AB99" s="7">
        <f ca="1">IFERROR(IF(F99="",SUMIF(F$3:F99,F98,AB$3:AB98),Доп!K97+Доп!L97)," ")</f>
        <v>0</v>
      </c>
      <c r="AC99" s="7">
        <f ca="1">IFERROR(IF(F99="",SUMIF(F$3:F99,F98,AC$3:AC98),IF(AB99&gt;0,AB99-(M99+P99),""))," ")</f>
        <v>0</v>
      </c>
      <c r="AD99" s="1">
        <f ca="1">IFERROR(IF(F99="",SUMIF(F$3:F99,F98,AD$3:AD98),IF(AB99&gt;0,AB99-(M99+Q99),""))," ")</f>
        <v>0</v>
      </c>
      <c r="AE99" s="23" t="str">
        <f>IFERROR(IF(F99="",AVERAGEIF(F$3:F99,F98,AE$3:AE99),AC99/N99)," ")</f>
        <v xml:space="preserve"> </v>
      </c>
      <c r="AF99" s="23" t="str">
        <f>IFERROR(IF(F99="",AVERAGEIF(F$3:F99,F98,AF$3:AF99),AD99/N99)," ")</f>
        <v xml:space="preserve"> </v>
      </c>
    </row>
    <row r="100" spans="7:32" ht="19" customHeight="1" x14ac:dyDescent="0.2">
      <c r="G100" s="1" t="str">
        <f t="shared" si="3"/>
        <v/>
      </c>
      <c r="I100" s="1">
        <f t="shared" si="4"/>
        <v>0</v>
      </c>
      <c r="M100" s="1">
        <f ca="1">IF(F100="",SUMIF(F$3:F100,F99,M$3:M99),K100*L100)</f>
        <v>0</v>
      </c>
      <c r="N100" s="1">
        <f ca="1">IFERROR(IF(F100="",SUMIF(F$3:F100,F99,N$3:N99),VLOOKUP(J:J,Прайс!A:C,3,0)*K100)," ")</f>
        <v>0</v>
      </c>
      <c r="O100" s="7">
        <f ca="1">IFERROR(IF(F100="",SUMIF(F$3:F100,F99,O$3:O99),VLOOKUP(J:J,Прайс!A:E,5,0)*K100)," ")</f>
        <v>0</v>
      </c>
      <c r="P100" s="1">
        <f ca="1">IFERROR(IF(F100="",SUMIF(F$3:F100,F99,P$3:P99),VLOOKUP(J:J,Прайс!A:F,6,0)*K100)," ")</f>
        <v>0</v>
      </c>
      <c r="Q100" s="1">
        <f ca="1">IFERROR(IF(F100="",SUMIF(F$3:F100,F99,Q$3:Q99),VLOOKUP(J:J,Прайс!A:G,7,0)*K100)," ")</f>
        <v>0</v>
      </c>
      <c r="R100" s="7">
        <f ca="1">IFERROR(IF(F100="",SUMIF(F$3:F100,F99,R$3:R99),(N100-(M100+O100+P100)))," ")</f>
        <v>0</v>
      </c>
      <c r="S100" s="1">
        <f ca="1">IFERROR(IF(F100="",SUMIF(F$3:F100,F99,S$3:S99),(N100-(M100+O100+Q100)))," ")</f>
        <v>0</v>
      </c>
      <c r="T100" s="23" t="str">
        <f>IFERROR(IF(F100="",AVERAGEIF(F$3:F100,F99,T$3:T100),R100/N100)," ")</f>
        <v xml:space="preserve"> </v>
      </c>
      <c r="U100" s="23" t="str">
        <f>IFERROR(IF(F100="",AVERAGEIF(F$3:F100,F99,U$3:U100),S100/N100)," ")</f>
        <v xml:space="preserve"> </v>
      </c>
      <c r="V100" s="1" t="str">
        <f t="shared" si="5"/>
        <v xml:space="preserve"> </v>
      </c>
      <c r="AB100" s="7">
        <f ca="1">IFERROR(IF(F100="",SUMIF(F$3:F100,F99,AB$3:AB99),Доп!K98+Доп!L98)," ")</f>
        <v>0</v>
      </c>
      <c r="AC100" s="7">
        <f ca="1">IFERROR(IF(F100="",SUMIF(F$3:F100,F99,AC$3:AC99),IF(AB100&gt;0,AB100-(M100+P100),""))," ")</f>
        <v>0</v>
      </c>
      <c r="AD100" s="1">
        <f ca="1">IFERROR(IF(F100="",SUMIF(F$3:F100,F99,AD$3:AD99),IF(AB100&gt;0,AB100-(M100+Q100),""))," ")</f>
        <v>0</v>
      </c>
      <c r="AE100" s="23" t="str">
        <f>IFERROR(IF(F100="",AVERAGEIF(F$3:F100,F99,AE$3:AE100),AC100/N100)," ")</f>
        <v xml:space="preserve"> </v>
      </c>
      <c r="AF100" s="23" t="str">
        <f>IFERROR(IF(F100="",AVERAGEIF(F$3:F100,F99,AF$3:AF100),AD100/N100)," ")</f>
        <v xml:space="preserve"> </v>
      </c>
    </row>
    <row r="101" spans="7:32" ht="19" customHeight="1" x14ac:dyDescent="0.2">
      <c r="G101" s="1" t="str">
        <f t="shared" si="3"/>
        <v/>
      </c>
      <c r="I101" s="1">
        <f t="shared" si="4"/>
        <v>0</v>
      </c>
      <c r="M101" s="1">
        <f ca="1">IF(F101="",SUMIF(F$3:F101,F100,M$3:M100),K101*L101)</f>
        <v>0</v>
      </c>
      <c r="N101" s="1">
        <f ca="1">IFERROR(IF(F101="",SUMIF(F$3:F101,F100,N$3:N100),VLOOKUP(J:J,Прайс!A:C,3,0)*K101)," ")</f>
        <v>0</v>
      </c>
      <c r="O101" s="7">
        <f ca="1">IFERROR(IF(F101="",SUMIF(F$3:F101,F100,O$3:O100),VLOOKUP(J:J,Прайс!A:E,5,0)*K101)," ")</f>
        <v>0</v>
      </c>
      <c r="P101" s="1">
        <f ca="1">IFERROR(IF(F101="",SUMIF(F$3:F101,F100,P$3:P100),VLOOKUP(J:J,Прайс!A:F,6,0)*K101)," ")</f>
        <v>0</v>
      </c>
      <c r="Q101" s="1">
        <f ca="1">IFERROR(IF(F101="",SUMIF(F$3:F101,F100,Q$3:Q100),VLOOKUP(J:J,Прайс!A:G,7,0)*K101)," ")</f>
        <v>0</v>
      </c>
      <c r="R101" s="7">
        <f ca="1">IFERROR(IF(F101="",SUMIF(F$3:F101,F100,R$3:R100),(N101-(M101+O101+P101)))," ")</f>
        <v>0</v>
      </c>
      <c r="S101" s="1">
        <f ca="1">IFERROR(IF(F101="",SUMIF(F$3:F101,F100,S$3:S100),(N101-(M101+O101+Q101)))," ")</f>
        <v>0</v>
      </c>
      <c r="T101" s="23" t="str">
        <f>IFERROR(IF(F101="",AVERAGEIF(F$3:F101,F100,T$3:T101),R101/N101)," ")</f>
        <v xml:space="preserve"> </v>
      </c>
      <c r="U101" s="23" t="str">
        <f>IFERROR(IF(F101="",AVERAGEIF(F$3:F101,F100,U$3:U101),S101/N101)," ")</f>
        <v xml:space="preserve"> </v>
      </c>
      <c r="V101" s="1" t="str">
        <f t="shared" si="5"/>
        <v xml:space="preserve"> </v>
      </c>
      <c r="AB101" s="7">
        <f ca="1">IFERROR(IF(F101="",SUMIF(F$3:F101,F100,AB$3:AB100),Доп!K99+Доп!L99)," ")</f>
        <v>0</v>
      </c>
      <c r="AC101" s="7">
        <f ca="1">IFERROR(IF(F101="",SUMIF(F$3:F101,F100,AC$3:AC100),IF(AB101&gt;0,AB101-(M101+P101),""))," ")</f>
        <v>0</v>
      </c>
      <c r="AD101" s="1">
        <f ca="1">IFERROR(IF(F101="",SUMIF(F$3:F101,F100,AD$3:AD100),IF(AB101&gt;0,AB101-(M101+Q101),""))," ")</f>
        <v>0</v>
      </c>
      <c r="AE101" s="23" t="str">
        <f>IFERROR(IF(F101="",AVERAGEIF(F$3:F101,F100,AE$3:AE101),AC101/N101)," ")</f>
        <v xml:space="preserve"> </v>
      </c>
      <c r="AF101" s="23" t="str">
        <f>IFERROR(IF(F101="",AVERAGEIF(F$3:F101,F100,AF$3:AF101),AD101/N101)," ")</f>
        <v xml:space="preserve"> </v>
      </c>
    </row>
    <row r="102" spans="7:32" ht="19" customHeight="1" x14ac:dyDescent="0.2">
      <c r="G102" s="1" t="str">
        <f t="shared" si="3"/>
        <v/>
      </c>
      <c r="I102" s="1">
        <f t="shared" si="4"/>
        <v>0</v>
      </c>
      <c r="M102" s="1">
        <f ca="1">IF(F102="",SUMIF(F$3:F102,F101,M$3:M101),K102*L102)</f>
        <v>0</v>
      </c>
      <c r="N102" s="1">
        <f ca="1">IFERROR(IF(F102="",SUMIF(F$3:F102,F101,N$3:N101),VLOOKUP(J:J,Прайс!A:C,3,0)*K102)," ")</f>
        <v>0</v>
      </c>
      <c r="O102" s="7">
        <f ca="1">IFERROR(IF(F102="",SUMIF(F$3:F102,F101,O$3:O101),VLOOKUP(J:J,Прайс!A:E,5,0)*K102)," ")</f>
        <v>0</v>
      </c>
      <c r="P102" s="1">
        <f ca="1">IFERROR(IF(F102="",SUMIF(F$3:F102,F101,P$3:P101),VLOOKUP(J:J,Прайс!A:F,6,0)*K102)," ")</f>
        <v>0</v>
      </c>
      <c r="Q102" s="1">
        <f ca="1">IFERROR(IF(F102="",SUMIF(F$3:F102,F101,Q$3:Q101),VLOOKUP(J:J,Прайс!A:G,7,0)*K102)," ")</f>
        <v>0</v>
      </c>
      <c r="R102" s="7">
        <f ca="1">IFERROR(IF(F102="",SUMIF(F$3:F102,F101,R$3:R101),(N102-(M102+O102+P102)))," ")</f>
        <v>0</v>
      </c>
      <c r="S102" s="1">
        <f ca="1">IFERROR(IF(F102="",SUMIF(F$3:F102,F101,S$3:S101),(N102-(M102+O102+Q102)))," ")</f>
        <v>0</v>
      </c>
      <c r="T102" s="23" t="str">
        <f>IFERROR(IF(F102="",AVERAGEIF(F$3:F102,F101,T$3:T102),R102/N102)," ")</f>
        <v xml:space="preserve"> </v>
      </c>
      <c r="U102" s="23" t="str">
        <f>IFERROR(IF(F102="",AVERAGEIF(F$3:F102,F101,U$3:U102),S102/N102)," ")</f>
        <v xml:space="preserve"> </v>
      </c>
      <c r="V102" s="1" t="str">
        <f t="shared" si="5"/>
        <v xml:space="preserve"> </v>
      </c>
      <c r="AB102" s="7">
        <f ca="1">IFERROR(IF(F102="",SUMIF(F$3:F102,F101,AB$3:AB101),Доп!K100+Доп!L100)," ")</f>
        <v>0</v>
      </c>
      <c r="AC102" s="7">
        <f ca="1">IFERROR(IF(F102="",SUMIF(F$3:F102,F101,AC$3:AC101),IF(AB102&gt;0,AB102-(M102+P102),""))," ")</f>
        <v>0</v>
      </c>
      <c r="AD102" s="1">
        <f ca="1">IFERROR(IF(F102="",SUMIF(F$3:F102,F101,AD$3:AD101),IF(AB102&gt;0,AB102-(M102+Q102),""))," ")</f>
        <v>0</v>
      </c>
      <c r="AE102" s="23" t="str">
        <f>IFERROR(IF(F102="",AVERAGEIF(F$3:F102,F101,AE$3:AE102),AC102/N102)," ")</f>
        <v xml:space="preserve"> </v>
      </c>
      <c r="AF102" s="23" t="str">
        <f>IFERROR(IF(F102="",AVERAGEIF(F$3:F102,F101,AF$3:AF102),AD102/N102)," ")</f>
        <v xml:space="preserve"> </v>
      </c>
    </row>
    <row r="103" spans="7:32" ht="19" customHeight="1" x14ac:dyDescent="0.2">
      <c r="G103" s="1" t="str">
        <f t="shared" si="3"/>
        <v/>
      </c>
      <c r="I103" s="1">
        <f t="shared" si="4"/>
        <v>0</v>
      </c>
      <c r="M103" s="1">
        <f ca="1">IF(F103="",SUMIF(F$3:F103,F102,M$3:M102),K103*L103)</f>
        <v>0</v>
      </c>
      <c r="N103" s="1">
        <f ca="1">IFERROR(IF(F103="",SUMIF(F$3:F103,F102,N$3:N102),VLOOKUP(J:J,Прайс!A:C,3,0)*K103)," ")</f>
        <v>0</v>
      </c>
      <c r="O103" s="7">
        <f ca="1">IFERROR(IF(F103="",SUMIF(F$3:F103,F102,O$3:O102),VLOOKUP(J:J,Прайс!A:E,5,0)*K103)," ")</f>
        <v>0</v>
      </c>
      <c r="P103" s="1">
        <f ca="1">IFERROR(IF(F103="",SUMIF(F$3:F103,F102,P$3:P102),VLOOKUP(J:J,Прайс!A:F,6,0)*K103)," ")</f>
        <v>0</v>
      </c>
      <c r="Q103" s="1">
        <f ca="1">IFERROR(IF(F103="",SUMIF(F$3:F103,F102,Q$3:Q102),VLOOKUP(J:J,Прайс!A:G,7,0)*K103)," ")</f>
        <v>0</v>
      </c>
      <c r="R103" s="7">
        <f ca="1">IFERROR(IF(F103="",SUMIF(F$3:F103,F102,R$3:R102),(N103-(M103+O103+P103)))," ")</f>
        <v>0</v>
      </c>
      <c r="S103" s="1">
        <f ca="1">IFERROR(IF(F103="",SUMIF(F$3:F103,F102,S$3:S102),(N103-(M103+O103+Q103)))," ")</f>
        <v>0</v>
      </c>
      <c r="T103" s="23" t="str">
        <f>IFERROR(IF(F103="",AVERAGEIF(F$3:F103,F102,T$3:T103),R103/N103)," ")</f>
        <v xml:space="preserve"> </v>
      </c>
      <c r="U103" s="23" t="str">
        <f>IFERROR(IF(F103="",AVERAGEIF(F$3:F103,F102,U$3:U103),S103/N103)," ")</f>
        <v xml:space="preserve"> </v>
      </c>
      <c r="V103" s="1" t="str">
        <f t="shared" si="5"/>
        <v xml:space="preserve"> </v>
      </c>
      <c r="AB103" s="7">
        <f ca="1">IFERROR(IF(F103="",SUMIF(F$3:F103,F102,AB$3:AB102),Доп!K101+Доп!L101)," ")</f>
        <v>0</v>
      </c>
      <c r="AC103" s="7">
        <f ca="1">IFERROR(IF(F103="",SUMIF(F$3:F103,F102,AC$3:AC102),IF(AB103&gt;0,AB103-(M103+P103),""))," ")</f>
        <v>0</v>
      </c>
      <c r="AD103" s="1">
        <f ca="1">IFERROR(IF(F103="",SUMIF(F$3:F103,F102,AD$3:AD102),IF(AB103&gt;0,AB103-(M103+Q103),""))," ")</f>
        <v>0</v>
      </c>
      <c r="AE103" s="23" t="str">
        <f>IFERROR(IF(F103="",AVERAGEIF(F$3:F103,F102,AE$3:AE103),AC103/N103)," ")</f>
        <v xml:space="preserve"> </v>
      </c>
      <c r="AF103" s="23" t="str">
        <f>IFERROR(IF(F103="",AVERAGEIF(F$3:F103,F102,AF$3:AF103),AD103/N103)," ")</f>
        <v xml:space="preserve"> </v>
      </c>
    </row>
    <row r="104" spans="7:32" ht="19" customHeight="1" x14ac:dyDescent="0.2">
      <c r="G104" s="1" t="str">
        <f t="shared" si="3"/>
        <v/>
      </c>
      <c r="I104" s="1">
        <f t="shared" si="4"/>
        <v>0</v>
      </c>
      <c r="M104" s="1">
        <f ca="1">IF(F104="",SUMIF(F$3:F104,F103,M$3:M103),K104*L104)</f>
        <v>0</v>
      </c>
      <c r="N104" s="1">
        <f ca="1">IFERROR(IF(F104="",SUMIF(F$3:F104,F103,N$3:N103),VLOOKUP(J:J,Прайс!A:C,3,0)*K104)," ")</f>
        <v>0</v>
      </c>
      <c r="O104" s="7">
        <f ca="1">IFERROR(IF(F104="",SUMIF(F$3:F104,F103,O$3:O103),VLOOKUP(J:J,Прайс!A:E,5,0)*K104)," ")</f>
        <v>0</v>
      </c>
      <c r="P104" s="1">
        <f ca="1">IFERROR(IF(F104="",SUMIF(F$3:F104,F103,P$3:P103),VLOOKUP(J:J,Прайс!A:F,6,0)*K104)," ")</f>
        <v>0</v>
      </c>
      <c r="Q104" s="1">
        <f ca="1">IFERROR(IF(F104="",SUMIF(F$3:F104,F103,Q$3:Q103),VLOOKUP(J:J,Прайс!A:G,7,0)*K104)," ")</f>
        <v>0</v>
      </c>
      <c r="R104" s="7">
        <f ca="1">IFERROR(IF(F104="",SUMIF(F$3:F104,F103,R$3:R103),(N104-(M104+O104+P104)))," ")</f>
        <v>0</v>
      </c>
      <c r="S104" s="1">
        <f ca="1">IFERROR(IF(F104="",SUMIF(F$3:F104,F103,S$3:S103),(N104-(M104+O104+Q104)))," ")</f>
        <v>0</v>
      </c>
      <c r="T104" s="23" t="str">
        <f>IFERROR(IF(F104="",AVERAGEIF(F$3:F104,F103,T$3:T104),R104/N104)," ")</f>
        <v xml:space="preserve"> </v>
      </c>
      <c r="U104" s="23" t="str">
        <f>IFERROR(IF(F104="",AVERAGEIF(F$3:F104,F103,U$3:U104),S104/N104)," ")</f>
        <v xml:space="preserve"> </v>
      </c>
      <c r="V104" s="1" t="str">
        <f t="shared" si="5"/>
        <v xml:space="preserve"> </v>
      </c>
      <c r="AB104" s="7">
        <f ca="1">IFERROR(IF(F104="",SUMIF(F$3:F104,F103,AB$3:AB103),Доп!K102+Доп!L102)," ")</f>
        <v>0</v>
      </c>
      <c r="AC104" s="7">
        <f ca="1">IFERROR(IF(F104="",SUMIF(F$3:F104,F103,AC$3:AC103),IF(AB104&gt;0,AB104-(M104+P104),""))," ")</f>
        <v>0</v>
      </c>
      <c r="AD104" s="1">
        <f ca="1">IFERROR(IF(F104="",SUMIF(F$3:F104,F103,AD$3:AD103),IF(AB104&gt;0,AB104-(M104+Q104),""))," ")</f>
        <v>0</v>
      </c>
      <c r="AE104" s="23" t="str">
        <f>IFERROR(IF(F104="",AVERAGEIF(F$3:F104,F103,AE$3:AE104),AC104/N104)," ")</f>
        <v xml:space="preserve"> </v>
      </c>
      <c r="AF104" s="23" t="str">
        <f>IFERROR(IF(F104="",AVERAGEIF(F$3:F104,F103,AF$3:AF104),AD104/N104)," ")</f>
        <v xml:space="preserve"> </v>
      </c>
    </row>
    <row r="105" spans="7:32" ht="19" customHeight="1" x14ac:dyDescent="0.2">
      <c r="G105" s="1" t="str">
        <f t="shared" si="3"/>
        <v/>
      </c>
      <c r="I105" s="1">
        <f t="shared" si="4"/>
        <v>0</v>
      </c>
      <c r="M105" s="1">
        <f ca="1">IF(F105="",SUMIF(F$3:F105,F104,M$3:M104),K105*L105)</f>
        <v>0</v>
      </c>
      <c r="N105" s="1">
        <f ca="1">IFERROR(IF(F105="",SUMIF(F$3:F105,F104,N$3:N104),VLOOKUP(J:J,Прайс!A:C,3,0)*K105)," ")</f>
        <v>0</v>
      </c>
      <c r="O105" s="7">
        <f ca="1">IFERROR(IF(F105="",SUMIF(F$3:F105,F104,O$3:O104),VLOOKUP(J:J,Прайс!A:E,5,0)*K105)," ")</f>
        <v>0</v>
      </c>
      <c r="P105" s="1">
        <f ca="1">IFERROR(IF(F105="",SUMIF(F$3:F105,F104,P$3:P104),VLOOKUP(J:J,Прайс!A:F,6,0)*K105)," ")</f>
        <v>0</v>
      </c>
      <c r="Q105" s="1">
        <f ca="1">IFERROR(IF(F105="",SUMIF(F$3:F105,F104,Q$3:Q104),VLOOKUP(J:J,Прайс!A:G,7,0)*K105)," ")</f>
        <v>0</v>
      </c>
      <c r="R105" s="7">
        <f ca="1">IFERROR(IF(F105="",SUMIF(F$3:F105,F104,R$3:R104),(N105-(M105+O105+P105)))," ")</f>
        <v>0</v>
      </c>
      <c r="S105" s="1">
        <f ca="1">IFERROR(IF(F105="",SUMIF(F$3:F105,F104,S$3:S104),(N105-(M105+O105+Q105)))," ")</f>
        <v>0</v>
      </c>
      <c r="T105" s="23" t="str">
        <f>IFERROR(IF(F105="",AVERAGEIF(F$3:F105,F104,T$3:T105),R105/N105)," ")</f>
        <v xml:space="preserve"> </v>
      </c>
      <c r="U105" s="23" t="str">
        <f>IFERROR(IF(F105="",AVERAGEIF(F$3:F105,F104,U$3:U105),S105/N105)," ")</f>
        <v xml:space="preserve"> </v>
      </c>
      <c r="V105" s="1" t="str">
        <f t="shared" si="5"/>
        <v xml:space="preserve"> </v>
      </c>
      <c r="AB105" s="7">
        <f ca="1">IFERROR(IF(F105="",SUMIF(F$3:F105,F104,AB$3:AB104),Доп!K103+Доп!L103)," ")</f>
        <v>0</v>
      </c>
      <c r="AC105" s="7">
        <f ca="1">IFERROR(IF(F105="",SUMIF(F$3:F105,F104,AC$3:AC104),IF(AB105&gt;0,AB105-(M105+P105),""))," ")</f>
        <v>0</v>
      </c>
      <c r="AD105" s="1">
        <f ca="1">IFERROR(IF(F105="",SUMIF(F$3:F105,F104,AD$3:AD104),IF(AB105&gt;0,AB105-(M105+Q105),""))," ")</f>
        <v>0</v>
      </c>
      <c r="AE105" s="23" t="str">
        <f>IFERROR(IF(F105="",AVERAGEIF(F$3:F105,F104,AE$3:AE105),AC105/N105)," ")</f>
        <v xml:space="preserve"> </v>
      </c>
      <c r="AF105" s="23" t="str">
        <f>IFERROR(IF(F105="",AVERAGEIF(F$3:F105,F104,AF$3:AF105),AD105/N105)," ")</f>
        <v xml:space="preserve"> </v>
      </c>
    </row>
    <row r="106" spans="7:32" ht="19" customHeight="1" x14ac:dyDescent="0.2">
      <c r="G106" s="1" t="str">
        <f t="shared" si="3"/>
        <v/>
      </c>
      <c r="I106" s="1">
        <f t="shared" si="4"/>
        <v>0</v>
      </c>
      <c r="M106" s="1">
        <f ca="1">IF(F106="",SUMIF(F$3:F106,F105,M$3:M105),K106*L106)</f>
        <v>0</v>
      </c>
      <c r="N106" s="1">
        <f ca="1">IFERROR(IF(F106="",SUMIF(F$3:F106,F105,N$3:N105),VLOOKUP(J:J,Прайс!A:C,3,0)*K106)," ")</f>
        <v>0</v>
      </c>
      <c r="O106" s="7">
        <f ca="1">IFERROR(IF(F106="",SUMIF(F$3:F106,F105,O$3:O105),VLOOKUP(J:J,Прайс!A:E,5,0)*K106)," ")</f>
        <v>0</v>
      </c>
      <c r="P106" s="1">
        <f ca="1">IFERROR(IF(F106="",SUMIF(F$3:F106,F105,P$3:P105),VLOOKUP(J:J,Прайс!A:F,6,0)*K106)," ")</f>
        <v>0</v>
      </c>
      <c r="Q106" s="1">
        <f ca="1">IFERROR(IF(F106="",SUMIF(F$3:F106,F105,Q$3:Q105),VLOOKUP(J:J,Прайс!A:G,7,0)*K106)," ")</f>
        <v>0</v>
      </c>
      <c r="R106" s="7">
        <f ca="1">IFERROR(IF(F106="",SUMIF(F$3:F106,F105,R$3:R105),(N106-(M106+O106+P106)))," ")</f>
        <v>0</v>
      </c>
      <c r="S106" s="1">
        <f ca="1">IFERROR(IF(F106="",SUMIF(F$3:F106,F105,S$3:S105),(N106-(M106+O106+Q106)))," ")</f>
        <v>0</v>
      </c>
      <c r="T106" s="23" t="str">
        <f>IFERROR(IF(F106="",AVERAGEIF(F$3:F106,F105,T$3:T106),R106/N106)," ")</f>
        <v xml:space="preserve"> </v>
      </c>
      <c r="U106" s="23" t="str">
        <f>IFERROR(IF(F106="",AVERAGEIF(F$3:F106,F105,U$3:U106),S106/N106)," ")</f>
        <v xml:space="preserve"> </v>
      </c>
      <c r="V106" s="1" t="str">
        <f t="shared" si="5"/>
        <v xml:space="preserve"> </v>
      </c>
      <c r="AB106" s="7">
        <f ca="1">IFERROR(IF(F106="",SUMIF(F$3:F106,F105,AB$3:AB105),Доп!K104+Доп!L104)," ")</f>
        <v>0</v>
      </c>
      <c r="AC106" s="7">
        <f ca="1">IFERROR(IF(F106="",SUMIF(F$3:F106,F105,AC$3:AC105),IF(AB106&gt;0,AB106-(M106+P106),""))," ")</f>
        <v>0</v>
      </c>
      <c r="AD106" s="1">
        <f ca="1">IFERROR(IF(F106="",SUMIF(F$3:F106,F105,AD$3:AD105),IF(AB106&gt;0,AB106-(M106+Q106),""))," ")</f>
        <v>0</v>
      </c>
      <c r="AE106" s="23" t="str">
        <f>IFERROR(IF(F106="",AVERAGEIF(F$3:F106,F105,AE$3:AE106),AC106/N106)," ")</f>
        <v xml:space="preserve"> </v>
      </c>
      <c r="AF106" s="23" t="str">
        <f>IFERROR(IF(F106="",AVERAGEIF(F$3:F106,F105,AF$3:AF106),AD106/N106)," ")</f>
        <v xml:space="preserve"> </v>
      </c>
    </row>
    <row r="107" spans="7:32" ht="19" customHeight="1" x14ac:dyDescent="0.2">
      <c r="G107" s="1" t="str">
        <f t="shared" si="3"/>
        <v/>
      </c>
      <c r="I107" s="1">
        <f t="shared" si="4"/>
        <v>0</v>
      </c>
      <c r="M107" s="1">
        <f ca="1">IF(F107="",SUMIF(F$3:F107,F106,M$3:M106),K107*L107)</f>
        <v>0</v>
      </c>
      <c r="N107" s="1">
        <f ca="1">IFERROR(IF(F107="",SUMIF(F$3:F107,F106,N$3:N106),VLOOKUP(J:J,Прайс!A:C,3,0)*K107)," ")</f>
        <v>0</v>
      </c>
      <c r="O107" s="7">
        <f ca="1">IFERROR(IF(F107="",SUMIF(F$3:F107,F106,O$3:O106),VLOOKUP(J:J,Прайс!A:E,5,0)*K107)," ")</f>
        <v>0</v>
      </c>
      <c r="P107" s="1">
        <f ca="1">IFERROR(IF(F107="",SUMIF(F$3:F107,F106,P$3:P106),VLOOKUP(J:J,Прайс!A:F,6,0)*K107)," ")</f>
        <v>0</v>
      </c>
      <c r="Q107" s="1">
        <f ca="1">IFERROR(IF(F107="",SUMIF(F$3:F107,F106,Q$3:Q106),VLOOKUP(J:J,Прайс!A:G,7,0)*K107)," ")</f>
        <v>0</v>
      </c>
      <c r="R107" s="7">
        <f ca="1">IFERROR(IF(F107="",SUMIF(F$3:F107,F106,R$3:R106),(N107-(M107+O107+P107)))," ")</f>
        <v>0</v>
      </c>
      <c r="S107" s="1">
        <f ca="1">IFERROR(IF(F107="",SUMIF(F$3:F107,F106,S$3:S106),(N107-(M107+O107+Q107)))," ")</f>
        <v>0</v>
      </c>
      <c r="T107" s="23" t="str">
        <f>IFERROR(IF(F107="",AVERAGEIF(F$3:F107,F106,T$3:T107),R107/N107)," ")</f>
        <v xml:space="preserve"> </v>
      </c>
      <c r="U107" s="23" t="str">
        <f>IFERROR(IF(F107="",AVERAGEIF(F$3:F107,F106,U$3:U107),S107/N107)," ")</f>
        <v xml:space="preserve"> </v>
      </c>
      <c r="V107" s="1" t="str">
        <f t="shared" si="5"/>
        <v xml:space="preserve"> </v>
      </c>
      <c r="AB107" s="7">
        <f ca="1">IFERROR(IF(F107="",SUMIF(F$3:F107,F106,AB$3:AB106),Доп!K105+Доп!L105)," ")</f>
        <v>0</v>
      </c>
      <c r="AC107" s="7">
        <f ca="1">IFERROR(IF(F107="",SUMIF(F$3:F107,F106,AC$3:AC106),IF(AB107&gt;0,AB107-(M107+P107),""))," ")</f>
        <v>0</v>
      </c>
      <c r="AD107" s="1">
        <f ca="1">IFERROR(IF(F107="",SUMIF(F$3:F107,F106,AD$3:AD106),IF(AB107&gt;0,AB107-(M107+Q107),""))," ")</f>
        <v>0</v>
      </c>
      <c r="AE107" s="23" t="str">
        <f>IFERROR(IF(F107="",AVERAGEIF(F$3:F107,F106,AE$3:AE107),AC107/N107)," ")</f>
        <v xml:space="preserve"> </v>
      </c>
      <c r="AF107" s="23" t="str">
        <f>IFERROR(IF(F107="",AVERAGEIF(F$3:F107,F106,AF$3:AF107),AD107/N107)," ")</f>
        <v xml:space="preserve"> </v>
      </c>
    </row>
    <row r="108" spans="7:32" ht="19" customHeight="1" x14ac:dyDescent="0.2">
      <c r="G108" s="1" t="str">
        <f t="shared" si="3"/>
        <v/>
      </c>
      <c r="I108" s="1">
        <f t="shared" si="4"/>
        <v>0</v>
      </c>
      <c r="M108" s="1">
        <f ca="1">IF(F108="",SUMIF(F$3:F108,F107,M$3:M107),K108*L108)</f>
        <v>0</v>
      </c>
      <c r="N108" s="1">
        <f ca="1">IFERROR(IF(F108="",SUMIF(F$3:F108,F107,N$3:N107),VLOOKUP(J:J,Прайс!A:C,3,0)*K108)," ")</f>
        <v>0</v>
      </c>
      <c r="O108" s="7">
        <f ca="1">IFERROR(IF(F108="",SUMIF(F$3:F108,F107,O$3:O107),VLOOKUP(J:J,Прайс!A:E,5,0)*K108)," ")</f>
        <v>0</v>
      </c>
      <c r="P108" s="1">
        <f ca="1">IFERROR(IF(F108="",SUMIF(F$3:F108,F107,P$3:P107),VLOOKUP(J:J,Прайс!A:F,6,0)*K108)," ")</f>
        <v>0</v>
      </c>
      <c r="Q108" s="1">
        <f ca="1">IFERROR(IF(F108="",SUMIF(F$3:F108,F107,Q$3:Q107),VLOOKUP(J:J,Прайс!A:G,7,0)*K108)," ")</f>
        <v>0</v>
      </c>
      <c r="R108" s="7">
        <f ca="1">IFERROR(IF(F108="",SUMIF(F$3:F108,F107,R$3:R107),(N108-(M108+O108+P108)))," ")</f>
        <v>0</v>
      </c>
      <c r="S108" s="1">
        <f ca="1">IFERROR(IF(F108="",SUMIF(F$3:F108,F107,S$3:S107),(N108-(M108+O108+Q108)))," ")</f>
        <v>0</v>
      </c>
      <c r="T108" s="23" t="str">
        <f>IFERROR(IF(F108="",AVERAGEIF(F$3:F108,F107,T$3:T108),R108/N108)," ")</f>
        <v xml:space="preserve"> </v>
      </c>
      <c r="U108" s="23" t="str">
        <f>IFERROR(IF(F108="",AVERAGEIF(F$3:F108,F107,U$3:U108),S108/N108)," ")</f>
        <v xml:space="preserve"> </v>
      </c>
      <c r="V108" s="1" t="str">
        <f t="shared" si="5"/>
        <v xml:space="preserve"> </v>
      </c>
      <c r="AB108" s="7">
        <f ca="1">IFERROR(IF(F108="",SUMIF(F$3:F108,F107,AB$3:AB107),Доп!K106+Доп!L106)," ")</f>
        <v>0</v>
      </c>
      <c r="AC108" s="7">
        <f ca="1">IFERROR(IF(F108="",SUMIF(F$3:F108,F107,AC$3:AC107),IF(AB108&gt;0,AB108-(M108+P108),""))," ")</f>
        <v>0</v>
      </c>
      <c r="AD108" s="1">
        <f ca="1">IFERROR(IF(F108="",SUMIF(F$3:F108,F107,AD$3:AD107),IF(AB108&gt;0,AB108-(M108+Q108),""))," ")</f>
        <v>0</v>
      </c>
      <c r="AE108" s="23" t="str">
        <f>IFERROR(IF(F108="",AVERAGEIF(F$3:F108,F107,AE$3:AE108),AC108/N108)," ")</f>
        <v xml:space="preserve"> </v>
      </c>
      <c r="AF108" s="23" t="str">
        <f>IFERROR(IF(F108="",AVERAGEIF(F$3:F108,F107,AF$3:AF108),AD108/N108)," ")</f>
        <v xml:space="preserve"> </v>
      </c>
    </row>
    <row r="109" spans="7:32" ht="19" customHeight="1" x14ac:dyDescent="0.2">
      <c r="G109" s="1" t="str">
        <f t="shared" si="3"/>
        <v/>
      </c>
      <c r="I109" s="1">
        <f t="shared" si="4"/>
        <v>0</v>
      </c>
      <c r="M109" s="1">
        <f ca="1">IF(F109="",SUMIF(F$3:F109,F108,M$3:M108),K109*L109)</f>
        <v>0</v>
      </c>
      <c r="N109" s="1">
        <f ca="1">IFERROR(IF(F109="",SUMIF(F$3:F109,F108,N$3:N108),VLOOKUP(J:J,Прайс!A:C,3,0)*K109)," ")</f>
        <v>0</v>
      </c>
      <c r="O109" s="7">
        <f ca="1">IFERROR(IF(F109="",SUMIF(F$3:F109,F108,O$3:O108),VLOOKUP(J:J,Прайс!A:E,5,0)*K109)," ")</f>
        <v>0</v>
      </c>
      <c r="P109" s="1">
        <f ca="1">IFERROR(IF(F109="",SUMIF(F$3:F109,F108,P$3:P108),VLOOKUP(J:J,Прайс!A:F,6,0)*K109)," ")</f>
        <v>0</v>
      </c>
      <c r="Q109" s="1">
        <f ca="1">IFERROR(IF(F109="",SUMIF(F$3:F109,F108,Q$3:Q108),VLOOKUP(J:J,Прайс!A:G,7,0)*K109)," ")</f>
        <v>0</v>
      </c>
      <c r="R109" s="7">
        <f ca="1">IFERROR(IF(F109="",SUMIF(F$3:F109,F108,R$3:R108),(N109-(M109+O109+P109)))," ")</f>
        <v>0</v>
      </c>
      <c r="S109" s="1">
        <f ca="1">IFERROR(IF(F109="",SUMIF(F$3:F109,F108,S$3:S108),(N109-(M109+O109+Q109)))," ")</f>
        <v>0</v>
      </c>
      <c r="T109" s="23" t="str">
        <f>IFERROR(IF(F109="",AVERAGEIF(F$3:F109,F108,T$3:T109),R109/N109)," ")</f>
        <v xml:space="preserve"> </v>
      </c>
      <c r="U109" s="23" t="str">
        <f>IFERROR(IF(F109="",AVERAGEIF(F$3:F109,F108,U$3:U109),S109/N109)," ")</f>
        <v xml:space="preserve"> </v>
      </c>
      <c r="V109" s="1" t="str">
        <f t="shared" si="5"/>
        <v xml:space="preserve"> </v>
      </c>
      <c r="AB109" s="7">
        <f ca="1">IFERROR(IF(F109="",SUMIF(F$3:F109,F108,AB$3:AB108),Доп!K107+Доп!L107)," ")</f>
        <v>0</v>
      </c>
      <c r="AC109" s="7">
        <f ca="1">IFERROR(IF(F109="",SUMIF(F$3:F109,F108,AC$3:AC108),IF(AB109&gt;0,AB109-(M109+P109),""))," ")</f>
        <v>0</v>
      </c>
      <c r="AD109" s="1">
        <f ca="1">IFERROR(IF(F109="",SUMIF(F$3:F109,F108,AD$3:AD108),IF(AB109&gt;0,AB109-(M109+Q109),""))," ")</f>
        <v>0</v>
      </c>
      <c r="AE109" s="23" t="str">
        <f>IFERROR(IF(F109="",AVERAGEIF(F$3:F109,F108,AE$3:AE109),AC109/N109)," ")</f>
        <v xml:space="preserve"> </v>
      </c>
      <c r="AF109" s="23" t="str">
        <f>IFERROR(IF(F109="",AVERAGEIF(F$3:F109,F108,AF$3:AF109),AD109/N109)," ")</f>
        <v xml:space="preserve"> </v>
      </c>
    </row>
    <row r="110" spans="7:32" ht="19" customHeight="1" x14ac:dyDescent="0.2">
      <c r="G110" s="1" t="str">
        <f t="shared" si="3"/>
        <v/>
      </c>
      <c r="I110" s="1">
        <f t="shared" si="4"/>
        <v>0</v>
      </c>
      <c r="M110" s="1">
        <f ca="1">IF(F110="",SUMIF(F$3:F110,F109,M$3:M109),K110*L110)</f>
        <v>0</v>
      </c>
      <c r="N110" s="1">
        <f ca="1">IFERROR(IF(F110="",SUMIF(F$3:F110,F109,N$3:N109),VLOOKUP(J:J,Прайс!A:C,3,0)*K110)," ")</f>
        <v>0</v>
      </c>
      <c r="O110" s="7">
        <f ca="1">IFERROR(IF(F110="",SUMIF(F$3:F110,F109,O$3:O109),VLOOKUP(J:J,Прайс!A:E,5,0)*K110)," ")</f>
        <v>0</v>
      </c>
      <c r="P110" s="1">
        <f ca="1">IFERROR(IF(F110="",SUMIF(F$3:F110,F109,P$3:P109),VLOOKUP(J:J,Прайс!A:F,6,0)*K110)," ")</f>
        <v>0</v>
      </c>
      <c r="Q110" s="1">
        <f ca="1">IFERROR(IF(F110="",SUMIF(F$3:F110,F109,Q$3:Q109),VLOOKUP(J:J,Прайс!A:G,7,0)*K110)," ")</f>
        <v>0</v>
      </c>
      <c r="R110" s="7">
        <f ca="1">IFERROR(IF(F110="",SUMIF(F$3:F110,F109,R$3:R109),(N110-(M110+O110+P110)))," ")</f>
        <v>0</v>
      </c>
      <c r="S110" s="1">
        <f ca="1">IFERROR(IF(F110="",SUMIF(F$3:F110,F109,S$3:S109),(N110-(M110+O110+Q110)))," ")</f>
        <v>0</v>
      </c>
      <c r="T110" s="23" t="str">
        <f>IFERROR(IF(F110="",AVERAGEIF(F$3:F110,F109,T$3:T110),R110/N110)," ")</f>
        <v xml:space="preserve"> </v>
      </c>
      <c r="U110" s="23" t="str">
        <f>IFERROR(IF(F110="",AVERAGEIF(F$3:F110,F109,U$3:U110),S110/N110)," ")</f>
        <v xml:space="preserve"> </v>
      </c>
      <c r="V110" s="1" t="str">
        <f t="shared" si="5"/>
        <v xml:space="preserve"> </v>
      </c>
      <c r="AB110" s="7">
        <f ca="1">IFERROR(IF(F110="",SUMIF(F$3:F110,F109,AB$3:AB109),Доп!K108+Доп!L108)," ")</f>
        <v>0</v>
      </c>
      <c r="AC110" s="7">
        <f ca="1">IFERROR(IF(F110="",SUMIF(F$3:F110,F109,AC$3:AC109),IF(AB110&gt;0,AB110-(M110+P110),""))," ")</f>
        <v>0</v>
      </c>
      <c r="AD110" s="1">
        <f ca="1">IFERROR(IF(F110="",SUMIF(F$3:F110,F109,AD$3:AD109),IF(AB110&gt;0,AB110-(M110+Q110),""))," ")</f>
        <v>0</v>
      </c>
      <c r="AE110" s="23" t="str">
        <f>IFERROR(IF(F110="",AVERAGEIF(F$3:F110,F109,AE$3:AE110),AC110/N110)," ")</f>
        <v xml:space="preserve"> </v>
      </c>
      <c r="AF110" s="23" t="str">
        <f>IFERROR(IF(F110="",AVERAGEIF(F$3:F110,F109,AF$3:AF110),AD110/N110)," ")</f>
        <v xml:space="preserve"> </v>
      </c>
    </row>
    <row r="111" spans="7:32" ht="19" customHeight="1" x14ac:dyDescent="0.2">
      <c r="G111" s="1" t="str">
        <f t="shared" si="3"/>
        <v/>
      </c>
      <c r="I111" s="1">
        <f t="shared" si="4"/>
        <v>0</v>
      </c>
      <c r="M111" s="1">
        <f ca="1">IF(F111="",SUMIF(F$3:F111,F110,M$3:M110),K111*L111)</f>
        <v>0</v>
      </c>
      <c r="N111" s="1">
        <f ca="1">IFERROR(IF(F111="",SUMIF(F$3:F111,F110,N$3:N110),VLOOKUP(J:J,Прайс!A:C,3,0)*K111)," ")</f>
        <v>0</v>
      </c>
      <c r="O111" s="7">
        <f ca="1">IFERROR(IF(F111="",SUMIF(F$3:F111,F110,O$3:O110),VLOOKUP(J:J,Прайс!A:E,5,0)*K111)," ")</f>
        <v>0</v>
      </c>
      <c r="P111" s="1">
        <f ca="1">IFERROR(IF(F111="",SUMIF(F$3:F111,F110,P$3:P110),VLOOKUP(J:J,Прайс!A:F,6,0)*K111)," ")</f>
        <v>0</v>
      </c>
      <c r="Q111" s="1">
        <f ca="1">IFERROR(IF(F111="",SUMIF(F$3:F111,F110,Q$3:Q110),VLOOKUP(J:J,Прайс!A:G,7,0)*K111)," ")</f>
        <v>0</v>
      </c>
      <c r="R111" s="7">
        <f ca="1">IFERROR(IF(F111="",SUMIF(F$3:F111,F110,R$3:R110),(N111-(M111+O111+P111)))," ")</f>
        <v>0</v>
      </c>
      <c r="S111" s="1">
        <f ca="1">IFERROR(IF(F111="",SUMIF(F$3:F111,F110,S$3:S110),(N111-(M111+O111+Q111)))," ")</f>
        <v>0</v>
      </c>
      <c r="T111" s="23" t="str">
        <f>IFERROR(IF(F111="",AVERAGEIF(F$3:F111,F110,T$3:T111),R111/N111)," ")</f>
        <v xml:space="preserve"> </v>
      </c>
      <c r="U111" s="23" t="str">
        <f>IFERROR(IF(F111="",AVERAGEIF(F$3:F111,F110,U$3:U111),S111/N111)," ")</f>
        <v xml:space="preserve"> </v>
      </c>
      <c r="V111" s="1" t="str">
        <f t="shared" si="5"/>
        <v xml:space="preserve"> </v>
      </c>
      <c r="AB111" s="7">
        <f ca="1">IFERROR(IF(F111="",SUMIF(F$3:F111,F110,AB$3:AB110),Доп!K109+Доп!L109)," ")</f>
        <v>0</v>
      </c>
      <c r="AC111" s="7">
        <f ca="1">IFERROR(IF(F111="",SUMIF(F$3:F111,F110,AC$3:AC110),IF(AB111&gt;0,AB111-(M111+P111),""))," ")</f>
        <v>0</v>
      </c>
      <c r="AD111" s="1">
        <f ca="1">IFERROR(IF(F111="",SUMIF(F$3:F111,F110,AD$3:AD110),IF(AB111&gt;0,AB111-(M111+Q111),""))," ")</f>
        <v>0</v>
      </c>
      <c r="AE111" s="23" t="str">
        <f>IFERROR(IF(F111="",AVERAGEIF(F$3:F111,F110,AE$3:AE111),AC111/N111)," ")</f>
        <v xml:space="preserve"> </v>
      </c>
      <c r="AF111" s="23" t="str">
        <f>IFERROR(IF(F111="",AVERAGEIF(F$3:F111,F110,AF$3:AF111),AD111/N111)," ")</f>
        <v xml:space="preserve"> </v>
      </c>
    </row>
    <row r="112" spans="7:32" ht="19" customHeight="1" x14ac:dyDescent="0.2">
      <c r="G112" s="1" t="str">
        <f t="shared" si="3"/>
        <v/>
      </c>
      <c r="I112" s="1">
        <f t="shared" si="4"/>
        <v>0</v>
      </c>
      <c r="M112" s="1">
        <f ca="1">IF(F112="",SUMIF(F$3:F112,F111,M$3:M111),K112*L112)</f>
        <v>0</v>
      </c>
      <c r="N112" s="1">
        <f ca="1">IFERROR(IF(F112="",SUMIF(F$3:F112,F111,N$3:N111),VLOOKUP(J:J,Прайс!A:C,3,0)*K112)," ")</f>
        <v>0</v>
      </c>
      <c r="O112" s="7">
        <f ca="1">IFERROR(IF(F112="",SUMIF(F$3:F112,F111,O$3:O111),VLOOKUP(J:J,Прайс!A:E,5,0)*K112)," ")</f>
        <v>0</v>
      </c>
      <c r="P112" s="1">
        <f ca="1">IFERROR(IF(F112="",SUMIF(F$3:F112,F111,P$3:P111),VLOOKUP(J:J,Прайс!A:F,6,0)*K112)," ")</f>
        <v>0</v>
      </c>
      <c r="Q112" s="1">
        <f ca="1">IFERROR(IF(F112="",SUMIF(F$3:F112,F111,Q$3:Q111),VLOOKUP(J:J,Прайс!A:G,7,0)*K112)," ")</f>
        <v>0</v>
      </c>
      <c r="R112" s="7">
        <f ca="1">IFERROR(IF(F112="",SUMIF(F$3:F112,F111,R$3:R111),(N112-(M112+O112+P112)))," ")</f>
        <v>0</v>
      </c>
      <c r="S112" s="1">
        <f ca="1">IFERROR(IF(F112="",SUMIF(F$3:F112,F111,S$3:S111),(N112-(M112+O112+Q112)))," ")</f>
        <v>0</v>
      </c>
      <c r="T112" s="23" t="str">
        <f>IFERROR(IF(F112="",AVERAGEIF(F$3:F112,F111,T$3:T112),R112/N112)," ")</f>
        <v xml:space="preserve"> </v>
      </c>
      <c r="U112" s="23" t="str">
        <f>IFERROR(IF(F112="",AVERAGEIF(F$3:F112,F111,U$3:U112),S112/N112)," ")</f>
        <v xml:space="preserve"> </v>
      </c>
      <c r="V112" s="1" t="str">
        <f t="shared" si="5"/>
        <v xml:space="preserve"> </v>
      </c>
      <c r="AB112" s="7">
        <f ca="1">IFERROR(IF(F112="",SUMIF(F$3:F112,F111,AB$3:AB111),Доп!K110+Доп!L110)," ")</f>
        <v>0</v>
      </c>
      <c r="AC112" s="7">
        <f ca="1">IFERROR(IF(F112="",SUMIF(F$3:F112,F111,AC$3:AC111),IF(AB112&gt;0,AB112-(M112+P112),""))," ")</f>
        <v>0</v>
      </c>
      <c r="AD112" s="1">
        <f ca="1">IFERROR(IF(F112="",SUMIF(F$3:F112,F111,AD$3:AD111),IF(AB112&gt;0,AB112-(M112+Q112),""))," ")</f>
        <v>0</v>
      </c>
      <c r="AE112" s="23" t="str">
        <f>IFERROR(IF(F112="",AVERAGEIF(F$3:F112,F111,AE$3:AE112),AC112/N112)," ")</f>
        <v xml:space="preserve"> </v>
      </c>
      <c r="AF112" s="23" t="str">
        <f>IFERROR(IF(F112="",AVERAGEIF(F$3:F112,F111,AF$3:AF112),AD112/N112)," ")</f>
        <v xml:space="preserve"> </v>
      </c>
    </row>
    <row r="113" spans="7:32" ht="19" customHeight="1" x14ac:dyDescent="0.2">
      <c r="G113" s="1" t="str">
        <f t="shared" si="3"/>
        <v/>
      </c>
      <c r="I113" s="1">
        <f t="shared" si="4"/>
        <v>0</v>
      </c>
      <c r="M113" s="1">
        <f ca="1">IF(F113="",SUMIF(F$3:F113,F112,M$3:M112),K113*L113)</f>
        <v>0</v>
      </c>
      <c r="N113" s="1">
        <f ca="1">IFERROR(IF(F113="",SUMIF(F$3:F113,F112,N$3:N112),VLOOKUP(J:J,Прайс!A:C,3,0)*K113)," ")</f>
        <v>0</v>
      </c>
      <c r="O113" s="7">
        <f ca="1">IFERROR(IF(F113="",SUMIF(F$3:F113,F112,O$3:O112),VLOOKUP(J:J,Прайс!A:E,5,0)*K113)," ")</f>
        <v>0</v>
      </c>
      <c r="P113" s="1">
        <f ca="1">IFERROR(IF(F113="",SUMIF(F$3:F113,F112,P$3:P112),VLOOKUP(J:J,Прайс!A:F,6,0)*K113)," ")</f>
        <v>0</v>
      </c>
      <c r="Q113" s="1">
        <f ca="1">IFERROR(IF(F113="",SUMIF(F$3:F113,F112,Q$3:Q112),VLOOKUP(J:J,Прайс!A:G,7,0)*K113)," ")</f>
        <v>0</v>
      </c>
      <c r="R113" s="7">
        <f ca="1">IFERROR(IF(F113="",SUMIF(F$3:F113,F112,R$3:R112),(N113-(M113+O113+P113)))," ")</f>
        <v>0</v>
      </c>
      <c r="S113" s="1">
        <f ca="1">IFERROR(IF(F113="",SUMIF(F$3:F113,F112,S$3:S112),(N113-(M113+O113+Q113)))," ")</f>
        <v>0</v>
      </c>
      <c r="T113" s="23" t="str">
        <f>IFERROR(IF(F113="",AVERAGEIF(F$3:F113,F112,T$3:T113),R113/N113)," ")</f>
        <v xml:space="preserve"> </v>
      </c>
      <c r="U113" s="23" t="str">
        <f>IFERROR(IF(F113="",AVERAGEIF(F$3:F113,F112,U$3:U113),S113/N113)," ")</f>
        <v xml:space="preserve"> </v>
      </c>
      <c r="V113" s="1" t="str">
        <f t="shared" si="5"/>
        <v xml:space="preserve"> </v>
      </c>
      <c r="AB113" s="7">
        <f ca="1">IFERROR(IF(F113="",SUMIF(F$3:F113,F112,AB$3:AB112),Доп!K111+Доп!L111)," ")</f>
        <v>0</v>
      </c>
      <c r="AC113" s="7">
        <f ca="1">IFERROR(IF(F113="",SUMIF(F$3:F113,F112,AC$3:AC112),IF(AB113&gt;0,AB113-(M113+P113),""))," ")</f>
        <v>0</v>
      </c>
      <c r="AD113" s="1">
        <f ca="1">IFERROR(IF(F113="",SUMIF(F$3:F113,F112,AD$3:AD112),IF(AB113&gt;0,AB113-(M113+Q113),""))," ")</f>
        <v>0</v>
      </c>
      <c r="AE113" s="23" t="str">
        <f>IFERROR(IF(F113="",AVERAGEIF(F$3:F113,F112,AE$3:AE113),AC113/N113)," ")</f>
        <v xml:space="preserve"> </v>
      </c>
      <c r="AF113" s="23" t="str">
        <f>IFERROR(IF(F113="",AVERAGEIF(F$3:F113,F112,AF$3:AF113),AD113/N113)," ")</f>
        <v xml:space="preserve"> </v>
      </c>
    </row>
    <row r="114" spans="7:32" ht="19" customHeight="1" x14ac:dyDescent="0.2">
      <c r="G114" s="1" t="str">
        <f t="shared" si="3"/>
        <v/>
      </c>
      <c r="I114" s="1">
        <f t="shared" si="4"/>
        <v>0</v>
      </c>
      <c r="M114" s="1">
        <f ca="1">IF(F114="",SUMIF(F$3:F114,F113,M$3:M113),K114*L114)</f>
        <v>0</v>
      </c>
      <c r="N114" s="1">
        <f ca="1">IFERROR(IF(F114="",SUMIF(F$3:F114,F113,N$3:N113),VLOOKUP(J:J,Прайс!A:C,3,0)*K114)," ")</f>
        <v>0</v>
      </c>
      <c r="O114" s="7">
        <f ca="1">IFERROR(IF(F114="",SUMIF(F$3:F114,F113,O$3:O113),VLOOKUP(J:J,Прайс!A:E,5,0)*K114)," ")</f>
        <v>0</v>
      </c>
      <c r="P114" s="1">
        <f ca="1">IFERROR(IF(F114="",SUMIF(F$3:F114,F113,P$3:P113),VLOOKUP(J:J,Прайс!A:F,6,0)*K114)," ")</f>
        <v>0</v>
      </c>
      <c r="Q114" s="1">
        <f ca="1">IFERROR(IF(F114="",SUMIF(F$3:F114,F113,Q$3:Q113),VLOOKUP(J:J,Прайс!A:G,7,0)*K114)," ")</f>
        <v>0</v>
      </c>
      <c r="R114" s="7">
        <f ca="1">IFERROR(IF(F114="",SUMIF(F$3:F114,F113,R$3:R113),(N114-(M114+O114+P114)))," ")</f>
        <v>0</v>
      </c>
      <c r="S114" s="1">
        <f ca="1">IFERROR(IF(F114="",SUMIF(F$3:F114,F113,S$3:S113),(N114-(M114+O114+Q114)))," ")</f>
        <v>0</v>
      </c>
      <c r="T114" s="23" t="str">
        <f>IFERROR(IF(F114="",AVERAGEIF(F$3:F114,F113,T$3:T114),R114/N114)," ")</f>
        <v xml:space="preserve"> </v>
      </c>
      <c r="U114" s="23" t="str">
        <f>IFERROR(IF(F114="",AVERAGEIF(F$3:F114,F113,U$3:U114),S114/N114)," ")</f>
        <v xml:space="preserve"> </v>
      </c>
      <c r="V114" s="1" t="str">
        <f t="shared" si="5"/>
        <v xml:space="preserve"> </v>
      </c>
      <c r="AB114" s="7">
        <f ca="1">IFERROR(IF(F114="",SUMIF(F$3:F114,F113,AB$3:AB113),Доп!K112+Доп!L112)," ")</f>
        <v>0</v>
      </c>
      <c r="AC114" s="7">
        <f ca="1">IFERROR(IF(F114="",SUMIF(F$3:F114,F113,AC$3:AC113),IF(AB114&gt;0,AB114-(M114+P114),""))," ")</f>
        <v>0</v>
      </c>
      <c r="AD114" s="1">
        <f ca="1">IFERROR(IF(F114="",SUMIF(F$3:F114,F113,AD$3:AD113),IF(AB114&gt;0,AB114-(M114+Q114),""))," ")</f>
        <v>0</v>
      </c>
      <c r="AE114" s="23" t="str">
        <f>IFERROR(IF(F114="",AVERAGEIF(F$3:F114,F113,AE$3:AE114),AC114/N114)," ")</f>
        <v xml:space="preserve"> </v>
      </c>
      <c r="AF114" s="23" t="str">
        <f>IFERROR(IF(F114="",AVERAGEIF(F$3:F114,F113,AF$3:AF114),AD114/N114)," ")</f>
        <v xml:space="preserve"> </v>
      </c>
    </row>
    <row r="115" spans="7:32" ht="19" customHeight="1" x14ac:dyDescent="0.2">
      <c r="G115" s="1" t="str">
        <f t="shared" si="3"/>
        <v/>
      </c>
      <c r="I115" s="1">
        <f t="shared" si="4"/>
        <v>0</v>
      </c>
      <c r="M115" s="1">
        <f ca="1">IF(F115="",SUMIF(F$3:F115,F114,M$3:M114),K115*L115)</f>
        <v>0</v>
      </c>
      <c r="N115" s="1">
        <f ca="1">IFERROR(IF(F115="",SUMIF(F$3:F115,F114,N$3:N114),VLOOKUP(J:J,Прайс!A:C,3,0)*K115)," ")</f>
        <v>0</v>
      </c>
      <c r="O115" s="7">
        <f ca="1">IFERROR(IF(F115="",SUMIF(F$3:F115,F114,O$3:O114),VLOOKUP(J:J,Прайс!A:E,5,0)*K115)," ")</f>
        <v>0</v>
      </c>
      <c r="P115" s="1">
        <f ca="1">IFERROR(IF(F115="",SUMIF(F$3:F115,F114,P$3:P114),VLOOKUP(J:J,Прайс!A:F,6,0)*K115)," ")</f>
        <v>0</v>
      </c>
      <c r="Q115" s="1">
        <f ca="1">IFERROR(IF(F115="",SUMIF(F$3:F115,F114,Q$3:Q114),VLOOKUP(J:J,Прайс!A:G,7,0)*K115)," ")</f>
        <v>0</v>
      </c>
      <c r="R115" s="7">
        <f ca="1">IFERROR(IF(F115="",SUMIF(F$3:F115,F114,R$3:R114),(N115-(M115+O115+P115)))," ")</f>
        <v>0</v>
      </c>
      <c r="S115" s="1">
        <f ca="1">IFERROR(IF(F115="",SUMIF(F$3:F115,F114,S$3:S114),(N115-(M115+O115+Q115)))," ")</f>
        <v>0</v>
      </c>
      <c r="T115" s="23" t="str">
        <f>IFERROR(IF(F115="",AVERAGEIF(F$3:F115,F114,T$3:T115),R115/N115)," ")</f>
        <v xml:space="preserve"> </v>
      </c>
      <c r="U115" s="23" t="str">
        <f>IFERROR(IF(F115="",AVERAGEIF(F$3:F115,F114,U$3:U115),S115/N115)," ")</f>
        <v xml:space="preserve"> </v>
      </c>
      <c r="V115" s="1" t="str">
        <f t="shared" si="5"/>
        <v xml:space="preserve"> </v>
      </c>
      <c r="AB115" s="7">
        <f ca="1">IFERROR(IF(F115="",SUMIF(F$3:F115,F114,AB$3:AB114),Доп!K113+Доп!L113)," ")</f>
        <v>0</v>
      </c>
      <c r="AC115" s="7">
        <f ca="1">IFERROR(IF(F115="",SUMIF(F$3:F115,F114,AC$3:AC114),IF(AB115&gt;0,AB115-(M115+P115),""))," ")</f>
        <v>0</v>
      </c>
      <c r="AD115" s="1">
        <f ca="1">IFERROR(IF(F115="",SUMIF(F$3:F115,F114,AD$3:AD114),IF(AB115&gt;0,AB115-(M115+Q115),""))," ")</f>
        <v>0</v>
      </c>
      <c r="AE115" s="23" t="str">
        <f>IFERROR(IF(F115="",AVERAGEIF(F$3:F115,F114,AE$3:AE115),AC115/N115)," ")</f>
        <v xml:space="preserve"> </v>
      </c>
      <c r="AF115" s="23" t="str">
        <f>IFERROR(IF(F115="",AVERAGEIF(F$3:F115,F114,AF$3:AF115),AD115/N115)," ")</f>
        <v xml:space="preserve"> </v>
      </c>
    </row>
    <row r="116" spans="7:32" ht="19" customHeight="1" x14ac:dyDescent="0.2">
      <c r="G116" s="1" t="str">
        <f t="shared" si="3"/>
        <v/>
      </c>
      <c r="I116" s="1">
        <f t="shared" si="4"/>
        <v>0</v>
      </c>
      <c r="M116" s="1">
        <f ca="1">IF(F116="",SUMIF(F$3:F116,F115,M$3:M115),K116*L116)</f>
        <v>0</v>
      </c>
      <c r="N116" s="1">
        <f ca="1">IFERROR(IF(F116="",SUMIF(F$3:F116,F115,N$3:N115),VLOOKUP(J:J,Прайс!A:C,3,0)*K116)," ")</f>
        <v>0</v>
      </c>
      <c r="O116" s="7">
        <f ca="1">IFERROR(IF(F116="",SUMIF(F$3:F116,F115,O$3:O115),VLOOKUP(J:J,Прайс!A:E,5,0)*K116)," ")</f>
        <v>0</v>
      </c>
      <c r="P116" s="1">
        <f ca="1">IFERROR(IF(F116="",SUMIF(F$3:F116,F115,P$3:P115),VLOOKUP(J:J,Прайс!A:F,6,0)*K116)," ")</f>
        <v>0</v>
      </c>
      <c r="Q116" s="1">
        <f ca="1">IFERROR(IF(F116="",SUMIF(F$3:F116,F115,Q$3:Q115),VLOOKUP(J:J,Прайс!A:G,7,0)*K116)," ")</f>
        <v>0</v>
      </c>
      <c r="R116" s="7">
        <f ca="1">IFERROR(IF(F116="",SUMIF(F$3:F116,F115,R$3:R115),(N116-(M116+O116+P116)))," ")</f>
        <v>0</v>
      </c>
      <c r="S116" s="1">
        <f ca="1">IFERROR(IF(F116="",SUMIF(F$3:F116,F115,S$3:S115),(N116-(M116+O116+Q116)))," ")</f>
        <v>0</v>
      </c>
      <c r="T116" s="23" t="str">
        <f>IFERROR(IF(F116="",AVERAGEIF(F$3:F116,F115,T$3:T116),R116/N116)," ")</f>
        <v xml:space="preserve"> </v>
      </c>
      <c r="U116" s="23" t="str">
        <f>IFERROR(IF(F116="",AVERAGEIF(F$3:F116,F115,U$3:U116),S116/N116)," ")</f>
        <v xml:space="preserve"> </v>
      </c>
      <c r="V116" s="1" t="str">
        <f t="shared" si="5"/>
        <v xml:space="preserve"> </v>
      </c>
      <c r="AB116" s="7">
        <f ca="1">IFERROR(IF(F116="",SUMIF(F$3:F116,F115,AB$3:AB115),Доп!K114+Доп!L114)," ")</f>
        <v>0</v>
      </c>
      <c r="AC116" s="7">
        <f ca="1">IFERROR(IF(F116="",SUMIF(F$3:F116,F115,AC$3:AC115),IF(AB116&gt;0,AB116-(M116+P116),""))," ")</f>
        <v>0</v>
      </c>
      <c r="AD116" s="1">
        <f ca="1">IFERROR(IF(F116="",SUMIF(F$3:F116,F115,AD$3:AD115),IF(AB116&gt;0,AB116-(M116+Q116),""))," ")</f>
        <v>0</v>
      </c>
      <c r="AE116" s="23" t="str">
        <f>IFERROR(IF(F116="",AVERAGEIF(F$3:F116,F115,AE$3:AE116),AC116/N116)," ")</f>
        <v xml:space="preserve"> </v>
      </c>
      <c r="AF116" s="23" t="str">
        <f>IFERROR(IF(F116="",AVERAGEIF(F$3:F116,F115,AF$3:AF116),AD116/N116)," ")</f>
        <v xml:space="preserve"> </v>
      </c>
    </row>
    <row r="117" spans="7:32" ht="19" customHeight="1" x14ac:dyDescent="0.2">
      <c r="G117" s="1" t="str">
        <f t="shared" si="3"/>
        <v/>
      </c>
      <c r="I117" s="1">
        <f t="shared" si="4"/>
        <v>0</v>
      </c>
      <c r="M117" s="1">
        <f ca="1">IF(F117="",SUMIF(F$3:F117,F116,M$3:M116),K117*L117)</f>
        <v>0</v>
      </c>
      <c r="N117" s="1">
        <f ca="1">IFERROR(IF(F117="",SUMIF(F$3:F117,F116,N$3:N116),VLOOKUP(J:J,Прайс!A:C,3,0)*K117)," ")</f>
        <v>0</v>
      </c>
      <c r="O117" s="7">
        <f ca="1">IFERROR(IF(F117="",SUMIF(F$3:F117,F116,O$3:O116),VLOOKUP(J:J,Прайс!A:E,5,0)*K117)," ")</f>
        <v>0</v>
      </c>
      <c r="P117" s="1">
        <f ca="1">IFERROR(IF(F117="",SUMIF(F$3:F117,F116,P$3:P116),VLOOKUP(J:J,Прайс!A:F,6,0)*K117)," ")</f>
        <v>0</v>
      </c>
      <c r="Q117" s="1">
        <f ca="1">IFERROR(IF(F117="",SUMIF(F$3:F117,F116,Q$3:Q116),VLOOKUP(J:J,Прайс!A:G,7,0)*K117)," ")</f>
        <v>0</v>
      </c>
      <c r="R117" s="7">
        <f ca="1">IFERROR(IF(F117="",SUMIF(F$3:F117,F116,R$3:R116),(N117-(M117+O117+P117)))," ")</f>
        <v>0</v>
      </c>
      <c r="S117" s="1">
        <f ca="1">IFERROR(IF(F117="",SUMIF(F$3:F117,F116,S$3:S116),(N117-(M117+O117+Q117)))," ")</f>
        <v>0</v>
      </c>
      <c r="T117" s="23" t="str">
        <f>IFERROR(IF(F117="",AVERAGEIF(F$3:F117,F116,T$3:T117),R117/N117)," ")</f>
        <v xml:space="preserve"> </v>
      </c>
      <c r="U117" s="23" t="str">
        <f>IFERROR(IF(F117="",AVERAGEIF(F$3:F117,F116,U$3:U117),S117/N117)," ")</f>
        <v xml:space="preserve"> </v>
      </c>
      <c r="V117" s="1" t="str">
        <f t="shared" si="5"/>
        <v xml:space="preserve"> </v>
      </c>
      <c r="AB117" s="7">
        <f ca="1">IFERROR(IF(F117="",SUMIF(F$3:F117,F116,AB$3:AB116),Доп!K115+Доп!L115)," ")</f>
        <v>0</v>
      </c>
      <c r="AC117" s="7">
        <f ca="1">IFERROR(IF(F117="",SUMIF(F$3:F117,F116,AC$3:AC116),IF(AB117&gt;0,AB117-(M117+P117),""))," ")</f>
        <v>0</v>
      </c>
      <c r="AD117" s="1">
        <f ca="1">IFERROR(IF(F117="",SUMIF(F$3:F117,F116,AD$3:AD116),IF(AB117&gt;0,AB117-(M117+Q117),""))," ")</f>
        <v>0</v>
      </c>
      <c r="AE117" s="23" t="str">
        <f>IFERROR(IF(F117="",AVERAGEIF(F$3:F117,F116,AE$3:AE117),AC117/N117)," ")</f>
        <v xml:space="preserve"> </v>
      </c>
      <c r="AF117" s="23" t="str">
        <f>IFERROR(IF(F117="",AVERAGEIF(F$3:F117,F116,AF$3:AF117),AD117/N117)," ")</f>
        <v xml:space="preserve"> </v>
      </c>
    </row>
    <row r="118" spans="7:32" ht="19" customHeight="1" x14ac:dyDescent="0.2">
      <c r="G118" s="1" t="str">
        <f t="shared" si="3"/>
        <v/>
      </c>
      <c r="I118" s="1">
        <f t="shared" si="4"/>
        <v>0</v>
      </c>
      <c r="M118" s="1">
        <f ca="1">IF(F118="",SUMIF(F$3:F118,F117,M$3:M117),K118*L118)</f>
        <v>0</v>
      </c>
      <c r="N118" s="1">
        <f ca="1">IFERROR(IF(F118="",SUMIF(F$3:F118,F117,N$3:N117),VLOOKUP(J:J,Прайс!A:C,3,0)*K118)," ")</f>
        <v>0</v>
      </c>
      <c r="O118" s="7">
        <f ca="1">IFERROR(IF(F118="",SUMIF(F$3:F118,F117,O$3:O117),VLOOKUP(J:J,Прайс!A:E,5,0)*K118)," ")</f>
        <v>0</v>
      </c>
      <c r="P118" s="1">
        <f ca="1">IFERROR(IF(F118="",SUMIF(F$3:F118,F117,P$3:P117),VLOOKUP(J:J,Прайс!A:F,6,0)*K118)," ")</f>
        <v>0</v>
      </c>
      <c r="Q118" s="1">
        <f ca="1">IFERROR(IF(F118="",SUMIF(F$3:F118,F117,Q$3:Q117),VLOOKUP(J:J,Прайс!A:G,7,0)*K118)," ")</f>
        <v>0</v>
      </c>
      <c r="R118" s="7">
        <f ca="1">IFERROR(IF(F118="",SUMIF(F$3:F118,F117,R$3:R117),(N118-(M118+O118+P118)))," ")</f>
        <v>0</v>
      </c>
      <c r="S118" s="1">
        <f ca="1">IFERROR(IF(F118="",SUMIF(F$3:F118,F117,S$3:S117),(N118-(M118+O118+Q118)))," ")</f>
        <v>0</v>
      </c>
      <c r="T118" s="23" t="str">
        <f>IFERROR(IF(F118="",AVERAGEIF(F$3:F118,F117,T$3:T118),R118/N118)," ")</f>
        <v xml:space="preserve"> </v>
      </c>
      <c r="U118" s="23" t="str">
        <f>IFERROR(IF(F118="",AVERAGEIF(F$3:F118,F117,U$3:U118),S118/N118)," ")</f>
        <v xml:space="preserve"> </v>
      </c>
      <c r="V118" s="1" t="str">
        <f t="shared" si="5"/>
        <v xml:space="preserve"> </v>
      </c>
      <c r="AB118" s="7">
        <f ca="1">IFERROR(IF(F118="",SUMIF(F$3:F118,F117,AB$3:AB117),Доп!K116+Доп!L116)," ")</f>
        <v>0</v>
      </c>
      <c r="AC118" s="7">
        <f ca="1">IFERROR(IF(F118="",SUMIF(F$3:F118,F117,AC$3:AC117),IF(AB118&gt;0,AB118-(M118+P118),""))," ")</f>
        <v>0</v>
      </c>
      <c r="AD118" s="1">
        <f ca="1">IFERROR(IF(F118="",SUMIF(F$3:F118,F117,AD$3:AD117),IF(AB118&gt;0,AB118-(M118+Q118),""))," ")</f>
        <v>0</v>
      </c>
      <c r="AE118" s="23" t="str">
        <f>IFERROR(IF(F118="",AVERAGEIF(F$3:F118,F117,AE$3:AE118),AC118/N118)," ")</f>
        <v xml:space="preserve"> </v>
      </c>
      <c r="AF118" s="23" t="str">
        <f>IFERROR(IF(F118="",AVERAGEIF(F$3:F118,F117,AF$3:AF118),AD118/N118)," ")</f>
        <v xml:space="preserve"> </v>
      </c>
    </row>
    <row r="119" spans="7:32" ht="19" customHeight="1" x14ac:dyDescent="0.2">
      <c r="G119" s="1" t="str">
        <f t="shared" si="3"/>
        <v/>
      </c>
      <c r="I119" s="1">
        <f t="shared" si="4"/>
        <v>0</v>
      </c>
      <c r="M119" s="1">
        <f ca="1">IF(F119="",SUMIF(F$3:F119,F118,M$3:M118),K119*L119)</f>
        <v>0</v>
      </c>
      <c r="N119" s="1">
        <f ca="1">IFERROR(IF(F119="",SUMIF(F$3:F119,F118,N$3:N118),VLOOKUP(J:J,Прайс!A:C,3,0)*K119)," ")</f>
        <v>0</v>
      </c>
      <c r="O119" s="7">
        <f ca="1">IFERROR(IF(F119="",SUMIF(F$3:F119,F118,O$3:O118),VLOOKUP(J:J,Прайс!A:E,5,0)*K119)," ")</f>
        <v>0</v>
      </c>
      <c r="P119" s="1">
        <f ca="1">IFERROR(IF(F119="",SUMIF(F$3:F119,F118,P$3:P118),VLOOKUP(J:J,Прайс!A:F,6,0)*K119)," ")</f>
        <v>0</v>
      </c>
      <c r="Q119" s="1">
        <f ca="1">IFERROR(IF(F119="",SUMIF(F$3:F119,F118,Q$3:Q118),VLOOKUP(J:J,Прайс!A:G,7,0)*K119)," ")</f>
        <v>0</v>
      </c>
      <c r="R119" s="7">
        <f ca="1">IFERROR(IF(F119="",SUMIF(F$3:F119,F118,R$3:R118),(N119-(M119+O119+P119)))," ")</f>
        <v>0</v>
      </c>
      <c r="S119" s="1">
        <f ca="1">IFERROR(IF(F119="",SUMIF(F$3:F119,F118,S$3:S118),(N119-(M119+O119+Q119)))," ")</f>
        <v>0</v>
      </c>
      <c r="T119" s="23" t="str">
        <f>IFERROR(IF(F119="",AVERAGEIF(F$3:F119,F118,T$3:T119),R119/N119)," ")</f>
        <v xml:space="preserve"> </v>
      </c>
      <c r="U119" s="23" t="str">
        <f>IFERROR(IF(F119="",AVERAGEIF(F$3:F119,F118,U$3:U119),S119/N119)," ")</f>
        <v xml:space="preserve"> </v>
      </c>
      <c r="V119" s="1" t="str">
        <f t="shared" si="5"/>
        <v xml:space="preserve"> </v>
      </c>
      <c r="AB119" s="7">
        <f ca="1">IFERROR(IF(F119="",SUMIF(F$3:F119,F118,AB$3:AB118),Доп!K117+Доп!L117)," ")</f>
        <v>0</v>
      </c>
      <c r="AC119" s="7">
        <f ca="1">IFERROR(IF(F119="",SUMIF(F$3:F119,F118,AC$3:AC118),IF(AB119&gt;0,AB119-(M119+P119),""))," ")</f>
        <v>0</v>
      </c>
      <c r="AD119" s="1">
        <f ca="1">IFERROR(IF(F119="",SUMIF(F$3:F119,F118,AD$3:AD118),IF(AB119&gt;0,AB119-(M119+Q119),""))," ")</f>
        <v>0</v>
      </c>
      <c r="AE119" s="23" t="str">
        <f>IFERROR(IF(F119="",AVERAGEIF(F$3:F119,F118,AE$3:AE119),AC119/N119)," ")</f>
        <v xml:space="preserve"> </v>
      </c>
      <c r="AF119" s="23" t="str">
        <f>IFERROR(IF(F119="",AVERAGEIF(F$3:F119,F118,AF$3:AF119),AD119/N119)," ")</f>
        <v xml:space="preserve"> </v>
      </c>
    </row>
    <row r="120" spans="7:32" ht="19" customHeight="1" x14ac:dyDescent="0.2">
      <c r="G120" s="1" t="str">
        <f t="shared" si="3"/>
        <v/>
      </c>
      <c r="I120" s="1">
        <f t="shared" si="4"/>
        <v>0</v>
      </c>
      <c r="M120" s="1">
        <f ca="1">IF(F120="",SUMIF(F$3:F120,F119,M$3:M119),K120*L120)</f>
        <v>0</v>
      </c>
      <c r="N120" s="1">
        <f ca="1">IFERROR(IF(F120="",SUMIF(F$3:F120,F119,N$3:N119),VLOOKUP(J:J,Прайс!A:C,3,0)*K120)," ")</f>
        <v>0</v>
      </c>
      <c r="O120" s="7">
        <f ca="1">IFERROR(IF(F120="",SUMIF(F$3:F120,F119,O$3:O119),VLOOKUP(J:J,Прайс!A:E,5,0)*K120)," ")</f>
        <v>0</v>
      </c>
      <c r="P120" s="1">
        <f ca="1">IFERROR(IF(F120="",SUMIF(F$3:F120,F119,P$3:P119),VLOOKUP(J:J,Прайс!A:F,6,0)*K120)," ")</f>
        <v>0</v>
      </c>
      <c r="Q120" s="1">
        <f ca="1">IFERROR(IF(F120="",SUMIF(F$3:F120,F119,Q$3:Q119),VLOOKUP(J:J,Прайс!A:G,7,0)*K120)," ")</f>
        <v>0</v>
      </c>
      <c r="R120" s="7">
        <f ca="1">IFERROR(IF(F120="",SUMIF(F$3:F120,F119,R$3:R119),(N120-(M120+O120+P120)))," ")</f>
        <v>0</v>
      </c>
      <c r="S120" s="1">
        <f ca="1">IFERROR(IF(F120="",SUMIF(F$3:F120,F119,S$3:S119),(N120-(M120+O120+Q120)))," ")</f>
        <v>0</v>
      </c>
      <c r="T120" s="23" t="str">
        <f>IFERROR(IF(F120="",AVERAGEIF(F$3:F120,F119,T$3:T120),R120/N120)," ")</f>
        <v xml:space="preserve"> </v>
      </c>
      <c r="U120" s="23" t="str">
        <f>IFERROR(IF(F120="",AVERAGEIF(F$3:F120,F119,U$3:U120),S120/N120)," ")</f>
        <v xml:space="preserve"> </v>
      </c>
      <c r="V120" s="1" t="str">
        <f t="shared" si="5"/>
        <v xml:space="preserve"> </v>
      </c>
      <c r="AB120" s="7">
        <f ca="1">IFERROR(IF(F120="",SUMIF(F$3:F120,F119,AB$3:AB119),Доп!K118+Доп!L118)," ")</f>
        <v>0</v>
      </c>
      <c r="AC120" s="7">
        <f ca="1">IFERROR(IF(F120="",SUMIF(F$3:F120,F119,AC$3:AC119),IF(AB120&gt;0,AB120-(M120+P120),""))," ")</f>
        <v>0</v>
      </c>
      <c r="AD120" s="1">
        <f ca="1">IFERROR(IF(F120="",SUMIF(F$3:F120,F119,AD$3:AD119),IF(AB120&gt;0,AB120-(M120+Q120),""))," ")</f>
        <v>0</v>
      </c>
      <c r="AE120" s="23" t="str">
        <f>IFERROR(IF(F120="",AVERAGEIF(F$3:F120,F119,AE$3:AE120),AC120/N120)," ")</f>
        <v xml:space="preserve"> </v>
      </c>
      <c r="AF120" s="23" t="str">
        <f>IFERROR(IF(F120="",AVERAGEIF(F$3:F120,F119,AF$3:AF120),AD120/N120)," ")</f>
        <v xml:space="preserve"> </v>
      </c>
    </row>
    <row r="121" spans="7:32" ht="19" customHeight="1" x14ac:dyDescent="0.2">
      <c r="G121" s="1" t="str">
        <f t="shared" si="3"/>
        <v/>
      </c>
      <c r="I121" s="1">
        <f t="shared" si="4"/>
        <v>0</v>
      </c>
      <c r="M121" s="1">
        <f ca="1">IF(F121="",SUMIF(F$3:F121,F120,M$3:M120),K121*L121)</f>
        <v>0</v>
      </c>
      <c r="N121" s="1">
        <f ca="1">IFERROR(IF(F121="",SUMIF(F$3:F121,F120,N$3:N120),VLOOKUP(J:J,Прайс!A:C,3,0)*K121)," ")</f>
        <v>0</v>
      </c>
      <c r="O121" s="7">
        <f ca="1">IFERROR(IF(F121="",SUMIF(F$3:F121,F120,O$3:O120),VLOOKUP(J:J,Прайс!A:E,5,0)*K121)," ")</f>
        <v>0</v>
      </c>
      <c r="P121" s="1">
        <f ca="1">IFERROR(IF(F121="",SUMIF(F$3:F121,F120,P$3:P120),VLOOKUP(J:J,Прайс!A:F,6,0)*K121)," ")</f>
        <v>0</v>
      </c>
      <c r="Q121" s="1">
        <f ca="1">IFERROR(IF(F121="",SUMIF(F$3:F121,F120,Q$3:Q120),VLOOKUP(J:J,Прайс!A:G,7,0)*K121)," ")</f>
        <v>0</v>
      </c>
      <c r="R121" s="7">
        <f ca="1">IFERROR(IF(F121="",SUMIF(F$3:F121,F120,R$3:R120),(N121-(M121+O121+P121)))," ")</f>
        <v>0</v>
      </c>
      <c r="S121" s="1">
        <f ca="1">IFERROR(IF(F121="",SUMIF(F$3:F121,F120,S$3:S120),(N121-(M121+O121+Q121)))," ")</f>
        <v>0</v>
      </c>
      <c r="T121" s="23" t="str">
        <f>IFERROR(IF(F121="",AVERAGEIF(F$3:F121,F120,T$3:T121),R121/N121)," ")</f>
        <v xml:space="preserve"> </v>
      </c>
      <c r="U121" s="23" t="str">
        <f>IFERROR(IF(F121="",AVERAGEIF(F$3:F121,F120,U$3:U121),S121/N121)," ")</f>
        <v xml:space="preserve"> </v>
      </c>
      <c r="V121" s="1" t="str">
        <f t="shared" si="5"/>
        <v xml:space="preserve"> </v>
      </c>
      <c r="AB121" s="7">
        <f ca="1">IFERROR(IF(F121="",SUMIF(F$3:F121,F120,AB$3:AB120),Доп!K119+Доп!L119)," ")</f>
        <v>0</v>
      </c>
      <c r="AC121" s="7">
        <f ca="1">IFERROR(IF(F121="",SUMIF(F$3:F121,F120,AC$3:AC120),IF(AB121&gt;0,AB121-(M121+P121),""))," ")</f>
        <v>0</v>
      </c>
      <c r="AD121" s="1">
        <f ca="1">IFERROR(IF(F121="",SUMIF(F$3:F121,F120,AD$3:AD120),IF(AB121&gt;0,AB121-(M121+Q121),""))," ")</f>
        <v>0</v>
      </c>
      <c r="AE121" s="23" t="str">
        <f>IFERROR(IF(F121="",AVERAGEIF(F$3:F121,F120,AE$3:AE121),AC121/N121)," ")</f>
        <v xml:space="preserve"> </v>
      </c>
      <c r="AF121" s="23" t="str">
        <f>IFERROR(IF(F121="",AVERAGEIF(F$3:F121,F120,AF$3:AF121),AD121/N121)," ")</f>
        <v xml:space="preserve"> </v>
      </c>
    </row>
    <row r="122" spans="7:32" ht="19" customHeight="1" x14ac:dyDescent="0.2">
      <c r="G122" s="1" t="str">
        <f t="shared" si="3"/>
        <v/>
      </c>
      <c r="I122" s="1">
        <f t="shared" si="4"/>
        <v>0</v>
      </c>
      <c r="M122" s="1">
        <f ca="1">IF(F122="",SUMIF(F$3:F122,F121,M$3:M121),K122*L122)</f>
        <v>0</v>
      </c>
      <c r="N122" s="1">
        <f ca="1">IFERROR(IF(F122="",SUMIF(F$3:F122,F121,N$3:N121),VLOOKUP(J:J,Прайс!A:C,3,0)*K122)," ")</f>
        <v>0</v>
      </c>
      <c r="O122" s="7">
        <f ca="1">IFERROR(IF(F122="",SUMIF(F$3:F122,F121,O$3:O121),VLOOKUP(J:J,Прайс!A:E,5,0)*K122)," ")</f>
        <v>0</v>
      </c>
      <c r="P122" s="1">
        <f ca="1">IFERROR(IF(F122="",SUMIF(F$3:F122,F121,P$3:P121),VLOOKUP(J:J,Прайс!A:F,6,0)*K122)," ")</f>
        <v>0</v>
      </c>
      <c r="Q122" s="1">
        <f ca="1">IFERROR(IF(F122="",SUMIF(F$3:F122,F121,Q$3:Q121),VLOOKUP(J:J,Прайс!A:G,7,0)*K122)," ")</f>
        <v>0</v>
      </c>
      <c r="R122" s="7">
        <f ca="1">IFERROR(IF(F122="",SUMIF(F$3:F122,F121,R$3:R121),(N122-(M122+O122+P122)))," ")</f>
        <v>0</v>
      </c>
      <c r="S122" s="1">
        <f ca="1">IFERROR(IF(F122="",SUMIF(F$3:F122,F121,S$3:S121),(N122-(M122+O122+Q122)))," ")</f>
        <v>0</v>
      </c>
      <c r="T122" s="23" t="str">
        <f>IFERROR(IF(F122="",AVERAGEIF(F$3:F122,F121,T$3:T122),R122/N122)," ")</f>
        <v xml:space="preserve"> </v>
      </c>
      <c r="U122" s="23" t="str">
        <f>IFERROR(IF(F122="",AVERAGEIF(F$3:F122,F121,U$3:U122),S122/N122)," ")</f>
        <v xml:space="preserve"> </v>
      </c>
      <c r="V122" s="1" t="str">
        <f t="shared" si="5"/>
        <v xml:space="preserve"> </v>
      </c>
      <c r="AB122" s="7">
        <f ca="1">IFERROR(IF(F122="",SUMIF(F$3:F122,F121,AB$3:AB121),Доп!K120+Доп!L120)," ")</f>
        <v>0</v>
      </c>
      <c r="AC122" s="7">
        <f ca="1">IFERROR(IF(F122="",SUMIF(F$3:F122,F121,AC$3:AC121),IF(AB122&gt;0,AB122-(M122+P122),""))," ")</f>
        <v>0</v>
      </c>
      <c r="AD122" s="1">
        <f ca="1">IFERROR(IF(F122="",SUMIF(F$3:F122,F121,AD$3:AD121),IF(AB122&gt;0,AB122-(M122+Q122),""))," ")</f>
        <v>0</v>
      </c>
      <c r="AE122" s="23" t="str">
        <f>IFERROR(IF(F122="",AVERAGEIF(F$3:F122,F121,AE$3:AE122),AC122/N122)," ")</f>
        <v xml:space="preserve"> </v>
      </c>
      <c r="AF122" s="23" t="str">
        <f>IFERROR(IF(F122="",AVERAGEIF(F$3:F122,F121,AF$3:AF122),AD122/N122)," ")</f>
        <v xml:space="preserve"> </v>
      </c>
    </row>
    <row r="123" spans="7:32" ht="19" customHeight="1" x14ac:dyDescent="0.2">
      <c r="G123" s="1" t="str">
        <f t="shared" si="3"/>
        <v/>
      </c>
      <c r="I123" s="1">
        <f t="shared" si="4"/>
        <v>0</v>
      </c>
      <c r="M123" s="1">
        <f ca="1">IF(F123="",SUMIF(F$3:F123,F122,M$3:M122),K123*L123)</f>
        <v>0</v>
      </c>
      <c r="N123" s="1">
        <f ca="1">IFERROR(IF(F123="",SUMIF(F$3:F123,F122,N$3:N122),VLOOKUP(J:J,Прайс!A:C,3,0)*K123)," ")</f>
        <v>0</v>
      </c>
      <c r="O123" s="7">
        <f ca="1">IFERROR(IF(F123="",SUMIF(F$3:F123,F122,O$3:O122),VLOOKUP(J:J,Прайс!A:E,5,0)*K123)," ")</f>
        <v>0</v>
      </c>
      <c r="P123" s="1">
        <f ca="1">IFERROR(IF(F123="",SUMIF(F$3:F123,F122,P$3:P122),VLOOKUP(J:J,Прайс!A:F,6,0)*K123)," ")</f>
        <v>0</v>
      </c>
      <c r="Q123" s="1">
        <f ca="1">IFERROR(IF(F123="",SUMIF(F$3:F123,F122,Q$3:Q122),VLOOKUP(J:J,Прайс!A:G,7,0)*K123)," ")</f>
        <v>0</v>
      </c>
      <c r="R123" s="7">
        <f ca="1">IFERROR(IF(F123="",SUMIF(F$3:F123,F122,R$3:R122),(N123-(M123+O123+P123)))," ")</f>
        <v>0</v>
      </c>
      <c r="S123" s="1">
        <f ca="1">IFERROR(IF(F123="",SUMIF(F$3:F123,F122,S$3:S122),(N123-(M123+O123+Q123)))," ")</f>
        <v>0</v>
      </c>
      <c r="T123" s="23" t="str">
        <f>IFERROR(IF(F123="",AVERAGEIF(F$3:F123,F122,T$3:T123),R123/N123)," ")</f>
        <v xml:space="preserve"> </v>
      </c>
      <c r="U123" s="23" t="str">
        <f>IFERROR(IF(F123="",AVERAGEIF(F$3:F123,F122,U$3:U123),S123/N123)," ")</f>
        <v xml:space="preserve"> </v>
      </c>
      <c r="V123" s="1" t="str">
        <f t="shared" si="5"/>
        <v xml:space="preserve"> </v>
      </c>
      <c r="AB123" s="7">
        <f ca="1">IFERROR(IF(F123="",SUMIF(F$3:F123,F122,AB$3:AB122),Доп!K121+Доп!L121)," ")</f>
        <v>0</v>
      </c>
      <c r="AC123" s="7">
        <f ca="1">IFERROR(IF(F123="",SUMIF(F$3:F123,F122,AC$3:AC122),IF(AB123&gt;0,AB123-(M123+P123),""))," ")</f>
        <v>0</v>
      </c>
      <c r="AD123" s="1">
        <f ca="1">IFERROR(IF(F123="",SUMIF(F$3:F123,F122,AD$3:AD122),IF(AB123&gt;0,AB123-(M123+Q123),""))," ")</f>
        <v>0</v>
      </c>
      <c r="AE123" s="23" t="str">
        <f>IFERROR(IF(F123="",AVERAGEIF(F$3:F123,F122,AE$3:AE123),AC123/N123)," ")</f>
        <v xml:space="preserve"> </v>
      </c>
      <c r="AF123" s="23" t="str">
        <f>IFERROR(IF(F123="",AVERAGEIF(F$3:F123,F122,AF$3:AF123),AD123/N123)," ")</f>
        <v xml:space="preserve"> </v>
      </c>
    </row>
    <row r="124" spans="7:32" ht="19" customHeight="1" x14ac:dyDescent="0.2">
      <c r="G124" s="1" t="str">
        <f t="shared" si="3"/>
        <v/>
      </c>
      <c r="I124" s="1">
        <f t="shared" si="4"/>
        <v>0</v>
      </c>
      <c r="M124" s="1">
        <f ca="1">IF(F124="",SUMIF(F$3:F124,F123,M$3:M123),K124*L124)</f>
        <v>0</v>
      </c>
      <c r="N124" s="1">
        <f ca="1">IFERROR(IF(F124="",SUMIF(F$3:F124,F123,N$3:N123),VLOOKUP(J:J,Прайс!A:C,3,0)*K124)," ")</f>
        <v>0</v>
      </c>
      <c r="O124" s="7">
        <f ca="1">IFERROR(IF(F124="",SUMIF(F$3:F124,F123,O$3:O123),VLOOKUP(J:J,Прайс!A:E,5,0)*K124)," ")</f>
        <v>0</v>
      </c>
      <c r="P124" s="1">
        <f ca="1">IFERROR(IF(F124="",SUMIF(F$3:F124,F123,P$3:P123),VLOOKUP(J:J,Прайс!A:F,6,0)*K124)," ")</f>
        <v>0</v>
      </c>
      <c r="Q124" s="1">
        <f ca="1">IFERROR(IF(F124="",SUMIF(F$3:F124,F123,Q$3:Q123),VLOOKUP(J:J,Прайс!A:G,7,0)*K124)," ")</f>
        <v>0</v>
      </c>
      <c r="R124" s="7">
        <f ca="1">IFERROR(IF(F124="",SUMIF(F$3:F124,F123,R$3:R123),(N124-(M124+O124+P124)))," ")</f>
        <v>0</v>
      </c>
      <c r="S124" s="1">
        <f ca="1">IFERROR(IF(F124="",SUMIF(F$3:F124,F123,S$3:S123),(N124-(M124+O124+Q124)))," ")</f>
        <v>0</v>
      </c>
      <c r="T124" s="23" t="str">
        <f>IFERROR(IF(F124="",AVERAGEIF(F$3:F124,F123,T$3:T124),R124/N124)," ")</f>
        <v xml:space="preserve"> </v>
      </c>
      <c r="U124" s="23" t="str">
        <f>IFERROR(IF(F124="",AVERAGEIF(F$3:F124,F123,U$3:U124),S124/N124)," ")</f>
        <v xml:space="preserve"> </v>
      </c>
      <c r="V124" s="1" t="str">
        <f t="shared" si="5"/>
        <v xml:space="preserve"> </v>
      </c>
      <c r="AB124" s="7">
        <f ca="1">IFERROR(IF(F124="",SUMIF(F$3:F124,F123,AB$3:AB123),Доп!K122+Доп!L122)," ")</f>
        <v>0</v>
      </c>
      <c r="AC124" s="7">
        <f ca="1">IFERROR(IF(F124="",SUMIF(F$3:F124,F123,AC$3:AC123),IF(AB124&gt;0,AB124-(M124+P124),""))," ")</f>
        <v>0</v>
      </c>
      <c r="AD124" s="1">
        <f ca="1">IFERROR(IF(F124="",SUMIF(F$3:F124,F123,AD$3:AD123),IF(AB124&gt;0,AB124-(M124+Q124),""))," ")</f>
        <v>0</v>
      </c>
      <c r="AE124" s="23" t="str">
        <f>IFERROR(IF(F124="",AVERAGEIF(F$3:F124,F123,AE$3:AE124),AC124/N124)," ")</f>
        <v xml:space="preserve"> </v>
      </c>
      <c r="AF124" s="23" t="str">
        <f>IFERROR(IF(F124="",AVERAGEIF(F$3:F124,F123,AF$3:AF124),AD124/N124)," ")</f>
        <v xml:space="preserve"> </v>
      </c>
    </row>
    <row r="125" spans="7:32" ht="19" customHeight="1" x14ac:dyDescent="0.2">
      <c r="G125" s="1" t="str">
        <f t="shared" si="3"/>
        <v/>
      </c>
      <c r="I125" s="1">
        <f t="shared" si="4"/>
        <v>0</v>
      </c>
      <c r="M125" s="1">
        <f ca="1">IF(F125="",SUMIF(F$3:F125,F124,M$3:M124),K125*L125)</f>
        <v>0</v>
      </c>
      <c r="N125" s="1">
        <f ca="1">IFERROR(IF(F125="",SUMIF(F$3:F125,F124,N$3:N124),VLOOKUP(J:J,Прайс!A:C,3,0)*K125)," ")</f>
        <v>0</v>
      </c>
      <c r="O125" s="7">
        <f ca="1">IFERROR(IF(F125="",SUMIF(F$3:F125,F124,O$3:O124),VLOOKUP(J:J,Прайс!A:E,5,0)*K125)," ")</f>
        <v>0</v>
      </c>
      <c r="P125" s="1">
        <f ca="1">IFERROR(IF(F125="",SUMIF(F$3:F125,F124,P$3:P124),VLOOKUP(J:J,Прайс!A:F,6,0)*K125)," ")</f>
        <v>0</v>
      </c>
      <c r="Q125" s="1">
        <f ca="1">IFERROR(IF(F125="",SUMIF(F$3:F125,F124,Q$3:Q124),VLOOKUP(J:J,Прайс!A:G,7,0)*K125)," ")</f>
        <v>0</v>
      </c>
      <c r="R125" s="7">
        <f ca="1">IFERROR(IF(F125="",SUMIF(F$3:F125,F124,R$3:R124),(N125-(M125+O125+P125)))," ")</f>
        <v>0</v>
      </c>
      <c r="S125" s="1">
        <f ca="1">IFERROR(IF(F125="",SUMIF(F$3:F125,F124,S$3:S124),(N125-(M125+O125+Q125)))," ")</f>
        <v>0</v>
      </c>
      <c r="T125" s="23" t="str">
        <f>IFERROR(IF(F125="",AVERAGEIF(F$3:F125,F124,T$3:T125),R125/N125)," ")</f>
        <v xml:space="preserve"> </v>
      </c>
      <c r="U125" s="23" t="str">
        <f>IFERROR(IF(F125="",AVERAGEIF(F$3:F125,F124,U$3:U125),S125/N125)," ")</f>
        <v xml:space="preserve"> </v>
      </c>
      <c r="V125" s="1" t="str">
        <f t="shared" si="5"/>
        <v xml:space="preserve"> </v>
      </c>
      <c r="AB125" s="7">
        <f ca="1">IFERROR(IF(F125="",SUMIF(F$3:F125,F124,AB$3:AB124),Доп!K123+Доп!L123)," ")</f>
        <v>0</v>
      </c>
      <c r="AC125" s="7">
        <f ca="1">IFERROR(IF(F125="",SUMIF(F$3:F125,F124,AC$3:AC124),IF(AB125&gt;0,AB125-(M125+P125),""))," ")</f>
        <v>0</v>
      </c>
      <c r="AD125" s="1">
        <f ca="1">IFERROR(IF(F125="",SUMIF(F$3:F125,F124,AD$3:AD124),IF(AB125&gt;0,AB125-(M125+Q125),""))," ")</f>
        <v>0</v>
      </c>
      <c r="AE125" s="23" t="str">
        <f>IFERROR(IF(F125="",AVERAGEIF(F$3:F125,F124,AE$3:AE125),AC125/N125)," ")</f>
        <v xml:space="preserve"> </v>
      </c>
      <c r="AF125" s="23" t="str">
        <f>IFERROR(IF(F125="",AVERAGEIF(F$3:F125,F124,AF$3:AF125),AD125/N125)," ")</f>
        <v xml:space="preserve"> </v>
      </c>
    </row>
    <row r="126" spans="7:32" ht="19" customHeight="1" x14ac:dyDescent="0.2">
      <c r="G126" s="1" t="str">
        <f t="shared" si="3"/>
        <v/>
      </c>
      <c r="I126" s="1">
        <f t="shared" si="4"/>
        <v>0</v>
      </c>
      <c r="M126" s="1">
        <f ca="1">IF(F126="",SUMIF(F$3:F126,F125,M$3:M125),K126*L126)</f>
        <v>0</v>
      </c>
      <c r="N126" s="1">
        <f ca="1">IFERROR(IF(F126="",SUMIF(F$3:F126,F125,N$3:N125),VLOOKUP(J:J,Прайс!A:C,3,0)*K126)," ")</f>
        <v>0</v>
      </c>
      <c r="O126" s="7">
        <f ca="1">IFERROR(IF(F126="",SUMIF(F$3:F126,F125,O$3:O125),VLOOKUP(J:J,Прайс!A:E,5,0)*K126)," ")</f>
        <v>0</v>
      </c>
      <c r="P126" s="1">
        <f ca="1">IFERROR(IF(F126="",SUMIF(F$3:F126,F125,P$3:P125),VLOOKUP(J:J,Прайс!A:F,6,0)*K126)," ")</f>
        <v>0</v>
      </c>
      <c r="Q126" s="1">
        <f ca="1">IFERROR(IF(F126="",SUMIF(F$3:F126,F125,Q$3:Q125),VLOOKUP(J:J,Прайс!A:G,7,0)*K126)," ")</f>
        <v>0</v>
      </c>
      <c r="R126" s="7">
        <f ca="1">IFERROR(IF(F126="",SUMIF(F$3:F126,F125,R$3:R125),(N126-(M126+O126+P126)))," ")</f>
        <v>0</v>
      </c>
      <c r="S126" s="1">
        <f ca="1">IFERROR(IF(F126="",SUMIF(F$3:F126,F125,S$3:S125),(N126-(M126+O126+Q126)))," ")</f>
        <v>0</v>
      </c>
      <c r="T126" s="23" t="str">
        <f>IFERROR(IF(F126="",AVERAGEIF(F$3:F126,F125,T$3:T126),R126/N126)," ")</f>
        <v xml:space="preserve"> </v>
      </c>
      <c r="U126" s="23" t="str">
        <f>IFERROR(IF(F126="",AVERAGEIF(F$3:F126,F125,U$3:U126),S126/N126)," ")</f>
        <v xml:space="preserve"> </v>
      </c>
      <c r="V126" s="1" t="str">
        <f t="shared" si="5"/>
        <v xml:space="preserve"> </v>
      </c>
      <c r="AB126" s="7">
        <f ca="1">IFERROR(IF(F126="",SUMIF(F$3:F126,F125,AB$3:AB125),Доп!K124+Доп!L124)," ")</f>
        <v>0</v>
      </c>
      <c r="AC126" s="7">
        <f ca="1">IFERROR(IF(F126="",SUMIF(F$3:F126,F125,AC$3:AC125),IF(AB126&gt;0,AB126-(M126+P126),""))," ")</f>
        <v>0</v>
      </c>
      <c r="AD126" s="1">
        <f ca="1">IFERROR(IF(F126="",SUMIF(F$3:F126,F125,AD$3:AD125),IF(AB126&gt;0,AB126-(M126+Q126),""))," ")</f>
        <v>0</v>
      </c>
      <c r="AE126" s="23" t="str">
        <f>IFERROR(IF(F126="",AVERAGEIF(F$3:F126,F125,AE$3:AE126),AC126/N126)," ")</f>
        <v xml:space="preserve"> </v>
      </c>
      <c r="AF126" s="23" t="str">
        <f>IFERROR(IF(F126="",AVERAGEIF(F$3:F126,F125,AF$3:AF126),AD126/N126)," ")</f>
        <v xml:space="preserve"> </v>
      </c>
    </row>
    <row r="127" spans="7:32" ht="19" customHeight="1" x14ac:dyDescent="0.2">
      <c r="G127" s="1" t="str">
        <f t="shared" si="3"/>
        <v/>
      </c>
      <c r="I127" s="1">
        <f t="shared" si="4"/>
        <v>0</v>
      </c>
      <c r="M127" s="1">
        <f ca="1">IF(F127="",SUMIF(F$3:F127,F126,M$3:M126),K127*L127)</f>
        <v>0</v>
      </c>
      <c r="N127" s="1">
        <f ca="1">IFERROR(IF(F127="",SUMIF(F$3:F127,F126,N$3:N126),VLOOKUP(J:J,Прайс!A:C,3,0)*K127)," ")</f>
        <v>0</v>
      </c>
      <c r="O127" s="7">
        <f ca="1">IFERROR(IF(F127="",SUMIF(F$3:F127,F126,O$3:O126),VLOOKUP(J:J,Прайс!A:E,5,0)*K127)," ")</f>
        <v>0</v>
      </c>
      <c r="P127" s="1">
        <f ca="1">IFERROR(IF(F127="",SUMIF(F$3:F127,F126,P$3:P126),VLOOKUP(J:J,Прайс!A:F,6,0)*K127)," ")</f>
        <v>0</v>
      </c>
      <c r="Q127" s="1">
        <f ca="1">IFERROR(IF(F127="",SUMIF(F$3:F127,F126,Q$3:Q126),VLOOKUP(J:J,Прайс!A:G,7,0)*K127)," ")</f>
        <v>0</v>
      </c>
      <c r="R127" s="7">
        <f ca="1">IFERROR(IF(F127="",SUMIF(F$3:F127,F126,R$3:R126),(N127-(M127+O127+P127)))," ")</f>
        <v>0</v>
      </c>
      <c r="S127" s="1">
        <f ca="1">IFERROR(IF(F127="",SUMIF(F$3:F127,F126,S$3:S126),(N127-(M127+O127+Q127)))," ")</f>
        <v>0</v>
      </c>
      <c r="T127" s="23" t="str">
        <f>IFERROR(IF(F127="",AVERAGEIF(F$3:F127,F126,T$3:T127),R127/N127)," ")</f>
        <v xml:space="preserve"> </v>
      </c>
      <c r="U127" s="23" t="str">
        <f>IFERROR(IF(F127="",AVERAGEIF(F$3:F127,F126,U$3:U127),S127/N127)," ")</f>
        <v xml:space="preserve"> </v>
      </c>
      <c r="V127" s="1" t="str">
        <f t="shared" si="5"/>
        <v xml:space="preserve"> </v>
      </c>
      <c r="AB127" s="7">
        <f ca="1">IFERROR(IF(F127="",SUMIF(F$3:F127,F126,AB$3:AB126),Доп!K125+Доп!L125)," ")</f>
        <v>0</v>
      </c>
      <c r="AC127" s="7">
        <f ca="1">IFERROR(IF(F127="",SUMIF(F$3:F127,F126,AC$3:AC126),IF(AB127&gt;0,AB127-(M127+P127),""))," ")</f>
        <v>0</v>
      </c>
      <c r="AD127" s="1">
        <f ca="1">IFERROR(IF(F127="",SUMIF(F$3:F127,F126,AD$3:AD126),IF(AB127&gt;0,AB127-(M127+Q127),""))," ")</f>
        <v>0</v>
      </c>
      <c r="AE127" s="23" t="str">
        <f>IFERROR(IF(F127="",AVERAGEIF(F$3:F127,F126,AE$3:AE127),AC127/N127)," ")</f>
        <v xml:space="preserve"> </v>
      </c>
      <c r="AF127" s="23" t="str">
        <f>IFERROR(IF(F127="",AVERAGEIF(F$3:F127,F126,AF$3:AF127),AD127/N127)," ")</f>
        <v xml:space="preserve"> </v>
      </c>
    </row>
    <row r="128" spans="7:32" ht="19" customHeight="1" x14ac:dyDescent="0.2">
      <c r="G128" s="1" t="str">
        <f t="shared" si="3"/>
        <v/>
      </c>
      <c r="I128" s="1">
        <f t="shared" si="4"/>
        <v>0</v>
      </c>
      <c r="M128" s="1">
        <f ca="1">IF(F128="",SUMIF(F$3:F128,F127,M$3:M127),K128*L128)</f>
        <v>0</v>
      </c>
      <c r="N128" s="1">
        <f ca="1">IFERROR(IF(F128="",SUMIF(F$3:F128,F127,N$3:N127),VLOOKUP(J:J,Прайс!A:C,3,0)*K128)," ")</f>
        <v>0</v>
      </c>
      <c r="O128" s="7">
        <f ca="1">IFERROR(IF(F128="",SUMIF(F$3:F128,F127,O$3:O127),VLOOKUP(J:J,Прайс!A:E,5,0)*K128)," ")</f>
        <v>0</v>
      </c>
      <c r="P128" s="1">
        <f ca="1">IFERROR(IF(F128="",SUMIF(F$3:F128,F127,P$3:P127),VLOOKUP(J:J,Прайс!A:F,6,0)*K128)," ")</f>
        <v>0</v>
      </c>
      <c r="Q128" s="1">
        <f ca="1">IFERROR(IF(F128="",SUMIF(F$3:F128,F127,Q$3:Q127),VLOOKUP(J:J,Прайс!A:G,7,0)*K128)," ")</f>
        <v>0</v>
      </c>
      <c r="R128" s="7">
        <f ca="1">IFERROR(IF(F128="",SUMIF(F$3:F128,F127,R$3:R127),(N128-(M128+O128+P128)))," ")</f>
        <v>0</v>
      </c>
      <c r="S128" s="1">
        <f ca="1">IFERROR(IF(F128="",SUMIF(F$3:F128,F127,S$3:S127),(N128-(M128+O128+Q128)))," ")</f>
        <v>0</v>
      </c>
      <c r="T128" s="23" t="str">
        <f>IFERROR(IF(F128="",AVERAGEIF(F$3:F128,F127,T$3:T128),R128/N128)," ")</f>
        <v xml:space="preserve"> </v>
      </c>
      <c r="U128" s="23" t="str">
        <f>IFERROR(IF(F128="",AVERAGEIF(F$3:F128,F127,U$3:U128),S128/N128)," ")</f>
        <v xml:space="preserve"> </v>
      </c>
      <c r="V128" s="1" t="str">
        <f t="shared" si="5"/>
        <v xml:space="preserve"> </v>
      </c>
      <c r="AB128" s="7">
        <f ca="1">IFERROR(IF(F128="",SUMIF(F$3:F128,F127,AB$3:AB127),Доп!K126+Доп!L126)," ")</f>
        <v>0</v>
      </c>
      <c r="AC128" s="7">
        <f ca="1">IFERROR(IF(F128="",SUMIF(F$3:F128,F127,AC$3:AC127),IF(AB128&gt;0,AB128-(M128+P128),""))," ")</f>
        <v>0</v>
      </c>
      <c r="AD128" s="1">
        <f ca="1">IFERROR(IF(F128="",SUMIF(F$3:F128,F127,AD$3:AD127),IF(AB128&gt;0,AB128-(M128+Q128),""))," ")</f>
        <v>0</v>
      </c>
      <c r="AE128" s="23" t="str">
        <f>IFERROR(IF(F128="",AVERAGEIF(F$3:F128,F127,AE$3:AE128),AC128/N128)," ")</f>
        <v xml:space="preserve"> </v>
      </c>
      <c r="AF128" s="23" t="str">
        <f>IFERROR(IF(F128="",AVERAGEIF(F$3:F128,F127,AF$3:AF128),AD128/N128)," ")</f>
        <v xml:space="preserve"> </v>
      </c>
    </row>
    <row r="129" spans="7:32" ht="19" customHeight="1" x14ac:dyDescent="0.2">
      <c r="G129" s="1" t="str">
        <f t="shared" si="3"/>
        <v/>
      </c>
      <c r="I129" s="1">
        <f t="shared" si="4"/>
        <v>0</v>
      </c>
      <c r="M129" s="1">
        <f ca="1">IF(F129="",SUMIF(F$3:F129,F128,M$3:M128),K129*L129)</f>
        <v>0</v>
      </c>
      <c r="N129" s="1">
        <f ca="1">IFERROR(IF(F129="",SUMIF(F$3:F129,F128,N$3:N128),VLOOKUP(J:J,Прайс!A:C,3,0)*K129)," ")</f>
        <v>0</v>
      </c>
      <c r="O129" s="7">
        <f ca="1">IFERROR(IF(F129="",SUMIF(F$3:F129,F128,O$3:O128),VLOOKUP(J:J,Прайс!A:E,5,0)*K129)," ")</f>
        <v>0</v>
      </c>
      <c r="P129" s="1">
        <f ca="1">IFERROR(IF(F129="",SUMIF(F$3:F129,F128,P$3:P128),VLOOKUP(J:J,Прайс!A:F,6,0)*K129)," ")</f>
        <v>0</v>
      </c>
      <c r="Q129" s="1">
        <f ca="1">IFERROR(IF(F129="",SUMIF(F$3:F129,F128,Q$3:Q128),VLOOKUP(J:J,Прайс!A:G,7,0)*K129)," ")</f>
        <v>0</v>
      </c>
      <c r="R129" s="7">
        <f ca="1">IFERROR(IF(F129="",SUMIF(F$3:F129,F128,R$3:R128),(N129-(M129+O129+P129)))," ")</f>
        <v>0</v>
      </c>
      <c r="S129" s="1">
        <f ca="1">IFERROR(IF(F129="",SUMIF(F$3:F129,F128,S$3:S128),(N129-(M129+O129+Q129)))," ")</f>
        <v>0</v>
      </c>
      <c r="T129" s="23" t="str">
        <f>IFERROR(IF(F129="",AVERAGEIF(F$3:F129,F128,T$3:T129),R129/N129)," ")</f>
        <v xml:space="preserve"> </v>
      </c>
      <c r="U129" s="23" t="str">
        <f>IFERROR(IF(F129="",AVERAGEIF(F$3:F129,F128,U$3:U129),S129/N129)," ")</f>
        <v xml:space="preserve"> </v>
      </c>
      <c r="V129" s="1" t="str">
        <f t="shared" si="5"/>
        <v xml:space="preserve"> </v>
      </c>
      <c r="AB129" s="7">
        <f ca="1">IFERROR(IF(F129="",SUMIF(F$3:F129,F128,AB$3:AB128),Доп!K127+Доп!L127)," ")</f>
        <v>0</v>
      </c>
      <c r="AC129" s="7">
        <f ca="1">IFERROR(IF(F129="",SUMIF(F$3:F129,F128,AC$3:AC128),IF(AB129&gt;0,AB129-(M129+P129),""))," ")</f>
        <v>0</v>
      </c>
      <c r="AD129" s="1">
        <f ca="1">IFERROR(IF(F129="",SUMIF(F$3:F129,F128,AD$3:AD128),IF(AB129&gt;0,AB129-(M129+Q129),""))," ")</f>
        <v>0</v>
      </c>
      <c r="AE129" s="23" t="str">
        <f>IFERROR(IF(F129="",AVERAGEIF(F$3:F129,F128,AE$3:AE129),AC129/N129)," ")</f>
        <v xml:space="preserve"> </v>
      </c>
      <c r="AF129" s="23" t="str">
        <f>IFERROR(IF(F129="",AVERAGEIF(F$3:F129,F128,AF$3:AF129),AD129/N129)," ")</f>
        <v xml:space="preserve"> </v>
      </c>
    </row>
    <row r="130" spans="7:32" ht="19" customHeight="1" x14ac:dyDescent="0.2">
      <c r="G130" s="1" t="str">
        <f t="shared" si="3"/>
        <v/>
      </c>
      <c r="I130" s="1">
        <f t="shared" si="4"/>
        <v>0</v>
      </c>
      <c r="M130" s="1">
        <f ca="1">IF(F130="",SUMIF(F$3:F130,F129,M$3:M129),K130*L130)</f>
        <v>0</v>
      </c>
      <c r="N130" s="1">
        <f ca="1">IFERROR(IF(F130="",SUMIF(F$3:F130,F129,N$3:N129),VLOOKUP(J:J,Прайс!A:C,3,0)*K130)," ")</f>
        <v>0</v>
      </c>
      <c r="O130" s="7">
        <f ca="1">IFERROR(IF(F130="",SUMIF(F$3:F130,F129,O$3:O129),VLOOKUP(J:J,Прайс!A:E,5,0)*K130)," ")</f>
        <v>0</v>
      </c>
      <c r="P130" s="1">
        <f ca="1">IFERROR(IF(F130="",SUMIF(F$3:F130,F129,P$3:P129),VLOOKUP(J:J,Прайс!A:F,6,0)*K130)," ")</f>
        <v>0</v>
      </c>
      <c r="Q130" s="1">
        <f ca="1">IFERROR(IF(F130="",SUMIF(F$3:F130,F129,Q$3:Q129),VLOOKUP(J:J,Прайс!A:G,7,0)*K130)," ")</f>
        <v>0</v>
      </c>
      <c r="R130" s="7">
        <f ca="1">IFERROR(IF(F130="",SUMIF(F$3:F130,F129,R$3:R129),(N130-(M130+O130+P130)))," ")</f>
        <v>0</v>
      </c>
      <c r="S130" s="1">
        <f ca="1">IFERROR(IF(F130="",SUMIF(F$3:F130,F129,S$3:S129),(N130-(M130+O130+Q130)))," ")</f>
        <v>0</v>
      </c>
      <c r="T130" s="23" t="str">
        <f>IFERROR(IF(F130="",AVERAGEIF(F$3:F130,F129,T$3:T130),R130/N130)," ")</f>
        <v xml:space="preserve"> </v>
      </c>
      <c r="U130" s="23" t="str">
        <f>IFERROR(IF(F130="",AVERAGEIF(F$3:F130,F129,U$3:U130),S130/N130)," ")</f>
        <v xml:space="preserve"> </v>
      </c>
      <c r="V130" s="1" t="str">
        <f t="shared" si="5"/>
        <v xml:space="preserve"> </v>
      </c>
      <c r="AB130" s="7">
        <f ca="1">IFERROR(IF(F130="",SUMIF(F$3:F130,F129,AB$3:AB129),Доп!K128+Доп!L128)," ")</f>
        <v>0</v>
      </c>
      <c r="AC130" s="7">
        <f ca="1">IFERROR(IF(F130="",SUMIF(F$3:F130,F129,AC$3:AC129),IF(AB130&gt;0,AB130-(M130+P130),""))," ")</f>
        <v>0</v>
      </c>
      <c r="AD130" s="1">
        <f ca="1">IFERROR(IF(F130="",SUMIF(F$3:F130,F129,AD$3:AD129),IF(AB130&gt;0,AB130-(M130+Q130),""))," ")</f>
        <v>0</v>
      </c>
      <c r="AE130" s="23" t="str">
        <f>IFERROR(IF(F130="",AVERAGEIF(F$3:F130,F129,AE$3:AE130),AC130/N130)," ")</f>
        <v xml:space="preserve"> </v>
      </c>
      <c r="AF130" s="23" t="str">
        <f>IFERROR(IF(F130="",AVERAGEIF(F$3:F130,F129,AF$3:AF130),AD130/N130)," ")</f>
        <v xml:space="preserve"> </v>
      </c>
    </row>
    <row r="131" spans="7:32" ht="19" customHeight="1" x14ac:dyDescent="0.2">
      <c r="G131" s="1" t="str">
        <f t="shared" si="3"/>
        <v/>
      </c>
      <c r="I131" s="1">
        <f t="shared" si="4"/>
        <v>0</v>
      </c>
      <c r="M131" s="1">
        <f ca="1">IF(F131="",SUMIF(F$3:F131,F130,M$3:M130),K131*L131)</f>
        <v>0</v>
      </c>
      <c r="N131" s="1">
        <f ca="1">IFERROR(IF(F131="",SUMIF(F$3:F131,F130,N$3:N130),VLOOKUP(J:J,Прайс!A:C,3,0)*K131)," ")</f>
        <v>0</v>
      </c>
      <c r="O131" s="7">
        <f ca="1">IFERROR(IF(F131="",SUMIF(F$3:F131,F130,O$3:O130),VLOOKUP(J:J,Прайс!A:E,5,0)*K131)," ")</f>
        <v>0</v>
      </c>
      <c r="P131" s="1">
        <f ca="1">IFERROR(IF(F131="",SUMIF(F$3:F131,F130,P$3:P130),VLOOKUP(J:J,Прайс!A:F,6,0)*K131)," ")</f>
        <v>0</v>
      </c>
      <c r="Q131" s="1">
        <f ca="1">IFERROR(IF(F131="",SUMIF(F$3:F131,F130,Q$3:Q130),VLOOKUP(J:J,Прайс!A:G,7,0)*K131)," ")</f>
        <v>0</v>
      </c>
      <c r="R131" s="7">
        <f ca="1">IFERROR(IF(F131="",SUMIF(F$3:F131,F130,R$3:R130),(N131-(M131+O131+P131)))," ")</f>
        <v>0</v>
      </c>
      <c r="S131" s="1">
        <f ca="1">IFERROR(IF(F131="",SUMIF(F$3:F131,F130,S$3:S130),(N131-(M131+O131+Q131)))," ")</f>
        <v>0</v>
      </c>
      <c r="T131" s="23" t="str">
        <f>IFERROR(IF(F131="",AVERAGEIF(F$3:F131,F130,T$3:T131),R131/N131)," ")</f>
        <v xml:space="preserve"> </v>
      </c>
      <c r="U131" s="23" t="str">
        <f>IFERROR(IF(F131="",AVERAGEIF(F$3:F131,F130,U$3:U131),S131/N131)," ")</f>
        <v xml:space="preserve"> </v>
      </c>
      <c r="V131" s="1" t="str">
        <f t="shared" si="5"/>
        <v xml:space="preserve"> </v>
      </c>
      <c r="AB131" s="7">
        <f ca="1">IFERROR(IF(F131="",SUMIF(F$3:F131,F130,AB$3:AB130),Доп!K129+Доп!L129)," ")</f>
        <v>0</v>
      </c>
      <c r="AC131" s="7">
        <f ca="1">IFERROR(IF(F131="",SUMIF(F$3:F131,F130,AC$3:AC130),IF(AB131&gt;0,AB131-(M131+P131),""))," ")</f>
        <v>0</v>
      </c>
      <c r="AD131" s="1">
        <f ca="1">IFERROR(IF(F131="",SUMIF(F$3:F131,F130,AD$3:AD130),IF(AB131&gt;0,AB131-(M131+Q131),""))," ")</f>
        <v>0</v>
      </c>
      <c r="AE131" s="23" t="str">
        <f>IFERROR(IF(F131="",AVERAGEIF(F$3:F131,F130,AE$3:AE131),AC131/N131)," ")</f>
        <v xml:space="preserve"> </v>
      </c>
      <c r="AF131" s="23" t="str">
        <f>IFERROR(IF(F131="",AVERAGEIF(F$3:F131,F130,AF$3:AF131),AD131/N131)," ")</f>
        <v xml:space="preserve"> </v>
      </c>
    </row>
    <row r="132" spans="7:32" ht="19" customHeight="1" x14ac:dyDescent="0.2">
      <c r="G132" s="1" t="str">
        <f t="shared" si="3"/>
        <v/>
      </c>
      <c r="I132" s="1">
        <f t="shared" si="4"/>
        <v>0</v>
      </c>
      <c r="M132" s="1">
        <f ca="1">IF(F132="",SUMIF(F$3:F132,F131,M$3:M131),K132*L132)</f>
        <v>0</v>
      </c>
      <c r="N132" s="1">
        <f ca="1">IFERROR(IF(F132="",SUMIF(F$3:F132,F131,N$3:N131),VLOOKUP(J:J,Прайс!A:C,3,0)*K132)," ")</f>
        <v>0</v>
      </c>
      <c r="O132" s="7">
        <f ca="1">IFERROR(IF(F132="",SUMIF(F$3:F132,F131,O$3:O131),VLOOKUP(J:J,Прайс!A:E,5,0)*K132)," ")</f>
        <v>0</v>
      </c>
      <c r="P132" s="1">
        <f ca="1">IFERROR(IF(F132="",SUMIF(F$3:F132,F131,P$3:P131),VLOOKUP(J:J,Прайс!A:F,6,0)*K132)," ")</f>
        <v>0</v>
      </c>
      <c r="Q132" s="1">
        <f ca="1">IFERROR(IF(F132="",SUMIF(F$3:F132,F131,Q$3:Q131),VLOOKUP(J:J,Прайс!A:G,7,0)*K132)," ")</f>
        <v>0</v>
      </c>
      <c r="R132" s="7">
        <f ca="1">IFERROR(IF(F132="",SUMIF(F$3:F132,F131,R$3:R131),(N132-(M132+O132+P132)))," ")</f>
        <v>0</v>
      </c>
      <c r="S132" s="1">
        <f ca="1">IFERROR(IF(F132="",SUMIF(F$3:F132,F131,S$3:S131),(N132-(M132+O132+Q132)))," ")</f>
        <v>0</v>
      </c>
      <c r="T132" s="23" t="str">
        <f>IFERROR(IF(F132="",AVERAGEIF(F$3:F132,F131,T$3:T132),R132/N132)," ")</f>
        <v xml:space="preserve"> </v>
      </c>
      <c r="U132" s="23" t="str">
        <f>IFERROR(IF(F132="",AVERAGEIF(F$3:F132,F131,U$3:U132),S132/N132)," ")</f>
        <v xml:space="preserve"> </v>
      </c>
      <c r="V132" s="1" t="str">
        <f t="shared" si="5"/>
        <v xml:space="preserve"> </v>
      </c>
      <c r="AB132" s="7">
        <f ca="1">IFERROR(IF(F132="",SUMIF(F$3:F132,F131,AB$3:AB131),Доп!K130+Доп!L130)," ")</f>
        <v>0</v>
      </c>
      <c r="AC132" s="7">
        <f ca="1">IFERROR(IF(F132="",SUMIF(F$3:F132,F131,AC$3:AC131),IF(AB132&gt;0,AB132-(M132+P132),""))," ")</f>
        <v>0</v>
      </c>
      <c r="AD132" s="1">
        <f ca="1">IFERROR(IF(F132="",SUMIF(F$3:F132,F131,AD$3:AD131),IF(AB132&gt;0,AB132-(M132+Q132),""))," ")</f>
        <v>0</v>
      </c>
      <c r="AE132" s="23" t="str">
        <f>IFERROR(IF(F132="",AVERAGEIF(F$3:F132,F131,AE$3:AE132),AC132/N132)," ")</f>
        <v xml:space="preserve"> </v>
      </c>
      <c r="AF132" s="23" t="str">
        <f>IFERROR(IF(F132="",AVERAGEIF(F$3:F132,F131,AF$3:AF132),AD132/N132)," ")</f>
        <v xml:space="preserve"> </v>
      </c>
    </row>
    <row r="133" spans="7:32" ht="19" customHeight="1" x14ac:dyDescent="0.2">
      <c r="G133" s="1" t="str">
        <f t="shared" ref="G133:G196" si="6">IF(H133,SUM(G132,1),"")</f>
        <v/>
      </c>
      <c r="I133" s="1">
        <f t="shared" ref="I133:I196" si="7">--ISTEXT(J133)</f>
        <v>0</v>
      </c>
      <c r="M133" s="1">
        <f ca="1">IF(F133="",SUMIF(F$3:F133,F132,M$3:M132),K133*L133)</f>
        <v>0</v>
      </c>
      <c r="N133" s="1">
        <f ca="1">IFERROR(IF(F133="",SUMIF(F$3:F133,F132,N$3:N132),VLOOKUP(J:J,Прайс!A:C,3,0)*K133)," ")</f>
        <v>0</v>
      </c>
      <c r="O133" s="7">
        <f ca="1">IFERROR(IF(F133="",SUMIF(F$3:F133,F132,O$3:O132),VLOOKUP(J:J,Прайс!A:E,5,0)*K133)," ")</f>
        <v>0</v>
      </c>
      <c r="P133" s="1">
        <f ca="1">IFERROR(IF(F133="",SUMIF(F$3:F133,F132,P$3:P132),VLOOKUP(J:J,Прайс!A:F,6,0)*K133)," ")</f>
        <v>0</v>
      </c>
      <c r="Q133" s="1">
        <f ca="1">IFERROR(IF(F133="",SUMIF(F$3:F133,F132,Q$3:Q132),VLOOKUP(J:J,Прайс!A:G,7,0)*K133)," ")</f>
        <v>0</v>
      </c>
      <c r="R133" s="7">
        <f ca="1">IFERROR(IF(F133="",SUMIF(F$3:F133,F132,R$3:R132),(N133-(M133+O133+P133)))," ")</f>
        <v>0</v>
      </c>
      <c r="S133" s="1">
        <f ca="1">IFERROR(IF(F133="",SUMIF(F$3:F133,F132,S$3:S132),(N133-(M133+O133+Q133)))," ")</f>
        <v>0</v>
      </c>
      <c r="T133" s="23" t="str">
        <f>IFERROR(IF(F133="",AVERAGEIF(F$3:F133,F132,T$3:T133),R133/N133)," ")</f>
        <v xml:space="preserve"> </v>
      </c>
      <c r="U133" s="23" t="str">
        <f>IFERROR(IF(F133="",AVERAGEIF(F$3:F133,F132,U$3:U133),S133/N133)," ")</f>
        <v xml:space="preserve"> </v>
      </c>
      <c r="V133" s="1" t="str">
        <f t="shared" ref="V133:V196" si="8">CHOOSE(COUNTA(W133,Y133,AA133)+1," ","ОТГРУЖЕН","ДОСТАВЛЕН","ОПЛАЧЕН")</f>
        <v xml:space="preserve"> </v>
      </c>
      <c r="AB133" s="7">
        <f ca="1">IFERROR(IF(F133="",SUMIF(F$3:F133,F132,AB$3:AB132),Доп!K131+Доп!L131)," ")</f>
        <v>0</v>
      </c>
      <c r="AC133" s="7">
        <f ca="1">IFERROR(IF(F133="",SUMIF(F$3:F133,F132,AC$3:AC132),IF(AB133&gt;0,AB133-(M133+P133),""))," ")</f>
        <v>0</v>
      </c>
      <c r="AD133" s="1">
        <f ca="1">IFERROR(IF(F133="",SUMIF(F$3:F133,F132,AD$3:AD132),IF(AB133&gt;0,AB133-(M133+Q133),""))," ")</f>
        <v>0</v>
      </c>
      <c r="AE133" s="23" t="str">
        <f>IFERROR(IF(F133="",AVERAGEIF(F$3:F133,F132,AE$3:AE133),AC133/N133)," ")</f>
        <v xml:space="preserve"> </v>
      </c>
      <c r="AF133" s="23" t="str">
        <f>IFERROR(IF(F133="",AVERAGEIF(F$3:F133,F132,AF$3:AF133),AD133/N133)," ")</f>
        <v xml:space="preserve"> </v>
      </c>
    </row>
    <row r="134" spans="7:32" ht="19" customHeight="1" x14ac:dyDescent="0.2">
      <c r="G134" s="1" t="str">
        <f t="shared" si="6"/>
        <v/>
      </c>
      <c r="I134" s="1">
        <f t="shared" si="7"/>
        <v>0</v>
      </c>
      <c r="M134" s="1">
        <f ca="1">IF(F134="",SUMIF(F$3:F134,F133,M$3:M133),K134*L134)</f>
        <v>0</v>
      </c>
      <c r="N134" s="1">
        <f ca="1">IFERROR(IF(F134="",SUMIF(F$3:F134,F133,N$3:N133),VLOOKUP(J:J,Прайс!A:C,3,0)*K134)," ")</f>
        <v>0</v>
      </c>
      <c r="O134" s="7">
        <f ca="1">IFERROR(IF(F134="",SUMIF(F$3:F134,F133,O$3:O133),VLOOKUP(J:J,Прайс!A:E,5,0)*K134)," ")</f>
        <v>0</v>
      </c>
      <c r="P134" s="1">
        <f ca="1">IFERROR(IF(F134="",SUMIF(F$3:F134,F133,P$3:P133),VLOOKUP(J:J,Прайс!A:F,6,0)*K134)," ")</f>
        <v>0</v>
      </c>
      <c r="Q134" s="1">
        <f ca="1">IFERROR(IF(F134="",SUMIF(F$3:F134,F133,Q$3:Q133),VLOOKUP(J:J,Прайс!A:G,7,0)*K134)," ")</f>
        <v>0</v>
      </c>
      <c r="R134" s="7">
        <f ca="1">IFERROR(IF(F134="",SUMIF(F$3:F134,F133,R$3:R133),(N134-(M134+O134+P134)))," ")</f>
        <v>0</v>
      </c>
      <c r="S134" s="1">
        <f ca="1">IFERROR(IF(F134="",SUMIF(F$3:F134,F133,S$3:S133),(N134-(M134+O134+Q134)))," ")</f>
        <v>0</v>
      </c>
      <c r="T134" s="23" t="str">
        <f>IFERROR(IF(F134="",AVERAGEIF(F$3:F134,F133,T$3:T134),R134/N134)," ")</f>
        <v xml:space="preserve"> </v>
      </c>
      <c r="U134" s="23" t="str">
        <f>IFERROR(IF(F134="",AVERAGEIF(F$3:F134,F133,U$3:U134),S134/N134)," ")</f>
        <v xml:space="preserve"> </v>
      </c>
      <c r="V134" s="1" t="str">
        <f t="shared" si="8"/>
        <v xml:space="preserve"> </v>
      </c>
      <c r="AB134" s="7">
        <f ca="1">IFERROR(IF(F134="",SUMIF(F$3:F134,F133,AB$3:AB133),Доп!K132+Доп!L132)," ")</f>
        <v>0</v>
      </c>
      <c r="AC134" s="7">
        <f ca="1">IFERROR(IF(F134="",SUMIF(F$3:F134,F133,AC$3:AC133),IF(AB134&gt;0,AB134-(M134+P134),""))," ")</f>
        <v>0</v>
      </c>
      <c r="AD134" s="1">
        <f ca="1">IFERROR(IF(F134="",SUMIF(F$3:F134,F133,AD$3:AD133),IF(AB134&gt;0,AB134-(M134+Q134),""))," ")</f>
        <v>0</v>
      </c>
      <c r="AE134" s="23" t="str">
        <f>IFERROR(IF(F134="",AVERAGEIF(F$3:F134,F133,AE$3:AE134),AC134/N134)," ")</f>
        <v xml:space="preserve"> </v>
      </c>
      <c r="AF134" s="23" t="str">
        <f>IFERROR(IF(F134="",AVERAGEIF(F$3:F134,F133,AF$3:AF134),AD134/N134)," ")</f>
        <v xml:space="preserve"> </v>
      </c>
    </row>
    <row r="135" spans="7:32" ht="19" customHeight="1" x14ac:dyDescent="0.2">
      <c r="G135" s="1" t="str">
        <f t="shared" si="6"/>
        <v/>
      </c>
      <c r="I135" s="1">
        <f t="shared" si="7"/>
        <v>0</v>
      </c>
      <c r="M135" s="1">
        <f ca="1">IF(F135="",SUMIF(F$3:F135,F134,M$3:M134),K135*L135)</f>
        <v>0</v>
      </c>
      <c r="N135" s="1">
        <f ca="1">IFERROR(IF(F135="",SUMIF(F$3:F135,F134,N$3:N134),VLOOKUP(J:J,Прайс!A:C,3,0)*K135)," ")</f>
        <v>0</v>
      </c>
      <c r="O135" s="7">
        <f ca="1">IFERROR(IF(F135="",SUMIF(F$3:F135,F134,O$3:O134),VLOOKUP(J:J,Прайс!A:E,5,0)*K135)," ")</f>
        <v>0</v>
      </c>
      <c r="P135" s="1">
        <f ca="1">IFERROR(IF(F135="",SUMIF(F$3:F135,F134,P$3:P134),VLOOKUP(J:J,Прайс!A:F,6,0)*K135)," ")</f>
        <v>0</v>
      </c>
      <c r="Q135" s="1">
        <f ca="1">IFERROR(IF(F135="",SUMIF(F$3:F135,F134,Q$3:Q134),VLOOKUP(J:J,Прайс!A:G,7,0)*K135)," ")</f>
        <v>0</v>
      </c>
      <c r="R135" s="7">
        <f ca="1">IFERROR(IF(F135="",SUMIF(F$3:F135,F134,R$3:R134),(N135-(M135+O135+P135)))," ")</f>
        <v>0</v>
      </c>
      <c r="S135" s="1">
        <f ca="1">IFERROR(IF(F135="",SUMIF(F$3:F135,F134,S$3:S134),(N135-(M135+O135+Q135)))," ")</f>
        <v>0</v>
      </c>
      <c r="T135" s="23" t="str">
        <f>IFERROR(IF(F135="",AVERAGEIF(F$3:F135,F134,T$3:T135),R135/N135)," ")</f>
        <v xml:space="preserve"> </v>
      </c>
      <c r="U135" s="23" t="str">
        <f>IFERROR(IF(F135="",AVERAGEIF(F$3:F135,F134,U$3:U135),S135/N135)," ")</f>
        <v xml:space="preserve"> </v>
      </c>
      <c r="V135" s="1" t="str">
        <f t="shared" si="8"/>
        <v xml:space="preserve"> </v>
      </c>
      <c r="AB135" s="7">
        <f ca="1">IFERROR(IF(F135="",SUMIF(F$3:F135,F134,AB$3:AB134),Доп!K133+Доп!L133)," ")</f>
        <v>0</v>
      </c>
      <c r="AC135" s="7">
        <f ca="1">IFERROR(IF(F135="",SUMIF(F$3:F135,F134,AC$3:AC134),IF(AB135&gt;0,AB135-(M135+P135),""))," ")</f>
        <v>0</v>
      </c>
      <c r="AD135" s="1">
        <f ca="1">IFERROR(IF(F135="",SUMIF(F$3:F135,F134,AD$3:AD134),IF(AB135&gt;0,AB135-(M135+Q135),""))," ")</f>
        <v>0</v>
      </c>
      <c r="AE135" s="23" t="str">
        <f>IFERROR(IF(F135="",AVERAGEIF(F$3:F135,F134,AE$3:AE135),AC135/N135)," ")</f>
        <v xml:space="preserve"> </v>
      </c>
      <c r="AF135" s="23" t="str">
        <f>IFERROR(IF(F135="",AVERAGEIF(F$3:F135,F134,AF$3:AF135),AD135/N135)," ")</f>
        <v xml:space="preserve"> </v>
      </c>
    </row>
    <row r="136" spans="7:32" ht="19" customHeight="1" x14ac:dyDescent="0.2">
      <c r="G136" s="1" t="str">
        <f t="shared" si="6"/>
        <v/>
      </c>
      <c r="I136" s="1">
        <f t="shared" si="7"/>
        <v>0</v>
      </c>
      <c r="M136" s="1">
        <f ca="1">IF(F136="",SUMIF(F$3:F136,F135,M$3:M135),K136*L136)</f>
        <v>0</v>
      </c>
      <c r="N136" s="1">
        <f ca="1">IFERROR(IF(F136="",SUMIF(F$3:F136,F135,N$3:N135),VLOOKUP(J:J,Прайс!A:C,3,0)*K136)," ")</f>
        <v>0</v>
      </c>
      <c r="O136" s="7">
        <f ca="1">IFERROR(IF(F136="",SUMIF(F$3:F136,F135,O$3:O135),VLOOKUP(J:J,Прайс!A:E,5,0)*K136)," ")</f>
        <v>0</v>
      </c>
      <c r="P136" s="1">
        <f ca="1">IFERROR(IF(F136="",SUMIF(F$3:F136,F135,P$3:P135),VLOOKUP(J:J,Прайс!A:F,6,0)*K136)," ")</f>
        <v>0</v>
      </c>
      <c r="Q136" s="1">
        <f ca="1">IFERROR(IF(F136="",SUMIF(F$3:F136,F135,Q$3:Q135),VLOOKUP(J:J,Прайс!A:G,7,0)*K136)," ")</f>
        <v>0</v>
      </c>
      <c r="R136" s="7">
        <f ca="1">IFERROR(IF(F136="",SUMIF(F$3:F136,F135,R$3:R135),(N136-(M136+O136+P136)))," ")</f>
        <v>0</v>
      </c>
      <c r="S136" s="1">
        <f ca="1">IFERROR(IF(F136="",SUMIF(F$3:F136,F135,S$3:S135),(N136-(M136+O136+Q136)))," ")</f>
        <v>0</v>
      </c>
      <c r="T136" s="23" t="str">
        <f>IFERROR(IF(F136="",AVERAGEIF(F$3:F136,F135,T$3:T136),R136/N136)," ")</f>
        <v xml:space="preserve"> </v>
      </c>
      <c r="U136" s="23" t="str">
        <f>IFERROR(IF(F136="",AVERAGEIF(F$3:F136,F135,U$3:U136),S136/N136)," ")</f>
        <v xml:space="preserve"> </v>
      </c>
      <c r="V136" s="1" t="str">
        <f t="shared" si="8"/>
        <v xml:space="preserve"> </v>
      </c>
      <c r="AB136" s="7">
        <f ca="1">IFERROR(IF(F136="",SUMIF(F$3:F136,F135,AB$3:AB135),Доп!K134+Доп!L134)," ")</f>
        <v>0</v>
      </c>
      <c r="AC136" s="7">
        <f ca="1">IFERROR(IF(F136="",SUMIF(F$3:F136,F135,AC$3:AC135),IF(AB136&gt;0,AB136-(M136+P136),""))," ")</f>
        <v>0</v>
      </c>
      <c r="AD136" s="1">
        <f ca="1">IFERROR(IF(F136="",SUMIF(F$3:F136,F135,AD$3:AD135),IF(AB136&gt;0,AB136-(M136+Q136),""))," ")</f>
        <v>0</v>
      </c>
      <c r="AE136" s="23" t="str">
        <f>IFERROR(IF(F136="",AVERAGEIF(F$3:F136,F135,AE$3:AE136),AC136/N136)," ")</f>
        <v xml:space="preserve"> </v>
      </c>
      <c r="AF136" s="23" t="str">
        <f>IFERROR(IF(F136="",AVERAGEIF(F$3:F136,F135,AF$3:AF136),AD136/N136)," ")</f>
        <v xml:space="preserve"> </v>
      </c>
    </row>
    <row r="137" spans="7:32" ht="19" customHeight="1" x14ac:dyDescent="0.2">
      <c r="G137" s="1" t="str">
        <f t="shared" si="6"/>
        <v/>
      </c>
      <c r="I137" s="1">
        <f t="shared" si="7"/>
        <v>0</v>
      </c>
      <c r="M137" s="1">
        <f ca="1">IF(F137="",SUMIF(F$3:F137,F136,M$3:M136),K137*L137)</f>
        <v>0</v>
      </c>
      <c r="N137" s="1">
        <f ca="1">IFERROR(IF(F137="",SUMIF(F$3:F137,F136,N$3:N136),VLOOKUP(J:J,Прайс!A:C,3,0)*K137)," ")</f>
        <v>0</v>
      </c>
      <c r="O137" s="7">
        <f ca="1">IFERROR(IF(F137="",SUMIF(F$3:F137,F136,O$3:O136),VLOOKUP(J:J,Прайс!A:E,5,0)*K137)," ")</f>
        <v>0</v>
      </c>
      <c r="P137" s="1">
        <f ca="1">IFERROR(IF(F137="",SUMIF(F$3:F137,F136,P$3:P136),VLOOKUP(J:J,Прайс!A:F,6,0)*K137)," ")</f>
        <v>0</v>
      </c>
      <c r="Q137" s="1">
        <f ca="1">IFERROR(IF(F137="",SUMIF(F$3:F137,F136,Q$3:Q136),VLOOKUP(J:J,Прайс!A:G,7,0)*K137)," ")</f>
        <v>0</v>
      </c>
      <c r="R137" s="7">
        <f ca="1">IFERROR(IF(F137="",SUMIF(F$3:F137,F136,R$3:R136),(N137-(M137+O137+P137)))," ")</f>
        <v>0</v>
      </c>
      <c r="S137" s="1">
        <f ca="1">IFERROR(IF(F137="",SUMIF(F$3:F137,F136,S$3:S136),(N137-(M137+O137+Q137)))," ")</f>
        <v>0</v>
      </c>
      <c r="T137" s="23" t="str">
        <f>IFERROR(IF(F137="",AVERAGEIF(F$3:F137,F136,T$3:T137),R137/N137)," ")</f>
        <v xml:space="preserve"> </v>
      </c>
      <c r="U137" s="23" t="str">
        <f>IFERROR(IF(F137="",AVERAGEIF(F$3:F137,F136,U$3:U137),S137/N137)," ")</f>
        <v xml:space="preserve"> </v>
      </c>
      <c r="V137" s="1" t="str">
        <f t="shared" si="8"/>
        <v xml:space="preserve"> </v>
      </c>
      <c r="AB137" s="7">
        <f ca="1">IFERROR(IF(F137="",SUMIF(F$3:F137,F136,AB$3:AB136),Доп!K135+Доп!L135)," ")</f>
        <v>0</v>
      </c>
      <c r="AC137" s="7">
        <f ca="1">IFERROR(IF(F137="",SUMIF(F$3:F137,F136,AC$3:AC136),IF(AB137&gt;0,AB137-(M137+P137),""))," ")</f>
        <v>0</v>
      </c>
      <c r="AD137" s="1">
        <f ca="1">IFERROR(IF(F137="",SUMIF(F$3:F137,F136,AD$3:AD136),IF(AB137&gt;0,AB137-(M137+Q137),""))," ")</f>
        <v>0</v>
      </c>
      <c r="AE137" s="23" t="str">
        <f>IFERROR(IF(F137="",AVERAGEIF(F$3:F137,F136,AE$3:AE137),AC137/N137)," ")</f>
        <v xml:space="preserve"> </v>
      </c>
      <c r="AF137" s="23" t="str">
        <f>IFERROR(IF(F137="",AVERAGEIF(F$3:F137,F136,AF$3:AF137),AD137/N137)," ")</f>
        <v xml:space="preserve"> </v>
      </c>
    </row>
    <row r="138" spans="7:32" ht="19" customHeight="1" x14ac:dyDescent="0.2">
      <c r="G138" s="1" t="str">
        <f t="shared" si="6"/>
        <v/>
      </c>
      <c r="I138" s="1">
        <f t="shared" si="7"/>
        <v>0</v>
      </c>
      <c r="M138" s="1">
        <f ca="1">IF(F138="",SUMIF(F$3:F138,F137,M$3:M137),K138*L138)</f>
        <v>0</v>
      </c>
      <c r="N138" s="1">
        <f ca="1">IFERROR(IF(F138="",SUMIF(F$3:F138,F137,N$3:N137),VLOOKUP(J:J,Прайс!A:C,3,0)*K138)," ")</f>
        <v>0</v>
      </c>
      <c r="O138" s="7">
        <f ca="1">IFERROR(IF(F138="",SUMIF(F$3:F138,F137,O$3:O137),VLOOKUP(J:J,Прайс!A:E,5,0)*K138)," ")</f>
        <v>0</v>
      </c>
      <c r="P138" s="1">
        <f ca="1">IFERROR(IF(F138="",SUMIF(F$3:F138,F137,P$3:P137),VLOOKUP(J:J,Прайс!A:F,6,0)*K138)," ")</f>
        <v>0</v>
      </c>
      <c r="Q138" s="1">
        <f ca="1">IFERROR(IF(F138="",SUMIF(F$3:F138,F137,Q$3:Q137),VLOOKUP(J:J,Прайс!A:G,7,0)*K138)," ")</f>
        <v>0</v>
      </c>
      <c r="R138" s="7">
        <f ca="1">IFERROR(IF(F138="",SUMIF(F$3:F138,F137,R$3:R137),(N138-(M138+O138+P138)))," ")</f>
        <v>0</v>
      </c>
      <c r="S138" s="1">
        <f ca="1">IFERROR(IF(F138="",SUMIF(F$3:F138,F137,S$3:S137),(N138-(M138+O138+Q138)))," ")</f>
        <v>0</v>
      </c>
      <c r="T138" s="23" t="str">
        <f>IFERROR(IF(F138="",AVERAGEIF(F$3:F138,F137,T$3:T138),R138/N138)," ")</f>
        <v xml:space="preserve"> </v>
      </c>
      <c r="U138" s="23" t="str">
        <f>IFERROR(IF(F138="",AVERAGEIF(F$3:F138,F137,U$3:U138),S138/N138)," ")</f>
        <v xml:space="preserve"> </v>
      </c>
      <c r="V138" s="1" t="str">
        <f t="shared" si="8"/>
        <v xml:space="preserve"> </v>
      </c>
      <c r="AB138" s="7">
        <f ca="1">IFERROR(IF(F138="",SUMIF(F$3:F138,F137,AB$3:AB137),Доп!K136+Доп!L136)," ")</f>
        <v>0</v>
      </c>
      <c r="AC138" s="7">
        <f ca="1">IFERROR(IF(F138="",SUMIF(F$3:F138,F137,AC$3:AC137),IF(AB138&gt;0,AB138-(M138+P138),""))," ")</f>
        <v>0</v>
      </c>
      <c r="AD138" s="1">
        <f ca="1">IFERROR(IF(F138="",SUMIF(F$3:F138,F137,AD$3:AD137),IF(AB138&gt;0,AB138-(M138+Q138),""))," ")</f>
        <v>0</v>
      </c>
      <c r="AE138" s="23" t="str">
        <f>IFERROR(IF(F138="",AVERAGEIF(F$3:F138,F137,AE$3:AE138),AC138/N138)," ")</f>
        <v xml:space="preserve"> </v>
      </c>
      <c r="AF138" s="23" t="str">
        <f>IFERROR(IF(F138="",AVERAGEIF(F$3:F138,F137,AF$3:AF138),AD138/N138)," ")</f>
        <v xml:space="preserve"> </v>
      </c>
    </row>
    <row r="139" spans="7:32" ht="19" customHeight="1" x14ac:dyDescent="0.2">
      <c r="G139" s="1" t="str">
        <f t="shared" si="6"/>
        <v/>
      </c>
      <c r="I139" s="1">
        <f t="shared" si="7"/>
        <v>0</v>
      </c>
      <c r="M139" s="1">
        <f ca="1">IF(F139="",SUMIF(F$3:F139,F138,M$3:M138),K139*L139)</f>
        <v>0</v>
      </c>
      <c r="N139" s="1">
        <f ca="1">IFERROR(IF(F139="",SUMIF(F$3:F139,F138,N$3:N138),VLOOKUP(J:J,Прайс!A:C,3,0)*K139)," ")</f>
        <v>0</v>
      </c>
      <c r="O139" s="7">
        <f ca="1">IFERROR(IF(F139="",SUMIF(F$3:F139,F138,O$3:O138),VLOOKUP(J:J,Прайс!A:E,5,0)*K139)," ")</f>
        <v>0</v>
      </c>
      <c r="P139" s="1">
        <f ca="1">IFERROR(IF(F139="",SUMIF(F$3:F139,F138,P$3:P138),VLOOKUP(J:J,Прайс!A:F,6,0)*K139)," ")</f>
        <v>0</v>
      </c>
      <c r="Q139" s="1">
        <f ca="1">IFERROR(IF(F139="",SUMIF(F$3:F139,F138,Q$3:Q138),VLOOKUP(J:J,Прайс!A:G,7,0)*K139)," ")</f>
        <v>0</v>
      </c>
      <c r="R139" s="7">
        <f ca="1">IFERROR(IF(F139="",SUMIF(F$3:F139,F138,R$3:R138),(N139-(M139+O139+P139)))," ")</f>
        <v>0</v>
      </c>
      <c r="S139" s="1">
        <f ca="1">IFERROR(IF(F139="",SUMIF(F$3:F139,F138,S$3:S138),(N139-(M139+O139+Q139)))," ")</f>
        <v>0</v>
      </c>
      <c r="T139" s="23" t="str">
        <f>IFERROR(IF(F139="",AVERAGEIF(F$3:F139,F138,T$3:T139),R139/N139)," ")</f>
        <v xml:space="preserve"> </v>
      </c>
      <c r="U139" s="23" t="str">
        <f>IFERROR(IF(F139="",AVERAGEIF(F$3:F139,F138,U$3:U139),S139/N139)," ")</f>
        <v xml:space="preserve"> </v>
      </c>
      <c r="V139" s="1" t="str">
        <f t="shared" si="8"/>
        <v xml:space="preserve"> </v>
      </c>
      <c r="AB139" s="7">
        <f ca="1">IFERROR(IF(F139="",SUMIF(F$3:F139,F138,AB$3:AB138),Доп!K137+Доп!L137)," ")</f>
        <v>0</v>
      </c>
      <c r="AC139" s="7">
        <f ca="1">IFERROR(IF(F139="",SUMIF(F$3:F139,F138,AC$3:AC138),IF(AB139&gt;0,AB139-(M139+P139),""))," ")</f>
        <v>0</v>
      </c>
      <c r="AD139" s="1">
        <f ca="1">IFERROR(IF(F139="",SUMIF(F$3:F139,F138,AD$3:AD138),IF(AB139&gt;0,AB139-(M139+Q139),""))," ")</f>
        <v>0</v>
      </c>
      <c r="AE139" s="23" t="str">
        <f>IFERROR(IF(F139="",AVERAGEIF(F$3:F139,F138,AE$3:AE139),AC139/N139)," ")</f>
        <v xml:space="preserve"> </v>
      </c>
      <c r="AF139" s="23" t="str">
        <f>IFERROR(IF(F139="",AVERAGEIF(F$3:F139,F138,AF$3:AF139),AD139/N139)," ")</f>
        <v xml:space="preserve"> </v>
      </c>
    </row>
    <row r="140" spans="7:32" ht="19" customHeight="1" x14ac:dyDescent="0.2">
      <c r="G140" s="1" t="str">
        <f t="shared" si="6"/>
        <v/>
      </c>
      <c r="I140" s="1">
        <f t="shared" si="7"/>
        <v>0</v>
      </c>
      <c r="M140" s="1">
        <f ca="1">IF(F140="",SUMIF(F$3:F140,F139,M$3:M139),K140*L140)</f>
        <v>0</v>
      </c>
      <c r="N140" s="1">
        <f ca="1">IFERROR(IF(F140="",SUMIF(F$3:F140,F139,N$3:N139),VLOOKUP(J:J,Прайс!A:C,3,0)*K140)," ")</f>
        <v>0</v>
      </c>
      <c r="O140" s="7">
        <f ca="1">IFERROR(IF(F140="",SUMIF(F$3:F140,F139,O$3:O139),VLOOKUP(J:J,Прайс!A:E,5,0)*K140)," ")</f>
        <v>0</v>
      </c>
      <c r="P140" s="1">
        <f ca="1">IFERROR(IF(F140="",SUMIF(F$3:F140,F139,P$3:P139),VLOOKUP(J:J,Прайс!A:F,6,0)*K140)," ")</f>
        <v>0</v>
      </c>
      <c r="Q140" s="1">
        <f ca="1">IFERROR(IF(F140="",SUMIF(F$3:F140,F139,Q$3:Q139),VLOOKUP(J:J,Прайс!A:G,7,0)*K140)," ")</f>
        <v>0</v>
      </c>
      <c r="R140" s="7">
        <f ca="1">IFERROR(IF(F140="",SUMIF(F$3:F140,F139,R$3:R139),(N140-(M140+O140+P140)))," ")</f>
        <v>0</v>
      </c>
      <c r="S140" s="1">
        <f ca="1">IFERROR(IF(F140="",SUMIF(F$3:F140,F139,S$3:S139),(N140-(M140+O140+Q140)))," ")</f>
        <v>0</v>
      </c>
      <c r="T140" s="23" t="str">
        <f>IFERROR(IF(F140="",AVERAGEIF(F$3:F140,F139,T$3:T140),R140/N140)," ")</f>
        <v xml:space="preserve"> </v>
      </c>
      <c r="U140" s="23" t="str">
        <f>IFERROR(IF(F140="",AVERAGEIF(F$3:F140,F139,U$3:U140),S140/N140)," ")</f>
        <v xml:space="preserve"> </v>
      </c>
      <c r="V140" s="1" t="str">
        <f t="shared" si="8"/>
        <v xml:space="preserve"> </v>
      </c>
      <c r="AB140" s="7">
        <f ca="1">IFERROR(IF(F140="",SUMIF(F$3:F140,F139,AB$3:AB139),Доп!K138+Доп!L138)," ")</f>
        <v>0</v>
      </c>
      <c r="AC140" s="7">
        <f ca="1">IFERROR(IF(F140="",SUMIF(F$3:F140,F139,AC$3:AC139),IF(AB140&gt;0,AB140-(M140+P140),""))," ")</f>
        <v>0</v>
      </c>
      <c r="AD140" s="1">
        <f ca="1">IFERROR(IF(F140="",SUMIF(F$3:F140,F139,AD$3:AD139),IF(AB140&gt;0,AB140-(M140+Q140),""))," ")</f>
        <v>0</v>
      </c>
      <c r="AE140" s="23" t="str">
        <f>IFERROR(IF(F140="",AVERAGEIF(F$3:F140,F139,AE$3:AE140),AC140/N140)," ")</f>
        <v xml:space="preserve"> </v>
      </c>
      <c r="AF140" s="23" t="str">
        <f>IFERROR(IF(F140="",AVERAGEIF(F$3:F140,F139,AF$3:AF140),AD140/N140)," ")</f>
        <v xml:space="preserve"> </v>
      </c>
    </row>
    <row r="141" spans="7:32" ht="19" customHeight="1" x14ac:dyDescent="0.2">
      <c r="G141" s="1" t="str">
        <f t="shared" si="6"/>
        <v/>
      </c>
      <c r="I141" s="1">
        <f t="shared" si="7"/>
        <v>0</v>
      </c>
      <c r="M141" s="1">
        <f ca="1">IF(F141="",SUMIF(F$3:F141,F140,M$3:M140),K141*L141)</f>
        <v>0</v>
      </c>
      <c r="N141" s="1">
        <f ca="1">IFERROR(IF(F141="",SUMIF(F$3:F141,F140,N$3:N140),VLOOKUP(J:J,Прайс!A:C,3,0)*K141)," ")</f>
        <v>0</v>
      </c>
      <c r="O141" s="7">
        <f ca="1">IFERROR(IF(F141="",SUMIF(F$3:F141,F140,O$3:O140),VLOOKUP(J:J,Прайс!A:E,5,0)*K141)," ")</f>
        <v>0</v>
      </c>
      <c r="P141" s="1">
        <f ca="1">IFERROR(IF(F141="",SUMIF(F$3:F141,F140,P$3:P140),VLOOKUP(J:J,Прайс!A:F,6,0)*K141)," ")</f>
        <v>0</v>
      </c>
      <c r="Q141" s="1">
        <f ca="1">IFERROR(IF(F141="",SUMIF(F$3:F141,F140,Q$3:Q140),VLOOKUP(J:J,Прайс!A:G,7,0)*K141)," ")</f>
        <v>0</v>
      </c>
      <c r="R141" s="7">
        <f ca="1">IFERROR(IF(F141="",SUMIF(F$3:F141,F140,R$3:R140),(N141-(M141+O141+P141)))," ")</f>
        <v>0</v>
      </c>
      <c r="S141" s="1">
        <f ca="1">IFERROR(IF(F141="",SUMIF(F$3:F141,F140,S$3:S140),(N141-(M141+O141+Q141)))," ")</f>
        <v>0</v>
      </c>
      <c r="T141" s="23" t="str">
        <f>IFERROR(IF(F141="",AVERAGEIF(F$3:F141,F140,T$3:T141),R141/N141)," ")</f>
        <v xml:space="preserve"> </v>
      </c>
      <c r="U141" s="23" t="str">
        <f>IFERROR(IF(F141="",AVERAGEIF(F$3:F141,F140,U$3:U141),S141/N141)," ")</f>
        <v xml:space="preserve"> </v>
      </c>
      <c r="V141" s="1" t="str">
        <f t="shared" si="8"/>
        <v xml:space="preserve"> </v>
      </c>
      <c r="AB141" s="7">
        <f ca="1">IFERROR(IF(F141="",SUMIF(F$3:F141,F140,AB$3:AB140),Доп!K139+Доп!L139)," ")</f>
        <v>0</v>
      </c>
      <c r="AC141" s="7">
        <f ca="1">IFERROR(IF(F141="",SUMIF(F$3:F141,F140,AC$3:AC140),IF(AB141&gt;0,AB141-(M141+P141),""))," ")</f>
        <v>0</v>
      </c>
      <c r="AD141" s="1">
        <f ca="1">IFERROR(IF(F141="",SUMIF(F$3:F141,F140,AD$3:AD140),IF(AB141&gt;0,AB141-(M141+Q141),""))," ")</f>
        <v>0</v>
      </c>
      <c r="AE141" s="23" t="str">
        <f>IFERROR(IF(F141="",AVERAGEIF(F$3:F141,F140,AE$3:AE141),AC141/N141)," ")</f>
        <v xml:space="preserve"> </v>
      </c>
      <c r="AF141" s="23" t="str">
        <f>IFERROR(IF(F141="",AVERAGEIF(F$3:F141,F140,AF$3:AF141),AD141/N141)," ")</f>
        <v xml:space="preserve"> </v>
      </c>
    </row>
    <row r="142" spans="7:32" ht="19" customHeight="1" x14ac:dyDescent="0.2">
      <c r="G142" s="1" t="str">
        <f t="shared" si="6"/>
        <v/>
      </c>
      <c r="I142" s="1">
        <f t="shared" si="7"/>
        <v>0</v>
      </c>
      <c r="M142" s="1">
        <f ca="1">IF(F142="",SUMIF(F$3:F142,F141,M$3:M141),K142*L142)</f>
        <v>0</v>
      </c>
      <c r="N142" s="1">
        <f ca="1">IFERROR(IF(F142="",SUMIF(F$3:F142,F141,N$3:N141),VLOOKUP(J:J,Прайс!A:C,3,0)*K142)," ")</f>
        <v>0</v>
      </c>
      <c r="O142" s="7">
        <f ca="1">IFERROR(IF(F142="",SUMIF(F$3:F142,F141,O$3:O141),VLOOKUP(J:J,Прайс!A:E,5,0)*K142)," ")</f>
        <v>0</v>
      </c>
      <c r="P142" s="1">
        <f ca="1">IFERROR(IF(F142="",SUMIF(F$3:F142,F141,P$3:P141),VLOOKUP(J:J,Прайс!A:F,6,0)*K142)," ")</f>
        <v>0</v>
      </c>
      <c r="Q142" s="1">
        <f ca="1">IFERROR(IF(F142="",SUMIF(F$3:F142,F141,Q$3:Q141),VLOOKUP(J:J,Прайс!A:G,7,0)*K142)," ")</f>
        <v>0</v>
      </c>
      <c r="R142" s="7">
        <f ca="1">IFERROR(IF(F142="",SUMIF(F$3:F142,F141,R$3:R141),(N142-(M142+O142+P142)))," ")</f>
        <v>0</v>
      </c>
      <c r="S142" s="1">
        <f ca="1">IFERROR(IF(F142="",SUMIF(F$3:F142,F141,S$3:S141),(N142-(M142+O142+Q142)))," ")</f>
        <v>0</v>
      </c>
      <c r="T142" s="23" t="str">
        <f>IFERROR(IF(F142="",AVERAGEIF(F$3:F142,F141,T$3:T142),R142/N142)," ")</f>
        <v xml:space="preserve"> </v>
      </c>
      <c r="U142" s="23" t="str">
        <f>IFERROR(IF(F142="",AVERAGEIF(F$3:F142,F141,U$3:U142),S142/N142)," ")</f>
        <v xml:space="preserve"> </v>
      </c>
      <c r="V142" s="1" t="str">
        <f t="shared" si="8"/>
        <v xml:space="preserve"> </v>
      </c>
      <c r="AB142" s="7">
        <f ca="1">IFERROR(IF(F142="",SUMIF(F$3:F142,F141,AB$3:AB141),Доп!K140+Доп!L140)," ")</f>
        <v>0</v>
      </c>
      <c r="AC142" s="7">
        <f ca="1">IFERROR(IF(F142="",SUMIF(F$3:F142,F141,AC$3:AC141),IF(AB142&gt;0,AB142-(M142+P142),""))," ")</f>
        <v>0</v>
      </c>
      <c r="AD142" s="1">
        <f ca="1">IFERROR(IF(F142="",SUMIF(F$3:F142,F141,AD$3:AD141),IF(AB142&gt;0,AB142-(M142+Q142),""))," ")</f>
        <v>0</v>
      </c>
      <c r="AE142" s="23" t="str">
        <f>IFERROR(IF(F142="",AVERAGEIF(F$3:F142,F141,AE$3:AE142),AC142/N142)," ")</f>
        <v xml:space="preserve"> </v>
      </c>
      <c r="AF142" s="23" t="str">
        <f>IFERROR(IF(F142="",AVERAGEIF(F$3:F142,F141,AF$3:AF142),AD142/N142)," ")</f>
        <v xml:space="preserve"> </v>
      </c>
    </row>
    <row r="143" spans="7:32" ht="19" customHeight="1" x14ac:dyDescent="0.2">
      <c r="G143" s="1" t="str">
        <f t="shared" si="6"/>
        <v/>
      </c>
      <c r="I143" s="1">
        <f t="shared" si="7"/>
        <v>0</v>
      </c>
      <c r="M143" s="1">
        <f ca="1">IF(F143="",SUMIF(F$3:F143,F142,M$3:M142),K143*L143)</f>
        <v>0</v>
      </c>
      <c r="N143" s="1">
        <f ca="1">IFERROR(IF(F143="",SUMIF(F$3:F143,F142,N$3:N142),VLOOKUP(J:J,Прайс!A:C,3,0)*K143)," ")</f>
        <v>0</v>
      </c>
      <c r="O143" s="7">
        <f ca="1">IFERROR(IF(F143="",SUMIF(F$3:F143,F142,O$3:O142),VLOOKUP(J:J,Прайс!A:E,5,0)*K143)," ")</f>
        <v>0</v>
      </c>
      <c r="P143" s="1">
        <f ca="1">IFERROR(IF(F143="",SUMIF(F$3:F143,F142,P$3:P142),VLOOKUP(J:J,Прайс!A:F,6,0)*K143)," ")</f>
        <v>0</v>
      </c>
      <c r="Q143" s="1">
        <f ca="1">IFERROR(IF(F143="",SUMIF(F$3:F143,F142,Q$3:Q142),VLOOKUP(J:J,Прайс!A:G,7,0)*K143)," ")</f>
        <v>0</v>
      </c>
      <c r="R143" s="7">
        <f ca="1">IFERROR(IF(F143="",SUMIF(F$3:F143,F142,R$3:R142),(N143-(M143+O143+P143)))," ")</f>
        <v>0</v>
      </c>
      <c r="S143" s="1">
        <f ca="1">IFERROR(IF(F143="",SUMIF(F$3:F143,F142,S$3:S142),(N143-(M143+O143+Q143)))," ")</f>
        <v>0</v>
      </c>
      <c r="T143" s="23" t="str">
        <f>IFERROR(IF(F143="",AVERAGEIF(F$3:F143,F142,T$3:T143),R143/N143)," ")</f>
        <v xml:space="preserve"> </v>
      </c>
      <c r="U143" s="23" t="str">
        <f>IFERROR(IF(F143="",AVERAGEIF(F$3:F143,F142,U$3:U143),S143/N143)," ")</f>
        <v xml:space="preserve"> </v>
      </c>
      <c r="V143" s="1" t="str">
        <f t="shared" si="8"/>
        <v xml:space="preserve"> </v>
      </c>
      <c r="AB143" s="7">
        <f ca="1">IFERROR(IF(F143="",SUMIF(F$3:F143,F142,AB$3:AB142),Доп!K141+Доп!L141)," ")</f>
        <v>0</v>
      </c>
      <c r="AC143" s="7">
        <f ca="1">IFERROR(IF(F143="",SUMIF(F$3:F143,F142,AC$3:AC142),IF(AB143&gt;0,AB143-(M143+P143),""))," ")</f>
        <v>0</v>
      </c>
      <c r="AD143" s="1">
        <f ca="1">IFERROR(IF(F143="",SUMIF(F$3:F143,F142,AD$3:AD142),IF(AB143&gt;0,AB143-(M143+Q143),""))," ")</f>
        <v>0</v>
      </c>
      <c r="AE143" s="23" t="str">
        <f>IFERROR(IF(F143="",AVERAGEIF(F$3:F143,F142,AE$3:AE143),AC143/N143)," ")</f>
        <v xml:space="preserve"> </v>
      </c>
      <c r="AF143" s="23" t="str">
        <f>IFERROR(IF(F143="",AVERAGEIF(F$3:F143,F142,AF$3:AF143),AD143/N143)," ")</f>
        <v xml:space="preserve"> </v>
      </c>
    </row>
    <row r="144" spans="7:32" ht="19" customHeight="1" x14ac:dyDescent="0.2">
      <c r="G144" s="1" t="str">
        <f t="shared" si="6"/>
        <v/>
      </c>
      <c r="I144" s="1">
        <f t="shared" si="7"/>
        <v>0</v>
      </c>
      <c r="M144" s="1">
        <f ca="1">IF(F144="",SUMIF(F$3:F144,F143,M$3:M143),K144*L144)</f>
        <v>0</v>
      </c>
      <c r="N144" s="1">
        <f ca="1">IFERROR(IF(F144="",SUMIF(F$3:F144,F143,N$3:N143),VLOOKUP(J:J,Прайс!A:C,3,0)*K144)," ")</f>
        <v>0</v>
      </c>
      <c r="O144" s="7">
        <f ca="1">IFERROR(IF(F144="",SUMIF(F$3:F144,F143,O$3:O143),VLOOKUP(J:J,Прайс!A:E,5,0)*K144)," ")</f>
        <v>0</v>
      </c>
      <c r="P144" s="1">
        <f ca="1">IFERROR(IF(F144="",SUMIF(F$3:F144,F143,P$3:P143),VLOOKUP(J:J,Прайс!A:F,6,0)*K144)," ")</f>
        <v>0</v>
      </c>
      <c r="Q144" s="1">
        <f ca="1">IFERROR(IF(F144="",SUMIF(F$3:F144,F143,Q$3:Q143),VLOOKUP(J:J,Прайс!A:G,7,0)*K144)," ")</f>
        <v>0</v>
      </c>
      <c r="R144" s="7">
        <f ca="1">IFERROR(IF(F144="",SUMIF(F$3:F144,F143,R$3:R143),(N144-(M144+O144+P144)))," ")</f>
        <v>0</v>
      </c>
      <c r="S144" s="1">
        <f ca="1">IFERROR(IF(F144="",SUMIF(F$3:F144,F143,S$3:S143),(N144-(M144+O144+Q144)))," ")</f>
        <v>0</v>
      </c>
      <c r="T144" s="23" t="str">
        <f>IFERROR(IF(F144="",AVERAGEIF(F$3:F144,F143,T$3:T144),R144/N144)," ")</f>
        <v xml:space="preserve"> </v>
      </c>
      <c r="U144" s="23" t="str">
        <f>IFERROR(IF(F144="",AVERAGEIF(F$3:F144,F143,U$3:U144),S144/N144)," ")</f>
        <v xml:space="preserve"> </v>
      </c>
      <c r="V144" s="1" t="str">
        <f t="shared" si="8"/>
        <v xml:space="preserve"> </v>
      </c>
      <c r="AB144" s="7">
        <f ca="1">IFERROR(IF(F144="",SUMIF(F$3:F144,F143,AB$3:AB143),Доп!K142+Доп!L142)," ")</f>
        <v>0</v>
      </c>
      <c r="AC144" s="7">
        <f ca="1">IFERROR(IF(F144="",SUMIF(F$3:F144,F143,AC$3:AC143),IF(AB144&gt;0,AB144-(M144+P144),""))," ")</f>
        <v>0</v>
      </c>
      <c r="AD144" s="1">
        <f ca="1">IFERROR(IF(F144="",SUMIF(F$3:F144,F143,AD$3:AD143),IF(AB144&gt;0,AB144-(M144+Q144),""))," ")</f>
        <v>0</v>
      </c>
      <c r="AE144" s="23" t="str">
        <f>IFERROR(IF(F144="",AVERAGEIF(F$3:F144,F143,AE$3:AE144),AC144/N144)," ")</f>
        <v xml:space="preserve"> </v>
      </c>
      <c r="AF144" s="23" t="str">
        <f>IFERROR(IF(F144="",AVERAGEIF(F$3:F144,F143,AF$3:AF144),AD144/N144)," ")</f>
        <v xml:space="preserve"> </v>
      </c>
    </row>
    <row r="145" spans="7:32" ht="19" customHeight="1" x14ac:dyDescent="0.2">
      <c r="G145" s="1" t="str">
        <f t="shared" si="6"/>
        <v/>
      </c>
      <c r="I145" s="1">
        <f t="shared" si="7"/>
        <v>0</v>
      </c>
      <c r="M145" s="1">
        <f ca="1">IF(F145="",SUMIF(F$3:F145,F144,M$3:M144),K145*L145)</f>
        <v>0</v>
      </c>
      <c r="N145" s="1">
        <f ca="1">IFERROR(IF(F145="",SUMIF(F$3:F145,F144,N$3:N144),VLOOKUP(J:J,Прайс!A:C,3,0)*K145)," ")</f>
        <v>0</v>
      </c>
      <c r="O145" s="7">
        <f ca="1">IFERROR(IF(F145="",SUMIF(F$3:F145,F144,O$3:O144),VLOOKUP(J:J,Прайс!A:E,5,0)*K145)," ")</f>
        <v>0</v>
      </c>
      <c r="P145" s="1">
        <f ca="1">IFERROR(IF(F145="",SUMIF(F$3:F145,F144,P$3:P144),VLOOKUP(J:J,Прайс!A:F,6,0)*K145)," ")</f>
        <v>0</v>
      </c>
      <c r="Q145" s="1">
        <f ca="1">IFERROR(IF(F145="",SUMIF(F$3:F145,F144,Q$3:Q144),VLOOKUP(J:J,Прайс!A:G,7,0)*K145)," ")</f>
        <v>0</v>
      </c>
      <c r="R145" s="7">
        <f ca="1">IFERROR(IF(F145="",SUMIF(F$3:F145,F144,R$3:R144),(N145-(M145+O145+P145)))," ")</f>
        <v>0</v>
      </c>
      <c r="S145" s="1">
        <f ca="1">IFERROR(IF(F145="",SUMIF(F$3:F145,F144,S$3:S144),(N145-(M145+O145+Q145)))," ")</f>
        <v>0</v>
      </c>
      <c r="T145" s="23" t="str">
        <f>IFERROR(IF(F145="",AVERAGEIF(F$3:F145,F144,T$3:T145),R145/N145)," ")</f>
        <v xml:space="preserve"> </v>
      </c>
      <c r="U145" s="23" t="str">
        <f>IFERROR(IF(F145="",AVERAGEIF(F$3:F145,F144,U$3:U145),S145/N145)," ")</f>
        <v xml:space="preserve"> </v>
      </c>
      <c r="V145" s="1" t="str">
        <f t="shared" si="8"/>
        <v xml:space="preserve"> </v>
      </c>
      <c r="AB145" s="7">
        <f ca="1">IFERROR(IF(F145="",SUMIF(F$3:F145,F144,AB$3:AB144),Доп!K143+Доп!L143)," ")</f>
        <v>0</v>
      </c>
      <c r="AC145" s="7">
        <f ca="1">IFERROR(IF(F145="",SUMIF(F$3:F145,F144,AC$3:AC144),IF(AB145&gt;0,AB145-(M145+P145),""))," ")</f>
        <v>0</v>
      </c>
      <c r="AD145" s="1">
        <f ca="1">IFERROR(IF(F145="",SUMIF(F$3:F145,F144,AD$3:AD144),IF(AB145&gt;0,AB145-(M145+Q145),""))," ")</f>
        <v>0</v>
      </c>
      <c r="AE145" s="23" t="str">
        <f>IFERROR(IF(F145="",AVERAGEIF(F$3:F145,F144,AE$3:AE145),AC145/N145)," ")</f>
        <v xml:space="preserve"> </v>
      </c>
      <c r="AF145" s="23" t="str">
        <f>IFERROR(IF(F145="",AVERAGEIF(F$3:F145,F144,AF$3:AF145),AD145/N145)," ")</f>
        <v xml:space="preserve"> </v>
      </c>
    </row>
    <row r="146" spans="7:32" ht="19" customHeight="1" x14ac:dyDescent="0.2">
      <c r="G146" s="1" t="str">
        <f t="shared" si="6"/>
        <v/>
      </c>
      <c r="I146" s="1">
        <f t="shared" si="7"/>
        <v>0</v>
      </c>
      <c r="M146" s="1">
        <f ca="1">IF(F146="",SUMIF(F$3:F146,F145,M$3:M145),K146*L146)</f>
        <v>0</v>
      </c>
      <c r="N146" s="1">
        <f ca="1">IFERROR(IF(F146="",SUMIF(F$3:F146,F145,N$3:N145),VLOOKUP(J:J,Прайс!A:C,3,0)*K146)," ")</f>
        <v>0</v>
      </c>
      <c r="O146" s="7">
        <f ca="1">IFERROR(IF(F146="",SUMIF(F$3:F146,F145,O$3:O145),VLOOKUP(J:J,Прайс!A:E,5,0)*K146)," ")</f>
        <v>0</v>
      </c>
      <c r="P146" s="1">
        <f ca="1">IFERROR(IF(F146="",SUMIF(F$3:F146,F145,P$3:P145),VLOOKUP(J:J,Прайс!A:F,6,0)*K146)," ")</f>
        <v>0</v>
      </c>
      <c r="Q146" s="1">
        <f ca="1">IFERROR(IF(F146="",SUMIF(F$3:F146,F145,Q$3:Q145),VLOOKUP(J:J,Прайс!A:G,7,0)*K146)," ")</f>
        <v>0</v>
      </c>
      <c r="R146" s="7">
        <f ca="1">IFERROR(IF(F146="",SUMIF(F$3:F146,F145,R$3:R145),(N146-(M146+O146+P146)))," ")</f>
        <v>0</v>
      </c>
      <c r="S146" s="1">
        <f ca="1">IFERROR(IF(F146="",SUMIF(F$3:F146,F145,S$3:S145),(N146-(M146+O146+Q146)))," ")</f>
        <v>0</v>
      </c>
      <c r="T146" s="23" t="str">
        <f>IFERROR(IF(F146="",AVERAGEIF(F$3:F146,F145,T$3:T146),R146/N146)," ")</f>
        <v xml:space="preserve"> </v>
      </c>
      <c r="U146" s="23" t="str">
        <f>IFERROR(IF(F146="",AVERAGEIF(F$3:F146,F145,U$3:U146),S146/N146)," ")</f>
        <v xml:space="preserve"> </v>
      </c>
      <c r="V146" s="1" t="str">
        <f t="shared" si="8"/>
        <v xml:space="preserve"> </v>
      </c>
      <c r="AB146" s="7">
        <f ca="1">IFERROR(IF(F146="",SUMIF(F$3:F146,F145,AB$3:AB145),Доп!K144+Доп!L144)," ")</f>
        <v>0</v>
      </c>
      <c r="AC146" s="7">
        <f ca="1">IFERROR(IF(F146="",SUMIF(F$3:F146,F145,AC$3:AC145),IF(AB146&gt;0,AB146-(M146+P146),""))," ")</f>
        <v>0</v>
      </c>
      <c r="AD146" s="1">
        <f ca="1">IFERROR(IF(F146="",SUMIF(F$3:F146,F145,AD$3:AD145),IF(AB146&gt;0,AB146-(M146+Q146),""))," ")</f>
        <v>0</v>
      </c>
      <c r="AE146" s="23" t="str">
        <f>IFERROR(IF(F146="",AVERAGEIF(F$3:F146,F145,AE$3:AE146),AC146/N146)," ")</f>
        <v xml:space="preserve"> </v>
      </c>
      <c r="AF146" s="23" t="str">
        <f>IFERROR(IF(F146="",AVERAGEIF(F$3:F146,F145,AF$3:AF146),AD146/N146)," ")</f>
        <v xml:space="preserve"> </v>
      </c>
    </row>
    <row r="147" spans="7:32" ht="19" customHeight="1" x14ac:dyDescent="0.2">
      <c r="G147" s="1" t="str">
        <f t="shared" si="6"/>
        <v/>
      </c>
      <c r="I147" s="1">
        <f t="shared" si="7"/>
        <v>0</v>
      </c>
      <c r="M147" s="1">
        <f ca="1">IF(F147="",SUMIF(F$3:F147,F146,M$3:M146),K147*L147)</f>
        <v>0</v>
      </c>
      <c r="N147" s="1">
        <f ca="1">IFERROR(IF(F147="",SUMIF(F$3:F147,F146,N$3:N146),VLOOKUP(J:J,Прайс!A:C,3,0)*K147)," ")</f>
        <v>0</v>
      </c>
      <c r="O147" s="7">
        <f ca="1">IFERROR(IF(F147="",SUMIF(F$3:F147,F146,O$3:O146),VLOOKUP(J:J,Прайс!A:E,5,0)*K147)," ")</f>
        <v>0</v>
      </c>
      <c r="P147" s="1">
        <f ca="1">IFERROR(IF(F147="",SUMIF(F$3:F147,F146,P$3:P146),VLOOKUP(J:J,Прайс!A:F,6,0)*K147)," ")</f>
        <v>0</v>
      </c>
      <c r="Q147" s="1">
        <f ca="1">IFERROR(IF(F147="",SUMIF(F$3:F147,F146,Q$3:Q146),VLOOKUP(J:J,Прайс!A:G,7,0)*K147)," ")</f>
        <v>0</v>
      </c>
      <c r="R147" s="7">
        <f ca="1">IFERROR(IF(F147="",SUMIF(F$3:F147,F146,R$3:R146),(N147-(M147+O147+P147)))," ")</f>
        <v>0</v>
      </c>
      <c r="S147" s="1">
        <f ca="1">IFERROR(IF(F147="",SUMIF(F$3:F147,F146,S$3:S146),(N147-(M147+O147+Q147)))," ")</f>
        <v>0</v>
      </c>
      <c r="T147" s="23" t="str">
        <f>IFERROR(IF(F147="",AVERAGEIF(F$3:F147,F146,T$3:T147),R147/N147)," ")</f>
        <v xml:space="preserve"> </v>
      </c>
      <c r="U147" s="23" t="str">
        <f>IFERROR(IF(F147="",AVERAGEIF(F$3:F147,F146,U$3:U147),S147/N147)," ")</f>
        <v xml:space="preserve"> </v>
      </c>
      <c r="V147" s="1" t="str">
        <f t="shared" si="8"/>
        <v xml:space="preserve"> </v>
      </c>
      <c r="AB147" s="7">
        <f ca="1">IFERROR(IF(F147="",SUMIF(F$3:F147,F146,AB$3:AB146),Доп!K145+Доп!L145)," ")</f>
        <v>0</v>
      </c>
      <c r="AC147" s="7">
        <f ca="1">IFERROR(IF(F147="",SUMIF(F$3:F147,F146,AC$3:AC146),IF(AB147&gt;0,AB147-(M147+P147),""))," ")</f>
        <v>0</v>
      </c>
      <c r="AD147" s="1">
        <f ca="1">IFERROR(IF(F147="",SUMIF(F$3:F147,F146,AD$3:AD146),IF(AB147&gt;0,AB147-(M147+Q147),""))," ")</f>
        <v>0</v>
      </c>
      <c r="AE147" s="23" t="str">
        <f>IFERROR(IF(F147="",AVERAGEIF(F$3:F147,F146,AE$3:AE147),AC147/N147)," ")</f>
        <v xml:space="preserve"> </v>
      </c>
      <c r="AF147" s="23" t="str">
        <f>IFERROR(IF(F147="",AVERAGEIF(F$3:F147,F146,AF$3:AF147),AD147/N147)," ")</f>
        <v xml:space="preserve"> </v>
      </c>
    </row>
    <row r="148" spans="7:32" ht="19" customHeight="1" x14ac:dyDescent="0.2">
      <c r="G148" s="1" t="str">
        <f t="shared" si="6"/>
        <v/>
      </c>
      <c r="I148" s="1">
        <f t="shared" si="7"/>
        <v>0</v>
      </c>
      <c r="M148" s="1">
        <f ca="1">IF(F148="",SUMIF(F$3:F148,F147,M$3:M147),K148*L148)</f>
        <v>0</v>
      </c>
      <c r="N148" s="1">
        <f ca="1">IFERROR(IF(F148="",SUMIF(F$3:F148,F147,N$3:N147),VLOOKUP(J:J,Прайс!A:C,3,0)*K148)," ")</f>
        <v>0</v>
      </c>
      <c r="O148" s="7">
        <f ca="1">IFERROR(IF(F148="",SUMIF(F$3:F148,F147,O$3:O147),VLOOKUP(J:J,Прайс!A:E,5,0)*K148)," ")</f>
        <v>0</v>
      </c>
      <c r="P148" s="1">
        <f ca="1">IFERROR(IF(F148="",SUMIF(F$3:F148,F147,P$3:P147),VLOOKUP(J:J,Прайс!A:F,6,0)*K148)," ")</f>
        <v>0</v>
      </c>
      <c r="Q148" s="1">
        <f ca="1">IFERROR(IF(F148="",SUMIF(F$3:F148,F147,Q$3:Q147),VLOOKUP(J:J,Прайс!A:G,7,0)*K148)," ")</f>
        <v>0</v>
      </c>
      <c r="R148" s="7">
        <f ca="1">IFERROR(IF(F148="",SUMIF(F$3:F148,F147,R$3:R147),(N148-(M148+O148+P148)))," ")</f>
        <v>0</v>
      </c>
      <c r="S148" s="1">
        <f ca="1">IFERROR(IF(F148="",SUMIF(F$3:F148,F147,S$3:S147),(N148-(M148+O148+Q148)))," ")</f>
        <v>0</v>
      </c>
      <c r="T148" s="23" t="str">
        <f>IFERROR(IF(F148="",AVERAGEIF(F$3:F148,F147,T$3:T148),R148/N148)," ")</f>
        <v xml:space="preserve"> </v>
      </c>
      <c r="U148" s="23" t="str">
        <f>IFERROR(IF(F148="",AVERAGEIF(F$3:F148,F147,U$3:U148),S148/N148)," ")</f>
        <v xml:space="preserve"> </v>
      </c>
      <c r="V148" s="1" t="str">
        <f t="shared" si="8"/>
        <v xml:space="preserve"> </v>
      </c>
      <c r="AB148" s="7">
        <f ca="1">IFERROR(IF(F148="",SUMIF(F$3:F148,F147,AB$3:AB147),Доп!K146+Доп!L146)," ")</f>
        <v>0</v>
      </c>
      <c r="AC148" s="7">
        <f ca="1">IFERROR(IF(F148="",SUMIF(F$3:F148,F147,AC$3:AC147),IF(AB148&gt;0,AB148-(M148+P148),""))," ")</f>
        <v>0</v>
      </c>
      <c r="AD148" s="1">
        <f ca="1">IFERROR(IF(F148="",SUMIF(F$3:F148,F147,AD$3:AD147),IF(AB148&gt;0,AB148-(M148+Q148),""))," ")</f>
        <v>0</v>
      </c>
      <c r="AE148" s="23" t="str">
        <f>IFERROR(IF(F148="",AVERAGEIF(F$3:F148,F147,AE$3:AE148),AC148/N148)," ")</f>
        <v xml:space="preserve"> </v>
      </c>
      <c r="AF148" s="23" t="str">
        <f>IFERROR(IF(F148="",AVERAGEIF(F$3:F148,F147,AF$3:AF148),AD148/N148)," ")</f>
        <v xml:space="preserve"> </v>
      </c>
    </row>
    <row r="149" spans="7:32" ht="19" customHeight="1" x14ac:dyDescent="0.2">
      <c r="G149" s="1" t="str">
        <f t="shared" si="6"/>
        <v/>
      </c>
      <c r="I149" s="1">
        <f t="shared" si="7"/>
        <v>0</v>
      </c>
      <c r="M149" s="1">
        <f ca="1">IF(F149="",SUMIF(F$3:F149,F148,M$3:M148),K149*L149)</f>
        <v>0</v>
      </c>
      <c r="N149" s="1">
        <f ca="1">IFERROR(IF(F149="",SUMIF(F$3:F149,F148,N$3:N148),VLOOKUP(J:J,Прайс!A:C,3,0)*K149)," ")</f>
        <v>0</v>
      </c>
      <c r="O149" s="7">
        <f ca="1">IFERROR(IF(F149="",SUMIF(F$3:F149,F148,O$3:O148),VLOOKUP(J:J,Прайс!A:E,5,0)*K149)," ")</f>
        <v>0</v>
      </c>
      <c r="P149" s="1">
        <f ca="1">IFERROR(IF(F149="",SUMIF(F$3:F149,F148,P$3:P148),VLOOKUP(J:J,Прайс!A:F,6,0)*K149)," ")</f>
        <v>0</v>
      </c>
      <c r="Q149" s="1">
        <f ca="1">IFERROR(IF(F149="",SUMIF(F$3:F149,F148,Q$3:Q148),VLOOKUP(J:J,Прайс!A:G,7,0)*K149)," ")</f>
        <v>0</v>
      </c>
      <c r="R149" s="7">
        <f ca="1">IFERROR(IF(F149="",SUMIF(F$3:F149,F148,R$3:R148),(N149-(M149+O149+P149)))," ")</f>
        <v>0</v>
      </c>
      <c r="S149" s="1">
        <f ca="1">IFERROR(IF(F149="",SUMIF(F$3:F149,F148,S$3:S148),(N149-(M149+O149+Q149)))," ")</f>
        <v>0</v>
      </c>
      <c r="T149" s="23" t="str">
        <f>IFERROR(IF(F149="",AVERAGEIF(F$3:F149,F148,T$3:T149),R149/N149)," ")</f>
        <v xml:space="preserve"> </v>
      </c>
      <c r="U149" s="23" t="str">
        <f>IFERROR(IF(F149="",AVERAGEIF(F$3:F149,F148,U$3:U149),S149/N149)," ")</f>
        <v xml:space="preserve"> </v>
      </c>
      <c r="V149" s="1" t="str">
        <f t="shared" si="8"/>
        <v xml:space="preserve"> </v>
      </c>
      <c r="AB149" s="7">
        <f ca="1">IFERROR(IF(F149="",SUMIF(F$3:F149,F148,AB$3:AB148),Доп!K147+Доп!L147)," ")</f>
        <v>0</v>
      </c>
      <c r="AC149" s="7">
        <f ca="1">IFERROR(IF(F149="",SUMIF(F$3:F149,F148,AC$3:AC148),IF(AB149&gt;0,AB149-(M149+P149),""))," ")</f>
        <v>0</v>
      </c>
      <c r="AD149" s="1">
        <f ca="1">IFERROR(IF(F149="",SUMIF(F$3:F149,F148,AD$3:AD148),IF(AB149&gt;0,AB149-(M149+Q149),""))," ")</f>
        <v>0</v>
      </c>
      <c r="AE149" s="23" t="str">
        <f>IFERROR(IF(F149="",AVERAGEIF(F$3:F149,F148,AE$3:AE149),AC149/N149)," ")</f>
        <v xml:space="preserve"> </v>
      </c>
      <c r="AF149" s="23" t="str">
        <f>IFERROR(IF(F149="",AVERAGEIF(F$3:F149,F148,AF$3:AF149),AD149/N149)," ")</f>
        <v xml:space="preserve"> </v>
      </c>
    </row>
    <row r="150" spans="7:32" ht="19" customHeight="1" x14ac:dyDescent="0.2">
      <c r="G150" s="1" t="str">
        <f t="shared" si="6"/>
        <v/>
      </c>
      <c r="I150" s="1">
        <f t="shared" si="7"/>
        <v>0</v>
      </c>
      <c r="M150" s="1">
        <f ca="1">IF(F150="",SUMIF(F$3:F150,F149,M$3:M149),K150*L150)</f>
        <v>0</v>
      </c>
      <c r="N150" s="1">
        <f ca="1">IFERROR(IF(F150="",SUMIF(F$3:F150,F149,N$3:N149),VLOOKUP(J:J,Прайс!A:C,3,0)*K150)," ")</f>
        <v>0</v>
      </c>
      <c r="O150" s="7">
        <f ca="1">IFERROR(IF(F150="",SUMIF(F$3:F150,F149,O$3:O149),VLOOKUP(J:J,Прайс!A:E,5,0)*K150)," ")</f>
        <v>0</v>
      </c>
      <c r="P150" s="1">
        <f ca="1">IFERROR(IF(F150="",SUMIF(F$3:F150,F149,P$3:P149),VLOOKUP(J:J,Прайс!A:F,6,0)*K150)," ")</f>
        <v>0</v>
      </c>
      <c r="Q150" s="1">
        <f ca="1">IFERROR(IF(F150="",SUMIF(F$3:F150,F149,Q$3:Q149),VLOOKUP(J:J,Прайс!A:G,7,0)*K150)," ")</f>
        <v>0</v>
      </c>
      <c r="R150" s="7">
        <f ca="1">IFERROR(IF(F150="",SUMIF(F$3:F150,F149,R$3:R149),(N150-(M150+O150+P150)))," ")</f>
        <v>0</v>
      </c>
      <c r="S150" s="1">
        <f ca="1">IFERROR(IF(F150="",SUMIF(F$3:F150,F149,S$3:S149),(N150-(M150+O150+Q150)))," ")</f>
        <v>0</v>
      </c>
      <c r="T150" s="23" t="str">
        <f>IFERROR(IF(F150="",AVERAGEIF(F$3:F150,F149,T$3:T150),R150/N150)," ")</f>
        <v xml:space="preserve"> </v>
      </c>
      <c r="U150" s="23" t="str">
        <f>IFERROR(IF(F150="",AVERAGEIF(F$3:F150,F149,U$3:U150),S150/N150)," ")</f>
        <v xml:space="preserve"> </v>
      </c>
      <c r="V150" s="1" t="str">
        <f t="shared" si="8"/>
        <v xml:space="preserve"> </v>
      </c>
      <c r="AB150" s="7">
        <f ca="1">IFERROR(IF(F150="",SUMIF(F$3:F150,F149,AB$3:AB149),Доп!K148+Доп!L148)," ")</f>
        <v>0</v>
      </c>
      <c r="AC150" s="7">
        <f ca="1">IFERROR(IF(F150="",SUMIF(F$3:F150,F149,AC$3:AC149),IF(AB150&gt;0,AB150-(M150+P150),""))," ")</f>
        <v>0</v>
      </c>
      <c r="AD150" s="1">
        <f ca="1">IFERROR(IF(F150="",SUMIF(F$3:F150,F149,AD$3:AD149),IF(AB150&gt;0,AB150-(M150+Q150),""))," ")</f>
        <v>0</v>
      </c>
      <c r="AE150" s="23" t="str">
        <f>IFERROR(IF(F150="",AVERAGEIF(F$3:F150,F149,AE$3:AE150),AC150/N150)," ")</f>
        <v xml:space="preserve"> </v>
      </c>
      <c r="AF150" s="23" t="str">
        <f>IFERROR(IF(F150="",AVERAGEIF(F$3:F150,F149,AF$3:AF150),AD150/N150)," ")</f>
        <v xml:space="preserve"> </v>
      </c>
    </row>
    <row r="151" spans="7:32" ht="19" customHeight="1" x14ac:dyDescent="0.2">
      <c r="G151" s="1" t="str">
        <f t="shared" si="6"/>
        <v/>
      </c>
      <c r="I151" s="1">
        <f t="shared" si="7"/>
        <v>0</v>
      </c>
      <c r="M151" s="1">
        <f ca="1">IF(F151="",SUMIF(F$3:F151,F150,M$3:M150),K151*L151)</f>
        <v>0</v>
      </c>
      <c r="N151" s="1">
        <f ca="1">IFERROR(IF(F151="",SUMIF(F$3:F151,F150,N$3:N150),VLOOKUP(J:J,Прайс!A:C,3,0)*K151)," ")</f>
        <v>0</v>
      </c>
      <c r="O151" s="7">
        <f ca="1">IFERROR(IF(F151="",SUMIF(F$3:F151,F150,O$3:O150),VLOOKUP(J:J,Прайс!A:E,5,0)*K151)," ")</f>
        <v>0</v>
      </c>
      <c r="P151" s="1">
        <f ca="1">IFERROR(IF(F151="",SUMIF(F$3:F151,F150,P$3:P150),VLOOKUP(J:J,Прайс!A:F,6,0)*K151)," ")</f>
        <v>0</v>
      </c>
      <c r="Q151" s="1">
        <f ca="1">IFERROR(IF(F151="",SUMIF(F$3:F151,F150,Q$3:Q150),VLOOKUP(J:J,Прайс!A:G,7,0)*K151)," ")</f>
        <v>0</v>
      </c>
      <c r="R151" s="7">
        <f ca="1">IFERROR(IF(F151="",SUMIF(F$3:F151,F150,R$3:R150),(N151-(M151+O151+P151)))," ")</f>
        <v>0</v>
      </c>
      <c r="S151" s="1">
        <f ca="1">IFERROR(IF(F151="",SUMIF(F$3:F151,F150,S$3:S150),(N151-(M151+O151+Q151)))," ")</f>
        <v>0</v>
      </c>
      <c r="T151" s="23" t="str">
        <f>IFERROR(IF(F151="",AVERAGEIF(F$3:F151,F150,T$3:T151),R151/N151)," ")</f>
        <v xml:space="preserve"> </v>
      </c>
      <c r="U151" s="23" t="str">
        <f>IFERROR(IF(F151="",AVERAGEIF(F$3:F151,F150,U$3:U151),S151/N151)," ")</f>
        <v xml:space="preserve"> </v>
      </c>
      <c r="V151" s="1" t="str">
        <f t="shared" si="8"/>
        <v xml:space="preserve"> </v>
      </c>
      <c r="AB151" s="7">
        <f ca="1">IFERROR(IF(F151="",SUMIF(F$3:F151,F150,AB$3:AB150),Доп!K149+Доп!L149)," ")</f>
        <v>0</v>
      </c>
      <c r="AC151" s="7">
        <f ca="1">IFERROR(IF(F151="",SUMIF(F$3:F151,F150,AC$3:AC150),IF(AB151&gt;0,AB151-(M151+P151),""))," ")</f>
        <v>0</v>
      </c>
      <c r="AD151" s="1">
        <f ca="1">IFERROR(IF(F151="",SUMIF(F$3:F151,F150,AD$3:AD150),IF(AB151&gt;0,AB151-(M151+Q151),""))," ")</f>
        <v>0</v>
      </c>
      <c r="AE151" s="23" t="str">
        <f>IFERROR(IF(F151="",AVERAGEIF(F$3:F151,F150,AE$3:AE151),AC151/N151)," ")</f>
        <v xml:space="preserve"> </v>
      </c>
      <c r="AF151" s="23" t="str">
        <f>IFERROR(IF(F151="",AVERAGEIF(F$3:F151,F150,AF$3:AF151),AD151/N151)," ")</f>
        <v xml:space="preserve"> </v>
      </c>
    </row>
    <row r="152" spans="7:32" ht="19" customHeight="1" x14ac:dyDescent="0.2">
      <c r="G152" s="1" t="str">
        <f t="shared" si="6"/>
        <v/>
      </c>
      <c r="I152" s="1">
        <f t="shared" si="7"/>
        <v>0</v>
      </c>
      <c r="M152" s="1">
        <f ca="1">IF(F152="",SUMIF(F$3:F152,F151,M$3:M151),K152*L152)</f>
        <v>0</v>
      </c>
      <c r="N152" s="1">
        <f ca="1">IFERROR(IF(F152="",SUMIF(F$3:F152,F151,N$3:N151),VLOOKUP(J:J,Прайс!A:C,3,0)*K152)," ")</f>
        <v>0</v>
      </c>
      <c r="O152" s="7">
        <f ca="1">IFERROR(IF(F152="",SUMIF(F$3:F152,F151,O$3:O151),VLOOKUP(J:J,Прайс!A:E,5,0)*K152)," ")</f>
        <v>0</v>
      </c>
      <c r="P152" s="1">
        <f ca="1">IFERROR(IF(F152="",SUMIF(F$3:F152,F151,P$3:P151),VLOOKUP(J:J,Прайс!A:F,6,0)*K152)," ")</f>
        <v>0</v>
      </c>
      <c r="Q152" s="1">
        <f ca="1">IFERROR(IF(F152="",SUMIF(F$3:F152,F151,Q$3:Q151),VLOOKUP(J:J,Прайс!A:G,7,0)*K152)," ")</f>
        <v>0</v>
      </c>
      <c r="R152" s="7">
        <f ca="1">IFERROR(IF(F152="",SUMIF(F$3:F152,F151,R$3:R151),(N152-(M152+O152+P152)))," ")</f>
        <v>0</v>
      </c>
      <c r="S152" s="1">
        <f ca="1">IFERROR(IF(F152="",SUMIF(F$3:F152,F151,S$3:S151),(N152-(M152+O152+Q152)))," ")</f>
        <v>0</v>
      </c>
      <c r="T152" s="23" t="str">
        <f>IFERROR(IF(F152="",AVERAGEIF(F$3:F152,F151,T$3:T152),R152/N152)," ")</f>
        <v xml:space="preserve"> </v>
      </c>
      <c r="U152" s="23" t="str">
        <f>IFERROR(IF(F152="",AVERAGEIF(F$3:F152,F151,U$3:U152),S152/N152)," ")</f>
        <v xml:space="preserve"> </v>
      </c>
      <c r="V152" s="1" t="str">
        <f t="shared" si="8"/>
        <v xml:space="preserve"> </v>
      </c>
      <c r="AB152" s="7">
        <f ca="1">IFERROR(IF(F152="",SUMIF(F$3:F152,F151,AB$3:AB151),Доп!K150+Доп!L150)," ")</f>
        <v>0</v>
      </c>
      <c r="AC152" s="7">
        <f ca="1">IFERROR(IF(F152="",SUMIF(F$3:F152,F151,AC$3:AC151),IF(AB152&gt;0,AB152-(M152+P152),""))," ")</f>
        <v>0</v>
      </c>
      <c r="AD152" s="1">
        <f ca="1">IFERROR(IF(F152="",SUMIF(F$3:F152,F151,AD$3:AD151),IF(AB152&gt;0,AB152-(M152+Q152),""))," ")</f>
        <v>0</v>
      </c>
      <c r="AE152" s="23" t="str">
        <f>IFERROR(IF(F152="",AVERAGEIF(F$3:F152,F151,AE$3:AE152),AC152/N152)," ")</f>
        <v xml:space="preserve"> </v>
      </c>
      <c r="AF152" s="23" t="str">
        <f>IFERROR(IF(F152="",AVERAGEIF(F$3:F152,F151,AF$3:AF152),AD152/N152)," ")</f>
        <v xml:space="preserve"> </v>
      </c>
    </row>
    <row r="153" spans="7:32" ht="19" customHeight="1" x14ac:dyDescent="0.2">
      <c r="G153" s="1" t="str">
        <f t="shared" si="6"/>
        <v/>
      </c>
      <c r="I153" s="1">
        <f t="shared" si="7"/>
        <v>0</v>
      </c>
      <c r="M153" s="1">
        <f ca="1">IF(F153="",SUMIF(F$3:F153,F152,M$3:M152),K153*L153)</f>
        <v>0</v>
      </c>
      <c r="N153" s="1">
        <f ca="1">IFERROR(IF(F153="",SUMIF(F$3:F153,F152,N$3:N152),VLOOKUP(J:J,Прайс!A:C,3,0)*K153)," ")</f>
        <v>0</v>
      </c>
      <c r="O153" s="7">
        <f ca="1">IFERROR(IF(F153="",SUMIF(F$3:F153,F152,O$3:O152),VLOOKUP(J:J,Прайс!A:E,5,0)*K153)," ")</f>
        <v>0</v>
      </c>
      <c r="P153" s="1">
        <f ca="1">IFERROR(IF(F153="",SUMIF(F$3:F153,F152,P$3:P152),VLOOKUP(J:J,Прайс!A:F,6,0)*K153)," ")</f>
        <v>0</v>
      </c>
      <c r="Q153" s="1">
        <f ca="1">IFERROR(IF(F153="",SUMIF(F$3:F153,F152,Q$3:Q152),VLOOKUP(J:J,Прайс!A:G,7,0)*K153)," ")</f>
        <v>0</v>
      </c>
      <c r="R153" s="7">
        <f ca="1">IFERROR(IF(F153="",SUMIF(F$3:F153,F152,R$3:R152),(N153-(M153+O153+P153)))," ")</f>
        <v>0</v>
      </c>
      <c r="S153" s="1">
        <f ca="1">IFERROR(IF(F153="",SUMIF(F$3:F153,F152,S$3:S152),(N153-(M153+O153+Q153)))," ")</f>
        <v>0</v>
      </c>
      <c r="T153" s="23" t="str">
        <f>IFERROR(IF(F153="",AVERAGEIF(F$3:F153,F152,T$3:T153),R153/N153)," ")</f>
        <v xml:space="preserve"> </v>
      </c>
      <c r="U153" s="23" t="str">
        <f>IFERROR(IF(F153="",AVERAGEIF(F$3:F153,F152,U$3:U153),S153/N153)," ")</f>
        <v xml:space="preserve"> </v>
      </c>
      <c r="V153" s="1" t="str">
        <f t="shared" si="8"/>
        <v xml:space="preserve"> </v>
      </c>
      <c r="AB153" s="7">
        <f ca="1">IFERROR(IF(F153="",SUMIF(F$3:F153,F152,AB$3:AB152),Доп!K151+Доп!L151)," ")</f>
        <v>0</v>
      </c>
      <c r="AC153" s="7">
        <f ca="1">IFERROR(IF(F153="",SUMIF(F$3:F153,F152,AC$3:AC152),IF(AB153&gt;0,AB153-(M153+P153),""))," ")</f>
        <v>0</v>
      </c>
      <c r="AD153" s="1">
        <f ca="1">IFERROR(IF(F153="",SUMIF(F$3:F153,F152,AD$3:AD152),IF(AB153&gt;0,AB153-(M153+Q153),""))," ")</f>
        <v>0</v>
      </c>
      <c r="AE153" s="23" t="str">
        <f>IFERROR(IF(F153="",AVERAGEIF(F$3:F153,F152,AE$3:AE153),AC153/N153)," ")</f>
        <v xml:space="preserve"> </v>
      </c>
      <c r="AF153" s="23" t="str">
        <f>IFERROR(IF(F153="",AVERAGEIF(F$3:F153,F152,AF$3:AF153),AD153/N153)," ")</f>
        <v xml:space="preserve"> </v>
      </c>
    </row>
    <row r="154" spans="7:32" ht="19" customHeight="1" x14ac:dyDescent="0.2">
      <c r="G154" s="1" t="str">
        <f t="shared" si="6"/>
        <v/>
      </c>
      <c r="I154" s="1">
        <f t="shared" si="7"/>
        <v>0</v>
      </c>
      <c r="M154" s="1">
        <f ca="1">IF(F154="",SUMIF(F$3:F154,F153,M$3:M153),K154*L154)</f>
        <v>0</v>
      </c>
      <c r="N154" s="1">
        <f ca="1">IFERROR(IF(F154="",SUMIF(F$3:F154,F153,N$3:N153),VLOOKUP(J:J,Прайс!A:C,3,0)*K154)," ")</f>
        <v>0</v>
      </c>
      <c r="O154" s="7">
        <f ca="1">IFERROR(IF(F154="",SUMIF(F$3:F154,F153,O$3:O153),VLOOKUP(J:J,Прайс!A:E,5,0)*K154)," ")</f>
        <v>0</v>
      </c>
      <c r="P154" s="1">
        <f ca="1">IFERROR(IF(F154="",SUMIF(F$3:F154,F153,P$3:P153),VLOOKUP(J:J,Прайс!A:F,6,0)*K154)," ")</f>
        <v>0</v>
      </c>
      <c r="Q154" s="1">
        <f ca="1">IFERROR(IF(F154="",SUMIF(F$3:F154,F153,Q$3:Q153),VLOOKUP(J:J,Прайс!A:G,7,0)*K154)," ")</f>
        <v>0</v>
      </c>
      <c r="R154" s="7">
        <f ca="1">IFERROR(IF(F154="",SUMIF(F$3:F154,F153,R$3:R153),(N154-(M154+O154+P154)))," ")</f>
        <v>0</v>
      </c>
      <c r="S154" s="1">
        <f ca="1">IFERROR(IF(F154="",SUMIF(F$3:F154,F153,S$3:S153),(N154-(M154+O154+Q154)))," ")</f>
        <v>0</v>
      </c>
      <c r="T154" s="23" t="str">
        <f>IFERROR(IF(F154="",AVERAGEIF(F$3:F154,F153,T$3:T154),R154/N154)," ")</f>
        <v xml:space="preserve"> </v>
      </c>
      <c r="U154" s="23" t="str">
        <f>IFERROR(IF(F154="",AVERAGEIF(F$3:F154,F153,U$3:U154),S154/N154)," ")</f>
        <v xml:space="preserve"> </v>
      </c>
      <c r="V154" s="1" t="str">
        <f t="shared" si="8"/>
        <v xml:space="preserve"> </v>
      </c>
      <c r="AB154" s="7">
        <f ca="1">IFERROR(IF(F154="",SUMIF(F$3:F154,F153,AB$3:AB153),Доп!K152+Доп!L152)," ")</f>
        <v>0</v>
      </c>
      <c r="AC154" s="7">
        <f ca="1">IFERROR(IF(F154="",SUMIF(F$3:F154,F153,AC$3:AC153),IF(AB154&gt;0,AB154-(M154+P154),""))," ")</f>
        <v>0</v>
      </c>
      <c r="AD154" s="1">
        <f ca="1">IFERROR(IF(F154="",SUMIF(F$3:F154,F153,AD$3:AD153),IF(AB154&gt;0,AB154-(M154+Q154),""))," ")</f>
        <v>0</v>
      </c>
      <c r="AE154" s="23" t="str">
        <f>IFERROR(IF(F154="",AVERAGEIF(F$3:F154,F153,AE$3:AE154),AC154/N154)," ")</f>
        <v xml:space="preserve"> </v>
      </c>
      <c r="AF154" s="23" t="str">
        <f>IFERROR(IF(F154="",AVERAGEIF(F$3:F154,F153,AF$3:AF154),AD154/N154)," ")</f>
        <v xml:space="preserve"> </v>
      </c>
    </row>
    <row r="155" spans="7:32" ht="19" customHeight="1" x14ac:dyDescent="0.2">
      <c r="G155" s="1" t="str">
        <f t="shared" si="6"/>
        <v/>
      </c>
      <c r="I155" s="1">
        <f t="shared" si="7"/>
        <v>0</v>
      </c>
      <c r="M155" s="1">
        <f ca="1">IF(F155="",SUMIF(F$3:F155,F154,M$3:M154),K155*L155)</f>
        <v>0</v>
      </c>
      <c r="N155" s="1">
        <f ca="1">IFERROR(IF(F155="",SUMIF(F$3:F155,F154,N$3:N154),VLOOKUP(J:J,Прайс!A:C,3,0)*K155)," ")</f>
        <v>0</v>
      </c>
      <c r="O155" s="7">
        <f ca="1">IFERROR(IF(F155="",SUMIF(F$3:F155,F154,O$3:O154),VLOOKUP(J:J,Прайс!A:E,5,0)*K155)," ")</f>
        <v>0</v>
      </c>
      <c r="P155" s="1">
        <f ca="1">IFERROR(IF(F155="",SUMIF(F$3:F155,F154,P$3:P154),VLOOKUP(J:J,Прайс!A:F,6,0)*K155)," ")</f>
        <v>0</v>
      </c>
      <c r="Q155" s="1">
        <f ca="1">IFERROR(IF(F155="",SUMIF(F$3:F155,F154,Q$3:Q154),VLOOKUP(J:J,Прайс!A:G,7,0)*K155)," ")</f>
        <v>0</v>
      </c>
      <c r="R155" s="7">
        <f ca="1">IFERROR(IF(F155="",SUMIF(F$3:F155,F154,R$3:R154),(N155-(M155+O155+P155)))," ")</f>
        <v>0</v>
      </c>
      <c r="S155" s="1">
        <f ca="1">IFERROR(IF(F155="",SUMIF(F$3:F155,F154,S$3:S154),(N155-(M155+O155+Q155)))," ")</f>
        <v>0</v>
      </c>
      <c r="T155" s="23" t="str">
        <f>IFERROR(IF(F155="",AVERAGEIF(F$3:F155,F154,T$3:T155),R155/N155)," ")</f>
        <v xml:space="preserve"> </v>
      </c>
      <c r="U155" s="23" t="str">
        <f>IFERROR(IF(F155="",AVERAGEIF(F$3:F155,F154,U$3:U155),S155/N155)," ")</f>
        <v xml:space="preserve"> </v>
      </c>
      <c r="V155" s="1" t="str">
        <f t="shared" si="8"/>
        <v xml:space="preserve"> </v>
      </c>
      <c r="AB155" s="7">
        <f ca="1">IFERROR(IF(F155="",SUMIF(F$3:F155,F154,AB$3:AB154),Доп!K153+Доп!L153)," ")</f>
        <v>0</v>
      </c>
      <c r="AC155" s="7">
        <f ca="1">IFERROR(IF(F155="",SUMIF(F$3:F155,F154,AC$3:AC154),IF(AB155&gt;0,AB155-(M155+P155),""))," ")</f>
        <v>0</v>
      </c>
      <c r="AD155" s="1">
        <f ca="1">IFERROR(IF(F155="",SUMIF(F$3:F155,F154,AD$3:AD154),IF(AB155&gt;0,AB155-(M155+Q155),""))," ")</f>
        <v>0</v>
      </c>
      <c r="AE155" s="23" t="str">
        <f>IFERROR(IF(F155="",AVERAGEIF(F$3:F155,F154,AE$3:AE155),AC155/N155)," ")</f>
        <v xml:space="preserve"> </v>
      </c>
      <c r="AF155" s="23" t="str">
        <f>IFERROR(IF(F155="",AVERAGEIF(F$3:F155,F154,AF$3:AF155),AD155/N155)," ")</f>
        <v xml:space="preserve"> </v>
      </c>
    </row>
    <row r="156" spans="7:32" ht="19" customHeight="1" x14ac:dyDescent="0.2">
      <c r="G156" s="1" t="str">
        <f t="shared" si="6"/>
        <v/>
      </c>
      <c r="I156" s="1">
        <f t="shared" si="7"/>
        <v>0</v>
      </c>
      <c r="M156" s="1">
        <f ca="1">IF(F156="",SUMIF(F$3:F156,F155,M$3:M155),K156*L156)</f>
        <v>0</v>
      </c>
      <c r="N156" s="1">
        <f ca="1">IFERROR(IF(F156="",SUMIF(F$3:F156,F155,N$3:N155),VLOOKUP(J:J,Прайс!A:C,3,0)*K156)," ")</f>
        <v>0</v>
      </c>
      <c r="O156" s="7">
        <f ca="1">IFERROR(IF(F156="",SUMIF(F$3:F156,F155,O$3:O155),VLOOKUP(J:J,Прайс!A:E,5,0)*K156)," ")</f>
        <v>0</v>
      </c>
      <c r="P156" s="1">
        <f ca="1">IFERROR(IF(F156="",SUMIF(F$3:F156,F155,P$3:P155),VLOOKUP(J:J,Прайс!A:F,6,0)*K156)," ")</f>
        <v>0</v>
      </c>
      <c r="Q156" s="1">
        <f ca="1">IFERROR(IF(F156="",SUMIF(F$3:F156,F155,Q$3:Q155),VLOOKUP(J:J,Прайс!A:G,7,0)*K156)," ")</f>
        <v>0</v>
      </c>
      <c r="R156" s="7">
        <f ca="1">IFERROR(IF(F156="",SUMIF(F$3:F156,F155,R$3:R155),(N156-(M156+O156+P156)))," ")</f>
        <v>0</v>
      </c>
      <c r="S156" s="1">
        <f ca="1">IFERROR(IF(F156="",SUMIF(F$3:F156,F155,S$3:S155),(N156-(M156+O156+Q156)))," ")</f>
        <v>0</v>
      </c>
      <c r="T156" s="23" t="str">
        <f>IFERROR(IF(F156="",AVERAGEIF(F$3:F156,F155,T$3:T156),R156/N156)," ")</f>
        <v xml:space="preserve"> </v>
      </c>
      <c r="U156" s="23" t="str">
        <f>IFERROR(IF(F156="",AVERAGEIF(F$3:F156,F155,U$3:U156),S156/N156)," ")</f>
        <v xml:space="preserve"> </v>
      </c>
      <c r="V156" s="1" t="str">
        <f t="shared" si="8"/>
        <v xml:space="preserve"> </v>
      </c>
      <c r="AB156" s="7">
        <f ca="1">IFERROR(IF(F156="",SUMIF(F$3:F156,F155,AB$3:AB155),Доп!K154+Доп!L154)," ")</f>
        <v>0</v>
      </c>
      <c r="AC156" s="7">
        <f ca="1">IFERROR(IF(F156="",SUMIF(F$3:F156,F155,AC$3:AC155),IF(AB156&gt;0,AB156-(M156+P156),""))," ")</f>
        <v>0</v>
      </c>
      <c r="AD156" s="1">
        <f ca="1">IFERROR(IF(F156="",SUMIF(F$3:F156,F155,AD$3:AD155),IF(AB156&gt;0,AB156-(M156+Q156),""))," ")</f>
        <v>0</v>
      </c>
      <c r="AE156" s="23" t="str">
        <f>IFERROR(IF(F156="",AVERAGEIF(F$3:F156,F155,AE$3:AE156),AC156/N156)," ")</f>
        <v xml:space="preserve"> </v>
      </c>
      <c r="AF156" s="23" t="str">
        <f>IFERROR(IF(F156="",AVERAGEIF(F$3:F156,F155,AF$3:AF156),AD156/N156)," ")</f>
        <v xml:space="preserve"> </v>
      </c>
    </row>
    <row r="157" spans="7:32" ht="19" customHeight="1" x14ac:dyDescent="0.2">
      <c r="G157" s="1" t="str">
        <f t="shared" si="6"/>
        <v/>
      </c>
      <c r="I157" s="1">
        <f t="shared" si="7"/>
        <v>0</v>
      </c>
      <c r="M157" s="1">
        <f ca="1">IF(F157="",SUMIF(F$3:F157,F156,M$3:M156),K157*L157)</f>
        <v>0</v>
      </c>
      <c r="N157" s="1">
        <f ca="1">IFERROR(IF(F157="",SUMIF(F$3:F157,F156,N$3:N156),VLOOKUP(J:J,Прайс!A:C,3,0)*K157)," ")</f>
        <v>0</v>
      </c>
      <c r="O157" s="7">
        <f ca="1">IFERROR(IF(F157="",SUMIF(F$3:F157,F156,O$3:O156),VLOOKUP(J:J,Прайс!A:E,5,0)*K157)," ")</f>
        <v>0</v>
      </c>
      <c r="P157" s="1">
        <f ca="1">IFERROR(IF(F157="",SUMIF(F$3:F157,F156,P$3:P156),VLOOKUP(J:J,Прайс!A:F,6,0)*K157)," ")</f>
        <v>0</v>
      </c>
      <c r="Q157" s="1">
        <f ca="1">IFERROR(IF(F157="",SUMIF(F$3:F157,F156,Q$3:Q156),VLOOKUP(J:J,Прайс!A:G,7,0)*K157)," ")</f>
        <v>0</v>
      </c>
      <c r="R157" s="7">
        <f ca="1">IFERROR(IF(F157="",SUMIF(F$3:F157,F156,R$3:R156),(N157-(M157+O157+P157)))," ")</f>
        <v>0</v>
      </c>
      <c r="S157" s="1">
        <f ca="1">IFERROR(IF(F157="",SUMIF(F$3:F157,F156,S$3:S156),(N157-(M157+O157+Q157)))," ")</f>
        <v>0</v>
      </c>
      <c r="T157" s="23" t="str">
        <f>IFERROR(IF(F157="",AVERAGEIF(F$3:F157,F156,T$3:T157),R157/N157)," ")</f>
        <v xml:space="preserve"> </v>
      </c>
      <c r="U157" s="23" t="str">
        <f>IFERROR(IF(F157="",AVERAGEIF(F$3:F157,F156,U$3:U157),S157/N157)," ")</f>
        <v xml:space="preserve"> </v>
      </c>
      <c r="V157" s="1" t="str">
        <f t="shared" si="8"/>
        <v xml:space="preserve"> </v>
      </c>
      <c r="AB157" s="7">
        <f ca="1">IFERROR(IF(F157="",SUMIF(F$3:F157,F156,AB$3:AB156),Доп!K155+Доп!L155)," ")</f>
        <v>0</v>
      </c>
      <c r="AC157" s="7">
        <f ca="1">IFERROR(IF(F157="",SUMIF(F$3:F157,F156,AC$3:AC156),IF(AB157&gt;0,AB157-(M157+P157),""))," ")</f>
        <v>0</v>
      </c>
      <c r="AD157" s="1">
        <f ca="1">IFERROR(IF(F157="",SUMIF(F$3:F157,F156,AD$3:AD156),IF(AB157&gt;0,AB157-(M157+Q157),""))," ")</f>
        <v>0</v>
      </c>
      <c r="AE157" s="23" t="str">
        <f>IFERROR(IF(F157="",AVERAGEIF(F$3:F157,F156,AE$3:AE157),AC157/N157)," ")</f>
        <v xml:space="preserve"> </v>
      </c>
      <c r="AF157" s="23" t="str">
        <f>IFERROR(IF(F157="",AVERAGEIF(F$3:F157,F156,AF$3:AF157),AD157/N157)," ")</f>
        <v xml:space="preserve"> </v>
      </c>
    </row>
    <row r="158" spans="7:32" ht="19" customHeight="1" x14ac:dyDescent="0.2">
      <c r="G158" s="1" t="str">
        <f t="shared" si="6"/>
        <v/>
      </c>
      <c r="I158" s="1">
        <f t="shared" si="7"/>
        <v>0</v>
      </c>
      <c r="M158" s="1">
        <f ca="1">IF(F158="",SUMIF(F$3:F158,F157,M$3:M157),K158*L158)</f>
        <v>0</v>
      </c>
      <c r="N158" s="1">
        <f ca="1">IFERROR(IF(F158="",SUMIF(F$3:F158,F157,N$3:N157),VLOOKUP(J:J,Прайс!A:C,3,0)*K158)," ")</f>
        <v>0</v>
      </c>
      <c r="O158" s="7">
        <f ca="1">IFERROR(IF(F158="",SUMIF(F$3:F158,F157,O$3:O157),VLOOKUP(J:J,Прайс!A:E,5,0)*K158)," ")</f>
        <v>0</v>
      </c>
      <c r="P158" s="1">
        <f ca="1">IFERROR(IF(F158="",SUMIF(F$3:F158,F157,P$3:P157),VLOOKUP(J:J,Прайс!A:F,6,0)*K158)," ")</f>
        <v>0</v>
      </c>
      <c r="Q158" s="1">
        <f ca="1">IFERROR(IF(F158="",SUMIF(F$3:F158,F157,Q$3:Q157),VLOOKUP(J:J,Прайс!A:G,7,0)*K158)," ")</f>
        <v>0</v>
      </c>
      <c r="R158" s="7">
        <f ca="1">IFERROR(IF(F158="",SUMIF(F$3:F158,F157,R$3:R157),(N158-(M158+O158+P158)))," ")</f>
        <v>0</v>
      </c>
      <c r="S158" s="1">
        <f ca="1">IFERROR(IF(F158="",SUMIF(F$3:F158,F157,S$3:S157),(N158-(M158+O158+Q158)))," ")</f>
        <v>0</v>
      </c>
      <c r="T158" s="23" t="str">
        <f>IFERROR(IF(F158="",AVERAGEIF(F$3:F158,F157,T$3:T158),R158/N158)," ")</f>
        <v xml:space="preserve"> </v>
      </c>
      <c r="U158" s="23" t="str">
        <f>IFERROR(IF(F158="",AVERAGEIF(F$3:F158,F157,U$3:U158),S158/N158)," ")</f>
        <v xml:space="preserve"> </v>
      </c>
      <c r="V158" s="1" t="str">
        <f t="shared" si="8"/>
        <v xml:space="preserve"> </v>
      </c>
      <c r="AB158" s="7">
        <f ca="1">IFERROR(IF(F158="",SUMIF(F$3:F158,F157,AB$3:AB157),Доп!K156+Доп!L156)," ")</f>
        <v>0</v>
      </c>
      <c r="AC158" s="7">
        <f ca="1">IFERROR(IF(F158="",SUMIF(F$3:F158,F157,AC$3:AC157),IF(AB158&gt;0,AB158-(M158+P158),""))," ")</f>
        <v>0</v>
      </c>
      <c r="AD158" s="1">
        <f ca="1">IFERROR(IF(F158="",SUMIF(F$3:F158,F157,AD$3:AD157),IF(AB158&gt;0,AB158-(M158+Q158),""))," ")</f>
        <v>0</v>
      </c>
      <c r="AE158" s="23" t="str">
        <f>IFERROR(IF(F158="",AVERAGEIF(F$3:F158,F157,AE$3:AE158),AC158/N158)," ")</f>
        <v xml:space="preserve"> </v>
      </c>
      <c r="AF158" s="23" t="str">
        <f>IFERROR(IF(F158="",AVERAGEIF(F$3:F158,F157,AF$3:AF158),AD158/N158)," ")</f>
        <v xml:space="preserve"> </v>
      </c>
    </row>
    <row r="159" spans="7:32" ht="19" customHeight="1" x14ac:dyDescent="0.2">
      <c r="G159" s="1" t="str">
        <f t="shared" si="6"/>
        <v/>
      </c>
      <c r="I159" s="1">
        <f t="shared" si="7"/>
        <v>0</v>
      </c>
      <c r="M159" s="1">
        <f ca="1">IF(F159="",SUMIF(F$3:F159,F158,M$3:M158),K159*L159)</f>
        <v>0</v>
      </c>
      <c r="N159" s="1">
        <f ca="1">IFERROR(IF(F159="",SUMIF(F$3:F159,F158,N$3:N158),VLOOKUP(J:J,Прайс!A:C,3,0)*K159)," ")</f>
        <v>0</v>
      </c>
      <c r="O159" s="7">
        <f ca="1">IFERROR(IF(F159="",SUMIF(F$3:F159,F158,O$3:O158),VLOOKUP(J:J,Прайс!A:E,5,0)*K159)," ")</f>
        <v>0</v>
      </c>
      <c r="P159" s="1">
        <f ca="1">IFERROR(IF(F159="",SUMIF(F$3:F159,F158,P$3:P158),VLOOKUP(J:J,Прайс!A:F,6,0)*K159)," ")</f>
        <v>0</v>
      </c>
      <c r="Q159" s="1">
        <f ca="1">IFERROR(IF(F159="",SUMIF(F$3:F159,F158,Q$3:Q158),VLOOKUP(J:J,Прайс!A:G,7,0)*K159)," ")</f>
        <v>0</v>
      </c>
      <c r="R159" s="7">
        <f ca="1">IFERROR(IF(F159="",SUMIF(F$3:F159,F158,R$3:R158),(N159-(M159+O159+P159)))," ")</f>
        <v>0</v>
      </c>
      <c r="S159" s="1">
        <f ca="1">IFERROR(IF(F159="",SUMIF(F$3:F159,F158,S$3:S158),(N159-(M159+O159+Q159)))," ")</f>
        <v>0</v>
      </c>
      <c r="T159" s="23" t="str">
        <f>IFERROR(IF(F159="",AVERAGEIF(F$3:F159,F158,T$3:T159),R159/N159)," ")</f>
        <v xml:space="preserve"> </v>
      </c>
      <c r="U159" s="23" t="str">
        <f>IFERROR(IF(F159="",AVERAGEIF(F$3:F159,F158,U$3:U159),S159/N159)," ")</f>
        <v xml:space="preserve"> </v>
      </c>
      <c r="V159" s="1" t="str">
        <f t="shared" si="8"/>
        <v xml:space="preserve"> </v>
      </c>
      <c r="AB159" s="7">
        <f ca="1">IFERROR(IF(F159="",SUMIF(F$3:F159,F158,AB$3:AB158),Доп!K157+Доп!L157)," ")</f>
        <v>0</v>
      </c>
      <c r="AC159" s="7">
        <f ca="1">IFERROR(IF(F159="",SUMIF(F$3:F159,F158,AC$3:AC158),IF(AB159&gt;0,AB159-(M159+P159),""))," ")</f>
        <v>0</v>
      </c>
      <c r="AD159" s="1">
        <f ca="1">IFERROR(IF(F159="",SUMIF(F$3:F159,F158,AD$3:AD158),IF(AB159&gt;0,AB159-(M159+Q159),""))," ")</f>
        <v>0</v>
      </c>
      <c r="AE159" s="23" t="str">
        <f>IFERROR(IF(F159="",AVERAGEIF(F$3:F159,F158,AE$3:AE159),AC159/N159)," ")</f>
        <v xml:space="preserve"> </v>
      </c>
      <c r="AF159" s="23" t="str">
        <f>IFERROR(IF(F159="",AVERAGEIF(F$3:F159,F158,AF$3:AF159),AD159/N159)," ")</f>
        <v xml:space="preserve"> </v>
      </c>
    </row>
    <row r="160" spans="7:32" ht="19" customHeight="1" x14ac:dyDescent="0.2">
      <c r="G160" s="1" t="str">
        <f t="shared" si="6"/>
        <v/>
      </c>
      <c r="I160" s="1">
        <f t="shared" si="7"/>
        <v>0</v>
      </c>
      <c r="M160" s="1">
        <f ca="1">IF(F160="",SUMIF(F$3:F160,F159,M$3:M159),K160*L160)</f>
        <v>0</v>
      </c>
      <c r="N160" s="1">
        <f ca="1">IFERROR(IF(F160="",SUMIF(F$3:F160,F159,N$3:N159),VLOOKUP(J:J,Прайс!A:C,3,0)*K160)," ")</f>
        <v>0</v>
      </c>
      <c r="O160" s="7">
        <f ca="1">IFERROR(IF(F160="",SUMIF(F$3:F160,F159,O$3:O159),VLOOKUP(J:J,Прайс!A:E,5,0)*K160)," ")</f>
        <v>0</v>
      </c>
      <c r="P160" s="1">
        <f ca="1">IFERROR(IF(F160="",SUMIF(F$3:F160,F159,P$3:P159),VLOOKUP(J:J,Прайс!A:F,6,0)*K160)," ")</f>
        <v>0</v>
      </c>
      <c r="Q160" s="1">
        <f ca="1">IFERROR(IF(F160="",SUMIF(F$3:F160,F159,Q$3:Q159),VLOOKUP(J:J,Прайс!A:G,7,0)*K160)," ")</f>
        <v>0</v>
      </c>
      <c r="R160" s="7">
        <f ca="1">IFERROR(IF(F160="",SUMIF(F$3:F160,F159,R$3:R159),(N160-(M160+O160+P160)))," ")</f>
        <v>0</v>
      </c>
      <c r="S160" s="1">
        <f ca="1">IFERROR(IF(F160="",SUMIF(F$3:F160,F159,S$3:S159),(N160-(M160+O160+Q160)))," ")</f>
        <v>0</v>
      </c>
      <c r="T160" s="23" t="str">
        <f>IFERROR(IF(F160="",AVERAGEIF(F$3:F160,F159,T$3:T160),R160/N160)," ")</f>
        <v xml:space="preserve"> </v>
      </c>
      <c r="U160" s="23" t="str">
        <f>IFERROR(IF(F160="",AVERAGEIF(F$3:F160,F159,U$3:U160),S160/N160)," ")</f>
        <v xml:space="preserve"> </v>
      </c>
      <c r="V160" s="1" t="str">
        <f t="shared" si="8"/>
        <v xml:space="preserve"> </v>
      </c>
      <c r="AB160" s="7">
        <f ca="1">IFERROR(IF(F160="",SUMIF(F$3:F160,F159,AB$3:AB159),Доп!K158+Доп!L158)," ")</f>
        <v>0</v>
      </c>
      <c r="AC160" s="7">
        <f ca="1">IFERROR(IF(F160="",SUMIF(F$3:F160,F159,AC$3:AC159),IF(AB160&gt;0,AB160-(M160+P160),""))," ")</f>
        <v>0</v>
      </c>
      <c r="AD160" s="1">
        <f ca="1">IFERROR(IF(F160="",SUMIF(F$3:F160,F159,AD$3:AD159),IF(AB160&gt;0,AB160-(M160+Q160),""))," ")</f>
        <v>0</v>
      </c>
      <c r="AE160" s="23" t="str">
        <f>IFERROR(IF(F160="",AVERAGEIF(F$3:F160,F159,AE$3:AE160),AC160/N160)," ")</f>
        <v xml:space="preserve"> </v>
      </c>
      <c r="AF160" s="23" t="str">
        <f>IFERROR(IF(F160="",AVERAGEIF(F$3:F160,F159,AF$3:AF160),AD160/N160)," ")</f>
        <v xml:space="preserve"> </v>
      </c>
    </row>
    <row r="161" spans="7:32" ht="19" customHeight="1" x14ac:dyDescent="0.2">
      <c r="G161" s="1" t="str">
        <f t="shared" si="6"/>
        <v/>
      </c>
      <c r="I161" s="1">
        <f t="shared" si="7"/>
        <v>0</v>
      </c>
      <c r="M161" s="1">
        <f ca="1">IF(F161="",SUMIF(F$3:F161,F160,M$3:M160),K161*L161)</f>
        <v>0</v>
      </c>
      <c r="N161" s="1">
        <f ca="1">IFERROR(IF(F161="",SUMIF(F$3:F161,F160,N$3:N160),VLOOKUP(J:J,Прайс!A:C,3,0)*K161)," ")</f>
        <v>0</v>
      </c>
      <c r="O161" s="7">
        <f ca="1">IFERROR(IF(F161="",SUMIF(F$3:F161,F160,O$3:O160),VLOOKUP(J:J,Прайс!A:E,5,0)*K161)," ")</f>
        <v>0</v>
      </c>
      <c r="P161" s="1">
        <f ca="1">IFERROR(IF(F161="",SUMIF(F$3:F161,F160,P$3:P160),VLOOKUP(J:J,Прайс!A:F,6,0)*K161)," ")</f>
        <v>0</v>
      </c>
      <c r="Q161" s="1">
        <f ca="1">IFERROR(IF(F161="",SUMIF(F$3:F161,F160,Q$3:Q160),VLOOKUP(J:J,Прайс!A:G,7,0)*K161)," ")</f>
        <v>0</v>
      </c>
      <c r="R161" s="7">
        <f ca="1">IFERROR(IF(F161="",SUMIF(F$3:F161,F160,R$3:R160),(N161-(M161+O161+P161)))," ")</f>
        <v>0</v>
      </c>
      <c r="S161" s="1">
        <f ca="1">IFERROR(IF(F161="",SUMIF(F$3:F161,F160,S$3:S160),(N161-(M161+O161+Q161)))," ")</f>
        <v>0</v>
      </c>
      <c r="T161" s="23" t="str">
        <f>IFERROR(IF(F161="",AVERAGEIF(F$3:F161,F160,T$3:T161),R161/N161)," ")</f>
        <v xml:space="preserve"> </v>
      </c>
      <c r="U161" s="23" t="str">
        <f>IFERROR(IF(F161="",AVERAGEIF(F$3:F161,F160,U$3:U161),S161/N161)," ")</f>
        <v xml:space="preserve"> </v>
      </c>
      <c r="V161" s="1" t="str">
        <f t="shared" si="8"/>
        <v xml:space="preserve"> </v>
      </c>
      <c r="AB161" s="7">
        <f ca="1">IFERROR(IF(F161="",SUMIF(F$3:F161,F160,AB$3:AB160),Доп!K159+Доп!L159)," ")</f>
        <v>0</v>
      </c>
      <c r="AC161" s="7">
        <f ca="1">IFERROR(IF(F161="",SUMIF(F$3:F161,F160,AC$3:AC160),IF(AB161&gt;0,AB161-(M161+P161),""))," ")</f>
        <v>0</v>
      </c>
      <c r="AD161" s="1">
        <f ca="1">IFERROR(IF(F161="",SUMIF(F$3:F161,F160,AD$3:AD160),IF(AB161&gt;0,AB161-(M161+Q161),""))," ")</f>
        <v>0</v>
      </c>
      <c r="AE161" s="23" t="str">
        <f>IFERROR(IF(F161="",AVERAGEIF(F$3:F161,F160,AE$3:AE161),AC161/N161)," ")</f>
        <v xml:space="preserve"> </v>
      </c>
      <c r="AF161" s="23" t="str">
        <f>IFERROR(IF(F161="",AVERAGEIF(F$3:F161,F160,AF$3:AF161),AD161/N161)," ")</f>
        <v xml:space="preserve"> </v>
      </c>
    </row>
    <row r="162" spans="7:32" ht="19" customHeight="1" x14ac:dyDescent="0.2">
      <c r="G162" s="1" t="str">
        <f t="shared" si="6"/>
        <v/>
      </c>
      <c r="I162" s="1">
        <f t="shared" si="7"/>
        <v>0</v>
      </c>
      <c r="M162" s="1">
        <f ca="1">IF(F162="",SUMIF(F$3:F162,F161,M$3:M161),K162*L162)</f>
        <v>0</v>
      </c>
      <c r="N162" s="1">
        <f ca="1">IFERROR(IF(F162="",SUMIF(F$3:F162,F161,N$3:N161),VLOOKUP(J:J,Прайс!A:C,3,0)*K162)," ")</f>
        <v>0</v>
      </c>
      <c r="O162" s="7">
        <f ca="1">IFERROR(IF(F162="",SUMIF(F$3:F162,F161,O$3:O161),VLOOKUP(J:J,Прайс!A:E,5,0)*K162)," ")</f>
        <v>0</v>
      </c>
      <c r="P162" s="1">
        <f ca="1">IFERROR(IF(F162="",SUMIF(F$3:F162,F161,P$3:P161),VLOOKUP(J:J,Прайс!A:F,6,0)*K162)," ")</f>
        <v>0</v>
      </c>
      <c r="Q162" s="1">
        <f ca="1">IFERROR(IF(F162="",SUMIF(F$3:F162,F161,Q$3:Q161),VLOOKUP(J:J,Прайс!A:G,7,0)*K162)," ")</f>
        <v>0</v>
      </c>
      <c r="R162" s="7">
        <f ca="1">IFERROR(IF(F162="",SUMIF(F$3:F162,F161,R$3:R161),(N162-(M162+O162+P162)))," ")</f>
        <v>0</v>
      </c>
      <c r="S162" s="1">
        <f ca="1">IFERROR(IF(F162="",SUMIF(F$3:F162,F161,S$3:S161),(N162-(M162+O162+Q162)))," ")</f>
        <v>0</v>
      </c>
      <c r="T162" s="23" t="str">
        <f>IFERROR(IF(F162="",AVERAGEIF(F$3:F162,F161,T$3:T162),R162/N162)," ")</f>
        <v xml:space="preserve"> </v>
      </c>
      <c r="U162" s="23" t="str">
        <f>IFERROR(IF(F162="",AVERAGEIF(F$3:F162,F161,U$3:U162),S162/N162)," ")</f>
        <v xml:space="preserve"> </v>
      </c>
      <c r="V162" s="1" t="str">
        <f t="shared" si="8"/>
        <v xml:space="preserve"> </v>
      </c>
      <c r="AB162" s="7">
        <f ca="1">IFERROR(IF(F162="",SUMIF(F$3:F162,F161,AB$3:AB161),Доп!K160+Доп!L160)," ")</f>
        <v>0</v>
      </c>
      <c r="AC162" s="7">
        <f ca="1">IFERROR(IF(F162="",SUMIF(F$3:F162,F161,AC$3:AC161),IF(AB162&gt;0,AB162-(M162+P162),""))," ")</f>
        <v>0</v>
      </c>
      <c r="AD162" s="1">
        <f ca="1">IFERROR(IF(F162="",SUMIF(F$3:F162,F161,AD$3:AD161),IF(AB162&gt;0,AB162-(M162+Q162),""))," ")</f>
        <v>0</v>
      </c>
      <c r="AE162" s="23" t="str">
        <f>IFERROR(IF(F162="",AVERAGEIF(F$3:F162,F161,AE$3:AE162),AC162/N162)," ")</f>
        <v xml:space="preserve"> </v>
      </c>
      <c r="AF162" s="23" t="str">
        <f>IFERROR(IF(F162="",AVERAGEIF(F$3:F162,F161,AF$3:AF162),AD162/N162)," ")</f>
        <v xml:space="preserve"> </v>
      </c>
    </row>
    <row r="163" spans="7:32" ht="19" customHeight="1" x14ac:dyDescent="0.2">
      <c r="G163" s="1" t="str">
        <f t="shared" si="6"/>
        <v/>
      </c>
      <c r="I163" s="1">
        <f t="shared" si="7"/>
        <v>0</v>
      </c>
      <c r="M163" s="1">
        <f ca="1">IF(F163="",SUMIF(F$3:F163,F162,M$3:M162),K163*L163)</f>
        <v>0</v>
      </c>
      <c r="N163" s="1">
        <f ca="1">IFERROR(IF(F163="",SUMIF(F$3:F163,F162,N$3:N162),VLOOKUP(J:J,Прайс!A:C,3,0)*K163)," ")</f>
        <v>0</v>
      </c>
      <c r="O163" s="7">
        <f ca="1">IFERROR(IF(F163="",SUMIF(F$3:F163,F162,O$3:O162),VLOOKUP(J:J,Прайс!A:E,5,0)*K163)," ")</f>
        <v>0</v>
      </c>
      <c r="P163" s="1">
        <f ca="1">IFERROR(IF(F163="",SUMIF(F$3:F163,F162,P$3:P162),VLOOKUP(J:J,Прайс!A:F,6,0)*K163)," ")</f>
        <v>0</v>
      </c>
      <c r="Q163" s="1">
        <f ca="1">IFERROR(IF(F163="",SUMIF(F$3:F163,F162,Q$3:Q162),VLOOKUP(J:J,Прайс!A:G,7,0)*K163)," ")</f>
        <v>0</v>
      </c>
      <c r="R163" s="7">
        <f ca="1">IFERROR(IF(F163="",SUMIF(F$3:F163,F162,R$3:R162),(N163-(M163+O163+P163)))," ")</f>
        <v>0</v>
      </c>
      <c r="S163" s="1">
        <f ca="1">IFERROR(IF(F163="",SUMIF(F$3:F163,F162,S$3:S162),(N163-(M163+O163+Q163)))," ")</f>
        <v>0</v>
      </c>
      <c r="T163" s="23" t="str">
        <f>IFERROR(IF(F163="",AVERAGEIF(F$3:F163,F162,T$3:T163),R163/N163)," ")</f>
        <v xml:space="preserve"> </v>
      </c>
      <c r="U163" s="23" t="str">
        <f>IFERROR(IF(F163="",AVERAGEIF(F$3:F163,F162,U$3:U163),S163/N163)," ")</f>
        <v xml:space="preserve"> </v>
      </c>
      <c r="V163" s="1" t="str">
        <f t="shared" si="8"/>
        <v xml:space="preserve"> </v>
      </c>
      <c r="AB163" s="7">
        <f ca="1">IFERROR(IF(F163="",SUMIF(F$3:F163,F162,AB$3:AB162),Доп!K161+Доп!L161)," ")</f>
        <v>0</v>
      </c>
      <c r="AC163" s="7">
        <f ca="1">IFERROR(IF(F163="",SUMIF(F$3:F163,F162,AC$3:AC162),IF(AB163&gt;0,AB163-(M163+P163),""))," ")</f>
        <v>0</v>
      </c>
      <c r="AD163" s="1">
        <f ca="1">IFERROR(IF(F163="",SUMIF(F$3:F163,F162,AD$3:AD162),IF(AB163&gt;0,AB163-(M163+Q163),""))," ")</f>
        <v>0</v>
      </c>
      <c r="AE163" s="23" t="str">
        <f>IFERROR(IF(F163="",AVERAGEIF(F$3:F163,F162,AE$3:AE163),AC163/N163)," ")</f>
        <v xml:space="preserve"> </v>
      </c>
      <c r="AF163" s="23" t="str">
        <f>IFERROR(IF(F163="",AVERAGEIF(F$3:F163,F162,AF$3:AF163),AD163/N163)," ")</f>
        <v xml:space="preserve"> </v>
      </c>
    </row>
    <row r="164" spans="7:32" ht="19" customHeight="1" x14ac:dyDescent="0.2">
      <c r="G164" s="1" t="str">
        <f t="shared" si="6"/>
        <v/>
      </c>
      <c r="I164" s="1">
        <f t="shared" si="7"/>
        <v>0</v>
      </c>
      <c r="M164" s="1">
        <f ca="1">IF(F164="",SUMIF(F$3:F164,F163,M$3:M163),K164*L164)</f>
        <v>0</v>
      </c>
      <c r="N164" s="1">
        <f ca="1">IFERROR(IF(F164="",SUMIF(F$3:F164,F163,N$3:N163),VLOOKUP(J:J,Прайс!A:C,3,0)*K164)," ")</f>
        <v>0</v>
      </c>
      <c r="O164" s="7">
        <f ca="1">IFERROR(IF(F164="",SUMIF(F$3:F164,F163,O$3:O163),VLOOKUP(J:J,Прайс!A:E,5,0)*K164)," ")</f>
        <v>0</v>
      </c>
      <c r="P164" s="1">
        <f ca="1">IFERROR(IF(F164="",SUMIF(F$3:F164,F163,P$3:P163),VLOOKUP(J:J,Прайс!A:F,6,0)*K164)," ")</f>
        <v>0</v>
      </c>
      <c r="Q164" s="1">
        <f ca="1">IFERROR(IF(F164="",SUMIF(F$3:F164,F163,Q$3:Q163),VLOOKUP(J:J,Прайс!A:G,7,0)*K164)," ")</f>
        <v>0</v>
      </c>
      <c r="R164" s="7">
        <f ca="1">IFERROR(IF(F164="",SUMIF(F$3:F164,F163,R$3:R163),(N164-(M164+O164+P164)))," ")</f>
        <v>0</v>
      </c>
      <c r="S164" s="1">
        <f ca="1">IFERROR(IF(F164="",SUMIF(F$3:F164,F163,S$3:S163),(N164-(M164+O164+Q164)))," ")</f>
        <v>0</v>
      </c>
      <c r="T164" s="23" t="str">
        <f>IFERROR(IF(F164="",AVERAGEIF(F$3:F164,F163,T$3:T164),R164/N164)," ")</f>
        <v xml:space="preserve"> </v>
      </c>
      <c r="U164" s="23" t="str">
        <f>IFERROR(IF(F164="",AVERAGEIF(F$3:F164,F163,U$3:U164),S164/N164)," ")</f>
        <v xml:space="preserve"> </v>
      </c>
      <c r="V164" s="1" t="str">
        <f t="shared" si="8"/>
        <v xml:space="preserve"> </v>
      </c>
      <c r="AB164" s="7">
        <f ca="1">IFERROR(IF(F164="",SUMIF(F$3:F164,F163,AB$3:AB163),Доп!K162+Доп!L162)," ")</f>
        <v>0</v>
      </c>
      <c r="AC164" s="7">
        <f ca="1">IFERROR(IF(F164="",SUMIF(F$3:F164,F163,AC$3:AC163),IF(AB164&gt;0,AB164-(M164+P164),""))," ")</f>
        <v>0</v>
      </c>
      <c r="AD164" s="1">
        <f ca="1">IFERROR(IF(F164="",SUMIF(F$3:F164,F163,AD$3:AD163),IF(AB164&gt;0,AB164-(M164+Q164),""))," ")</f>
        <v>0</v>
      </c>
      <c r="AE164" s="23" t="str">
        <f>IFERROR(IF(F164="",AVERAGEIF(F$3:F164,F163,AE$3:AE164),AC164/N164)," ")</f>
        <v xml:space="preserve"> </v>
      </c>
      <c r="AF164" s="23" t="str">
        <f>IFERROR(IF(F164="",AVERAGEIF(F$3:F164,F163,AF$3:AF164),AD164/N164)," ")</f>
        <v xml:space="preserve"> </v>
      </c>
    </row>
    <row r="165" spans="7:32" ht="19" customHeight="1" x14ac:dyDescent="0.2">
      <c r="G165" s="1" t="str">
        <f t="shared" si="6"/>
        <v/>
      </c>
      <c r="I165" s="1">
        <f t="shared" si="7"/>
        <v>0</v>
      </c>
      <c r="M165" s="1">
        <f ca="1">IF(F165="",SUMIF(F$3:F165,F164,M$3:M164),K165*L165)</f>
        <v>0</v>
      </c>
      <c r="N165" s="1">
        <f ca="1">IFERROR(IF(F165="",SUMIF(F$3:F165,F164,N$3:N164),VLOOKUP(J:J,Прайс!A:C,3,0)*K165)," ")</f>
        <v>0</v>
      </c>
      <c r="O165" s="7">
        <f ca="1">IFERROR(IF(F165="",SUMIF(F$3:F165,F164,O$3:O164),VLOOKUP(J:J,Прайс!A:E,5,0)*K165)," ")</f>
        <v>0</v>
      </c>
      <c r="P165" s="1">
        <f ca="1">IFERROR(IF(F165="",SUMIF(F$3:F165,F164,P$3:P164),VLOOKUP(J:J,Прайс!A:F,6,0)*K165)," ")</f>
        <v>0</v>
      </c>
      <c r="Q165" s="1">
        <f ca="1">IFERROR(IF(F165="",SUMIF(F$3:F165,F164,Q$3:Q164),VLOOKUP(J:J,Прайс!A:G,7,0)*K165)," ")</f>
        <v>0</v>
      </c>
      <c r="R165" s="7">
        <f ca="1">IFERROR(IF(F165="",SUMIF(F$3:F165,F164,R$3:R164),(N165-(M165+O165+P165)))," ")</f>
        <v>0</v>
      </c>
      <c r="S165" s="1">
        <f ca="1">IFERROR(IF(F165="",SUMIF(F$3:F165,F164,S$3:S164),(N165-(M165+O165+Q165)))," ")</f>
        <v>0</v>
      </c>
      <c r="T165" s="23" t="str">
        <f>IFERROR(IF(F165="",AVERAGEIF(F$3:F165,F164,T$3:T165),R165/N165)," ")</f>
        <v xml:space="preserve"> </v>
      </c>
      <c r="U165" s="23" t="str">
        <f>IFERROR(IF(F165="",AVERAGEIF(F$3:F165,F164,U$3:U165),S165/N165)," ")</f>
        <v xml:space="preserve"> </v>
      </c>
      <c r="V165" s="1" t="str">
        <f t="shared" si="8"/>
        <v xml:space="preserve"> </v>
      </c>
      <c r="AB165" s="7">
        <f ca="1">IFERROR(IF(F165="",SUMIF(F$3:F165,F164,AB$3:AB164),Доп!K163+Доп!L163)," ")</f>
        <v>0</v>
      </c>
      <c r="AC165" s="7">
        <f ca="1">IFERROR(IF(F165="",SUMIF(F$3:F165,F164,AC$3:AC164),IF(AB165&gt;0,AB165-(M165+P165),""))," ")</f>
        <v>0</v>
      </c>
      <c r="AD165" s="1">
        <f ca="1">IFERROR(IF(F165="",SUMIF(F$3:F165,F164,AD$3:AD164),IF(AB165&gt;0,AB165-(M165+Q165),""))," ")</f>
        <v>0</v>
      </c>
      <c r="AE165" s="23" t="str">
        <f>IFERROR(IF(F165="",AVERAGEIF(F$3:F165,F164,AE$3:AE165),AC165/N165)," ")</f>
        <v xml:space="preserve"> </v>
      </c>
      <c r="AF165" s="23" t="str">
        <f>IFERROR(IF(F165="",AVERAGEIF(F$3:F165,F164,AF$3:AF165),AD165/N165)," ")</f>
        <v xml:space="preserve"> </v>
      </c>
    </row>
    <row r="166" spans="7:32" ht="19" customHeight="1" x14ac:dyDescent="0.2">
      <c r="G166" s="1" t="str">
        <f t="shared" si="6"/>
        <v/>
      </c>
      <c r="I166" s="1">
        <f t="shared" si="7"/>
        <v>0</v>
      </c>
      <c r="M166" s="1">
        <f ca="1">IF(F166="",SUMIF(F$3:F166,F165,M$3:M165),K166*L166)</f>
        <v>0</v>
      </c>
      <c r="N166" s="1">
        <f ca="1">IFERROR(IF(F166="",SUMIF(F$3:F166,F165,N$3:N165),VLOOKUP(J:J,Прайс!A:C,3,0)*K166)," ")</f>
        <v>0</v>
      </c>
      <c r="O166" s="7">
        <f ca="1">IFERROR(IF(F166="",SUMIF(F$3:F166,F165,O$3:O165),VLOOKUP(J:J,Прайс!A:E,5,0)*K166)," ")</f>
        <v>0</v>
      </c>
      <c r="P166" s="1">
        <f ca="1">IFERROR(IF(F166="",SUMIF(F$3:F166,F165,P$3:P165),VLOOKUP(J:J,Прайс!A:F,6,0)*K166)," ")</f>
        <v>0</v>
      </c>
      <c r="Q166" s="1">
        <f ca="1">IFERROR(IF(F166="",SUMIF(F$3:F166,F165,Q$3:Q165),VLOOKUP(J:J,Прайс!A:G,7,0)*K166)," ")</f>
        <v>0</v>
      </c>
      <c r="R166" s="7">
        <f ca="1">IFERROR(IF(F166="",SUMIF(F$3:F166,F165,R$3:R165),(N166-(M166+O166+P166)))," ")</f>
        <v>0</v>
      </c>
      <c r="S166" s="1">
        <f ca="1">IFERROR(IF(F166="",SUMIF(F$3:F166,F165,S$3:S165),(N166-(M166+O166+Q166)))," ")</f>
        <v>0</v>
      </c>
      <c r="T166" s="23" t="str">
        <f>IFERROR(IF(F166="",AVERAGEIF(F$3:F166,F165,T$3:T166),R166/N166)," ")</f>
        <v xml:space="preserve"> </v>
      </c>
      <c r="U166" s="23" t="str">
        <f>IFERROR(IF(F166="",AVERAGEIF(F$3:F166,F165,U$3:U166),S166/N166)," ")</f>
        <v xml:space="preserve"> </v>
      </c>
      <c r="V166" s="1" t="str">
        <f t="shared" si="8"/>
        <v xml:space="preserve"> </v>
      </c>
      <c r="AB166" s="7">
        <f ca="1">IFERROR(IF(F166="",SUMIF(F$3:F166,F165,AB$3:AB165),Доп!K164+Доп!L164)," ")</f>
        <v>0</v>
      </c>
      <c r="AC166" s="7">
        <f ca="1">IFERROR(IF(F166="",SUMIF(F$3:F166,F165,AC$3:AC165),IF(AB166&gt;0,AB166-(M166+P166),""))," ")</f>
        <v>0</v>
      </c>
      <c r="AD166" s="1">
        <f ca="1">IFERROR(IF(F166="",SUMIF(F$3:F166,F165,AD$3:AD165),IF(AB166&gt;0,AB166-(M166+Q166),""))," ")</f>
        <v>0</v>
      </c>
      <c r="AE166" s="23" t="str">
        <f>IFERROR(IF(F166="",AVERAGEIF(F$3:F166,F165,AE$3:AE166),AC166/N166)," ")</f>
        <v xml:space="preserve"> </v>
      </c>
      <c r="AF166" s="23" t="str">
        <f>IFERROR(IF(F166="",AVERAGEIF(F$3:F166,F165,AF$3:AF166),AD166/N166)," ")</f>
        <v xml:space="preserve"> </v>
      </c>
    </row>
    <row r="167" spans="7:32" ht="19" customHeight="1" x14ac:dyDescent="0.2">
      <c r="G167" s="1" t="str">
        <f t="shared" si="6"/>
        <v/>
      </c>
      <c r="I167" s="1">
        <f t="shared" si="7"/>
        <v>0</v>
      </c>
      <c r="M167" s="1">
        <f ca="1">IF(F167="",SUMIF(F$3:F167,F166,M$3:M166),K167*L167)</f>
        <v>0</v>
      </c>
      <c r="N167" s="1">
        <f ca="1">IFERROR(IF(F167="",SUMIF(F$3:F167,F166,N$3:N166),VLOOKUP(J:J,Прайс!A:C,3,0)*K167)," ")</f>
        <v>0</v>
      </c>
      <c r="O167" s="7">
        <f ca="1">IFERROR(IF(F167="",SUMIF(F$3:F167,F166,O$3:O166),VLOOKUP(J:J,Прайс!A:E,5,0)*K167)," ")</f>
        <v>0</v>
      </c>
      <c r="P167" s="1">
        <f ca="1">IFERROR(IF(F167="",SUMIF(F$3:F167,F166,P$3:P166),VLOOKUP(J:J,Прайс!A:F,6,0)*K167)," ")</f>
        <v>0</v>
      </c>
      <c r="Q167" s="1">
        <f ca="1">IFERROR(IF(F167="",SUMIF(F$3:F167,F166,Q$3:Q166),VLOOKUP(J:J,Прайс!A:G,7,0)*K167)," ")</f>
        <v>0</v>
      </c>
      <c r="R167" s="7">
        <f ca="1">IFERROR(IF(F167="",SUMIF(F$3:F167,F166,R$3:R166),(N167-(M167+O167+P167)))," ")</f>
        <v>0</v>
      </c>
      <c r="S167" s="1">
        <f ca="1">IFERROR(IF(F167="",SUMIF(F$3:F167,F166,S$3:S166),(N167-(M167+O167+Q167)))," ")</f>
        <v>0</v>
      </c>
      <c r="T167" s="23" t="str">
        <f>IFERROR(IF(F167="",AVERAGEIF(F$3:F167,F166,T$3:T167),R167/N167)," ")</f>
        <v xml:space="preserve"> </v>
      </c>
      <c r="U167" s="23" t="str">
        <f>IFERROR(IF(F167="",AVERAGEIF(F$3:F167,F166,U$3:U167),S167/N167)," ")</f>
        <v xml:space="preserve"> </v>
      </c>
      <c r="V167" s="1" t="str">
        <f t="shared" si="8"/>
        <v xml:space="preserve"> </v>
      </c>
      <c r="AB167" s="7">
        <f ca="1">IFERROR(IF(F167="",SUMIF(F$3:F167,F166,AB$3:AB166),Доп!K165+Доп!L165)," ")</f>
        <v>0</v>
      </c>
      <c r="AC167" s="7">
        <f ca="1">IFERROR(IF(F167="",SUMIF(F$3:F167,F166,AC$3:AC166),IF(AB167&gt;0,AB167-(M167+P167),""))," ")</f>
        <v>0</v>
      </c>
      <c r="AD167" s="1">
        <f ca="1">IFERROR(IF(F167="",SUMIF(F$3:F167,F166,AD$3:AD166),IF(AB167&gt;0,AB167-(M167+Q167),""))," ")</f>
        <v>0</v>
      </c>
      <c r="AE167" s="23" t="str">
        <f>IFERROR(IF(F167="",AVERAGEIF(F$3:F167,F166,AE$3:AE167),AC167/N167)," ")</f>
        <v xml:space="preserve"> </v>
      </c>
      <c r="AF167" s="23" t="str">
        <f>IFERROR(IF(F167="",AVERAGEIF(F$3:F167,F166,AF$3:AF167),AD167/N167)," ")</f>
        <v xml:space="preserve"> </v>
      </c>
    </row>
    <row r="168" spans="7:32" ht="19" customHeight="1" x14ac:dyDescent="0.2">
      <c r="G168" s="1" t="str">
        <f t="shared" si="6"/>
        <v/>
      </c>
      <c r="I168" s="1">
        <f t="shared" si="7"/>
        <v>0</v>
      </c>
      <c r="M168" s="1">
        <f ca="1">IF(F168="",SUMIF(F$3:F168,F167,M$3:M167),K168*L168)</f>
        <v>0</v>
      </c>
      <c r="N168" s="1">
        <f ca="1">IFERROR(IF(F168="",SUMIF(F$3:F168,F167,N$3:N167),VLOOKUP(J:J,Прайс!A:C,3,0)*K168)," ")</f>
        <v>0</v>
      </c>
      <c r="O168" s="7">
        <f ca="1">IFERROR(IF(F168="",SUMIF(F$3:F168,F167,O$3:O167),VLOOKUP(J:J,Прайс!A:E,5,0)*K168)," ")</f>
        <v>0</v>
      </c>
      <c r="P168" s="1">
        <f ca="1">IFERROR(IF(F168="",SUMIF(F$3:F168,F167,P$3:P167),VLOOKUP(J:J,Прайс!A:F,6,0)*K168)," ")</f>
        <v>0</v>
      </c>
      <c r="Q168" s="1">
        <f ca="1">IFERROR(IF(F168="",SUMIF(F$3:F168,F167,Q$3:Q167),VLOOKUP(J:J,Прайс!A:G,7,0)*K168)," ")</f>
        <v>0</v>
      </c>
      <c r="R168" s="7">
        <f ca="1">IFERROR(IF(F168="",SUMIF(F$3:F168,F167,R$3:R167),(N168-(M168+O168+P168)))," ")</f>
        <v>0</v>
      </c>
      <c r="S168" s="1">
        <f ca="1">IFERROR(IF(F168="",SUMIF(F$3:F168,F167,S$3:S167),(N168-(M168+O168+Q168)))," ")</f>
        <v>0</v>
      </c>
      <c r="T168" s="23" t="str">
        <f>IFERROR(IF(F168="",AVERAGEIF(F$3:F168,F167,T$3:T168),R168/N168)," ")</f>
        <v xml:space="preserve"> </v>
      </c>
      <c r="U168" s="23" t="str">
        <f>IFERROR(IF(F168="",AVERAGEIF(F$3:F168,F167,U$3:U168),S168/N168)," ")</f>
        <v xml:space="preserve"> </v>
      </c>
      <c r="V168" s="1" t="str">
        <f t="shared" si="8"/>
        <v xml:space="preserve"> </v>
      </c>
      <c r="AB168" s="7">
        <f ca="1">IFERROR(IF(F168="",SUMIF(F$3:F168,F167,AB$3:AB167),Доп!K166+Доп!L166)," ")</f>
        <v>0</v>
      </c>
      <c r="AC168" s="7">
        <f ca="1">IFERROR(IF(F168="",SUMIF(F$3:F168,F167,AC$3:AC167),IF(AB168&gt;0,AB168-(M168+P168),""))," ")</f>
        <v>0</v>
      </c>
      <c r="AD168" s="1">
        <f ca="1">IFERROR(IF(F168="",SUMIF(F$3:F168,F167,AD$3:AD167),IF(AB168&gt;0,AB168-(M168+Q168),""))," ")</f>
        <v>0</v>
      </c>
      <c r="AE168" s="23" t="str">
        <f>IFERROR(IF(F168="",AVERAGEIF(F$3:F168,F167,AE$3:AE168),AC168/N168)," ")</f>
        <v xml:space="preserve"> </v>
      </c>
      <c r="AF168" s="23" t="str">
        <f>IFERROR(IF(F168="",AVERAGEIF(F$3:F168,F167,AF$3:AF168),AD168/N168)," ")</f>
        <v xml:space="preserve"> </v>
      </c>
    </row>
    <row r="169" spans="7:32" ht="19" customHeight="1" x14ac:dyDescent="0.2">
      <c r="G169" s="1" t="str">
        <f t="shared" si="6"/>
        <v/>
      </c>
      <c r="I169" s="1">
        <f t="shared" si="7"/>
        <v>0</v>
      </c>
      <c r="M169" s="1">
        <f ca="1">IF(F169="",SUMIF(F$3:F169,F168,M$3:M168),K169*L169)</f>
        <v>0</v>
      </c>
      <c r="N169" s="1">
        <f ca="1">IFERROR(IF(F169="",SUMIF(F$3:F169,F168,N$3:N168),VLOOKUP(J:J,Прайс!A:C,3,0)*K169)," ")</f>
        <v>0</v>
      </c>
      <c r="O169" s="7">
        <f ca="1">IFERROR(IF(F169="",SUMIF(F$3:F169,F168,O$3:O168),VLOOKUP(J:J,Прайс!A:E,5,0)*K169)," ")</f>
        <v>0</v>
      </c>
      <c r="P169" s="1">
        <f ca="1">IFERROR(IF(F169="",SUMIF(F$3:F169,F168,P$3:P168),VLOOKUP(J:J,Прайс!A:F,6,0)*K169)," ")</f>
        <v>0</v>
      </c>
      <c r="Q169" s="1">
        <f ca="1">IFERROR(IF(F169="",SUMIF(F$3:F169,F168,Q$3:Q168),VLOOKUP(J:J,Прайс!A:G,7,0)*K169)," ")</f>
        <v>0</v>
      </c>
      <c r="R169" s="7">
        <f ca="1">IFERROR(IF(F169="",SUMIF(F$3:F169,F168,R$3:R168),(N169-(M169+O169+P169)))," ")</f>
        <v>0</v>
      </c>
      <c r="S169" s="1">
        <f ca="1">IFERROR(IF(F169="",SUMIF(F$3:F169,F168,S$3:S168),(N169-(M169+O169+Q169)))," ")</f>
        <v>0</v>
      </c>
      <c r="T169" s="23" t="str">
        <f>IFERROR(IF(F169="",AVERAGEIF(F$3:F169,F168,T$3:T169),R169/N169)," ")</f>
        <v xml:space="preserve"> </v>
      </c>
      <c r="U169" s="23" t="str">
        <f>IFERROR(IF(F169="",AVERAGEIF(F$3:F169,F168,U$3:U169),S169/N169)," ")</f>
        <v xml:space="preserve"> </v>
      </c>
      <c r="V169" s="1" t="str">
        <f t="shared" si="8"/>
        <v xml:space="preserve"> </v>
      </c>
      <c r="AB169" s="7">
        <f ca="1">IFERROR(IF(F169="",SUMIF(F$3:F169,F168,AB$3:AB168),Доп!K167+Доп!L167)," ")</f>
        <v>0</v>
      </c>
      <c r="AC169" s="7">
        <f ca="1">IFERROR(IF(F169="",SUMIF(F$3:F169,F168,AC$3:AC168),IF(AB169&gt;0,AB169-(M169+P169),""))," ")</f>
        <v>0</v>
      </c>
      <c r="AD169" s="1">
        <f ca="1">IFERROR(IF(F169="",SUMIF(F$3:F169,F168,AD$3:AD168),IF(AB169&gt;0,AB169-(M169+Q169),""))," ")</f>
        <v>0</v>
      </c>
      <c r="AE169" s="23" t="str">
        <f>IFERROR(IF(F169="",AVERAGEIF(F$3:F169,F168,AE$3:AE169),AC169/N169)," ")</f>
        <v xml:space="preserve"> </v>
      </c>
      <c r="AF169" s="23" t="str">
        <f>IFERROR(IF(F169="",AVERAGEIF(F$3:F169,F168,AF$3:AF169),AD169/N169)," ")</f>
        <v xml:space="preserve"> </v>
      </c>
    </row>
    <row r="170" spans="7:32" ht="19" customHeight="1" x14ac:dyDescent="0.2">
      <c r="G170" s="1" t="str">
        <f t="shared" si="6"/>
        <v/>
      </c>
      <c r="I170" s="1">
        <f t="shared" si="7"/>
        <v>0</v>
      </c>
      <c r="M170" s="1">
        <f ca="1">IF(F170="",SUMIF(F$3:F170,F169,M$3:M169),K170*L170)</f>
        <v>0</v>
      </c>
      <c r="N170" s="1">
        <f ca="1">IFERROR(IF(F170="",SUMIF(F$3:F170,F169,N$3:N169),VLOOKUP(J:J,Прайс!A:C,3,0)*K170)," ")</f>
        <v>0</v>
      </c>
      <c r="O170" s="7">
        <f ca="1">IFERROR(IF(F170="",SUMIF(F$3:F170,F169,O$3:O169),VLOOKUP(J:J,Прайс!A:E,5,0)*K170)," ")</f>
        <v>0</v>
      </c>
      <c r="P170" s="1">
        <f ca="1">IFERROR(IF(F170="",SUMIF(F$3:F170,F169,P$3:P169),VLOOKUP(J:J,Прайс!A:F,6,0)*K170)," ")</f>
        <v>0</v>
      </c>
      <c r="Q170" s="1">
        <f ca="1">IFERROR(IF(F170="",SUMIF(F$3:F170,F169,Q$3:Q169),VLOOKUP(J:J,Прайс!A:G,7,0)*K170)," ")</f>
        <v>0</v>
      </c>
      <c r="R170" s="7">
        <f ca="1">IFERROR(IF(F170="",SUMIF(F$3:F170,F169,R$3:R169),(N170-(M170+O170+P170)))," ")</f>
        <v>0</v>
      </c>
      <c r="S170" s="1">
        <f ca="1">IFERROR(IF(F170="",SUMIF(F$3:F170,F169,S$3:S169),(N170-(M170+O170+Q170)))," ")</f>
        <v>0</v>
      </c>
      <c r="T170" s="23" t="str">
        <f>IFERROR(IF(F170="",AVERAGEIF(F$3:F170,F169,T$3:T170),R170/N170)," ")</f>
        <v xml:space="preserve"> </v>
      </c>
      <c r="U170" s="23" t="str">
        <f>IFERROR(IF(F170="",AVERAGEIF(F$3:F170,F169,U$3:U170),S170/N170)," ")</f>
        <v xml:space="preserve"> </v>
      </c>
      <c r="V170" s="1" t="str">
        <f t="shared" si="8"/>
        <v xml:space="preserve"> </v>
      </c>
      <c r="AB170" s="7">
        <f ca="1">IFERROR(IF(F170="",SUMIF(F$3:F170,F169,AB$3:AB169),Доп!K168+Доп!L168)," ")</f>
        <v>0</v>
      </c>
      <c r="AC170" s="7">
        <f ca="1">IFERROR(IF(F170="",SUMIF(F$3:F170,F169,AC$3:AC169),IF(AB170&gt;0,AB170-(M170+P170),""))," ")</f>
        <v>0</v>
      </c>
      <c r="AD170" s="1">
        <f ca="1">IFERROR(IF(F170="",SUMIF(F$3:F170,F169,AD$3:AD169),IF(AB170&gt;0,AB170-(M170+Q170),""))," ")</f>
        <v>0</v>
      </c>
      <c r="AE170" s="23" t="str">
        <f>IFERROR(IF(F170="",AVERAGEIF(F$3:F170,F169,AE$3:AE170),AC170/N170)," ")</f>
        <v xml:space="preserve"> </v>
      </c>
      <c r="AF170" s="23" t="str">
        <f>IFERROR(IF(F170="",AVERAGEIF(F$3:F170,F169,AF$3:AF170),AD170/N170)," ")</f>
        <v xml:space="preserve"> </v>
      </c>
    </row>
    <row r="171" spans="7:32" ht="19" customHeight="1" x14ac:dyDescent="0.2">
      <c r="G171" s="1" t="str">
        <f t="shared" si="6"/>
        <v/>
      </c>
      <c r="I171" s="1">
        <f t="shared" si="7"/>
        <v>0</v>
      </c>
      <c r="M171" s="1">
        <f ca="1">IF(F171="",SUMIF(F$3:F171,F170,M$3:M170),K171*L171)</f>
        <v>0</v>
      </c>
      <c r="N171" s="1">
        <f ca="1">IFERROR(IF(F171="",SUMIF(F$3:F171,F170,N$3:N170),VLOOKUP(J:J,Прайс!A:C,3,0)*K171)," ")</f>
        <v>0</v>
      </c>
      <c r="O171" s="7">
        <f ca="1">IFERROR(IF(F171="",SUMIF(F$3:F171,F170,O$3:O170),VLOOKUP(J:J,Прайс!A:E,5,0)*K171)," ")</f>
        <v>0</v>
      </c>
      <c r="P171" s="1">
        <f ca="1">IFERROR(IF(F171="",SUMIF(F$3:F171,F170,P$3:P170),VLOOKUP(J:J,Прайс!A:F,6,0)*K171)," ")</f>
        <v>0</v>
      </c>
      <c r="Q171" s="1">
        <f ca="1">IFERROR(IF(F171="",SUMIF(F$3:F171,F170,Q$3:Q170),VLOOKUP(J:J,Прайс!A:G,7,0)*K171)," ")</f>
        <v>0</v>
      </c>
      <c r="R171" s="7">
        <f ca="1">IFERROR(IF(F171="",SUMIF(F$3:F171,F170,R$3:R170),(N171-(M171+O171+P171)))," ")</f>
        <v>0</v>
      </c>
      <c r="S171" s="1">
        <f ca="1">IFERROR(IF(F171="",SUMIF(F$3:F171,F170,S$3:S170),(N171-(M171+O171+Q171)))," ")</f>
        <v>0</v>
      </c>
      <c r="T171" s="23" t="str">
        <f>IFERROR(IF(F171="",AVERAGEIF(F$3:F171,F170,T$3:T171),R171/N171)," ")</f>
        <v xml:space="preserve"> </v>
      </c>
      <c r="U171" s="23" t="str">
        <f>IFERROR(IF(F171="",AVERAGEIF(F$3:F171,F170,U$3:U171),S171/N171)," ")</f>
        <v xml:space="preserve"> </v>
      </c>
      <c r="V171" s="1" t="str">
        <f t="shared" si="8"/>
        <v xml:space="preserve"> </v>
      </c>
      <c r="AB171" s="7">
        <f ca="1">IFERROR(IF(F171="",SUMIF(F$3:F171,F170,AB$3:AB170),Доп!K169+Доп!L169)," ")</f>
        <v>0</v>
      </c>
      <c r="AC171" s="7">
        <f ca="1">IFERROR(IF(F171="",SUMIF(F$3:F171,F170,AC$3:AC170),IF(AB171&gt;0,AB171-(M171+P171),""))," ")</f>
        <v>0</v>
      </c>
      <c r="AD171" s="1">
        <f ca="1">IFERROR(IF(F171="",SUMIF(F$3:F171,F170,AD$3:AD170),IF(AB171&gt;0,AB171-(M171+Q171),""))," ")</f>
        <v>0</v>
      </c>
      <c r="AE171" s="23" t="str">
        <f>IFERROR(IF(F171="",AVERAGEIF(F$3:F171,F170,AE$3:AE171),AC171/N171)," ")</f>
        <v xml:space="preserve"> </v>
      </c>
      <c r="AF171" s="23" t="str">
        <f>IFERROR(IF(F171="",AVERAGEIF(F$3:F171,F170,AF$3:AF171),AD171/N171)," ")</f>
        <v xml:space="preserve"> </v>
      </c>
    </row>
    <row r="172" spans="7:32" ht="19" customHeight="1" x14ac:dyDescent="0.2">
      <c r="G172" s="1" t="str">
        <f t="shared" si="6"/>
        <v/>
      </c>
      <c r="I172" s="1">
        <f t="shared" si="7"/>
        <v>0</v>
      </c>
      <c r="M172" s="1">
        <f ca="1">IF(F172="",SUMIF(F$3:F172,F171,M$3:M171),K172*L172)</f>
        <v>0</v>
      </c>
      <c r="N172" s="1">
        <f ca="1">IFERROR(IF(F172="",SUMIF(F$3:F172,F171,N$3:N171),VLOOKUP(J:J,Прайс!A:C,3,0)*K172)," ")</f>
        <v>0</v>
      </c>
      <c r="O172" s="7">
        <f ca="1">IFERROR(IF(F172="",SUMIF(F$3:F172,F171,O$3:O171),VLOOKUP(J:J,Прайс!A:E,5,0)*K172)," ")</f>
        <v>0</v>
      </c>
      <c r="P172" s="1">
        <f ca="1">IFERROR(IF(F172="",SUMIF(F$3:F172,F171,P$3:P171),VLOOKUP(J:J,Прайс!A:F,6,0)*K172)," ")</f>
        <v>0</v>
      </c>
      <c r="Q172" s="1">
        <f ca="1">IFERROR(IF(F172="",SUMIF(F$3:F172,F171,Q$3:Q171),VLOOKUP(J:J,Прайс!A:G,7,0)*K172)," ")</f>
        <v>0</v>
      </c>
      <c r="R172" s="7">
        <f ca="1">IFERROR(IF(F172="",SUMIF(F$3:F172,F171,R$3:R171),(N172-(M172+O172+P172)))," ")</f>
        <v>0</v>
      </c>
      <c r="S172" s="1">
        <f ca="1">IFERROR(IF(F172="",SUMIF(F$3:F172,F171,S$3:S171),(N172-(M172+O172+Q172)))," ")</f>
        <v>0</v>
      </c>
      <c r="T172" s="23" t="str">
        <f>IFERROR(IF(F172="",AVERAGEIF(F$3:F172,F171,T$3:T172),R172/N172)," ")</f>
        <v xml:space="preserve"> </v>
      </c>
      <c r="U172" s="23" t="str">
        <f>IFERROR(IF(F172="",AVERAGEIF(F$3:F172,F171,U$3:U172),S172/N172)," ")</f>
        <v xml:space="preserve"> </v>
      </c>
      <c r="V172" s="1" t="str">
        <f t="shared" si="8"/>
        <v xml:space="preserve"> </v>
      </c>
      <c r="AB172" s="7">
        <f ca="1">IFERROR(IF(F172="",SUMIF(F$3:F172,F171,AB$3:AB171),Доп!K170+Доп!L170)," ")</f>
        <v>0</v>
      </c>
      <c r="AC172" s="7">
        <f ca="1">IFERROR(IF(F172="",SUMIF(F$3:F172,F171,AC$3:AC171),IF(AB172&gt;0,AB172-(M172+P172),""))," ")</f>
        <v>0</v>
      </c>
      <c r="AD172" s="1">
        <f ca="1">IFERROR(IF(F172="",SUMIF(F$3:F172,F171,AD$3:AD171),IF(AB172&gt;0,AB172-(M172+Q172),""))," ")</f>
        <v>0</v>
      </c>
      <c r="AE172" s="23" t="str">
        <f>IFERROR(IF(F172="",AVERAGEIF(F$3:F172,F171,AE$3:AE172),AC172/N172)," ")</f>
        <v xml:space="preserve"> </v>
      </c>
      <c r="AF172" s="23" t="str">
        <f>IFERROR(IF(F172="",AVERAGEIF(F$3:F172,F171,AF$3:AF172),AD172/N172)," ")</f>
        <v xml:space="preserve"> </v>
      </c>
    </row>
    <row r="173" spans="7:32" ht="19" customHeight="1" x14ac:dyDescent="0.2">
      <c r="G173" s="1" t="str">
        <f t="shared" si="6"/>
        <v/>
      </c>
      <c r="I173" s="1">
        <f t="shared" si="7"/>
        <v>0</v>
      </c>
      <c r="M173" s="1">
        <f ca="1">IF(F173="",SUMIF(F$3:F173,F172,M$3:M172),K173*L173)</f>
        <v>0</v>
      </c>
      <c r="N173" s="1">
        <f ca="1">IFERROR(IF(F173="",SUMIF(F$3:F173,F172,N$3:N172),VLOOKUP(J:J,Прайс!A:C,3,0)*K173)," ")</f>
        <v>0</v>
      </c>
      <c r="O173" s="7">
        <f ca="1">IFERROR(IF(F173="",SUMIF(F$3:F173,F172,O$3:O172),VLOOKUP(J:J,Прайс!A:E,5,0)*K173)," ")</f>
        <v>0</v>
      </c>
      <c r="P173" s="1">
        <f ca="1">IFERROR(IF(F173="",SUMIF(F$3:F173,F172,P$3:P172),VLOOKUP(J:J,Прайс!A:F,6,0)*K173)," ")</f>
        <v>0</v>
      </c>
      <c r="Q173" s="1">
        <f ca="1">IFERROR(IF(F173="",SUMIF(F$3:F173,F172,Q$3:Q172),VLOOKUP(J:J,Прайс!A:G,7,0)*K173)," ")</f>
        <v>0</v>
      </c>
      <c r="R173" s="7">
        <f ca="1">IFERROR(IF(F173="",SUMIF(F$3:F173,F172,R$3:R172),(N173-(M173+O173+P173)))," ")</f>
        <v>0</v>
      </c>
      <c r="S173" s="1">
        <f ca="1">IFERROR(IF(F173="",SUMIF(F$3:F173,F172,S$3:S172),(N173-(M173+O173+Q173)))," ")</f>
        <v>0</v>
      </c>
      <c r="T173" s="23" t="str">
        <f>IFERROR(IF(F173="",AVERAGEIF(F$3:F173,F172,T$3:T173),R173/N173)," ")</f>
        <v xml:space="preserve"> </v>
      </c>
      <c r="U173" s="23" t="str">
        <f>IFERROR(IF(F173="",AVERAGEIF(F$3:F173,F172,U$3:U173),S173/N173)," ")</f>
        <v xml:space="preserve"> </v>
      </c>
      <c r="V173" s="1" t="str">
        <f t="shared" si="8"/>
        <v xml:space="preserve"> </v>
      </c>
      <c r="AB173" s="7">
        <f ca="1">IFERROR(IF(F173="",SUMIF(F$3:F173,F172,AB$3:AB172),Доп!K171+Доп!L171)," ")</f>
        <v>0</v>
      </c>
      <c r="AC173" s="7">
        <f ca="1">IFERROR(IF(F173="",SUMIF(F$3:F173,F172,AC$3:AC172),IF(AB173&gt;0,AB173-(M173+P173),""))," ")</f>
        <v>0</v>
      </c>
      <c r="AD173" s="1">
        <f ca="1">IFERROR(IF(F173="",SUMIF(F$3:F173,F172,AD$3:AD172),IF(AB173&gt;0,AB173-(M173+Q173),""))," ")</f>
        <v>0</v>
      </c>
      <c r="AE173" s="23" t="str">
        <f>IFERROR(IF(F173="",AVERAGEIF(F$3:F173,F172,AE$3:AE173),AC173/N173)," ")</f>
        <v xml:space="preserve"> </v>
      </c>
      <c r="AF173" s="23" t="str">
        <f>IFERROR(IF(F173="",AVERAGEIF(F$3:F173,F172,AF$3:AF173),AD173/N173)," ")</f>
        <v xml:space="preserve"> </v>
      </c>
    </row>
    <row r="174" spans="7:32" ht="19" customHeight="1" x14ac:dyDescent="0.2">
      <c r="G174" s="1" t="str">
        <f t="shared" si="6"/>
        <v/>
      </c>
      <c r="I174" s="1">
        <f t="shared" si="7"/>
        <v>0</v>
      </c>
      <c r="M174" s="1">
        <f ca="1">IF(F174="",SUMIF(F$3:F174,F173,M$3:M173),K174*L174)</f>
        <v>0</v>
      </c>
      <c r="N174" s="1">
        <f ca="1">IFERROR(IF(F174="",SUMIF(F$3:F174,F173,N$3:N173),VLOOKUP(J:J,Прайс!A:C,3,0)*K174)," ")</f>
        <v>0</v>
      </c>
      <c r="O174" s="7">
        <f ca="1">IFERROR(IF(F174="",SUMIF(F$3:F174,F173,O$3:O173),VLOOKUP(J:J,Прайс!A:E,5,0)*K174)," ")</f>
        <v>0</v>
      </c>
      <c r="P174" s="1">
        <f ca="1">IFERROR(IF(F174="",SUMIF(F$3:F174,F173,P$3:P173),VLOOKUP(J:J,Прайс!A:F,6,0)*K174)," ")</f>
        <v>0</v>
      </c>
      <c r="Q174" s="1">
        <f ca="1">IFERROR(IF(F174="",SUMIF(F$3:F174,F173,Q$3:Q173),VLOOKUP(J:J,Прайс!A:G,7,0)*K174)," ")</f>
        <v>0</v>
      </c>
      <c r="R174" s="7">
        <f ca="1">IFERROR(IF(F174="",SUMIF(F$3:F174,F173,R$3:R173),(N174-(M174+O174+P174)))," ")</f>
        <v>0</v>
      </c>
      <c r="S174" s="1">
        <f ca="1">IFERROR(IF(F174="",SUMIF(F$3:F174,F173,S$3:S173),(N174-(M174+O174+Q174)))," ")</f>
        <v>0</v>
      </c>
      <c r="T174" s="23" t="str">
        <f>IFERROR(IF(F174="",AVERAGEIF(F$3:F174,F173,T$3:T174),R174/N174)," ")</f>
        <v xml:space="preserve"> </v>
      </c>
      <c r="U174" s="23" t="str">
        <f>IFERROR(IF(F174="",AVERAGEIF(F$3:F174,F173,U$3:U174),S174/N174)," ")</f>
        <v xml:space="preserve"> </v>
      </c>
      <c r="V174" s="1" t="str">
        <f t="shared" si="8"/>
        <v xml:space="preserve"> </v>
      </c>
      <c r="AB174" s="7">
        <f ca="1">IFERROR(IF(F174="",SUMIF(F$3:F174,F173,AB$3:AB173),Доп!K172+Доп!L172)," ")</f>
        <v>0</v>
      </c>
      <c r="AC174" s="7">
        <f ca="1">IFERROR(IF(F174="",SUMIF(F$3:F174,F173,AC$3:AC173),IF(AB174&gt;0,AB174-(M174+P174),""))," ")</f>
        <v>0</v>
      </c>
      <c r="AD174" s="1">
        <f ca="1">IFERROR(IF(F174="",SUMIF(F$3:F174,F173,AD$3:AD173),IF(AB174&gt;0,AB174-(M174+Q174),""))," ")</f>
        <v>0</v>
      </c>
      <c r="AE174" s="23" t="str">
        <f>IFERROR(IF(F174="",AVERAGEIF(F$3:F174,F173,AE$3:AE174),AC174/N174)," ")</f>
        <v xml:space="preserve"> </v>
      </c>
      <c r="AF174" s="23" t="str">
        <f>IFERROR(IF(F174="",AVERAGEIF(F$3:F174,F173,AF$3:AF174),AD174/N174)," ")</f>
        <v xml:space="preserve"> </v>
      </c>
    </row>
    <row r="175" spans="7:32" ht="19" customHeight="1" x14ac:dyDescent="0.2">
      <c r="G175" s="1" t="str">
        <f t="shared" si="6"/>
        <v/>
      </c>
      <c r="I175" s="1">
        <f t="shared" si="7"/>
        <v>0</v>
      </c>
      <c r="M175" s="1">
        <f ca="1">IF(F175="",SUMIF(F$3:F175,F174,M$3:M174),K175*L175)</f>
        <v>0</v>
      </c>
      <c r="N175" s="1">
        <f ca="1">IFERROR(IF(F175="",SUMIF(F$3:F175,F174,N$3:N174),VLOOKUP(J:J,Прайс!A:C,3,0)*K175)," ")</f>
        <v>0</v>
      </c>
      <c r="O175" s="7">
        <f ca="1">IFERROR(IF(F175="",SUMIF(F$3:F175,F174,O$3:O174),VLOOKUP(J:J,Прайс!A:E,5,0)*K175)," ")</f>
        <v>0</v>
      </c>
      <c r="P175" s="1">
        <f ca="1">IFERROR(IF(F175="",SUMIF(F$3:F175,F174,P$3:P174),VLOOKUP(J:J,Прайс!A:F,6,0)*K175)," ")</f>
        <v>0</v>
      </c>
      <c r="Q175" s="1">
        <f ca="1">IFERROR(IF(F175="",SUMIF(F$3:F175,F174,Q$3:Q174),VLOOKUP(J:J,Прайс!A:G,7,0)*K175)," ")</f>
        <v>0</v>
      </c>
      <c r="R175" s="7">
        <f ca="1">IFERROR(IF(F175="",SUMIF(F$3:F175,F174,R$3:R174),(N175-(M175+O175+P175)))," ")</f>
        <v>0</v>
      </c>
      <c r="S175" s="1">
        <f ca="1">IFERROR(IF(F175="",SUMIF(F$3:F175,F174,S$3:S174),(N175-(M175+O175+Q175)))," ")</f>
        <v>0</v>
      </c>
      <c r="T175" s="23" t="str">
        <f>IFERROR(IF(F175="",AVERAGEIF(F$3:F175,F174,T$3:T175),R175/N175)," ")</f>
        <v xml:space="preserve"> </v>
      </c>
      <c r="U175" s="23" t="str">
        <f>IFERROR(IF(F175="",AVERAGEIF(F$3:F175,F174,U$3:U175),S175/N175)," ")</f>
        <v xml:space="preserve"> </v>
      </c>
      <c r="V175" s="1" t="str">
        <f t="shared" si="8"/>
        <v xml:space="preserve"> </v>
      </c>
      <c r="AB175" s="7">
        <f ca="1">IFERROR(IF(F175="",SUMIF(F$3:F175,F174,AB$3:AB174),Доп!K173+Доп!L173)," ")</f>
        <v>0</v>
      </c>
      <c r="AC175" s="7">
        <f ca="1">IFERROR(IF(F175="",SUMIF(F$3:F175,F174,AC$3:AC174),IF(AB175&gt;0,AB175-(M175+P175),""))," ")</f>
        <v>0</v>
      </c>
      <c r="AD175" s="1">
        <f ca="1">IFERROR(IF(F175="",SUMIF(F$3:F175,F174,AD$3:AD174),IF(AB175&gt;0,AB175-(M175+Q175),""))," ")</f>
        <v>0</v>
      </c>
      <c r="AE175" s="23" t="str">
        <f>IFERROR(IF(F175="",AVERAGEIF(F$3:F175,F174,AE$3:AE175),AC175/N175)," ")</f>
        <v xml:space="preserve"> </v>
      </c>
      <c r="AF175" s="23" t="str">
        <f>IFERROR(IF(F175="",AVERAGEIF(F$3:F175,F174,AF$3:AF175),AD175/N175)," ")</f>
        <v xml:space="preserve"> </v>
      </c>
    </row>
    <row r="176" spans="7:32" ht="19" customHeight="1" x14ac:dyDescent="0.2">
      <c r="G176" s="1" t="str">
        <f t="shared" si="6"/>
        <v/>
      </c>
      <c r="I176" s="1">
        <f t="shared" si="7"/>
        <v>0</v>
      </c>
      <c r="M176" s="1">
        <f ca="1">IF(F176="",SUMIF(F$3:F176,F175,M$3:M175),K176*L176)</f>
        <v>0</v>
      </c>
      <c r="N176" s="1">
        <f ca="1">IFERROR(IF(F176="",SUMIF(F$3:F176,F175,N$3:N175),VLOOKUP(J:J,Прайс!A:C,3,0)*K176)," ")</f>
        <v>0</v>
      </c>
      <c r="O176" s="7">
        <f ca="1">IFERROR(IF(F176="",SUMIF(F$3:F176,F175,O$3:O175),VLOOKUP(J:J,Прайс!A:E,5,0)*K176)," ")</f>
        <v>0</v>
      </c>
      <c r="P176" s="1">
        <f ca="1">IFERROR(IF(F176="",SUMIF(F$3:F176,F175,P$3:P175),VLOOKUP(J:J,Прайс!A:F,6,0)*K176)," ")</f>
        <v>0</v>
      </c>
      <c r="Q176" s="1">
        <f ca="1">IFERROR(IF(F176="",SUMIF(F$3:F176,F175,Q$3:Q175),VLOOKUP(J:J,Прайс!A:G,7,0)*K176)," ")</f>
        <v>0</v>
      </c>
      <c r="R176" s="7">
        <f ca="1">IFERROR(IF(F176="",SUMIF(F$3:F176,F175,R$3:R175),(N176-(M176+O176+P176)))," ")</f>
        <v>0</v>
      </c>
      <c r="S176" s="1">
        <f ca="1">IFERROR(IF(F176="",SUMIF(F$3:F176,F175,S$3:S175),(N176-(M176+O176+Q176)))," ")</f>
        <v>0</v>
      </c>
      <c r="T176" s="23" t="str">
        <f>IFERROR(IF(F176="",AVERAGEIF(F$3:F176,F175,T$3:T176),R176/N176)," ")</f>
        <v xml:space="preserve"> </v>
      </c>
      <c r="U176" s="23" t="str">
        <f>IFERROR(IF(F176="",AVERAGEIF(F$3:F176,F175,U$3:U176),S176/N176)," ")</f>
        <v xml:space="preserve"> </v>
      </c>
      <c r="V176" s="1" t="str">
        <f t="shared" si="8"/>
        <v xml:space="preserve"> </v>
      </c>
      <c r="AB176" s="7">
        <f ca="1">IFERROR(IF(F176="",SUMIF(F$3:F176,F175,AB$3:AB175),Доп!K174+Доп!L174)," ")</f>
        <v>0</v>
      </c>
      <c r="AC176" s="7">
        <f ca="1">IFERROR(IF(F176="",SUMIF(F$3:F176,F175,AC$3:AC175),IF(AB176&gt;0,AB176-(M176+P176),""))," ")</f>
        <v>0</v>
      </c>
      <c r="AD176" s="1">
        <f ca="1">IFERROR(IF(F176="",SUMIF(F$3:F176,F175,AD$3:AD175),IF(AB176&gt;0,AB176-(M176+Q176),""))," ")</f>
        <v>0</v>
      </c>
      <c r="AE176" s="23" t="str">
        <f>IFERROR(IF(F176="",AVERAGEIF(F$3:F176,F175,AE$3:AE176),AC176/N176)," ")</f>
        <v xml:space="preserve"> </v>
      </c>
      <c r="AF176" s="23" t="str">
        <f>IFERROR(IF(F176="",AVERAGEIF(F$3:F176,F175,AF$3:AF176),AD176/N176)," ")</f>
        <v xml:space="preserve"> </v>
      </c>
    </row>
    <row r="177" spans="7:32" ht="19" customHeight="1" x14ac:dyDescent="0.2">
      <c r="G177" s="1" t="str">
        <f t="shared" si="6"/>
        <v/>
      </c>
      <c r="I177" s="1">
        <f t="shared" si="7"/>
        <v>0</v>
      </c>
      <c r="M177" s="1">
        <f ca="1">IF(F177="",SUMIF(F$3:F177,F176,M$3:M176),K177*L177)</f>
        <v>0</v>
      </c>
      <c r="N177" s="1">
        <f ca="1">IFERROR(IF(F177="",SUMIF(F$3:F177,F176,N$3:N176),VLOOKUP(J:J,Прайс!A:C,3,0)*K177)," ")</f>
        <v>0</v>
      </c>
      <c r="O177" s="7">
        <f ca="1">IFERROR(IF(F177="",SUMIF(F$3:F177,F176,O$3:O176),VLOOKUP(J:J,Прайс!A:E,5,0)*K177)," ")</f>
        <v>0</v>
      </c>
      <c r="P177" s="1">
        <f ca="1">IFERROR(IF(F177="",SUMIF(F$3:F177,F176,P$3:P176),VLOOKUP(J:J,Прайс!A:F,6,0)*K177)," ")</f>
        <v>0</v>
      </c>
      <c r="Q177" s="1">
        <f ca="1">IFERROR(IF(F177="",SUMIF(F$3:F177,F176,Q$3:Q176),VLOOKUP(J:J,Прайс!A:G,7,0)*K177)," ")</f>
        <v>0</v>
      </c>
      <c r="R177" s="7">
        <f ca="1">IFERROR(IF(F177="",SUMIF(F$3:F177,F176,R$3:R176),(N177-(M177+O177+P177)))," ")</f>
        <v>0</v>
      </c>
      <c r="S177" s="1">
        <f ca="1">IFERROR(IF(F177="",SUMIF(F$3:F177,F176,S$3:S176),(N177-(M177+O177+Q177)))," ")</f>
        <v>0</v>
      </c>
      <c r="T177" s="23" t="str">
        <f>IFERROR(IF(F177="",AVERAGEIF(F$3:F177,F176,T$3:T177),R177/N177)," ")</f>
        <v xml:space="preserve"> </v>
      </c>
      <c r="U177" s="23" t="str">
        <f>IFERROR(IF(F177="",AVERAGEIF(F$3:F177,F176,U$3:U177),S177/N177)," ")</f>
        <v xml:space="preserve"> </v>
      </c>
      <c r="V177" s="1" t="str">
        <f t="shared" si="8"/>
        <v xml:space="preserve"> </v>
      </c>
      <c r="AB177" s="7">
        <f ca="1">IFERROR(IF(F177="",SUMIF(F$3:F177,F176,AB$3:AB176),Доп!K175+Доп!L175)," ")</f>
        <v>0</v>
      </c>
      <c r="AC177" s="7">
        <f ca="1">IFERROR(IF(F177="",SUMIF(F$3:F177,F176,AC$3:AC176),IF(AB177&gt;0,AB177-(M177+P177),""))," ")</f>
        <v>0</v>
      </c>
      <c r="AD177" s="1">
        <f ca="1">IFERROR(IF(F177="",SUMIF(F$3:F177,F176,AD$3:AD176),IF(AB177&gt;0,AB177-(M177+Q177),""))," ")</f>
        <v>0</v>
      </c>
      <c r="AE177" s="23" t="str">
        <f>IFERROR(IF(F177="",AVERAGEIF(F$3:F177,F176,AE$3:AE177),AC177/N177)," ")</f>
        <v xml:space="preserve"> </v>
      </c>
      <c r="AF177" s="23" t="str">
        <f>IFERROR(IF(F177="",AVERAGEIF(F$3:F177,F176,AF$3:AF177),AD177/N177)," ")</f>
        <v xml:space="preserve"> </v>
      </c>
    </row>
    <row r="178" spans="7:32" ht="19" customHeight="1" x14ac:dyDescent="0.2">
      <c r="G178" s="1" t="str">
        <f t="shared" si="6"/>
        <v/>
      </c>
      <c r="I178" s="1">
        <f t="shared" si="7"/>
        <v>0</v>
      </c>
      <c r="M178" s="1">
        <f ca="1">IF(F178="",SUMIF(F$3:F178,F177,M$3:M177),K178*L178)</f>
        <v>0</v>
      </c>
      <c r="N178" s="1">
        <f ca="1">IFERROR(IF(F178="",SUMIF(F$3:F178,F177,N$3:N177),VLOOKUP(J:J,Прайс!A:C,3,0)*K178)," ")</f>
        <v>0</v>
      </c>
      <c r="O178" s="7">
        <f ca="1">IFERROR(IF(F178="",SUMIF(F$3:F178,F177,O$3:O177),VLOOKUP(J:J,Прайс!A:E,5,0)*K178)," ")</f>
        <v>0</v>
      </c>
      <c r="P178" s="1">
        <f ca="1">IFERROR(IF(F178="",SUMIF(F$3:F178,F177,P$3:P177),VLOOKUP(J:J,Прайс!A:F,6,0)*K178)," ")</f>
        <v>0</v>
      </c>
      <c r="Q178" s="1">
        <f ca="1">IFERROR(IF(F178="",SUMIF(F$3:F178,F177,Q$3:Q177),VLOOKUP(J:J,Прайс!A:G,7,0)*K178)," ")</f>
        <v>0</v>
      </c>
      <c r="R178" s="7">
        <f ca="1">IFERROR(IF(F178="",SUMIF(F$3:F178,F177,R$3:R177),(N178-(M178+O178+P178)))," ")</f>
        <v>0</v>
      </c>
      <c r="S178" s="1">
        <f ca="1">IFERROR(IF(F178="",SUMIF(F$3:F178,F177,S$3:S177),(N178-(M178+O178+Q178)))," ")</f>
        <v>0</v>
      </c>
      <c r="T178" s="23" t="str">
        <f>IFERROR(IF(F178="",AVERAGEIF(F$3:F178,F177,T$3:T178),R178/N178)," ")</f>
        <v xml:space="preserve"> </v>
      </c>
      <c r="U178" s="23" t="str">
        <f>IFERROR(IF(F178="",AVERAGEIF(F$3:F178,F177,U$3:U178),S178/N178)," ")</f>
        <v xml:space="preserve"> </v>
      </c>
      <c r="V178" s="1" t="str">
        <f t="shared" si="8"/>
        <v xml:space="preserve"> </v>
      </c>
      <c r="AB178" s="7">
        <f ca="1">IFERROR(IF(F178="",SUMIF(F$3:F178,F177,AB$3:AB177),Доп!K176+Доп!L176)," ")</f>
        <v>0</v>
      </c>
      <c r="AC178" s="7">
        <f ca="1">IFERROR(IF(F178="",SUMIF(F$3:F178,F177,AC$3:AC177),IF(AB178&gt;0,AB178-(M178+P178),""))," ")</f>
        <v>0</v>
      </c>
      <c r="AD178" s="1">
        <f ca="1">IFERROR(IF(F178="",SUMIF(F$3:F178,F177,AD$3:AD177),IF(AB178&gt;0,AB178-(M178+Q178),""))," ")</f>
        <v>0</v>
      </c>
      <c r="AE178" s="23" t="str">
        <f>IFERROR(IF(F178="",AVERAGEIF(F$3:F178,F177,AE$3:AE178),AC178/N178)," ")</f>
        <v xml:space="preserve"> </v>
      </c>
      <c r="AF178" s="23" t="str">
        <f>IFERROR(IF(F178="",AVERAGEIF(F$3:F178,F177,AF$3:AF178),AD178/N178)," ")</f>
        <v xml:space="preserve"> </v>
      </c>
    </row>
    <row r="179" spans="7:32" ht="19" customHeight="1" x14ac:dyDescent="0.2">
      <c r="G179" s="1" t="str">
        <f t="shared" si="6"/>
        <v/>
      </c>
      <c r="I179" s="1">
        <f t="shared" si="7"/>
        <v>0</v>
      </c>
      <c r="M179" s="1">
        <f ca="1">IF(F179="",SUMIF(F$3:F179,F178,M$3:M178),K179*L179)</f>
        <v>0</v>
      </c>
      <c r="N179" s="1">
        <f ca="1">IFERROR(IF(F179="",SUMIF(F$3:F179,F178,N$3:N178),VLOOKUP(J:J,Прайс!A:C,3,0)*K179)," ")</f>
        <v>0</v>
      </c>
      <c r="O179" s="7">
        <f ca="1">IFERROR(IF(F179="",SUMIF(F$3:F179,F178,O$3:O178),VLOOKUP(J:J,Прайс!A:E,5,0)*K179)," ")</f>
        <v>0</v>
      </c>
      <c r="P179" s="1">
        <f ca="1">IFERROR(IF(F179="",SUMIF(F$3:F179,F178,P$3:P178),VLOOKUP(J:J,Прайс!A:F,6,0)*K179)," ")</f>
        <v>0</v>
      </c>
      <c r="Q179" s="1">
        <f ca="1">IFERROR(IF(F179="",SUMIF(F$3:F179,F178,Q$3:Q178),VLOOKUP(J:J,Прайс!A:G,7,0)*K179)," ")</f>
        <v>0</v>
      </c>
      <c r="R179" s="7">
        <f ca="1">IFERROR(IF(F179="",SUMIF(F$3:F179,F178,R$3:R178),(N179-(M179+O179+P179)))," ")</f>
        <v>0</v>
      </c>
      <c r="S179" s="1">
        <f ca="1">IFERROR(IF(F179="",SUMIF(F$3:F179,F178,S$3:S178),(N179-(M179+O179+Q179)))," ")</f>
        <v>0</v>
      </c>
      <c r="T179" s="23" t="str">
        <f>IFERROR(IF(F179="",AVERAGEIF(F$3:F179,F178,T$3:T179),R179/N179)," ")</f>
        <v xml:space="preserve"> </v>
      </c>
      <c r="U179" s="23" t="str">
        <f>IFERROR(IF(F179="",AVERAGEIF(F$3:F179,F178,U$3:U179),S179/N179)," ")</f>
        <v xml:space="preserve"> </v>
      </c>
      <c r="V179" s="1" t="str">
        <f t="shared" si="8"/>
        <v xml:space="preserve"> </v>
      </c>
      <c r="AB179" s="7">
        <f ca="1">IFERROR(IF(F179="",SUMIF(F$3:F179,F178,AB$3:AB178),Доп!K177+Доп!L177)," ")</f>
        <v>0</v>
      </c>
      <c r="AC179" s="7">
        <f ca="1">IFERROR(IF(F179="",SUMIF(F$3:F179,F178,AC$3:AC178),IF(AB179&gt;0,AB179-(M179+P179),""))," ")</f>
        <v>0</v>
      </c>
      <c r="AD179" s="1">
        <f ca="1">IFERROR(IF(F179="",SUMIF(F$3:F179,F178,AD$3:AD178),IF(AB179&gt;0,AB179-(M179+Q179),""))," ")</f>
        <v>0</v>
      </c>
      <c r="AE179" s="23" t="str">
        <f>IFERROR(IF(F179="",AVERAGEIF(F$3:F179,F178,AE$3:AE179),AC179/N179)," ")</f>
        <v xml:space="preserve"> </v>
      </c>
      <c r="AF179" s="23" t="str">
        <f>IFERROR(IF(F179="",AVERAGEIF(F$3:F179,F178,AF$3:AF179),AD179/N179)," ")</f>
        <v xml:space="preserve"> </v>
      </c>
    </row>
    <row r="180" spans="7:32" ht="19" customHeight="1" x14ac:dyDescent="0.2">
      <c r="G180" s="1" t="str">
        <f t="shared" si="6"/>
        <v/>
      </c>
      <c r="I180" s="1">
        <f t="shared" si="7"/>
        <v>0</v>
      </c>
      <c r="M180" s="1">
        <f ca="1">IF(F180="",SUMIF(F$3:F180,F179,M$3:M179),K180*L180)</f>
        <v>0</v>
      </c>
      <c r="N180" s="1">
        <f ca="1">IFERROR(IF(F180="",SUMIF(F$3:F180,F179,N$3:N179),VLOOKUP(J:J,Прайс!A:C,3,0)*K180)," ")</f>
        <v>0</v>
      </c>
      <c r="O180" s="7">
        <f ca="1">IFERROR(IF(F180="",SUMIF(F$3:F180,F179,O$3:O179),VLOOKUP(J:J,Прайс!A:E,5,0)*K180)," ")</f>
        <v>0</v>
      </c>
      <c r="P180" s="1">
        <f ca="1">IFERROR(IF(F180="",SUMIF(F$3:F180,F179,P$3:P179),VLOOKUP(J:J,Прайс!A:F,6,0)*K180)," ")</f>
        <v>0</v>
      </c>
      <c r="Q180" s="1">
        <f ca="1">IFERROR(IF(F180="",SUMIF(F$3:F180,F179,Q$3:Q179),VLOOKUP(J:J,Прайс!A:G,7,0)*K180)," ")</f>
        <v>0</v>
      </c>
      <c r="R180" s="7">
        <f ca="1">IFERROR(IF(F180="",SUMIF(F$3:F180,F179,R$3:R179),(N180-(M180+O180+P180)))," ")</f>
        <v>0</v>
      </c>
      <c r="S180" s="1">
        <f ca="1">IFERROR(IF(F180="",SUMIF(F$3:F180,F179,S$3:S179),(N180-(M180+O180+Q180)))," ")</f>
        <v>0</v>
      </c>
      <c r="T180" s="23" t="str">
        <f>IFERROR(IF(F180="",AVERAGEIF(F$3:F180,F179,T$3:T180),R180/N180)," ")</f>
        <v xml:space="preserve"> </v>
      </c>
      <c r="U180" s="23" t="str">
        <f>IFERROR(IF(F180="",AVERAGEIF(F$3:F180,F179,U$3:U180),S180/N180)," ")</f>
        <v xml:space="preserve"> </v>
      </c>
      <c r="V180" s="1" t="str">
        <f t="shared" si="8"/>
        <v xml:space="preserve"> </v>
      </c>
      <c r="AB180" s="7">
        <f ca="1">IFERROR(IF(F180="",SUMIF(F$3:F180,F179,AB$3:AB179),Доп!K178+Доп!L178)," ")</f>
        <v>0</v>
      </c>
      <c r="AC180" s="7">
        <f ca="1">IFERROR(IF(F180="",SUMIF(F$3:F180,F179,AC$3:AC179),IF(AB180&gt;0,AB180-(M180+P180),""))," ")</f>
        <v>0</v>
      </c>
      <c r="AD180" s="1">
        <f ca="1">IFERROR(IF(F180="",SUMIF(F$3:F180,F179,AD$3:AD179),IF(AB180&gt;0,AB180-(M180+Q180),""))," ")</f>
        <v>0</v>
      </c>
      <c r="AE180" s="23" t="str">
        <f>IFERROR(IF(F180="",AVERAGEIF(F$3:F180,F179,AE$3:AE180),AC180/N180)," ")</f>
        <v xml:space="preserve"> </v>
      </c>
      <c r="AF180" s="23" t="str">
        <f>IFERROR(IF(F180="",AVERAGEIF(F$3:F180,F179,AF$3:AF180),AD180/N180)," ")</f>
        <v xml:space="preserve"> </v>
      </c>
    </row>
    <row r="181" spans="7:32" ht="19" customHeight="1" x14ac:dyDescent="0.2">
      <c r="G181" s="1" t="str">
        <f t="shared" si="6"/>
        <v/>
      </c>
      <c r="I181" s="1">
        <f t="shared" si="7"/>
        <v>0</v>
      </c>
      <c r="M181" s="1">
        <f ca="1">IF(F181="",SUMIF(F$3:F181,F180,M$3:M180),K181*L181)</f>
        <v>0</v>
      </c>
      <c r="N181" s="1">
        <f ca="1">IFERROR(IF(F181="",SUMIF(F$3:F181,F180,N$3:N180),VLOOKUP(J:J,Прайс!A:C,3,0)*K181)," ")</f>
        <v>0</v>
      </c>
      <c r="O181" s="7">
        <f ca="1">IFERROR(IF(F181="",SUMIF(F$3:F181,F180,O$3:O180),VLOOKUP(J:J,Прайс!A:E,5,0)*K181)," ")</f>
        <v>0</v>
      </c>
      <c r="P181" s="1">
        <f ca="1">IFERROR(IF(F181="",SUMIF(F$3:F181,F180,P$3:P180),VLOOKUP(J:J,Прайс!A:F,6,0)*K181)," ")</f>
        <v>0</v>
      </c>
      <c r="Q181" s="1">
        <f ca="1">IFERROR(IF(F181="",SUMIF(F$3:F181,F180,Q$3:Q180),VLOOKUP(J:J,Прайс!A:G,7,0)*K181)," ")</f>
        <v>0</v>
      </c>
      <c r="R181" s="7">
        <f ca="1">IFERROR(IF(F181="",SUMIF(F$3:F181,F180,R$3:R180),(N181-(M181+O181+P181)))," ")</f>
        <v>0</v>
      </c>
      <c r="S181" s="1">
        <f ca="1">IFERROR(IF(F181="",SUMIF(F$3:F181,F180,S$3:S180),(N181-(M181+O181+Q181)))," ")</f>
        <v>0</v>
      </c>
      <c r="T181" s="23" t="str">
        <f>IFERROR(IF(F181="",AVERAGEIF(F$3:F181,F180,T$3:T181),R181/N181)," ")</f>
        <v xml:space="preserve"> </v>
      </c>
      <c r="U181" s="23" t="str">
        <f>IFERROR(IF(F181="",AVERAGEIF(F$3:F181,F180,U$3:U181),S181/N181)," ")</f>
        <v xml:space="preserve"> </v>
      </c>
      <c r="V181" s="1" t="str">
        <f t="shared" si="8"/>
        <v xml:space="preserve"> </v>
      </c>
      <c r="AB181" s="7">
        <f ca="1">IFERROR(IF(F181="",SUMIF(F$3:F181,F180,AB$3:AB180),Доп!K179+Доп!L179)," ")</f>
        <v>0</v>
      </c>
      <c r="AC181" s="7">
        <f ca="1">IFERROR(IF(F181="",SUMIF(F$3:F181,F180,AC$3:AC180),IF(AB181&gt;0,AB181-(M181+P181),""))," ")</f>
        <v>0</v>
      </c>
      <c r="AD181" s="1">
        <f ca="1">IFERROR(IF(F181="",SUMIF(F$3:F181,F180,AD$3:AD180),IF(AB181&gt;0,AB181-(M181+Q181),""))," ")</f>
        <v>0</v>
      </c>
      <c r="AE181" s="23" t="str">
        <f>IFERROR(IF(F181="",AVERAGEIF(F$3:F181,F180,AE$3:AE181),AC181/N181)," ")</f>
        <v xml:space="preserve"> </v>
      </c>
      <c r="AF181" s="23" t="str">
        <f>IFERROR(IF(F181="",AVERAGEIF(F$3:F181,F180,AF$3:AF181),AD181/N181)," ")</f>
        <v xml:space="preserve"> </v>
      </c>
    </row>
    <row r="182" spans="7:32" ht="19" customHeight="1" x14ac:dyDescent="0.2">
      <c r="G182" s="1" t="str">
        <f t="shared" si="6"/>
        <v/>
      </c>
      <c r="I182" s="1">
        <f t="shared" si="7"/>
        <v>0</v>
      </c>
      <c r="M182" s="1">
        <f ca="1">IF(F182="",SUMIF(F$3:F182,F181,M$3:M181),K182*L182)</f>
        <v>0</v>
      </c>
      <c r="N182" s="1">
        <f ca="1">IFERROR(IF(F182="",SUMIF(F$3:F182,F181,N$3:N181),VLOOKUP(J:J,Прайс!A:C,3,0)*K182)," ")</f>
        <v>0</v>
      </c>
      <c r="O182" s="7">
        <f ca="1">IFERROR(IF(F182="",SUMIF(F$3:F182,F181,O$3:O181),VLOOKUP(J:J,Прайс!A:E,5,0)*K182)," ")</f>
        <v>0</v>
      </c>
      <c r="P182" s="1">
        <f ca="1">IFERROR(IF(F182="",SUMIF(F$3:F182,F181,P$3:P181),VLOOKUP(J:J,Прайс!A:F,6,0)*K182)," ")</f>
        <v>0</v>
      </c>
      <c r="Q182" s="1">
        <f ca="1">IFERROR(IF(F182="",SUMIF(F$3:F182,F181,Q$3:Q181),VLOOKUP(J:J,Прайс!A:G,7,0)*K182)," ")</f>
        <v>0</v>
      </c>
      <c r="R182" s="7">
        <f ca="1">IFERROR(IF(F182="",SUMIF(F$3:F182,F181,R$3:R181),(N182-(M182+O182+P182)))," ")</f>
        <v>0</v>
      </c>
      <c r="S182" s="1">
        <f ca="1">IFERROR(IF(F182="",SUMIF(F$3:F182,F181,S$3:S181),(N182-(M182+O182+Q182)))," ")</f>
        <v>0</v>
      </c>
      <c r="T182" s="23" t="str">
        <f>IFERROR(IF(F182="",AVERAGEIF(F$3:F182,F181,T$3:T182),R182/N182)," ")</f>
        <v xml:space="preserve"> </v>
      </c>
      <c r="U182" s="23" t="str">
        <f>IFERROR(IF(F182="",AVERAGEIF(F$3:F182,F181,U$3:U182),S182/N182)," ")</f>
        <v xml:space="preserve"> </v>
      </c>
      <c r="V182" s="1" t="str">
        <f t="shared" si="8"/>
        <v xml:space="preserve"> </v>
      </c>
      <c r="AB182" s="7">
        <f ca="1">IFERROR(IF(F182="",SUMIF(F$3:F182,F181,AB$3:AB181),Доп!K180+Доп!L180)," ")</f>
        <v>0</v>
      </c>
      <c r="AC182" s="7">
        <f ca="1">IFERROR(IF(F182="",SUMIF(F$3:F182,F181,AC$3:AC181),IF(AB182&gt;0,AB182-(M182+P182),""))," ")</f>
        <v>0</v>
      </c>
      <c r="AD182" s="1">
        <f ca="1">IFERROR(IF(F182="",SUMIF(F$3:F182,F181,AD$3:AD181),IF(AB182&gt;0,AB182-(M182+Q182),""))," ")</f>
        <v>0</v>
      </c>
      <c r="AE182" s="23" t="str">
        <f>IFERROR(IF(F182="",AVERAGEIF(F$3:F182,F181,AE$3:AE182),AC182/N182)," ")</f>
        <v xml:space="preserve"> </v>
      </c>
      <c r="AF182" s="23" t="str">
        <f>IFERROR(IF(F182="",AVERAGEIF(F$3:F182,F181,AF$3:AF182),AD182/N182)," ")</f>
        <v xml:space="preserve"> </v>
      </c>
    </row>
    <row r="183" spans="7:32" ht="19" customHeight="1" x14ac:dyDescent="0.2">
      <c r="G183" s="1" t="str">
        <f t="shared" si="6"/>
        <v/>
      </c>
      <c r="I183" s="1">
        <f t="shared" si="7"/>
        <v>0</v>
      </c>
      <c r="M183" s="1">
        <f ca="1">IF(F183="",SUMIF(F$3:F183,F182,M$3:M182),K183*L183)</f>
        <v>0</v>
      </c>
      <c r="N183" s="1">
        <f ca="1">IFERROR(IF(F183="",SUMIF(F$3:F183,F182,N$3:N182),VLOOKUP(J:J,Прайс!A:C,3,0)*K183)," ")</f>
        <v>0</v>
      </c>
      <c r="O183" s="7">
        <f ca="1">IFERROR(IF(F183="",SUMIF(F$3:F183,F182,O$3:O182),VLOOKUP(J:J,Прайс!A:E,5,0)*K183)," ")</f>
        <v>0</v>
      </c>
      <c r="P183" s="1">
        <f ca="1">IFERROR(IF(F183="",SUMIF(F$3:F183,F182,P$3:P182),VLOOKUP(J:J,Прайс!A:F,6,0)*K183)," ")</f>
        <v>0</v>
      </c>
      <c r="Q183" s="1">
        <f ca="1">IFERROR(IF(F183="",SUMIF(F$3:F183,F182,Q$3:Q182),VLOOKUP(J:J,Прайс!A:G,7,0)*K183)," ")</f>
        <v>0</v>
      </c>
      <c r="R183" s="7">
        <f ca="1">IFERROR(IF(F183="",SUMIF(F$3:F183,F182,R$3:R182),(N183-(M183+O183+P183)))," ")</f>
        <v>0</v>
      </c>
      <c r="S183" s="1">
        <f ca="1">IFERROR(IF(F183="",SUMIF(F$3:F183,F182,S$3:S182),(N183-(M183+O183+Q183)))," ")</f>
        <v>0</v>
      </c>
      <c r="T183" s="23" t="str">
        <f>IFERROR(IF(F183="",AVERAGEIF(F$3:F183,F182,T$3:T183),R183/N183)," ")</f>
        <v xml:space="preserve"> </v>
      </c>
      <c r="U183" s="23" t="str">
        <f>IFERROR(IF(F183="",AVERAGEIF(F$3:F183,F182,U$3:U183),S183/N183)," ")</f>
        <v xml:space="preserve"> </v>
      </c>
      <c r="V183" s="1" t="str">
        <f t="shared" si="8"/>
        <v xml:space="preserve"> </v>
      </c>
      <c r="AB183" s="7">
        <f ca="1">IFERROR(IF(F183="",SUMIF(F$3:F183,F182,AB$3:AB182),Доп!K181+Доп!L181)," ")</f>
        <v>0</v>
      </c>
      <c r="AC183" s="7">
        <f ca="1">IFERROR(IF(F183="",SUMIF(F$3:F183,F182,AC$3:AC182),IF(AB183&gt;0,AB183-(M183+P183),""))," ")</f>
        <v>0</v>
      </c>
      <c r="AD183" s="1">
        <f ca="1">IFERROR(IF(F183="",SUMIF(F$3:F183,F182,AD$3:AD182),IF(AB183&gt;0,AB183-(M183+Q183),""))," ")</f>
        <v>0</v>
      </c>
      <c r="AE183" s="23" t="str">
        <f>IFERROR(IF(F183="",AVERAGEIF(F$3:F183,F182,AE$3:AE183),AC183/N183)," ")</f>
        <v xml:space="preserve"> </v>
      </c>
      <c r="AF183" s="23" t="str">
        <f>IFERROR(IF(F183="",AVERAGEIF(F$3:F183,F182,AF$3:AF183),AD183/N183)," ")</f>
        <v xml:space="preserve"> </v>
      </c>
    </row>
    <row r="184" spans="7:32" ht="19" customHeight="1" x14ac:dyDescent="0.2">
      <c r="G184" s="1" t="str">
        <f t="shared" si="6"/>
        <v/>
      </c>
      <c r="I184" s="1">
        <f t="shared" si="7"/>
        <v>0</v>
      </c>
      <c r="M184" s="1">
        <f ca="1">IF(F184="",SUMIF(F$3:F184,F183,M$3:M183),K184*L184)</f>
        <v>0</v>
      </c>
      <c r="N184" s="1">
        <f ca="1">IFERROR(IF(F184="",SUMIF(F$3:F184,F183,N$3:N183),VLOOKUP(J:J,Прайс!A:C,3,0)*K184)," ")</f>
        <v>0</v>
      </c>
      <c r="O184" s="7">
        <f ca="1">IFERROR(IF(F184="",SUMIF(F$3:F184,F183,O$3:O183),VLOOKUP(J:J,Прайс!A:E,5,0)*K184)," ")</f>
        <v>0</v>
      </c>
      <c r="P184" s="1">
        <f ca="1">IFERROR(IF(F184="",SUMIF(F$3:F184,F183,P$3:P183),VLOOKUP(J:J,Прайс!A:F,6,0)*K184)," ")</f>
        <v>0</v>
      </c>
      <c r="Q184" s="1">
        <f ca="1">IFERROR(IF(F184="",SUMIF(F$3:F184,F183,Q$3:Q183),VLOOKUP(J:J,Прайс!A:G,7,0)*K184)," ")</f>
        <v>0</v>
      </c>
      <c r="R184" s="7">
        <f ca="1">IFERROR(IF(F184="",SUMIF(F$3:F184,F183,R$3:R183),(N184-(M184+O184+P184)))," ")</f>
        <v>0</v>
      </c>
      <c r="S184" s="1">
        <f ca="1">IFERROR(IF(F184="",SUMIF(F$3:F184,F183,S$3:S183),(N184-(M184+O184+Q184)))," ")</f>
        <v>0</v>
      </c>
      <c r="T184" s="23" t="str">
        <f>IFERROR(IF(F184="",AVERAGEIF(F$3:F184,F183,T$3:T184),R184/N184)," ")</f>
        <v xml:space="preserve"> </v>
      </c>
      <c r="U184" s="23" t="str">
        <f>IFERROR(IF(F184="",AVERAGEIF(F$3:F184,F183,U$3:U184),S184/N184)," ")</f>
        <v xml:space="preserve"> </v>
      </c>
      <c r="V184" s="1" t="str">
        <f t="shared" si="8"/>
        <v xml:space="preserve"> </v>
      </c>
      <c r="AB184" s="7">
        <f ca="1">IFERROR(IF(F184="",SUMIF(F$3:F184,F183,AB$3:AB183),Доп!K182+Доп!L182)," ")</f>
        <v>0</v>
      </c>
      <c r="AC184" s="7">
        <f ca="1">IFERROR(IF(F184="",SUMIF(F$3:F184,F183,AC$3:AC183),IF(AB184&gt;0,AB184-(M184+P184),""))," ")</f>
        <v>0</v>
      </c>
      <c r="AD184" s="1">
        <f ca="1">IFERROR(IF(F184="",SUMIF(F$3:F184,F183,AD$3:AD183),IF(AB184&gt;0,AB184-(M184+Q184),""))," ")</f>
        <v>0</v>
      </c>
      <c r="AE184" s="23" t="str">
        <f>IFERROR(IF(F184="",AVERAGEIF(F$3:F184,F183,AE$3:AE184),AC184/N184)," ")</f>
        <v xml:space="preserve"> </v>
      </c>
      <c r="AF184" s="23" t="str">
        <f>IFERROR(IF(F184="",AVERAGEIF(F$3:F184,F183,AF$3:AF184),AD184/N184)," ")</f>
        <v xml:space="preserve"> </v>
      </c>
    </row>
    <row r="185" spans="7:32" ht="19" customHeight="1" x14ac:dyDescent="0.2">
      <c r="G185" s="1" t="str">
        <f t="shared" si="6"/>
        <v/>
      </c>
      <c r="I185" s="1">
        <f t="shared" si="7"/>
        <v>0</v>
      </c>
      <c r="M185" s="1">
        <f ca="1">IF(F185="",SUMIF(F$3:F185,F184,M$3:M184),K185*L185)</f>
        <v>0</v>
      </c>
      <c r="N185" s="1">
        <f ca="1">IFERROR(IF(F185="",SUMIF(F$3:F185,F184,N$3:N184),VLOOKUP(J:J,Прайс!A:C,3,0)*K185)," ")</f>
        <v>0</v>
      </c>
      <c r="O185" s="7">
        <f ca="1">IFERROR(IF(F185="",SUMIF(F$3:F185,F184,O$3:O184),VLOOKUP(J:J,Прайс!A:E,5,0)*K185)," ")</f>
        <v>0</v>
      </c>
      <c r="P185" s="1">
        <f ca="1">IFERROR(IF(F185="",SUMIF(F$3:F185,F184,P$3:P184),VLOOKUP(J:J,Прайс!A:F,6,0)*K185)," ")</f>
        <v>0</v>
      </c>
      <c r="Q185" s="1">
        <f ca="1">IFERROR(IF(F185="",SUMIF(F$3:F185,F184,Q$3:Q184),VLOOKUP(J:J,Прайс!A:G,7,0)*K185)," ")</f>
        <v>0</v>
      </c>
      <c r="R185" s="7">
        <f ca="1">IFERROR(IF(F185="",SUMIF(F$3:F185,F184,R$3:R184),(N185-(M185+O185+P185)))," ")</f>
        <v>0</v>
      </c>
      <c r="S185" s="1">
        <f ca="1">IFERROR(IF(F185="",SUMIF(F$3:F185,F184,S$3:S184),(N185-(M185+O185+Q185)))," ")</f>
        <v>0</v>
      </c>
      <c r="T185" s="23" t="str">
        <f>IFERROR(IF(F185="",AVERAGEIF(F$3:F185,F184,T$3:T185),R185/N185)," ")</f>
        <v xml:space="preserve"> </v>
      </c>
      <c r="U185" s="23" t="str">
        <f>IFERROR(IF(F185="",AVERAGEIF(F$3:F185,F184,U$3:U185),S185/N185)," ")</f>
        <v xml:space="preserve"> </v>
      </c>
      <c r="V185" s="1" t="str">
        <f t="shared" si="8"/>
        <v xml:space="preserve"> </v>
      </c>
      <c r="AB185" s="7">
        <f ca="1">IFERROR(IF(F185="",SUMIF(F$3:F185,F184,AB$3:AB184),Доп!K183+Доп!L183)," ")</f>
        <v>0</v>
      </c>
      <c r="AC185" s="7">
        <f ca="1">IFERROR(IF(F185="",SUMIF(F$3:F185,F184,AC$3:AC184),IF(AB185&gt;0,AB185-(M185+P185),""))," ")</f>
        <v>0</v>
      </c>
      <c r="AD185" s="1">
        <f ca="1">IFERROR(IF(F185="",SUMIF(F$3:F185,F184,AD$3:AD184),IF(AB185&gt;0,AB185-(M185+Q185),""))," ")</f>
        <v>0</v>
      </c>
      <c r="AE185" s="23" t="str">
        <f>IFERROR(IF(F185="",AVERAGEIF(F$3:F185,F184,AE$3:AE185),AC185/N185)," ")</f>
        <v xml:space="preserve"> </v>
      </c>
      <c r="AF185" s="23" t="str">
        <f>IFERROR(IF(F185="",AVERAGEIF(F$3:F185,F184,AF$3:AF185),AD185/N185)," ")</f>
        <v xml:space="preserve"> </v>
      </c>
    </row>
    <row r="186" spans="7:32" ht="19" customHeight="1" x14ac:dyDescent="0.2">
      <c r="G186" s="1" t="str">
        <f t="shared" si="6"/>
        <v/>
      </c>
      <c r="I186" s="1">
        <f t="shared" si="7"/>
        <v>0</v>
      </c>
      <c r="M186" s="1">
        <f ca="1">IF(F186="",SUMIF(F$3:F186,F185,M$3:M185),K186*L186)</f>
        <v>0</v>
      </c>
      <c r="N186" s="1">
        <f ca="1">IFERROR(IF(F186="",SUMIF(F$3:F186,F185,N$3:N185),VLOOKUP(J:J,Прайс!A:C,3,0)*K186)," ")</f>
        <v>0</v>
      </c>
      <c r="O186" s="7">
        <f ca="1">IFERROR(IF(F186="",SUMIF(F$3:F186,F185,O$3:O185),VLOOKUP(J:J,Прайс!A:E,5,0)*K186)," ")</f>
        <v>0</v>
      </c>
      <c r="P186" s="1">
        <f ca="1">IFERROR(IF(F186="",SUMIF(F$3:F186,F185,P$3:P185),VLOOKUP(J:J,Прайс!A:F,6,0)*K186)," ")</f>
        <v>0</v>
      </c>
      <c r="Q186" s="1">
        <f ca="1">IFERROR(IF(F186="",SUMIF(F$3:F186,F185,Q$3:Q185),VLOOKUP(J:J,Прайс!A:G,7,0)*K186)," ")</f>
        <v>0</v>
      </c>
      <c r="R186" s="7">
        <f ca="1">IFERROR(IF(F186="",SUMIF(F$3:F186,F185,R$3:R185),(N186-(M186+O186+P186)))," ")</f>
        <v>0</v>
      </c>
      <c r="S186" s="1">
        <f ca="1">IFERROR(IF(F186="",SUMIF(F$3:F186,F185,S$3:S185),(N186-(M186+O186+Q186)))," ")</f>
        <v>0</v>
      </c>
      <c r="T186" s="23" t="str">
        <f>IFERROR(IF(F186="",AVERAGEIF(F$3:F186,F185,T$3:T186),R186/N186)," ")</f>
        <v xml:space="preserve"> </v>
      </c>
      <c r="U186" s="23" t="str">
        <f>IFERROR(IF(F186="",AVERAGEIF(F$3:F186,F185,U$3:U186),S186/N186)," ")</f>
        <v xml:space="preserve"> </v>
      </c>
      <c r="V186" s="1" t="str">
        <f t="shared" si="8"/>
        <v xml:space="preserve"> </v>
      </c>
      <c r="AB186" s="7">
        <f ca="1">IFERROR(IF(F186="",SUMIF(F$3:F186,F185,AB$3:AB185),Доп!K184+Доп!L184)," ")</f>
        <v>0</v>
      </c>
      <c r="AC186" s="7">
        <f ca="1">IFERROR(IF(F186="",SUMIF(F$3:F186,F185,AC$3:AC185),IF(AB186&gt;0,AB186-(M186+P186),""))," ")</f>
        <v>0</v>
      </c>
      <c r="AD186" s="1">
        <f ca="1">IFERROR(IF(F186="",SUMIF(F$3:F186,F185,AD$3:AD185),IF(AB186&gt;0,AB186-(M186+Q186),""))," ")</f>
        <v>0</v>
      </c>
      <c r="AE186" s="23" t="str">
        <f>IFERROR(IF(F186="",AVERAGEIF(F$3:F186,F185,AE$3:AE186),AC186/N186)," ")</f>
        <v xml:space="preserve"> </v>
      </c>
      <c r="AF186" s="23" t="str">
        <f>IFERROR(IF(F186="",AVERAGEIF(F$3:F186,F185,AF$3:AF186),AD186/N186)," ")</f>
        <v xml:space="preserve"> </v>
      </c>
    </row>
    <row r="187" spans="7:32" ht="19" customHeight="1" x14ac:dyDescent="0.2">
      <c r="G187" s="1" t="str">
        <f t="shared" si="6"/>
        <v/>
      </c>
      <c r="I187" s="1">
        <f t="shared" si="7"/>
        <v>0</v>
      </c>
      <c r="M187" s="1">
        <f ca="1">IF(F187="",SUMIF(F$3:F187,F186,M$3:M186),K187*L187)</f>
        <v>0</v>
      </c>
      <c r="N187" s="1">
        <f ca="1">IFERROR(IF(F187="",SUMIF(F$3:F187,F186,N$3:N186),VLOOKUP(J:J,Прайс!A:C,3,0)*K187)," ")</f>
        <v>0</v>
      </c>
      <c r="O187" s="7">
        <f ca="1">IFERROR(IF(F187="",SUMIF(F$3:F187,F186,O$3:O186),VLOOKUP(J:J,Прайс!A:E,5,0)*K187)," ")</f>
        <v>0</v>
      </c>
      <c r="P187" s="1">
        <f ca="1">IFERROR(IF(F187="",SUMIF(F$3:F187,F186,P$3:P186),VLOOKUP(J:J,Прайс!A:F,6,0)*K187)," ")</f>
        <v>0</v>
      </c>
      <c r="Q187" s="1">
        <f ca="1">IFERROR(IF(F187="",SUMIF(F$3:F187,F186,Q$3:Q186),VLOOKUP(J:J,Прайс!A:G,7,0)*K187)," ")</f>
        <v>0</v>
      </c>
      <c r="R187" s="7">
        <f ca="1">IFERROR(IF(F187="",SUMIF(F$3:F187,F186,R$3:R186),(N187-(M187+O187+P187)))," ")</f>
        <v>0</v>
      </c>
      <c r="S187" s="1">
        <f ca="1">IFERROR(IF(F187="",SUMIF(F$3:F187,F186,S$3:S186),(N187-(M187+O187+Q187)))," ")</f>
        <v>0</v>
      </c>
      <c r="T187" s="23" t="str">
        <f>IFERROR(IF(F187="",AVERAGEIF(F$3:F187,F186,T$3:T187),R187/N187)," ")</f>
        <v xml:space="preserve"> </v>
      </c>
      <c r="U187" s="23" t="str">
        <f>IFERROR(IF(F187="",AVERAGEIF(F$3:F187,F186,U$3:U187),S187/N187)," ")</f>
        <v xml:space="preserve"> </v>
      </c>
      <c r="V187" s="1" t="str">
        <f t="shared" si="8"/>
        <v xml:space="preserve"> </v>
      </c>
      <c r="AB187" s="7">
        <f ca="1">IFERROR(IF(F187="",SUMIF(F$3:F187,F186,AB$3:AB186),Доп!K185+Доп!L185)," ")</f>
        <v>0</v>
      </c>
      <c r="AC187" s="7">
        <f ca="1">IFERROR(IF(F187="",SUMIF(F$3:F187,F186,AC$3:AC186),IF(AB187&gt;0,AB187-(M187+P187),""))," ")</f>
        <v>0</v>
      </c>
      <c r="AD187" s="1">
        <f ca="1">IFERROR(IF(F187="",SUMIF(F$3:F187,F186,AD$3:AD186),IF(AB187&gt;0,AB187-(M187+Q187),""))," ")</f>
        <v>0</v>
      </c>
      <c r="AE187" s="23" t="str">
        <f>IFERROR(IF(F187="",AVERAGEIF(F$3:F187,F186,AE$3:AE187),AC187/N187)," ")</f>
        <v xml:space="preserve"> </v>
      </c>
      <c r="AF187" s="23" t="str">
        <f>IFERROR(IF(F187="",AVERAGEIF(F$3:F187,F186,AF$3:AF187),AD187/N187)," ")</f>
        <v xml:space="preserve"> </v>
      </c>
    </row>
    <row r="188" spans="7:32" ht="19" customHeight="1" x14ac:dyDescent="0.2">
      <c r="G188" s="1" t="str">
        <f t="shared" si="6"/>
        <v/>
      </c>
      <c r="I188" s="1">
        <f t="shared" si="7"/>
        <v>0</v>
      </c>
      <c r="M188" s="1">
        <f ca="1">IF(F188="",SUMIF(F$3:F188,F187,M$3:M187),K188*L188)</f>
        <v>0</v>
      </c>
      <c r="N188" s="1">
        <f ca="1">IFERROR(IF(F188="",SUMIF(F$3:F188,F187,N$3:N187),VLOOKUP(J:J,Прайс!A:C,3,0)*K188)," ")</f>
        <v>0</v>
      </c>
      <c r="O188" s="7">
        <f ca="1">IFERROR(IF(F188="",SUMIF(F$3:F188,F187,O$3:O187),VLOOKUP(J:J,Прайс!A:E,5,0)*K188)," ")</f>
        <v>0</v>
      </c>
      <c r="P188" s="1">
        <f ca="1">IFERROR(IF(F188="",SUMIF(F$3:F188,F187,P$3:P187),VLOOKUP(J:J,Прайс!A:F,6,0)*K188)," ")</f>
        <v>0</v>
      </c>
      <c r="Q188" s="1">
        <f ca="1">IFERROR(IF(F188="",SUMIF(F$3:F188,F187,Q$3:Q187),VLOOKUP(J:J,Прайс!A:G,7,0)*K188)," ")</f>
        <v>0</v>
      </c>
      <c r="R188" s="7">
        <f ca="1">IFERROR(IF(F188="",SUMIF(F$3:F188,F187,R$3:R187),(N188-(M188+O188+P188)))," ")</f>
        <v>0</v>
      </c>
      <c r="S188" s="1">
        <f ca="1">IFERROR(IF(F188="",SUMIF(F$3:F188,F187,S$3:S187),(N188-(M188+O188+Q188)))," ")</f>
        <v>0</v>
      </c>
      <c r="T188" s="23" t="str">
        <f>IFERROR(IF(F188="",AVERAGEIF(F$3:F188,F187,T$3:T188),R188/N188)," ")</f>
        <v xml:space="preserve"> </v>
      </c>
      <c r="U188" s="23" t="str">
        <f>IFERROR(IF(F188="",AVERAGEIF(F$3:F188,F187,U$3:U188),S188/N188)," ")</f>
        <v xml:space="preserve"> </v>
      </c>
      <c r="V188" s="1" t="str">
        <f t="shared" si="8"/>
        <v xml:space="preserve"> </v>
      </c>
      <c r="AB188" s="7">
        <f ca="1">IFERROR(IF(F188="",SUMIF(F$3:F188,F187,AB$3:AB187),Доп!K186+Доп!L186)," ")</f>
        <v>0</v>
      </c>
      <c r="AC188" s="7">
        <f ca="1">IFERROR(IF(F188="",SUMIF(F$3:F188,F187,AC$3:AC187),IF(AB188&gt;0,AB188-(M188+P188),""))," ")</f>
        <v>0</v>
      </c>
      <c r="AD188" s="1">
        <f ca="1">IFERROR(IF(F188="",SUMIF(F$3:F188,F187,AD$3:AD187),IF(AB188&gt;0,AB188-(M188+Q188),""))," ")</f>
        <v>0</v>
      </c>
      <c r="AE188" s="23" t="str">
        <f>IFERROR(IF(F188="",AVERAGEIF(F$3:F188,F187,AE$3:AE188),AC188/N188)," ")</f>
        <v xml:space="preserve"> </v>
      </c>
      <c r="AF188" s="23" t="str">
        <f>IFERROR(IF(F188="",AVERAGEIF(F$3:F188,F187,AF$3:AF188),AD188/N188)," ")</f>
        <v xml:space="preserve"> </v>
      </c>
    </row>
    <row r="189" spans="7:32" ht="19" customHeight="1" x14ac:dyDescent="0.2">
      <c r="G189" s="1" t="str">
        <f t="shared" si="6"/>
        <v/>
      </c>
      <c r="I189" s="1">
        <f t="shared" si="7"/>
        <v>0</v>
      </c>
      <c r="M189" s="1">
        <f ca="1">IF(F189="",SUMIF(F$3:F189,F188,M$3:M188),K189*L189)</f>
        <v>0</v>
      </c>
      <c r="N189" s="1">
        <f ca="1">IFERROR(IF(F189="",SUMIF(F$3:F189,F188,N$3:N188),VLOOKUP(J:J,Прайс!A:C,3,0)*K189)," ")</f>
        <v>0</v>
      </c>
      <c r="O189" s="7">
        <f ca="1">IFERROR(IF(F189="",SUMIF(F$3:F189,F188,O$3:O188),VLOOKUP(J:J,Прайс!A:E,5,0)*K189)," ")</f>
        <v>0</v>
      </c>
      <c r="P189" s="1">
        <f ca="1">IFERROR(IF(F189="",SUMIF(F$3:F189,F188,P$3:P188),VLOOKUP(J:J,Прайс!A:F,6,0)*K189)," ")</f>
        <v>0</v>
      </c>
      <c r="Q189" s="1">
        <f ca="1">IFERROR(IF(F189="",SUMIF(F$3:F189,F188,Q$3:Q188),VLOOKUP(J:J,Прайс!A:G,7,0)*K189)," ")</f>
        <v>0</v>
      </c>
      <c r="R189" s="7">
        <f ca="1">IFERROR(IF(F189="",SUMIF(F$3:F189,F188,R$3:R188),(N189-(M189+O189+P189)))," ")</f>
        <v>0</v>
      </c>
      <c r="S189" s="1">
        <f ca="1">IFERROR(IF(F189="",SUMIF(F$3:F189,F188,S$3:S188),(N189-(M189+O189+Q189)))," ")</f>
        <v>0</v>
      </c>
      <c r="T189" s="23" t="str">
        <f>IFERROR(IF(F189="",AVERAGEIF(F$3:F189,F188,T$3:T189),R189/N189)," ")</f>
        <v xml:space="preserve"> </v>
      </c>
      <c r="U189" s="23" t="str">
        <f>IFERROR(IF(F189="",AVERAGEIF(F$3:F189,F188,U$3:U189),S189/N189)," ")</f>
        <v xml:space="preserve"> </v>
      </c>
      <c r="V189" s="1" t="str">
        <f t="shared" si="8"/>
        <v xml:space="preserve"> </v>
      </c>
      <c r="AB189" s="7">
        <f ca="1">IFERROR(IF(F189="",SUMIF(F$3:F189,F188,AB$3:AB188),Доп!K187+Доп!L187)," ")</f>
        <v>0</v>
      </c>
      <c r="AC189" s="7">
        <f ca="1">IFERROR(IF(F189="",SUMIF(F$3:F189,F188,AC$3:AC188),IF(AB189&gt;0,AB189-(M189+P189),""))," ")</f>
        <v>0</v>
      </c>
      <c r="AD189" s="1">
        <f ca="1">IFERROR(IF(F189="",SUMIF(F$3:F189,F188,AD$3:AD188),IF(AB189&gt;0,AB189-(M189+Q189),""))," ")</f>
        <v>0</v>
      </c>
      <c r="AE189" s="23" t="str">
        <f>IFERROR(IF(F189="",AVERAGEIF(F$3:F189,F188,AE$3:AE189),AC189/N189)," ")</f>
        <v xml:space="preserve"> </v>
      </c>
      <c r="AF189" s="23" t="str">
        <f>IFERROR(IF(F189="",AVERAGEIF(F$3:F189,F188,AF$3:AF189),AD189/N189)," ")</f>
        <v xml:space="preserve"> </v>
      </c>
    </row>
    <row r="190" spans="7:32" ht="19" customHeight="1" x14ac:dyDescent="0.2">
      <c r="G190" s="1" t="str">
        <f t="shared" si="6"/>
        <v/>
      </c>
      <c r="I190" s="1">
        <f t="shared" si="7"/>
        <v>0</v>
      </c>
      <c r="M190" s="1">
        <f ca="1">IF(F190="",SUMIF(F$3:F190,F189,M$3:M189),K190*L190)</f>
        <v>0</v>
      </c>
      <c r="N190" s="1">
        <f ca="1">IFERROR(IF(F190="",SUMIF(F$3:F190,F189,N$3:N189),VLOOKUP(J:J,Прайс!A:C,3,0)*K190)," ")</f>
        <v>0</v>
      </c>
      <c r="O190" s="7">
        <f ca="1">IFERROR(IF(F190="",SUMIF(F$3:F190,F189,O$3:O189),VLOOKUP(J:J,Прайс!A:E,5,0)*K190)," ")</f>
        <v>0</v>
      </c>
      <c r="P190" s="1">
        <f ca="1">IFERROR(IF(F190="",SUMIF(F$3:F190,F189,P$3:P189),VLOOKUP(J:J,Прайс!A:F,6,0)*K190)," ")</f>
        <v>0</v>
      </c>
      <c r="Q190" s="1">
        <f ca="1">IFERROR(IF(F190="",SUMIF(F$3:F190,F189,Q$3:Q189),VLOOKUP(J:J,Прайс!A:G,7,0)*K190)," ")</f>
        <v>0</v>
      </c>
      <c r="R190" s="7">
        <f ca="1">IFERROR(IF(F190="",SUMIF(F$3:F190,F189,R$3:R189),(N190-(M190+O190+P190)))," ")</f>
        <v>0</v>
      </c>
      <c r="S190" s="1">
        <f ca="1">IFERROR(IF(F190="",SUMIF(F$3:F190,F189,S$3:S189),(N190-(M190+O190+Q190)))," ")</f>
        <v>0</v>
      </c>
      <c r="T190" s="23" t="str">
        <f>IFERROR(IF(F190="",AVERAGEIF(F$3:F190,F189,T$3:T190),R190/N190)," ")</f>
        <v xml:space="preserve"> </v>
      </c>
      <c r="U190" s="23" t="str">
        <f>IFERROR(IF(F190="",AVERAGEIF(F$3:F190,F189,U$3:U190),S190/N190)," ")</f>
        <v xml:space="preserve"> </v>
      </c>
      <c r="V190" s="1" t="str">
        <f t="shared" si="8"/>
        <v xml:space="preserve"> </v>
      </c>
      <c r="AB190" s="7">
        <f ca="1">IFERROR(IF(F190="",SUMIF(F$3:F190,F189,AB$3:AB189),Доп!K188+Доп!L188)," ")</f>
        <v>0</v>
      </c>
      <c r="AC190" s="7">
        <f ca="1">IFERROR(IF(F190="",SUMIF(F$3:F190,F189,AC$3:AC189),IF(AB190&gt;0,AB190-(M190+P190),""))," ")</f>
        <v>0</v>
      </c>
      <c r="AD190" s="1">
        <f ca="1">IFERROR(IF(F190="",SUMIF(F$3:F190,F189,AD$3:AD189),IF(AB190&gt;0,AB190-(M190+Q190),""))," ")</f>
        <v>0</v>
      </c>
      <c r="AE190" s="23" t="str">
        <f>IFERROR(IF(F190="",AVERAGEIF(F$3:F190,F189,AE$3:AE190),AC190/N190)," ")</f>
        <v xml:space="preserve"> </v>
      </c>
      <c r="AF190" s="23" t="str">
        <f>IFERROR(IF(F190="",AVERAGEIF(F$3:F190,F189,AF$3:AF190),AD190/N190)," ")</f>
        <v xml:space="preserve"> </v>
      </c>
    </row>
    <row r="191" spans="7:32" ht="19" customHeight="1" x14ac:dyDescent="0.2">
      <c r="G191" s="1" t="str">
        <f t="shared" si="6"/>
        <v/>
      </c>
      <c r="I191" s="1">
        <f t="shared" si="7"/>
        <v>0</v>
      </c>
      <c r="M191" s="1">
        <f ca="1">IF(F191="",SUMIF(F$3:F191,F190,M$3:M190),K191*L191)</f>
        <v>0</v>
      </c>
      <c r="N191" s="1">
        <f ca="1">IFERROR(IF(F191="",SUMIF(F$3:F191,F190,N$3:N190),VLOOKUP(J:J,Прайс!A:C,3,0)*K191)," ")</f>
        <v>0</v>
      </c>
      <c r="O191" s="7">
        <f ca="1">IFERROR(IF(F191="",SUMIF(F$3:F191,F190,O$3:O190),VLOOKUP(J:J,Прайс!A:E,5,0)*K191)," ")</f>
        <v>0</v>
      </c>
      <c r="P191" s="1">
        <f ca="1">IFERROR(IF(F191="",SUMIF(F$3:F191,F190,P$3:P190),VLOOKUP(J:J,Прайс!A:F,6,0)*K191)," ")</f>
        <v>0</v>
      </c>
      <c r="Q191" s="1">
        <f ca="1">IFERROR(IF(F191="",SUMIF(F$3:F191,F190,Q$3:Q190),VLOOKUP(J:J,Прайс!A:G,7,0)*K191)," ")</f>
        <v>0</v>
      </c>
      <c r="R191" s="7">
        <f ca="1">IFERROR(IF(F191="",SUMIF(F$3:F191,F190,R$3:R190),(N191-(M191+O191+P191)))," ")</f>
        <v>0</v>
      </c>
      <c r="S191" s="1">
        <f ca="1">IFERROR(IF(F191="",SUMIF(F$3:F191,F190,S$3:S190),(N191-(M191+O191+Q191)))," ")</f>
        <v>0</v>
      </c>
      <c r="T191" s="23" t="str">
        <f>IFERROR(IF(F191="",AVERAGEIF(F$3:F191,F190,T$3:T191),R191/N191)," ")</f>
        <v xml:space="preserve"> </v>
      </c>
      <c r="U191" s="23" t="str">
        <f>IFERROR(IF(F191="",AVERAGEIF(F$3:F191,F190,U$3:U191),S191/N191)," ")</f>
        <v xml:space="preserve"> </v>
      </c>
      <c r="V191" s="1" t="str">
        <f t="shared" si="8"/>
        <v xml:space="preserve"> </v>
      </c>
      <c r="AB191" s="7">
        <f ca="1">IFERROR(IF(F191="",SUMIF(F$3:F191,F190,AB$3:AB190),Доп!K189+Доп!L189)," ")</f>
        <v>0</v>
      </c>
      <c r="AC191" s="7">
        <f ca="1">IFERROR(IF(F191="",SUMIF(F$3:F191,F190,AC$3:AC190),IF(AB191&gt;0,AB191-(M191+P191),""))," ")</f>
        <v>0</v>
      </c>
      <c r="AD191" s="1">
        <f ca="1">IFERROR(IF(F191="",SUMIF(F$3:F191,F190,AD$3:AD190),IF(AB191&gt;0,AB191-(M191+Q191),""))," ")</f>
        <v>0</v>
      </c>
      <c r="AE191" s="23" t="str">
        <f>IFERROR(IF(F191="",AVERAGEIF(F$3:F191,F190,AE$3:AE191),AC191/N191)," ")</f>
        <v xml:space="preserve"> </v>
      </c>
      <c r="AF191" s="23" t="str">
        <f>IFERROR(IF(F191="",AVERAGEIF(F$3:F191,F190,AF$3:AF191),AD191/N191)," ")</f>
        <v xml:space="preserve"> </v>
      </c>
    </row>
    <row r="192" spans="7:32" ht="19" customHeight="1" x14ac:dyDescent="0.2">
      <c r="G192" s="1" t="str">
        <f t="shared" si="6"/>
        <v/>
      </c>
      <c r="I192" s="1">
        <f t="shared" si="7"/>
        <v>0</v>
      </c>
      <c r="M192" s="1">
        <f ca="1">IF(F192="",SUMIF(F$3:F192,F191,M$3:M191),K192*L192)</f>
        <v>0</v>
      </c>
      <c r="N192" s="1">
        <f ca="1">IFERROR(IF(F192="",SUMIF(F$3:F192,F191,N$3:N191),VLOOKUP(J:J,Прайс!A:C,3,0)*K192)," ")</f>
        <v>0</v>
      </c>
      <c r="O192" s="7">
        <f ca="1">IFERROR(IF(F192="",SUMIF(F$3:F192,F191,O$3:O191),VLOOKUP(J:J,Прайс!A:E,5,0)*K192)," ")</f>
        <v>0</v>
      </c>
      <c r="P192" s="1">
        <f ca="1">IFERROR(IF(F192="",SUMIF(F$3:F192,F191,P$3:P191),VLOOKUP(J:J,Прайс!A:F,6,0)*K192)," ")</f>
        <v>0</v>
      </c>
      <c r="Q192" s="1">
        <f ca="1">IFERROR(IF(F192="",SUMIF(F$3:F192,F191,Q$3:Q191),VLOOKUP(J:J,Прайс!A:G,7,0)*K192)," ")</f>
        <v>0</v>
      </c>
      <c r="R192" s="7">
        <f ca="1">IFERROR(IF(F192="",SUMIF(F$3:F192,F191,R$3:R191),(N192-(M192+O192+P192)))," ")</f>
        <v>0</v>
      </c>
      <c r="S192" s="1">
        <f ca="1">IFERROR(IF(F192="",SUMIF(F$3:F192,F191,S$3:S191),(N192-(M192+O192+Q192)))," ")</f>
        <v>0</v>
      </c>
      <c r="T192" s="23" t="str">
        <f>IFERROR(IF(F192="",AVERAGEIF(F$3:F192,F191,T$3:T192),R192/N192)," ")</f>
        <v xml:space="preserve"> </v>
      </c>
      <c r="U192" s="23" t="str">
        <f>IFERROR(IF(F192="",AVERAGEIF(F$3:F192,F191,U$3:U192),S192/N192)," ")</f>
        <v xml:space="preserve"> </v>
      </c>
      <c r="V192" s="1" t="str">
        <f t="shared" si="8"/>
        <v xml:space="preserve"> </v>
      </c>
      <c r="AB192" s="7">
        <f ca="1">IFERROR(IF(F192="",SUMIF(F$3:F192,F191,AB$3:AB191),Доп!K190+Доп!L190)," ")</f>
        <v>0</v>
      </c>
      <c r="AC192" s="7">
        <f ca="1">IFERROR(IF(F192="",SUMIF(F$3:F192,F191,AC$3:AC191),IF(AB192&gt;0,AB192-(M192+P192),""))," ")</f>
        <v>0</v>
      </c>
      <c r="AD192" s="1">
        <f ca="1">IFERROR(IF(F192="",SUMIF(F$3:F192,F191,AD$3:AD191),IF(AB192&gt;0,AB192-(M192+Q192),""))," ")</f>
        <v>0</v>
      </c>
      <c r="AE192" s="23" t="str">
        <f>IFERROR(IF(F192="",AVERAGEIF(F$3:F192,F191,AE$3:AE192),AC192/N192)," ")</f>
        <v xml:space="preserve"> </v>
      </c>
      <c r="AF192" s="23" t="str">
        <f>IFERROR(IF(F192="",AVERAGEIF(F$3:F192,F191,AF$3:AF192),AD192/N192)," ")</f>
        <v xml:space="preserve"> </v>
      </c>
    </row>
    <row r="193" spans="7:32" ht="19" customHeight="1" x14ac:dyDescent="0.2">
      <c r="G193" s="1" t="str">
        <f t="shared" si="6"/>
        <v/>
      </c>
      <c r="I193" s="1">
        <f t="shared" si="7"/>
        <v>0</v>
      </c>
      <c r="M193" s="1">
        <f ca="1">IF(F193="",SUMIF(F$3:F193,F192,M$3:M192),K193*L193)</f>
        <v>0</v>
      </c>
      <c r="N193" s="1">
        <f ca="1">IFERROR(IF(F193="",SUMIF(F$3:F193,F192,N$3:N192),VLOOKUP(J:J,Прайс!A:C,3,0)*K193)," ")</f>
        <v>0</v>
      </c>
      <c r="O193" s="7">
        <f ca="1">IFERROR(IF(F193="",SUMIF(F$3:F193,F192,O$3:O192),VLOOKUP(J:J,Прайс!A:E,5,0)*K193)," ")</f>
        <v>0</v>
      </c>
      <c r="P193" s="1">
        <f ca="1">IFERROR(IF(F193="",SUMIF(F$3:F193,F192,P$3:P192),VLOOKUP(J:J,Прайс!A:F,6,0)*K193)," ")</f>
        <v>0</v>
      </c>
      <c r="Q193" s="1">
        <f ca="1">IFERROR(IF(F193="",SUMIF(F$3:F193,F192,Q$3:Q192),VLOOKUP(J:J,Прайс!A:G,7,0)*K193)," ")</f>
        <v>0</v>
      </c>
      <c r="R193" s="7">
        <f ca="1">IFERROR(IF(F193="",SUMIF(F$3:F193,F192,R$3:R192),(N193-(M193+O193+P193)))," ")</f>
        <v>0</v>
      </c>
      <c r="S193" s="1">
        <f ca="1">IFERROR(IF(F193="",SUMIF(F$3:F193,F192,S$3:S192),(N193-(M193+O193+Q193)))," ")</f>
        <v>0</v>
      </c>
      <c r="T193" s="23" t="str">
        <f>IFERROR(IF(F193="",AVERAGEIF(F$3:F193,F192,T$3:T193),R193/N193)," ")</f>
        <v xml:space="preserve"> </v>
      </c>
      <c r="U193" s="23" t="str">
        <f>IFERROR(IF(F193="",AVERAGEIF(F$3:F193,F192,U$3:U193),S193/N193)," ")</f>
        <v xml:space="preserve"> </v>
      </c>
      <c r="V193" s="1" t="str">
        <f t="shared" si="8"/>
        <v xml:space="preserve"> </v>
      </c>
      <c r="AB193" s="7">
        <f ca="1">IFERROR(IF(F193="",SUMIF(F$3:F193,F192,AB$3:AB192),Доп!K191+Доп!L191)," ")</f>
        <v>0</v>
      </c>
      <c r="AC193" s="7">
        <f ca="1">IFERROR(IF(F193="",SUMIF(F$3:F193,F192,AC$3:AC192),IF(AB193&gt;0,AB193-(M193+P193),""))," ")</f>
        <v>0</v>
      </c>
      <c r="AD193" s="1">
        <f ca="1">IFERROR(IF(F193="",SUMIF(F$3:F193,F192,AD$3:AD192),IF(AB193&gt;0,AB193-(M193+Q193),""))," ")</f>
        <v>0</v>
      </c>
      <c r="AE193" s="23" t="str">
        <f>IFERROR(IF(F193="",AVERAGEIF(F$3:F193,F192,AE$3:AE193),AC193/N193)," ")</f>
        <v xml:space="preserve"> </v>
      </c>
      <c r="AF193" s="23" t="str">
        <f>IFERROR(IF(F193="",AVERAGEIF(F$3:F193,F192,AF$3:AF193),AD193/N193)," ")</f>
        <v xml:space="preserve"> </v>
      </c>
    </row>
    <row r="194" spans="7:32" ht="19" customHeight="1" x14ac:dyDescent="0.2">
      <c r="G194" s="1" t="str">
        <f t="shared" si="6"/>
        <v/>
      </c>
      <c r="I194" s="1">
        <f t="shared" si="7"/>
        <v>0</v>
      </c>
      <c r="M194" s="1">
        <f ca="1">IF(F194="",SUMIF(F$3:F194,F193,M$3:M193),K194*L194)</f>
        <v>0</v>
      </c>
      <c r="N194" s="1">
        <f ca="1">IFERROR(IF(F194="",SUMIF(F$3:F194,F193,N$3:N193),VLOOKUP(J:J,Прайс!A:C,3,0)*K194)," ")</f>
        <v>0</v>
      </c>
      <c r="O194" s="7">
        <f ca="1">IFERROR(IF(F194="",SUMIF(F$3:F194,F193,O$3:O193),VLOOKUP(J:J,Прайс!A:E,5,0)*K194)," ")</f>
        <v>0</v>
      </c>
      <c r="P194" s="1">
        <f ca="1">IFERROR(IF(F194="",SUMIF(F$3:F194,F193,P$3:P193),VLOOKUP(J:J,Прайс!A:F,6,0)*K194)," ")</f>
        <v>0</v>
      </c>
      <c r="Q194" s="1">
        <f ca="1">IFERROR(IF(F194="",SUMIF(F$3:F194,F193,Q$3:Q193),VLOOKUP(J:J,Прайс!A:G,7,0)*K194)," ")</f>
        <v>0</v>
      </c>
      <c r="R194" s="7">
        <f ca="1">IFERROR(IF(F194="",SUMIF(F$3:F194,F193,R$3:R193),(N194-(M194+O194+P194)))," ")</f>
        <v>0</v>
      </c>
      <c r="S194" s="1">
        <f ca="1">IFERROR(IF(F194="",SUMIF(F$3:F194,F193,S$3:S193),(N194-(M194+O194+Q194)))," ")</f>
        <v>0</v>
      </c>
      <c r="T194" s="23" t="str">
        <f>IFERROR(IF(F194="",AVERAGEIF(F$3:F194,F193,T$3:T194),R194/N194)," ")</f>
        <v xml:space="preserve"> </v>
      </c>
      <c r="U194" s="23" t="str">
        <f>IFERROR(IF(F194="",AVERAGEIF(F$3:F194,F193,U$3:U194),S194/N194)," ")</f>
        <v xml:space="preserve"> </v>
      </c>
      <c r="V194" s="1" t="str">
        <f t="shared" si="8"/>
        <v xml:space="preserve"> </v>
      </c>
      <c r="AB194" s="7">
        <f ca="1">IFERROR(IF(F194="",SUMIF(F$3:F194,F193,AB$3:AB193),Доп!K192+Доп!L192)," ")</f>
        <v>0</v>
      </c>
      <c r="AC194" s="7">
        <f ca="1">IFERROR(IF(F194="",SUMIF(F$3:F194,F193,AC$3:AC193),IF(AB194&gt;0,AB194-(M194+P194),""))," ")</f>
        <v>0</v>
      </c>
      <c r="AD194" s="1">
        <f ca="1">IFERROR(IF(F194="",SUMIF(F$3:F194,F193,AD$3:AD193),IF(AB194&gt;0,AB194-(M194+Q194),""))," ")</f>
        <v>0</v>
      </c>
      <c r="AE194" s="23" t="str">
        <f>IFERROR(IF(F194="",AVERAGEIF(F$3:F194,F193,AE$3:AE194),AC194/N194)," ")</f>
        <v xml:space="preserve"> </v>
      </c>
      <c r="AF194" s="23" t="str">
        <f>IFERROR(IF(F194="",AVERAGEIF(F$3:F194,F193,AF$3:AF194),AD194/N194)," ")</f>
        <v xml:space="preserve"> </v>
      </c>
    </row>
    <row r="195" spans="7:32" ht="19" customHeight="1" x14ac:dyDescent="0.2">
      <c r="G195" s="1" t="str">
        <f t="shared" si="6"/>
        <v/>
      </c>
      <c r="I195" s="1">
        <f t="shared" si="7"/>
        <v>0</v>
      </c>
      <c r="M195" s="1">
        <f ca="1">IF(F195="",SUMIF(F$3:F195,F194,M$3:M194),K195*L195)</f>
        <v>0</v>
      </c>
      <c r="N195" s="1">
        <f ca="1">IFERROR(IF(F195="",SUMIF(F$3:F195,F194,N$3:N194),VLOOKUP(J:J,Прайс!A:C,3,0)*K195)," ")</f>
        <v>0</v>
      </c>
      <c r="O195" s="7">
        <f ca="1">IFERROR(IF(F195="",SUMIF(F$3:F195,F194,O$3:O194),VLOOKUP(J:J,Прайс!A:E,5,0)*K195)," ")</f>
        <v>0</v>
      </c>
      <c r="P195" s="1">
        <f ca="1">IFERROR(IF(F195="",SUMIF(F$3:F195,F194,P$3:P194),VLOOKUP(J:J,Прайс!A:F,6,0)*K195)," ")</f>
        <v>0</v>
      </c>
      <c r="Q195" s="1">
        <f ca="1">IFERROR(IF(F195="",SUMIF(F$3:F195,F194,Q$3:Q194),VLOOKUP(J:J,Прайс!A:G,7,0)*K195)," ")</f>
        <v>0</v>
      </c>
      <c r="R195" s="7">
        <f ca="1">IFERROR(IF(F195="",SUMIF(F$3:F195,F194,R$3:R194),(N195-(M195+O195+P195)))," ")</f>
        <v>0</v>
      </c>
      <c r="S195" s="1">
        <f ca="1">IFERROR(IF(F195="",SUMIF(F$3:F195,F194,S$3:S194),(N195-(M195+O195+Q195)))," ")</f>
        <v>0</v>
      </c>
      <c r="T195" s="23" t="str">
        <f>IFERROR(IF(F195="",AVERAGEIF(F$3:F195,F194,T$3:T195),R195/N195)," ")</f>
        <v xml:space="preserve"> </v>
      </c>
      <c r="U195" s="23" t="str">
        <f>IFERROR(IF(F195="",AVERAGEIF(F$3:F195,F194,U$3:U195),S195/N195)," ")</f>
        <v xml:space="preserve"> </v>
      </c>
      <c r="V195" s="1" t="str">
        <f t="shared" si="8"/>
        <v xml:space="preserve"> </v>
      </c>
      <c r="AB195" s="7">
        <f ca="1">IFERROR(IF(F195="",SUMIF(F$3:F195,F194,AB$3:AB194),Доп!K193+Доп!L193)," ")</f>
        <v>0</v>
      </c>
      <c r="AC195" s="7">
        <f ca="1">IFERROR(IF(F195="",SUMIF(F$3:F195,F194,AC$3:AC194),IF(AB195&gt;0,AB195-(M195+P195),""))," ")</f>
        <v>0</v>
      </c>
      <c r="AD195" s="1">
        <f ca="1">IFERROR(IF(F195="",SUMIF(F$3:F195,F194,AD$3:AD194),IF(AB195&gt;0,AB195-(M195+Q195),""))," ")</f>
        <v>0</v>
      </c>
      <c r="AE195" s="23" t="str">
        <f>IFERROR(IF(F195="",AVERAGEIF(F$3:F195,F194,AE$3:AE195),AC195/N195)," ")</f>
        <v xml:space="preserve"> </v>
      </c>
      <c r="AF195" s="23" t="str">
        <f>IFERROR(IF(F195="",AVERAGEIF(F$3:F195,F194,AF$3:AF195),AD195/N195)," ")</f>
        <v xml:space="preserve"> </v>
      </c>
    </row>
    <row r="196" spans="7:32" ht="19" customHeight="1" x14ac:dyDescent="0.2">
      <c r="G196" s="1" t="str">
        <f t="shared" si="6"/>
        <v/>
      </c>
      <c r="I196" s="1">
        <f t="shared" si="7"/>
        <v>0</v>
      </c>
      <c r="M196" s="1">
        <f ca="1">IF(F196="",SUMIF(F$3:F196,F195,M$3:M195),K196*L196)</f>
        <v>0</v>
      </c>
      <c r="N196" s="1">
        <f ca="1">IFERROR(IF(F196="",SUMIF(F$3:F196,F195,N$3:N195),VLOOKUP(J:J,Прайс!A:C,3,0)*K196)," ")</f>
        <v>0</v>
      </c>
      <c r="O196" s="7">
        <f ca="1">IFERROR(IF(F196="",SUMIF(F$3:F196,F195,O$3:O195),VLOOKUP(J:J,Прайс!A:E,5,0)*K196)," ")</f>
        <v>0</v>
      </c>
      <c r="P196" s="1">
        <f ca="1">IFERROR(IF(F196="",SUMIF(F$3:F196,F195,P$3:P195),VLOOKUP(J:J,Прайс!A:F,6,0)*K196)," ")</f>
        <v>0</v>
      </c>
      <c r="Q196" s="1">
        <f ca="1">IFERROR(IF(F196="",SUMIF(F$3:F196,F195,Q$3:Q195),VLOOKUP(J:J,Прайс!A:G,7,0)*K196)," ")</f>
        <v>0</v>
      </c>
      <c r="R196" s="7">
        <f ca="1">IFERROR(IF(F196="",SUMIF(F$3:F196,F195,R$3:R195),(N196-(M196+O196+P196)))," ")</f>
        <v>0</v>
      </c>
      <c r="S196" s="1">
        <f ca="1">IFERROR(IF(F196="",SUMIF(F$3:F196,F195,S$3:S195),(N196-(M196+O196+Q196)))," ")</f>
        <v>0</v>
      </c>
      <c r="T196" s="23" t="str">
        <f>IFERROR(IF(F196="",AVERAGEIF(F$3:F196,F195,T$3:T196),R196/N196)," ")</f>
        <v xml:space="preserve"> </v>
      </c>
      <c r="U196" s="23" t="str">
        <f>IFERROR(IF(F196="",AVERAGEIF(F$3:F196,F195,U$3:U196),S196/N196)," ")</f>
        <v xml:space="preserve"> </v>
      </c>
      <c r="V196" s="1" t="str">
        <f t="shared" si="8"/>
        <v xml:space="preserve"> </v>
      </c>
      <c r="AB196" s="7">
        <f ca="1">IFERROR(IF(F196="",SUMIF(F$3:F196,F195,AB$3:AB195),Доп!K194+Доп!L194)," ")</f>
        <v>0</v>
      </c>
      <c r="AC196" s="7">
        <f ca="1">IFERROR(IF(F196="",SUMIF(F$3:F196,F195,AC$3:AC195),IF(AB196&gt;0,AB196-(M196+P196),""))," ")</f>
        <v>0</v>
      </c>
      <c r="AD196" s="1">
        <f ca="1">IFERROR(IF(F196="",SUMIF(F$3:F196,F195,AD$3:AD195),IF(AB196&gt;0,AB196-(M196+Q196),""))," ")</f>
        <v>0</v>
      </c>
      <c r="AE196" s="23" t="str">
        <f>IFERROR(IF(F196="",AVERAGEIF(F$3:F196,F195,AE$3:AE196),AC196/N196)," ")</f>
        <v xml:space="preserve"> </v>
      </c>
      <c r="AF196" s="23" t="str">
        <f>IFERROR(IF(F196="",AVERAGEIF(F$3:F196,F195,AF$3:AF196),AD196/N196)," ")</f>
        <v xml:space="preserve"> </v>
      </c>
    </row>
    <row r="197" spans="7:32" ht="19" customHeight="1" x14ac:dyDescent="0.2">
      <c r="G197" s="1" t="str">
        <f t="shared" ref="G197:G260" si="9">IF(H197,SUM(G196,1),"")</f>
        <v/>
      </c>
      <c r="I197" s="1">
        <f t="shared" ref="I197:I260" si="10">--ISTEXT(J197)</f>
        <v>0</v>
      </c>
      <c r="M197" s="1">
        <f ca="1">IF(F197="",SUMIF(F$3:F197,F196,M$3:M196),K197*L197)</f>
        <v>0</v>
      </c>
      <c r="N197" s="1">
        <f ca="1">IFERROR(IF(F197="",SUMIF(F$3:F197,F196,N$3:N196),VLOOKUP(J:J,Прайс!A:C,3,0)*K197)," ")</f>
        <v>0</v>
      </c>
      <c r="O197" s="7">
        <f ca="1">IFERROR(IF(F197="",SUMIF(F$3:F197,F196,O$3:O196),VLOOKUP(J:J,Прайс!A:E,5,0)*K197)," ")</f>
        <v>0</v>
      </c>
      <c r="P197" s="1">
        <f ca="1">IFERROR(IF(F197="",SUMIF(F$3:F197,F196,P$3:P196),VLOOKUP(J:J,Прайс!A:F,6,0)*K197)," ")</f>
        <v>0</v>
      </c>
      <c r="Q197" s="1">
        <f ca="1">IFERROR(IF(F197="",SUMIF(F$3:F197,F196,Q$3:Q196),VLOOKUP(J:J,Прайс!A:G,7,0)*K197)," ")</f>
        <v>0</v>
      </c>
      <c r="R197" s="7">
        <f ca="1">IFERROR(IF(F197="",SUMIF(F$3:F197,F196,R$3:R196),(N197-(M197+O197+P197)))," ")</f>
        <v>0</v>
      </c>
      <c r="S197" s="1">
        <f ca="1">IFERROR(IF(F197="",SUMIF(F$3:F197,F196,S$3:S196),(N197-(M197+O197+Q197)))," ")</f>
        <v>0</v>
      </c>
      <c r="T197" s="23" t="str">
        <f>IFERROR(IF(F197="",AVERAGEIF(F$3:F197,F196,T$3:T197),R197/N197)," ")</f>
        <v xml:space="preserve"> </v>
      </c>
      <c r="U197" s="23" t="str">
        <f>IFERROR(IF(F197="",AVERAGEIF(F$3:F197,F196,U$3:U197),S197/N197)," ")</f>
        <v xml:space="preserve"> </v>
      </c>
      <c r="V197" s="1" t="str">
        <f t="shared" ref="V197:V260" si="11">CHOOSE(COUNTA(W197,Y197,AA197)+1," ","ОТГРУЖЕН","ДОСТАВЛЕН","ОПЛАЧЕН")</f>
        <v xml:space="preserve"> </v>
      </c>
      <c r="AB197" s="7">
        <f ca="1">IFERROR(IF(F197="",SUMIF(F$3:F197,F196,AB$3:AB196),Доп!K195+Доп!L195)," ")</f>
        <v>0</v>
      </c>
      <c r="AC197" s="7">
        <f ca="1">IFERROR(IF(F197="",SUMIF(F$3:F197,F196,AC$3:AC196),IF(AB197&gt;0,AB197-(M197+P197),""))," ")</f>
        <v>0</v>
      </c>
      <c r="AD197" s="1">
        <f ca="1">IFERROR(IF(F197="",SUMIF(F$3:F197,F196,AD$3:AD196),IF(AB197&gt;0,AB197-(M197+Q197),""))," ")</f>
        <v>0</v>
      </c>
      <c r="AE197" s="23" t="str">
        <f>IFERROR(IF(F197="",AVERAGEIF(F$3:F197,F196,AE$3:AE197),AC197/N197)," ")</f>
        <v xml:space="preserve"> </v>
      </c>
      <c r="AF197" s="23" t="str">
        <f>IFERROR(IF(F197="",AVERAGEIF(F$3:F197,F196,AF$3:AF197),AD197/N197)," ")</f>
        <v xml:space="preserve"> </v>
      </c>
    </row>
    <row r="198" spans="7:32" ht="19" customHeight="1" x14ac:dyDescent="0.2">
      <c r="G198" s="1" t="str">
        <f t="shared" si="9"/>
        <v/>
      </c>
      <c r="I198" s="1">
        <f t="shared" si="10"/>
        <v>0</v>
      </c>
      <c r="M198" s="1">
        <f ca="1">IF(F198="",SUMIF(F$3:F198,F197,M$3:M197),K198*L198)</f>
        <v>0</v>
      </c>
      <c r="N198" s="1">
        <f ca="1">IFERROR(IF(F198="",SUMIF(F$3:F198,F197,N$3:N197),VLOOKUP(J:J,Прайс!A:C,3,0)*K198)," ")</f>
        <v>0</v>
      </c>
      <c r="O198" s="7">
        <f ca="1">IFERROR(IF(F198="",SUMIF(F$3:F198,F197,O$3:O197),VLOOKUP(J:J,Прайс!A:E,5,0)*K198)," ")</f>
        <v>0</v>
      </c>
      <c r="P198" s="1">
        <f ca="1">IFERROR(IF(F198="",SUMIF(F$3:F198,F197,P$3:P197),VLOOKUP(J:J,Прайс!A:F,6,0)*K198)," ")</f>
        <v>0</v>
      </c>
      <c r="Q198" s="1">
        <f ca="1">IFERROR(IF(F198="",SUMIF(F$3:F198,F197,Q$3:Q197),VLOOKUP(J:J,Прайс!A:G,7,0)*K198)," ")</f>
        <v>0</v>
      </c>
      <c r="R198" s="7">
        <f ca="1">IFERROR(IF(F198="",SUMIF(F$3:F198,F197,R$3:R197),(N198-(M198+O198+P198)))," ")</f>
        <v>0</v>
      </c>
      <c r="S198" s="1">
        <f ca="1">IFERROR(IF(F198="",SUMIF(F$3:F198,F197,S$3:S197),(N198-(M198+O198+Q198)))," ")</f>
        <v>0</v>
      </c>
      <c r="T198" s="23" t="str">
        <f>IFERROR(IF(F198="",AVERAGEIF(F$3:F198,F197,T$3:T198),R198/N198)," ")</f>
        <v xml:space="preserve"> </v>
      </c>
      <c r="U198" s="23" t="str">
        <f>IFERROR(IF(F198="",AVERAGEIF(F$3:F198,F197,U$3:U198),S198/N198)," ")</f>
        <v xml:space="preserve"> </v>
      </c>
      <c r="V198" s="1" t="str">
        <f t="shared" si="11"/>
        <v xml:space="preserve"> </v>
      </c>
      <c r="AB198" s="7">
        <f ca="1">IFERROR(IF(F198="",SUMIF(F$3:F198,F197,AB$3:AB197),Доп!K196+Доп!L196)," ")</f>
        <v>0</v>
      </c>
      <c r="AC198" s="7">
        <f ca="1">IFERROR(IF(F198="",SUMIF(F$3:F198,F197,AC$3:AC197),IF(AB198&gt;0,AB198-(M198+P198),""))," ")</f>
        <v>0</v>
      </c>
      <c r="AD198" s="1">
        <f ca="1">IFERROR(IF(F198="",SUMIF(F$3:F198,F197,AD$3:AD197),IF(AB198&gt;0,AB198-(M198+Q198),""))," ")</f>
        <v>0</v>
      </c>
      <c r="AE198" s="23" t="str">
        <f>IFERROR(IF(F198="",AVERAGEIF(F$3:F198,F197,AE$3:AE198),AC198/N198)," ")</f>
        <v xml:space="preserve"> </v>
      </c>
      <c r="AF198" s="23" t="str">
        <f>IFERROR(IF(F198="",AVERAGEIF(F$3:F198,F197,AF$3:AF198),AD198/N198)," ")</f>
        <v xml:space="preserve"> </v>
      </c>
    </row>
    <row r="199" spans="7:32" ht="19" customHeight="1" x14ac:dyDescent="0.2">
      <c r="G199" s="1" t="str">
        <f t="shared" si="9"/>
        <v/>
      </c>
      <c r="I199" s="1">
        <f t="shared" si="10"/>
        <v>0</v>
      </c>
      <c r="M199" s="1">
        <f ca="1">IF(F199="",SUMIF(F$3:F199,F198,M$3:M198),K199*L199)</f>
        <v>0</v>
      </c>
      <c r="N199" s="1">
        <f ca="1">IFERROR(IF(F199="",SUMIF(F$3:F199,F198,N$3:N198),VLOOKUP(J:J,Прайс!A:C,3,0)*K199)," ")</f>
        <v>0</v>
      </c>
      <c r="O199" s="7">
        <f ca="1">IFERROR(IF(F199="",SUMIF(F$3:F199,F198,O$3:O198),VLOOKUP(J:J,Прайс!A:E,5,0)*K199)," ")</f>
        <v>0</v>
      </c>
      <c r="P199" s="1">
        <f ca="1">IFERROR(IF(F199="",SUMIF(F$3:F199,F198,P$3:P198),VLOOKUP(J:J,Прайс!A:F,6,0)*K199)," ")</f>
        <v>0</v>
      </c>
      <c r="Q199" s="1">
        <f ca="1">IFERROR(IF(F199="",SUMIF(F$3:F199,F198,Q$3:Q198),VLOOKUP(J:J,Прайс!A:G,7,0)*K199)," ")</f>
        <v>0</v>
      </c>
      <c r="R199" s="7">
        <f ca="1">IFERROR(IF(F199="",SUMIF(F$3:F199,F198,R$3:R198),(N199-(M199+O199+P199)))," ")</f>
        <v>0</v>
      </c>
      <c r="S199" s="1">
        <f ca="1">IFERROR(IF(F199="",SUMIF(F$3:F199,F198,S$3:S198),(N199-(M199+O199+Q199)))," ")</f>
        <v>0</v>
      </c>
      <c r="T199" s="23" t="str">
        <f>IFERROR(IF(F199="",AVERAGEIF(F$3:F199,F198,T$3:T199),R199/N199)," ")</f>
        <v xml:space="preserve"> </v>
      </c>
      <c r="U199" s="23" t="str">
        <f>IFERROR(IF(F199="",AVERAGEIF(F$3:F199,F198,U$3:U199),S199/N199)," ")</f>
        <v xml:space="preserve"> </v>
      </c>
      <c r="V199" s="1" t="str">
        <f t="shared" si="11"/>
        <v xml:space="preserve"> </v>
      </c>
      <c r="AB199" s="7">
        <f ca="1">IFERROR(IF(F199="",SUMIF(F$3:F199,F198,AB$3:AB198),Доп!K197+Доп!L197)," ")</f>
        <v>0</v>
      </c>
      <c r="AC199" s="7">
        <f ca="1">IFERROR(IF(F199="",SUMIF(F$3:F199,F198,AC$3:AC198),IF(AB199&gt;0,AB199-(M199+P199),""))," ")</f>
        <v>0</v>
      </c>
      <c r="AD199" s="1">
        <f ca="1">IFERROR(IF(F199="",SUMIF(F$3:F199,F198,AD$3:AD198),IF(AB199&gt;0,AB199-(M199+Q199),""))," ")</f>
        <v>0</v>
      </c>
      <c r="AE199" s="23" t="str">
        <f>IFERROR(IF(F199="",AVERAGEIF(F$3:F199,F198,AE$3:AE199),AC199/N199)," ")</f>
        <v xml:space="preserve"> </v>
      </c>
      <c r="AF199" s="23" t="str">
        <f>IFERROR(IF(F199="",AVERAGEIF(F$3:F199,F198,AF$3:AF199),AD199/N199)," ")</f>
        <v xml:space="preserve"> </v>
      </c>
    </row>
    <row r="200" spans="7:32" ht="19" customHeight="1" x14ac:dyDescent="0.2">
      <c r="G200" s="1" t="str">
        <f t="shared" si="9"/>
        <v/>
      </c>
      <c r="I200" s="1">
        <f t="shared" si="10"/>
        <v>0</v>
      </c>
      <c r="M200" s="1">
        <f ca="1">IF(F200="",SUMIF(F$3:F200,F199,M$3:M199),K200*L200)</f>
        <v>0</v>
      </c>
      <c r="N200" s="1">
        <f ca="1">IFERROR(IF(F200="",SUMIF(F$3:F200,F199,N$3:N199),VLOOKUP(J:J,Прайс!A:C,3,0)*K200)," ")</f>
        <v>0</v>
      </c>
      <c r="O200" s="7">
        <f ca="1">IFERROR(IF(F200="",SUMIF(F$3:F200,F199,O$3:O199),VLOOKUP(J:J,Прайс!A:E,5,0)*K200)," ")</f>
        <v>0</v>
      </c>
      <c r="P200" s="1">
        <f ca="1">IFERROR(IF(F200="",SUMIF(F$3:F200,F199,P$3:P199),VLOOKUP(J:J,Прайс!A:F,6,0)*K200)," ")</f>
        <v>0</v>
      </c>
      <c r="Q200" s="1">
        <f ca="1">IFERROR(IF(F200="",SUMIF(F$3:F200,F199,Q$3:Q199),VLOOKUP(J:J,Прайс!A:G,7,0)*K200)," ")</f>
        <v>0</v>
      </c>
      <c r="R200" s="7">
        <f ca="1">IFERROR(IF(F200="",SUMIF(F$3:F200,F199,R$3:R199),(N200-(M200+O200+P200)))," ")</f>
        <v>0</v>
      </c>
      <c r="S200" s="1">
        <f ca="1">IFERROR(IF(F200="",SUMIF(F$3:F200,F199,S$3:S199),(N200-(M200+O200+Q200)))," ")</f>
        <v>0</v>
      </c>
      <c r="T200" s="23" t="str">
        <f>IFERROR(IF(F200="",AVERAGEIF(F$3:F200,F199,T$3:T200),R200/N200)," ")</f>
        <v xml:space="preserve"> </v>
      </c>
      <c r="U200" s="23" t="str">
        <f>IFERROR(IF(F200="",AVERAGEIF(F$3:F200,F199,U$3:U200),S200/N200)," ")</f>
        <v xml:space="preserve"> </v>
      </c>
      <c r="V200" s="1" t="str">
        <f t="shared" si="11"/>
        <v xml:space="preserve"> </v>
      </c>
      <c r="AB200" s="7">
        <f ca="1">IFERROR(IF(F200="",SUMIF(F$3:F200,F199,AB$3:AB199),Доп!K198+Доп!L198)," ")</f>
        <v>0</v>
      </c>
      <c r="AC200" s="7">
        <f ca="1">IFERROR(IF(F200="",SUMIF(F$3:F200,F199,AC$3:AC199),IF(AB200&gt;0,AB200-(M200+P200),""))," ")</f>
        <v>0</v>
      </c>
      <c r="AD200" s="1">
        <f ca="1">IFERROR(IF(F200="",SUMIF(F$3:F200,F199,AD$3:AD199),IF(AB200&gt;0,AB200-(M200+Q200),""))," ")</f>
        <v>0</v>
      </c>
      <c r="AE200" s="23" t="str">
        <f>IFERROR(IF(F200="",AVERAGEIF(F$3:F200,F199,AE$3:AE200),AC200/N200)," ")</f>
        <v xml:space="preserve"> </v>
      </c>
      <c r="AF200" s="23" t="str">
        <f>IFERROR(IF(F200="",AVERAGEIF(F$3:F200,F199,AF$3:AF200),AD200/N200)," ")</f>
        <v xml:space="preserve"> </v>
      </c>
    </row>
    <row r="201" spans="7:32" ht="19" customHeight="1" x14ac:dyDescent="0.2">
      <c r="G201" s="1" t="str">
        <f t="shared" si="9"/>
        <v/>
      </c>
      <c r="I201" s="1">
        <f t="shared" si="10"/>
        <v>0</v>
      </c>
      <c r="M201" s="1">
        <f ca="1">IF(F201="",SUMIF(F$3:F201,F200,M$3:M200),K201*L201)</f>
        <v>0</v>
      </c>
      <c r="N201" s="1">
        <f ca="1">IFERROR(IF(F201="",SUMIF(F$3:F201,F200,N$3:N200),VLOOKUP(J:J,Прайс!A:C,3,0)*K201)," ")</f>
        <v>0</v>
      </c>
      <c r="O201" s="7">
        <f ca="1">IFERROR(IF(F201="",SUMIF(F$3:F201,F200,O$3:O200),VLOOKUP(J:J,Прайс!A:E,5,0)*K201)," ")</f>
        <v>0</v>
      </c>
      <c r="P201" s="1">
        <f ca="1">IFERROR(IF(F201="",SUMIF(F$3:F201,F200,P$3:P200),VLOOKUP(J:J,Прайс!A:F,6,0)*K201)," ")</f>
        <v>0</v>
      </c>
      <c r="Q201" s="1">
        <f ca="1">IFERROR(IF(F201="",SUMIF(F$3:F201,F200,Q$3:Q200),VLOOKUP(J:J,Прайс!A:G,7,0)*K201)," ")</f>
        <v>0</v>
      </c>
      <c r="R201" s="7">
        <f ca="1">IFERROR(IF(F201="",SUMIF(F$3:F201,F200,R$3:R200),(N201-(M201+O201+P201)))," ")</f>
        <v>0</v>
      </c>
      <c r="S201" s="1">
        <f ca="1">IFERROR(IF(F201="",SUMIF(F$3:F201,F200,S$3:S200),(N201-(M201+O201+Q201)))," ")</f>
        <v>0</v>
      </c>
      <c r="T201" s="23" t="str">
        <f>IFERROR(IF(F201="",AVERAGEIF(F$3:F201,F200,T$3:T201),R201/N201)," ")</f>
        <v xml:space="preserve"> </v>
      </c>
      <c r="U201" s="23" t="str">
        <f>IFERROR(IF(F201="",AVERAGEIF(F$3:F201,F200,U$3:U201),S201/N201)," ")</f>
        <v xml:space="preserve"> </v>
      </c>
      <c r="V201" s="1" t="str">
        <f t="shared" si="11"/>
        <v xml:space="preserve"> </v>
      </c>
      <c r="AB201" s="7">
        <f ca="1">IFERROR(IF(F201="",SUMIF(F$3:F201,F200,AB$3:AB200),Доп!K199+Доп!L199)," ")</f>
        <v>0</v>
      </c>
      <c r="AC201" s="7">
        <f ca="1">IFERROR(IF(F201="",SUMIF(F$3:F201,F200,AC$3:AC200),IF(AB201&gt;0,AB201-(M201+P201),""))," ")</f>
        <v>0</v>
      </c>
      <c r="AD201" s="1">
        <f ca="1">IFERROR(IF(F201="",SUMIF(F$3:F201,F200,AD$3:AD200),IF(AB201&gt;0,AB201-(M201+Q201),""))," ")</f>
        <v>0</v>
      </c>
      <c r="AE201" s="23" t="str">
        <f>IFERROR(IF(F201="",AVERAGEIF(F$3:F201,F200,AE$3:AE201),AC201/N201)," ")</f>
        <v xml:space="preserve"> </v>
      </c>
      <c r="AF201" s="23" t="str">
        <f>IFERROR(IF(F201="",AVERAGEIF(F$3:F201,F200,AF$3:AF201),AD201/N201)," ")</f>
        <v xml:space="preserve"> </v>
      </c>
    </row>
    <row r="202" spans="7:32" ht="19" customHeight="1" x14ac:dyDescent="0.2">
      <c r="G202" s="1" t="str">
        <f t="shared" si="9"/>
        <v/>
      </c>
      <c r="I202" s="1">
        <f t="shared" si="10"/>
        <v>0</v>
      </c>
      <c r="M202" s="1">
        <f ca="1">IF(F202="",SUMIF(F$3:F202,F201,M$3:M201),K202*L202)</f>
        <v>0</v>
      </c>
      <c r="N202" s="1">
        <f ca="1">IFERROR(IF(F202="",SUMIF(F$3:F202,F201,N$3:N201),VLOOKUP(J:J,Прайс!A:C,3,0)*K202)," ")</f>
        <v>0</v>
      </c>
      <c r="O202" s="7">
        <f ca="1">IFERROR(IF(F202="",SUMIF(F$3:F202,F201,O$3:O201),VLOOKUP(J:J,Прайс!A:E,5,0)*K202)," ")</f>
        <v>0</v>
      </c>
      <c r="P202" s="1">
        <f ca="1">IFERROR(IF(F202="",SUMIF(F$3:F202,F201,P$3:P201),VLOOKUP(J:J,Прайс!A:F,6,0)*K202)," ")</f>
        <v>0</v>
      </c>
      <c r="Q202" s="1">
        <f ca="1">IFERROR(IF(F202="",SUMIF(F$3:F202,F201,Q$3:Q201),VLOOKUP(J:J,Прайс!A:G,7,0)*K202)," ")</f>
        <v>0</v>
      </c>
      <c r="R202" s="7">
        <f ca="1">IFERROR(IF(F202="",SUMIF(F$3:F202,F201,R$3:R201),(N202-(M202+O202+P202)))," ")</f>
        <v>0</v>
      </c>
      <c r="S202" s="1">
        <f ca="1">IFERROR(IF(F202="",SUMIF(F$3:F202,F201,S$3:S201),(N202-(M202+O202+Q202)))," ")</f>
        <v>0</v>
      </c>
      <c r="T202" s="23" t="str">
        <f>IFERROR(IF(F202="",AVERAGEIF(F$3:F202,F201,T$3:T202),R202/N202)," ")</f>
        <v xml:space="preserve"> </v>
      </c>
      <c r="U202" s="23" t="str">
        <f>IFERROR(IF(F202="",AVERAGEIF(F$3:F202,F201,U$3:U202),S202/N202)," ")</f>
        <v xml:space="preserve"> </v>
      </c>
      <c r="V202" s="1" t="str">
        <f t="shared" si="11"/>
        <v xml:space="preserve"> </v>
      </c>
      <c r="AB202" s="7">
        <f ca="1">IFERROR(IF(F202="",SUMIF(F$3:F202,F201,AB$3:AB201),Доп!K200+Доп!L200)," ")</f>
        <v>0</v>
      </c>
      <c r="AC202" s="7">
        <f ca="1">IFERROR(IF(F202="",SUMIF(F$3:F202,F201,AC$3:AC201),IF(AB202&gt;0,AB202-(M202+P202),""))," ")</f>
        <v>0</v>
      </c>
      <c r="AD202" s="1">
        <f ca="1">IFERROR(IF(F202="",SUMIF(F$3:F202,F201,AD$3:AD201),IF(AB202&gt;0,AB202-(M202+Q202),""))," ")</f>
        <v>0</v>
      </c>
      <c r="AE202" s="23" t="str">
        <f>IFERROR(IF(F202="",AVERAGEIF(F$3:F202,F201,AE$3:AE202),AC202/N202)," ")</f>
        <v xml:space="preserve"> </v>
      </c>
      <c r="AF202" s="23" t="str">
        <f>IFERROR(IF(F202="",AVERAGEIF(F$3:F202,F201,AF$3:AF202),AD202/N202)," ")</f>
        <v xml:space="preserve"> </v>
      </c>
    </row>
    <row r="203" spans="7:32" ht="19" customHeight="1" x14ac:dyDescent="0.2">
      <c r="G203" s="1" t="str">
        <f t="shared" si="9"/>
        <v/>
      </c>
      <c r="I203" s="1">
        <f t="shared" si="10"/>
        <v>0</v>
      </c>
      <c r="M203" s="1">
        <f ca="1">IF(F203="",SUMIF(F$3:F203,F202,M$3:M202),K203*L203)</f>
        <v>0</v>
      </c>
      <c r="N203" s="1">
        <f ca="1">IFERROR(IF(F203="",SUMIF(F$3:F203,F202,N$3:N202),VLOOKUP(J:J,Прайс!A:C,3,0)*K203)," ")</f>
        <v>0</v>
      </c>
      <c r="O203" s="7">
        <f ca="1">IFERROR(IF(F203="",SUMIF(F$3:F203,F202,O$3:O202),VLOOKUP(J:J,Прайс!A:E,5,0)*K203)," ")</f>
        <v>0</v>
      </c>
      <c r="P203" s="1">
        <f ca="1">IFERROR(IF(F203="",SUMIF(F$3:F203,F202,P$3:P202),VLOOKUP(J:J,Прайс!A:F,6,0)*K203)," ")</f>
        <v>0</v>
      </c>
      <c r="Q203" s="1">
        <f ca="1">IFERROR(IF(F203="",SUMIF(F$3:F203,F202,Q$3:Q202),VLOOKUP(J:J,Прайс!A:G,7,0)*K203)," ")</f>
        <v>0</v>
      </c>
      <c r="R203" s="7">
        <f ca="1">IFERROR(IF(F203="",SUMIF(F$3:F203,F202,R$3:R202),(N203-(M203+O203+P203)))," ")</f>
        <v>0</v>
      </c>
      <c r="S203" s="1">
        <f ca="1">IFERROR(IF(F203="",SUMIF(F$3:F203,F202,S$3:S202),(N203-(M203+O203+Q203)))," ")</f>
        <v>0</v>
      </c>
      <c r="T203" s="23" t="str">
        <f>IFERROR(IF(F203="",AVERAGEIF(F$3:F203,F202,T$3:T203),R203/N203)," ")</f>
        <v xml:space="preserve"> </v>
      </c>
      <c r="U203" s="23" t="str">
        <f>IFERROR(IF(F203="",AVERAGEIF(F$3:F203,F202,U$3:U203),S203/N203)," ")</f>
        <v xml:space="preserve"> </v>
      </c>
      <c r="V203" s="1" t="str">
        <f t="shared" si="11"/>
        <v xml:space="preserve"> </v>
      </c>
      <c r="AB203" s="7">
        <f ca="1">IFERROR(IF(F203="",SUMIF(F$3:F203,F202,AB$3:AB202),Доп!K201+Доп!L201)," ")</f>
        <v>0</v>
      </c>
      <c r="AC203" s="7">
        <f ca="1">IFERROR(IF(F203="",SUMIF(F$3:F203,F202,AC$3:AC202),IF(AB203&gt;0,AB203-(M203+P203),""))," ")</f>
        <v>0</v>
      </c>
      <c r="AD203" s="1">
        <f ca="1">IFERROR(IF(F203="",SUMIF(F$3:F203,F202,AD$3:AD202),IF(AB203&gt;0,AB203-(M203+Q203),""))," ")</f>
        <v>0</v>
      </c>
      <c r="AE203" s="23" t="str">
        <f>IFERROR(IF(F203="",AVERAGEIF(F$3:F203,F202,AE$3:AE203),AC203/N203)," ")</f>
        <v xml:space="preserve"> </v>
      </c>
      <c r="AF203" s="23" t="str">
        <f>IFERROR(IF(F203="",AVERAGEIF(F$3:F203,F202,AF$3:AF203),AD203/N203)," ")</f>
        <v xml:space="preserve"> </v>
      </c>
    </row>
    <row r="204" spans="7:32" ht="19" customHeight="1" x14ac:dyDescent="0.2">
      <c r="G204" s="1" t="str">
        <f t="shared" si="9"/>
        <v/>
      </c>
      <c r="I204" s="1">
        <f t="shared" si="10"/>
        <v>0</v>
      </c>
      <c r="M204" s="1">
        <f ca="1">IF(F204="",SUMIF(F$3:F204,F203,M$3:M203),K204*L204)</f>
        <v>0</v>
      </c>
      <c r="N204" s="1">
        <f ca="1">IFERROR(IF(F204="",SUMIF(F$3:F204,F203,N$3:N203),VLOOKUP(J:J,Прайс!A:C,3,0)*K204)," ")</f>
        <v>0</v>
      </c>
      <c r="O204" s="7">
        <f ca="1">IFERROR(IF(F204="",SUMIF(F$3:F204,F203,O$3:O203),VLOOKUP(J:J,Прайс!A:E,5,0)*K204)," ")</f>
        <v>0</v>
      </c>
      <c r="P204" s="1">
        <f ca="1">IFERROR(IF(F204="",SUMIF(F$3:F204,F203,P$3:P203),VLOOKUP(J:J,Прайс!A:F,6,0)*K204)," ")</f>
        <v>0</v>
      </c>
      <c r="Q204" s="1">
        <f ca="1">IFERROR(IF(F204="",SUMIF(F$3:F204,F203,Q$3:Q203),VLOOKUP(J:J,Прайс!A:G,7,0)*K204)," ")</f>
        <v>0</v>
      </c>
      <c r="R204" s="7">
        <f ca="1">IFERROR(IF(F204="",SUMIF(F$3:F204,F203,R$3:R203),(N204-(M204+O204+P204)))," ")</f>
        <v>0</v>
      </c>
      <c r="S204" s="1">
        <f ca="1">IFERROR(IF(F204="",SUMIF(F$3:F204,F203,S$3:S203),(N204-(M204+O204+Q204)))," ")</f>
        <v>0</v>
      </c>
      <c r="T204" s="23" t="str">
        <f>IFERROR(IF(F204="",AVERAGEIF(F$3:F204,F203,T$3:T204),R204/N204)," ")</f>
        <v xml:space="preserve"> </v>
      </c>
      <c r="U204" s="23" t="str">
        <f>IFERROR(IF(F204="",AVERAGEIF(F$3:F204,F203,U$3:U204),S204/N204)," ")</f>
        <v xml:space="preserve"> </v>
      </c>
      <c r="V204" s="1" t="str">
        <f t="shared" si="11"/>
        <v xml:space="preserve"> </v>
      </c>
      <c r="AB204" s="7">
        <f ca="1">IFERROR(IF(F204="",SUMIF(F$3:F204,F203,AB$3:AB203),Доп!K202+Доп!L202)," ")</f>
        <v>0</v>
      </c>
      <c r="AC204" s="7">
        <f ca="1">IFERROR(IF(F204="",SUMIF(F$3:F204,F203,AC$3:AC203),IF(AB204&gt;0,AB204-(M204+P204),""))," ")</f>
        <v>0</v>
      </c>
      <c r="AD204" s="1">
        <f ca="1">IFERROR(IF(F204="",SUMIF(F$3:F204,F203,AD$3:AD203),IF(AB204&gt;0,AB204-(M204+Q204),""))," ")</f>
        <v>0</v>
      </c>
      <c r="AE204" s="23" t="str">
        <f>IFERROR(IF(F204="",AVERAGEIF(F$3:F204,F203,AE$3:AE204),AC204/N204)," ")</f>
        <v xml:space="preserve"> </v>
      </c>
      <c r="AF204" s="23" t="str">
        <f>IFERROR(IF(F204="",AVERAGEIF(F$3:F204,F203,AF$3:AF204),AD204/N204)," ")</f>
        <v xml:space="preserve"> </v>
      </c>
    </row>
    <row r="205" spans="7:32" ht="19" customHeight="1" x14ac:dyDescent="0.2">
      <c r="G205" s="1" t="str">
        <f t="shared" si="9"/>
        <v/>
      </c>
      <c r="I205" s="1">
        <f t="shared" si="10"/>
        <v>0</v>
      </c>
      <c r="M205" s="1">
        <f ca="1">IF(F205="",SUMIF(F$3:F205,F204,M$3:M204),K205*L205)</f>
        <v>0</v>
      </c>
      <c r="N205" s="1">
        <f ca="1">IFERROR(IF(F205="",SUMIF(F$3:F205,F204,N$3:N204),VLOOKUP(J:J,Прайс!A:C,3,0)*K205)," ")</f>
        <v>0</v>
      </c>
      <c r="O205" s="7">
        <f ca="1">IFERROR(IF(F205="",SUMIF(F$3:F205,F204,O$3:O204),VLOOKUP(J:J,Прайс!A:E,5,0)*K205)," ")</f>
        <v>0</v>
      </c>
      <c r="P205" s="1">
        <f ca="1">IFERROR(IF(F205="",SUMIF(F$3:F205,F204,P$3:P204),VLOOKUP(J:J,Прайс!A:F,6,0)*K205)," ")</f>
        <v>0</v>
      </c>
      <c r="Q205" s="1">
        <f ca="1">IFERROR(IF(F205="",SUMIF(F$3:F205,F204,Q$3:Q204),VLOOKUP(J:J,Прайс!A:G,7,0)*K205)," ")</f>
        <v>0</v>
      </c>
      <c r="R205" s="7">
        <f ca="1">IFERROR(IF(F205="",SUMIF(F$3:F205,F204,R$3:R204),(N205-(M205+O205+P205)))," ")</f>
        <v>0</v>
      </c>
      <c r="S205" s="1">
        <f ca="1">IFERROR(IF(F205="",SUMIF(F$3:F205,F204,S$3:S204),(N205-(M205+O205+Q205)))," ")</f>
        <v>0</v>
      </c>
      <c r="T205" s="23" t="str">
        <f>IFERROR(IF(F205="",AVERAGEIF(F$3:F205,F204,T$3:T205),R205/N205)," ")</f>
        <v xml:space="preserve"> </v>
      </c>
      <c r="U205" s="23" t="str">
        <f>IFERROR(IF(F205="",AVERAGEIF(F$3:F205,F204,U$3:U205),S205/N205)," ")</f>
        <v xml:space="preserve"> </v>
      </c>
      <c r="V205" s="1" t="str">
        <f t="shared" si="11"/>
        <v xml:space="preserve"> </v>
      </c>
      <c r="AB205" s="7">
        <f ca="1">IFERROR(IF(F205="",SUMIF(F$3:F205,F204,AB$3:AB204),Доп!K203+Доп!L203)," ")</f>
        <v>0</v>
      </c>
      <c r="AC205" s="7">
        <f ca="1">IFERROR(IF(F205="",SUMIF(F$3:F205,F204,AC$3:AC204),IF(AB205&gt;0,AB205-(M205+P205),""))," ")</f>
        <v>0</v>
      </c>
      <c r="AD205" s="1">
        <f ca="1">IFERROR(IF(F205="",SUMIF(F$3:F205,F204,AD$3:AD204),IF(AB205&gt;0,AB205-(M205+Q205),""))," ")</f>
        <v>0</v>
      </c>
      <c r="AE205" s="23" t="str">
        <f>IFERROR(IF(F205="",AVERAGEIF(F$3:F205,F204,AE$3:AE205),AC205/N205)," ")</f>
        <v xml:space="preserve"> </v>
      </c>
      <c r="AF205" s="23" t="str">
        <f>IFERROR(IF(F205="",AVERAGEIF(F$3:F205,F204,AF$3:AF205),AD205/N205)," ")</f>
        <v xml:space="preserve"> </v>
      </c>
    </row>
    <row r="206" spans="7:32" ht="19" customHeight="1" x14ac:dyDescent="0.2">
      <c r="G206" s="1" t="str">
        <f t="shared" si="9"/>
        <v/>
      </c>
      <c r="I206" s="1">
        <f t="shared" si="10"/>
        <v>0</v>
      </c>
      <c r="M206" s="1">
        <f ca="1">IF(F206="",SUMIF(F$3:F206,F205,M$3:M205),K206*L206)</f>
        <v>0</v>
      </c>
      <c r="N206" s="1">
        <f ca="1">IFERROR(IF(F206="",SUMIF(F$3:F206,F205,N$3:N205),VLOOKUP(J:J,Прайс!A:C,3,0)*K206)," ")</f>
        <v>0</v>
      </c>
      <c r="O206" s="7">
        <f ca="1">IFERROR(IF(F206="",SUMIF(F$3:F206,F205,O$3:O205),VLOOKUP(J:J,Прайс!A:E,5,0)*K206)," ")</f>
        <v>0</v>
      </c>
      <c r="P206" s="1">
        <f ca="1">IFERROR(IF(F206="",SUMIF(F$3:F206,F205,P$3:P205),VLOOKUP(J:J,Прайс!A:F,6,0)*K206)," ")</f>
        <v>0</v>
      </c>
      <c r="Q206" s="1">
        <f ca="1">IFERROR(IF(F206="",SUMIF(F$3:F206,F205,Q$3:Q205),VLOOKUP(J:J,Прайс!A:G,7,0)*K206)," ")</f>
        <v>0</v>
      </c>
      <c r="R206" s="7">
        <f ca="1">IFERROR(IF(F206="",SUMIF(F$3:F206,F205,R$3:R205),(N206-(M206+O206+P206)))," ")</f>
        <v>0</v>
      </c>
      <c r="S206" s="1">
        <f ca="1">IFERROR(IF(F206="",SUMIF(F$3:F206,F205,S$3:S205),(N206-(M206+O206+Q206)))," ")</f>
        <v>0</v>
      </c>
      <c r="T206" s="23" t="str">
        <f>IFERROR(IF(F206="",AVERAGEIF(F$3:F206,F205,T$3:T206),R206/N206)," ")</f>
        <v xml:space="preserve"> </v>
      </c>
      <c r="U206" s="23" t="str">
        <f>IFERROR(IF(F206="",AVERAGEIF(F$3:F206,F205,U$3:U206),S206/N206)," ")</f>
        <v xml:space="preserve"> </v>
      </c>
      <c r="V206" s="1" t="str">
        <f t="shared" si="11"/>
        <v xml:space="preserve"> </v>
      </c>
      <c r="AB206" s="7">
        <f ca="1">IFERROR(IF(F206="",SUMIF(F$3:F206,F205,AB$3:AB205),Доп!K204+Доп!L204)," ")</f>
        <v>0</v>
      </c>
      <c r="AC206" s="7">
        <f ca="1">IFERROR(IF(F206="",SUMIF(F$3:F206,F205,AC$3:AC205),IF(AB206&gt;0,AB206-(M206+P206),""))," ")</f>
        <v>0</v>
      </c>
      <c r="AD206" s="1">
        <f ca="1">IFERROR(IF(F206="",SUMIF(F$3:F206,F205,AD$3:AD205),IF(AB206&gt;0,AB206-(M206+Q206),""))," ")</f>
        <v>0</v>
      </c>
      <c r="AE206" s="23" t="str">
        <f>IFERROR(IF(F206="",AVERAGEIF(F$3:F206,F205,AE$3:AE206),AC206/N206)," ")</f>
        <v xml:space="preserve"> </v>
      </c>
      <c r="AF206" s="23" t="str">
        <f>IFERROR(IF(F206="",AVERAGEIF(F$3:F206,F205,AF$3:AF206),AD206/N206)," ")</f>
        <v xml:space="preserve"> </v>
      </c>
    </row>
    <row r="207" spans="7:32" ht="19" customHeight="1" x14ac:dyDescent="0.2">
      <c r="G207" s="1" t="str">
        <f t="shared" si="9"/>
        <v/>
      </c>
      <c r="I207" s="1">
        <f t="shared" si="10"/>
        <v>0</v>
      </c>
      <c r="M207" s="1">
        <f ca="1">IF(F207="",SUMIF(F$3:F207,F206,M$3:M206),K207*L207)</f>
        <v>0</v>
      </c>
      <c r="N207" s="1">
        <f ca="1">IFERROR(IF(F207="",SUMIF(F$3:F207,F206,N$3:N206),VLOOKUP(J:J,Прайс!A:C,3,0)*K207)," ")</f>
        <v>0</v>
      </c>
      <c r="O207" s="7">
        <f ca="1">IFERROR(IF(F207="",SUMIF(F$3:F207,F206,O$3:O206),VLOOKUP(J:J,Прайс!A:E,5,0)*K207)," ")</f>
        <v>0</v>
      </c>
      <c r="P207" s="1">
        <f ca="1">IFERROR(IF(F207="",SUMIF(F$3:F207,F206,P$3:P206),VLOOKUP(J:J,Прайс!A:F,6,0)*K207)," ")</f>
        <v>0</v>
      </c>
      <c r="Q207" s="1">
        <f ca="1">IFERROR(IF(F207="",SUMIF(F$3:F207,F206,Q$3:Q206),VLOOKUP(J:J,Прайс!A:G,7,0)*K207)," ")</f>
        <v>0</v>
      </c>
      <c r="R207" s="7">
        <f ca="1">IFERROR(IF(F207="",SUMIF(F$3:F207,F206,R$3:R206),(N207-(M207+O207+P207)))," ")</f>
        <v>0</v>
      </c>
      <c r="S207" s="1">
        <f ca="1">IFERROR(IF(F207="",SUMIF(F$3:F207,F206,S$3:S206),(N207-(M207+O207+Q207)))," ")</f>
        <v>0</v>
      </c>
      <c r="T207" s="23" t="str">
        <f>IFERROR(IF(F207="",AVERAGEIF(F$3:F207,F206,T$3:T207),R207/N207)," ")</f>
        <v xml:space="preserve"> </v>
      </c>
      <c r="U207" s="23" t="str">
        <f>IFERROR(IF(F207="",AVERAGEIF(F$3:F207,F206,U$3:U207),S207/N207)," ")</f>
        <v xml:space="preserve"> </v>
      </c>
      <c r="V207" s="1" t="str">
        <f t="shared" si="11"/>
        <v xml:space="preserve"> </v>
      </c>
      <c r="AB207" s="7">
        <f ca="1">IFERROR(IF(F207="",SUMIF(F$3:F207,F206,AB$3:AB206),Доп!K205+Доп!L205)," ")</f>
        <v>0</v>
      </c>
      <c r="AC207" s="7">
        <f ca="1">IFERROR(IF(F207="",SUMIF(F$3:F207,F206,AC$3:AC206),IF(AB207&gt;0,AB207-(M207+P207),""))," ")</f>
        <v>0</v>
      </c>
      <c r="AD207" s="1">
        <f ca="1">IFERROR(IF(F207="",SUMIF(F$3:F207,F206,AD$3:AD206),IF(AB207&gt;0,AB207-(M207+Q207),""))," ")</f>
        <v>0</v>
      </c>
      <c r="AE207" s="23" t="str">
        <f>IFERROR(IF(F207="",AVERAGEIF(F$3:F207,F206,AE$3:AE207),AC207/N207)," ")</f>
        <v xml:space="preserve"> </v>
      </c>
      <c r="AF207" s="23" t="str">
        <f>IFERROR(IF(F207="",AVERAGEIF(F$3:F207,F206,AF$3:AF207),AD207/N207)," ")</f>
        <v xml:space="preserve"> </v>
      </c>
    </row>
    <row r="208" spans="7:32" ht="19" customHeight="1" x14ac:dyDescent="0.2">
      <c r="G208" s="1" t="str">
        <f t="shared" si="9"/>
        <v/>
      </c>
      <c r="I208" s="1">
        <f t="shared" si="10"/>
        <v>0</v>
      </c>
      <c r="M208" s="1">
        <f ca="1">IF(F208="",SUMIF(F$3:F208,F207,M$3:M207),K208*L208)</f>
        <v>0</v>
      </c>
      <c r="N208" s="1">
        <f ca="1">IFERROR(IF(F208="",SUMIF(F$3:F208,F207,N$3:N207),VLOOKUP(J:J,Прайс!A:C,3,0)*K208)," ")</f>
        <v>0</v>
      </c>
      <c r="O208" s="7">
        <f ca="1">IFERROR(IF(F208="",SUMIF(F$3:F208,F207,O$3:O207),VLOOKUP(J:J,Прайс!A:E,5,0)*K208)," ")</f>
        <v>0</v>
      </c>
      <c r="P208" s="1">
        <f ca="1">IFERROR(IF(F208="",SUMIF(F$3:F208,F207,P$3:P207),VLOOKUP(J:J,Прайс!A:F,6,0)*K208)," ")</f>
        <v>0</v>
      </c>
      <c r="Q208" s="1">
        <f ca="1">IFERROR(IF(F208="",SUMIF(F$3:F208,F207,Q$3:Q207),VLOOKUP(J:J,Прайс!A:G,7,0)*K208)," ")</f>
        <v>0</v>
      </c>
      <c r="R208" s="7">
        <f ca="1">IFERROR(IF(F208="",SUMIF(F$3:F208,F207,R$3:R207),(N208-(M208+O208+P208)))," ")</f>
        <v>0</v>
      </c>
      <c r="S208" s="1">
        <f ca="1">IFERROR(IF(F208="",SUMIF(F$3:F208,F207,S$3:S207),(N208-(M208+O208+Q208)))," ")</f>
        <v>0</v>
      </c>
      <c r="T208" s="23" t="str">
        <f>IFERROR(IF(F208="",AVERAGEIF(F$3:F208,F207,T$3:T208),R208/N208)," ")</f>
        <v xml:space="preserve"> </v>
      </c>
      <c r="U208" s="23" t="str">
        <f>IFERROR(IF(F208="",AVERAGEIF(F$3:F208,F207,U$3:U208),S208/N208)," ")</f>
        <v xml:space="preserve"> </v>
      </c>
      <c r="V208" s="1" t="str">
        <f t="shared" si="11"/>
        <v xml:space="preserve"> </v>
      </c>
      <c r="AB208" s="7">
        <f ca="1">IFERROR(IF(F208="",SUMIF(F$3:F208,F207,AB$3:AB207),Доп!K206+Доп!L206)," ")</f>
        <v>0</v>
      </c>
      <c r="AC208" s="7">
        <f ca="1">IFERROR(IF(F208="",SUMIF(F$3:F208,F207,AC$3:AC207),IF(AB208&gt;0,AB208-(M208+P208),""))," ")</f>
        <v>0</v>
      </c>
      <c r="AD208" s="1">
        <f ca="1">IFERROR(IF(F208="",SUMIF(F$3:F208,F207,AD$3:AD207),IF(AB208&gt;0,AB208-(M208+Q208),""))," ")</f>
        <v>0</v>
      </c>
      <c r="AE208" s="23" t="str">
        <f>IFERROR(IF(F208="",AVERAGEIF(F$3:F208,F207,AE$3:AE208),AC208/N208)," ")</f>
        <v xml:space="preserve"> </v>
      </c>
      <c r="AF208" s="23" t="str">
        <f>IFERROR(IF(F208="",AVERAGEIF(F$3:F208,F207,AF$3:AF208),AD208/N208)," ")</f>
        <v xml:space="preserve"> </v>
      </c>
    </row>
    <row r="209" spans="7:32" ht="19" customHeight="1" x14ac:dyDescent="0.2">
      <c r="G209" s="1" t="str">
        <f t="shared" si="9"/>
        <v/>
      </c>
      <c r="I209" s="1">
        <f t="shared" si="10"/>
        <v>0</v>
      </c>
      <c r="M209" s="1">
        <f ca="1">IF(F209="",SUMIF(F$3:F209,F208,M$3:M208),K209*L209)</f>
        <v>0</v>
      </c>
      <c r="N209" s="1">
        <f ca="1">IFERROR(IF(F209="",SUMIF(F$3:F209,F208,N$3:N208),VLOOKUP(J:J,Прайс!A:C,3,0)*K209)," ")</f>
        <v>0</v>
      </c>
      <c r="O209" s="7">
        <f ca="1">IFERROR(IF(F209="",SUMIF(F$3:F209,F208,O$3:O208),VLOOKUP(J:J,Прайс!A:E,5,0)*K209)," ")</f>
        <v>0</v>
      </c>
      <c r="P209" s="1">
        <f ca="1">IFERROR(IF(F209="",SUMIF(F$3:F209,F208,P$3:P208),VLOOKUP(J:J,Прайс!A:F,6,0)*K209)," ")</f>
        <v>0</v>
      </c>
      <c r="Q209" s="1">
        <f ca="1">IFERROR(IF(F209="",SUMIF(F$3:F209,F208,Q$3:Q208),VLOOKUP(J:J,Прайс!A:G,7,0)*K209)," ")</f>
        <v>0</v>
      </c>
      <c r="R209" s="7">
        <f ca="1">IFERROR(IF(F209="",SUMIF(F$3:F209,F208,R$3:R208),(N209-(M209+O209+P209)))," ")</f>
        <v>0</v>
      </c>
      <c r="S209" s="1">
        <f ca="1">IFERROR(IF(F209="",SUMIF(F$3:F209,F208,S$3:S208),(N209-(M209+O209+Q209)))," ")</f>
        <v>0</v>
      </c>
      <c r="T209" s="23" t="str">
        <f>IFERROR(IF(F209="",AVERAGEIF(F$3:F209,F208,T$3:T209),R209/N209)," ")</f>
        <v xml:space="preserve"> </v>
      </c>
      <c r="U209" s="23" t="str">
        <f>IFERROR(IF(F209="",AVERAGEIF(F$3:F209,F208,U$3:U209),S209/N209)," ")</f>
        <v xml:space="preserve"> </v>
      </c>
      <c r="V209" s="1" t="str">
        <f t="shared" si="11"/>
        <v xml:space="preserve"> </v>
      </c>
      <c r="AB209" s="7">
        <f ca="1">IFERROR(IF(F209="",SUMIF(F$3:F209,F208,AB$3:AB208),Доп!K207+Доп!L207)," ")</f>
        <v>0</v>
      </c>
      <c r="AC209" s="7">
        <f ca="1">IFERROR(IF(F209="",SUMIF(F$3:F209,F208,AC$3:AC208),IF(AB209&gt;0,AB209-(M209+P209),""))," ")</f>
        <v>0</v>
      </c>
      <c r="AD209" s="1">
        <f ca="1">IFERROR(IF(F209="",SUMIF(F$3:F209,F208,AD$3:AD208),IF(AB209&gt;0,AB209-(M209+Q209),""))," ")</f>
        <v>0</v>
      </c>
      <c r="AE209" s="23" t="str">
        <f>IFERROR(IF(F209="",AVERAGEIF(F$3:F209,F208,AE$3:AE209),AC209/N209)," ")</f>
        <v xml:space="preserve"> </v>
      </c>
      <c r="AF209" s="23" t="str">
        <f>IFERROR(IF(F209="",AVERAGEIF(F$3:F209,F208,AF$3:AF209),AD209/N209)," ")</f>
        <v xml:space="preserve"> </v>
      </c>
    </row>
    <row r="210" spans="7:32" ht="19" customHeight="1" x14ac:dyDescent="0.2">
      <c r="G210" s="1" t="str">
        <f t="shared" si="9"/>
        <v/>
      </c>
      <c r="I210" s="1">
        <f t="shared" si="10"/>
        <v>0</v>
      </c>
      <c r="M210" s="1">
        <f ca="1">IF(F210="",SUMIF(F$3:F210,F209,M$3:M209),K210*L210)</f>
        <v>0</v>
      </c>
      <c r="N210" s="1">
        <f ca="1">IFERROR(IF(F210="",SUMIF(F$3:F210,F209,N$3:N209),VLOOKUP(J:J,Прайс!A:C,3,0)*K210)," ")</f>
        <v>0</v>
      </c>
      <c r="O210" s="7">
        <f ca="1">IFERROR(IF(F210="",SUMIF(F$3:F210,F209,O$3:O209),VLOOKUP(J:J,Прайс!A:E,5,0)*K210)," ")</f>
        <v>0</v>
      </c>
      <c r="P210" s="1">
        <f ca="1">IFERROR(IF(F210="",SUMIF(F$3:F210,F209,P$3:P209),VLOOKUP(J:J,Прайс!A:F,6,0)*K210)," ")</f>
        <v>0</v>
      </c>
      <c r="Q210" s="1">
        <f ca="1">IFERROR(IF(F210="",SUMIF(F$3:F210,F209,Q$3:Q209),VLOOKUP(J:J,Прайс!A:G,7,0)*K210)," ")</f>
        <v>0</v>
      </c>
      <c r="R210" s="7">
        <f ca="1">IFERROR(IF(F210="",SUMIF(F$3:F210,F209,R$3:R209),(N210-(M210+O210+P210)))," ")</f>
        <v>0</v>
      </c>
      <c r="S210" s="1">
        <f ca="1">IFERROR(IF(F210="",SUMIF(F$3:F210,F209,S$3:S209),(N210-(M210+O210+Q210)))," ")</f>
        <v>0</v>
      </c>
      <c r="T210" s="23" t="str">
        <f>IFERROR(IF(F210="",AVERAGEIF(F$3:F210,F209,T$3:T210),R210/N210)," ")</f>
        <v xml:space="preserve"> </v>
      </c>
      <c r="U210" s="23" t="str">
        <f>IFERROR(IF(F210="",AVERAGEIF(F$3:F210,F209,U$3:U210),S210/N210)," ")</f>
        <v xml:space="preserve"> </v>
      </c>
      <c r="V210" s="1" t="str">
        <f t="shared" si="11"/>
        <v xml:space="preserve"> </v>
      </c>
      <c r="AB210" s="7">
        <f ca="1">IFERROR(IF(F210="",SUMIF(F$3:F210,F209,AB$3:AB209),Доп!K208+Доп!L208)," ")</f>
        <v>0</v>
      </c>
      <c r="AC210" s="7">
        <f ca="1">IFERROR(IF(F210="",SUMIF(F$3:F210,F209,AC$3:AC209),IF(AB210&gt;0,AB210-(M210+P210),""))," ")</f>
        <v>0</v>
      </c>
      <c r="AD210" s="1">
        <f ca="1">IFERROR(IF(F210="",SUMIF(F$3:F210,F209,AD$3:AD209),IF(AB210&gt;0,AB210-(M210+Q210),""))," ")</f>
        <v>0</v>
      </c>
      <c r="AE210" s="23" t="str">
        <f>IFERROR(IF(F210="",AVERAGEIF(F$3:F210,F209,AE$3:AE210),AC210/N210)," ")</f>
        <v xml:space="preserve"> </v>
      </c>
      <c r="AF210" s="23" t="str">
        <f>IFERROR(IF(F210="",AVERAGEIF(F$3:F210,F209,AF$3:AF210),AD210/N210)," ")</f>
        <v xml:space="preserve"> </v>
      </c>
    </row>
    <row r="211" spans="7:32" ht="19" customHeight="1" x14ac:dyDescent="0.2">
      <c r="G211" s="1" t="str">
        <f t="shared" si="9"/>
        <v/>
      </c>
      <c r="I211" s="1">
        <f t="shared" si="10"/>
        <v>0</v>
      </c>
      <c r="M211" s="1">
        <f ca="1">IF(F211="",SUMIF(F$3:F211,F210,M$3:M210),K211*L211)</f>
        <v>0</v>
      </c>
      <c r="N211" s="1">
        <f ca="1">IFERROR(IF(F211="",SUMIF(F$3:F211,F210,N$3:N210),VLOOKUP(J:J,Прайс!A:C,3,0)*K211)," ")</f>
        <v>0</v>
      </c>
      <c r="O211" s="7">
        <f ca="1">IFERROR(IF(F211="",SUMIF(F$3:F211,F210,O$3:O210),VLOOKUP(J:J,Прайс!A:E,5,0)*K211)," ")</f>
        <v>0</v>
      </c>
      <c r="P211" s="1">
        <f ca="1">IFERROR(IF(F211="",SUMIF(F$3:F211,F210,P$3:P210),VLOOKUP(J:J,Прайс!A:F,6,0)*K211)," ")</f>
        <v>0</v>
      </c>
      <c r="Q211" s="1">
        <f ca="1">IFERROR(IF(F211="",SUMIF(F$3:F211,F210,Q$3:Q210),VLOOKUP(J:J,Прайс!A:G,7,0)*K211)," ")</f>
        <v>0</v>
      </c>
      <c r="R211" s="7">
        <f ca="1">IFERROR(IF(F211="",SUMIF(F$3:F211,F210,R$3:R210),(N211-(M211+O211+P211)))," ")</f>
        <v>0</v>
      </c>
      <c r="S211" s="1">
        <f ca="1">IFERROR(IF(F211="",SUMIF(F$3:F211,F210,S$3:S210),(N211-(M211+O211+Q211)))," ")</f>
        <v>0</v>
      </c>
      <c r="T211" s="23" t="str">
        <f>IFERROR(IF(F211="",AVERAGEIF(F$3:F211,F210,T$3:T211),R211/N211)," ")</f>
        <v xml:space="preserve"> </v>
      </c>
      <c r="U211" s="23" t="str">
        <f>IFERROR(IF(F211="",AVERAGEIF(F$3:F211,F210,U$3:U211),S211/N211)," ")</f>
        <v xml:space="preserve"> </v>
      </c>
      <c r="V211" s="1" t="str">
        <f t="shared" si="11"/>
        <v xml:space="preserve"> </v>
      </c>
      <c r="AB211" s="7">
        <f ca="1">IFERROR(IF(F211="",SUMIF(F$3:F211,F210,AB$3:AB210),Доп!K209+Доп!L209)," ")</f>
        <v>0</v>
      </c>
      <c r="AC211" s="7">
        <f ca="1">IFERROR(IF(F211="",SUMIF(F$3:F211,F210,AC$3:AC210),IF(AB211&gt;0,AB211-(M211+P211),""))," ")</f>
        <v>0</v>
      </c>
      <c r="AD211" s="1">
        <f ca="1">IFERROR(IF(F211="",SUMIF(F$3:F211,F210,AD$3:AD210),IF(AB211&gt;0,AB211-(M211+Q211),""))," ")</f>
        <v>0</v>
      </c>
      <c r="AE211" s="23" t="str">
        <f>IFERROR(IF(F211="",AVERAGEIF(F$3:F211,F210,AE$3:AE211),AC211/N211)," ")</f>
        <v xml:space="preserve"> </v>
      </c>
      <c r="AF211" s="23" t="str">
        <f>IFERROR(IF(F211="",AVERAGEIF(F$3:F211,F210,AF$3:AF211),AD211/N211)," ")</f>
        <v xml:space="preserve"> </v>
      </c>
    </row>
    <row r="212" spans="7:32" ht="19" customHeight="1" x14ac:dyDescent="0.2">
      <c r="G212" s="1" t="str">
        <f t="shared" si="9"/>
        <v/>
      </c>
      <c r="I212" s="1">
        <f t="shared" si="10"/>
        <v>0</v>
      </c>
      <c r="M212" s="1">
        <f ca="1">IF(F212="",SUMIF(F$3:F212,F211,M$3:M211),K212*L212)</f>
        <v>0</v>
      </c>
      <c r="N212" s="1">
        <f ca="1">IFERROR(IF(F212="",SUMIF(F$3:F212,F211,N$3:N211),VLOOKUP(J:J,Прайс!A:C,3,0)*K212)," ")</f>
        <v>0</v>
      </c>
      <c r="O212" s="7">
        <f ca="1">IFERROR(IF(F212="",SUMIF(F$3:F212,F211,O$3:O211),VLOOKUP(J:J,Прайс!A:E,5,0)*K212)," ")</f>
        <v>0</v>
      </c>
      <c r="P212" s="1">
        <f ca="1">IFERROR(IF(F212="",SUMIF(F$3:F212,F211,P$3:P211),VLOOKUP(J:J,Прайс!A:F,6,0)*K212)," ")</f>
        <v>0</v>
      </c>
      <c r="Q212" s="1">
        <f ca="1">IFERROR(IF(F212="",SUMIF(F$3:F212,F211,Q$3:Q211),VLOOKUP(J:J,Прайс!A:G,7,0)*K212)," ")</f>
        <v>0</v>
      </c>
      <c r="R212" s="7">
        <f ca="1">IFERROR(IF(F212="",SUMIF(F$3:F212,F211,R$3:R211),(N212-(M212+O212+P212)))," ")</f>
        <v>0</v>
      </c>
      <c r="S212" s="1">
        <f ca="1">IFERROR(IF(F212="",SUMIF(F$3:F212,F211,S$3:S211),(N212-(M212+O212+Q212)))," ")</f>
        <v>0</v>
      </c>
      <c r="T212" s="23" t="str">
        <f>IFERROR(IF(F212="",AVERAGEIF(F$3:F212,F211,T$3:T212),R212/N212)," ")</f>
        <v xml:space="preserve"> </v>
      </c>
      <c r="U212" s="23" t="str">
        <f>IFERROR(IF(F212="",AVERAGEIF(F$3:F212,F211,U$3:U212),S212/N212)," ")</f>
        <v xml:space="preserve"> </v>
      </c>
      <c r="V212" s="1" t="str">
        <f t="shared" si="11"/>
        <v xml:space="preserve"> </v>
      </c>
      <c r="AB212" s="7">
        <f ca="1">IFERROR(IF(F212="",SUMIF(F$3:F212,F211,AB$3:AB211),Доп!K210+Доп!L210)," ")</f>
        <v>0</v>
      </c>
      <c r="AC212" s="7">
        <f ca="1">IFERROR(IF(F212="",SUMIF(F$3:F212,F211,AC$3:AC211),IF(AB212&gt;0,AB212-(M212+P212),""))," ")</f>
        <v>0</v>
      </c>
      <c r="AD212" s="1">
        <f ca="1">IFERROR(IF(F212="",SUMIF(F$3:F212,F211,AD$3:AD211),IF(AB212&gt;0,AB212-(M212+Q212),""))," ")</f>
        <v>0</v>
      </c>
      <c r="AE212" s="23" t="str">
        <f>IFERROR(IF(F212="",AVERAGEIF(F$3:F212,F211,AE$3:AE212),AC212/N212)," ")</f>
        <v xml:space="preserve"> </v>
      </c>
      <c r="AF212" s="23" t="str">
        <f>IFERROR(IF(F212="",AVERAGEIF(F$3:F212,F211,AF$3:AF212),AD212/N212)," ")</f>
        <v xml:space="preserve"> </v>
      </c>
    </row>
    <row r="213" spans="7:32" ht="19" customHeight="1" x14ac:dyDescent="0.2">
      <c r="G213" s="1" t="str">
        <f t="shared" si="9"/>
        <v/>
      </c>
      <c r="I213" s="1">
        <f t="shared" si="10"/>
        <v>0</v>
      </c>
      <c r="M213" s="1">
        <f ca="1">IF(F213="",SUMIF(F$3:F213,F212,M$3:M212),K213*L213)</f>
        <v>0</v>
      </c>
      <c r="N213" s="1">
        <f ca="1">IFERROR(IF(F213="",SUMIF(F$3:F213,F212,N$3:N212),VLOOKUP(J:J,Прайс!A:C,3,0)*K213)," ")</f>
        <v>0</v>
      </c>
      <c r="O213" s="7">
        <f ca="1">IFERROR(IF(F213="",SUMIF(F$3:F213,F212,O$3:O212),VLOOKUP(J:J,Прайс!A:E,5,0)*K213)," ")</f>
        <v>0</v>
      </c>
      <c r="P213" s="1">
        <f ca="1">IFERROR(IF(F213="",SUMIF(F$3:F213,F212,P$3:P212),VLOOKUP(J:J,Прайс!A:F,6,0)*K213)," ")</f>
        <v>0</v>
      </c>
      <c r="Q213" s="1">
        <f ca="1">IFERROR(IF(F213="",SUMIF(F$3:F213,F212,Q$3:Q212),VLOOKUP(J:J,Прайс!A:G,7,0)*K213)," ")</f>
        <v>0</v>
      </c>
      <c r="R213" s="7">
        <f ca="1">IFERROR(IF(F213="",SUMIF(F$3:F213,F212,R$3:R212),(N213-(M213+O213+P213)))," ")</f>
        <v>0</v>
      </c>
      <c r="S213" s="1">
        <f ca="1">IFERROR(IF(F213="",SUMIF(F$3:F213,F212,S$3:S212),(N213-(M213+O213+Q213)))," ")</f>
        <v>0</v>
      </c>
      <c r="T213" s="23" t="str">
        <f>IFERROR(IF(F213="",AVERAGEIF(F$3:F213,F212,T$3:T213),R213/N213)," ")</f>
        <v xml:space="preserve"> </v>
      </c>
      <c r="U213" s="23" t="str">
        <f>IFERROR(IF(F213="",AVERAGEIF(F$3:F213,F212,U$3:U213),S213/N213)," ")</f>
        <v xml:space="preserve"> </v>
      </c>
      <c r="V213" s="1" t="str">
        <f t="shared" si="11"/>
        <v xml:space="preserve"> </v>
      </c>
      <c r="AB213" s="7">
        <f ca="1">IFERROR(IF(F213="",SUMIF(F$3:F213,F212,AB$3:AB212),Доп!K211+Доп!L211)," ")</f>
        <v>0</v>
      </c>
      <c r="AC213" s="7">
        <f ca="1">IFERROR(IF(F213="",SUMIF(F$3:F213,F212,AC$3:AC212),IF(AB213&gt;0,AB213-(M213+P213),""))," ")</f>
        <v>0</v>
      </c>
      <c r="AD213" s="1">
        <f ca="1">IFERROR(IF(F213="",SUMIF(F$3:F213,F212,AD$3:AD212),IF(AB213&gt;0,AB213-(M213+Q213),""))," ")</f>
        <v>0</v>
      </c>
      <c r="AE213" s="23" t="str">
        <f>IFERROR(IF(F213="",AVERAGEIF(F$3:F213,F212,AE$3:AE213),AC213/N213)," ")</f>
        <v xml:space="preserve"> </v>
      </c>
      <c r="AF213" s="23" t="str">
        <f>IFERROR(IF(F213="",AVERAGEIF(F$3:F213,F212,AF$3:AF213),AD213/N213)," ")</f>
        <v xml:space="preserve"> </v>
      </c>
    </row>
    <row r="214" spans="7:32" ht="19" customHeight="1" x14ac:dyDescent="0.2">
      <c r="G214" s="1" t="str">
        <f t="shared" si="9"/>
        <v/>
      </c>
      <c r="I214" s="1">
        <f t="shared" si="10"/>
        <v>0</v>
      </c>
      <c r="M214" s="1">
        <f ca="1">IF(F214="",SUMIF(F$3:F214,F213,M$3:M213),K214*L214)</f>
        <v>0</v>
      </c>
      <c r="N214" s="1">
        <f ca="1">IFERROR(IF(F214="",SUMIF(F$3:F214,F213,N$3:N213),VLOOKUP(J:J,Прайс!A:C,3,0)*K214)," ")</f>
        <v>0</v>
      </c>
      <c r="O214" s="7">
        <f ca="1">IFERROR(IF(F214="",SUMIF(F$3:F214,F213,O$3:O213),VLOOKUP(J:J,Прайс!A:E,5,0)*K214)," ")</f>
        <v>0</v>
      </c>
      <c r="P214" s="1">
        <f ca="1">IFERROR(IF(F214="",SUMIF(F$3:F214,F213,P$3:P213),VLOOKUP(J:J,Прайс!A:F,6,0)*K214)," ")</f>
        <v>0</v>
      </c>
      <c r="Q214" s="1">
        <f ca="1">IFERROR(IF(F214="",SUMIF(F$3:F214,F213,Q$3:Q213),VLOOKUP(J:J,Прайс!A:G,7,0)*K214)," ")</f>
        <v>0</v>
      </c>
      <c r="R214" s="7">
        <f ca="1">IFERROR(IF(F214="",SUMIF(F$3:F214,F213,R$3:R213),(N214-(M214+O214+P214)))," ")</f>
        <v>0</v>
      </c>
      <c r="S214" s="1">
        <f ca="1">IFERROR(IF(F214="",SUMIF(F$3:F214,F213,S$3:S213),(N214-(M214+O214+Q214)))," ")</f>
        <v>0</v>
      </c>
      <c r="T214" s="23" t="str">
        <f>IFERROR(IF(F214="",AVERAGEIF(F$3:F214,F213,T$3:T214),R214/N214)," ")</f>
        <v xml:space="preserve"> </v>
      </c>
      <c r="U214" s="23" t="str">
        <f>IFERROR(IF(F214="",AVERAGEIF(F$3:F214,F213,U$3:U214),S214/N214)," ")</f>
        <v xml:space="preserve"> </v>
      </c>
      <c r="V214" s="1" t="str">
        <f t="shared" si="11"/>
        <v xml:space="preserve"> </v>
      </c>
      <c r="AB214" s="7">
        <f ca="1">IFERROR(IF(F214="",SUMIF(F$3:F214,F213,AB$3:AB213),Доп!K212+Доп!L212)," ")</f>
        <v>0</v>
      </c>
      <c r="AC214" s="7">
        <f ca="1">IFERROR(IF(F214="",SUMIF(F$3:F214,F213,AC$3:AC213),IF(AB214&gt;0,AB214-(M214+P214),""))," ")</f>
        <v>0</v>
      </c>
      <c r="AD214" s="1">
        <f ca="1">IFERROR(IF(F214="",SUMIF(F$3:F214,F213,AD$3:AD213),IF(AB214&gt;0,AB214-(M214+Q214),""))," ")</f>
        <v>0</v>
      </c>
      <c r="AE214" s="23" t="str">
        <f>IFERROR(IF(F214="",AVERAGEIF(F$3:F214,F213,AE$3:AE214),AC214/N214)," ")</f>
        <v xml:space="preserve"> </v>
      </c>
      <c r="AF214" s="23" t="str">
        <f>IFERROR(IF(F214="",AVERAGEIF(F$3:F214,F213,AF$3:AF214),AD214/N214)," ")</f>
        <v xml:space="preserve"> </v>
      </c>
    </row>
    <row r="215" spans="7:32" ht="19" customHeight="1" x14ac:dyDescent="0.2">
      <c r="G215" s="1" t="str">
        <f t="shared" si="9"/>
        <v/>
      </c>
      <c r="I215" s="1">
        <f t="shared" si="10"/>
        <v>0</v>
      </c>
      <c r="M215" s="1">
        <f ca="1">IF(F215="",SUMIF(F$3:F215,F214,M$3:M214),K215*L215)</f>
        <v>0</v>
      </c>
      <c r="N215" s="1">
        <f ca="1">IFERROR(IF(F215="",SUMIF(F$3:F215,F214,N$3:N214),VLOOKUP(J:J,Прайс!A:C,3,0)*K215)," ")</f>
        <v>0</v>
      </c>
      <c r="O215" s="7">
        <f ca="1">IFERROR(IF(F215="",SUMIF(F$3:F215,F214,O$3:O214),VLOOKUP(J:J,Прайс!A:E,5,0)*K215)," ")</f>
        <v>0</v>
      </c>
      <c r="P215" s="1">
        <f ca="1">IFERROR(IF(F215="",SUMIF(F$3:F215,F214,P$3:P214),VLOOKUP(J:J,Прайс!A:F,6,0)*K215)," ")</f>
        <v>0</v>
      </c>
      <c r="Q215" s="1">
        <f ca="1">IFERROR(IF(F215="",SUMIF(F$3:F215,F214,Q$3:Q214),VLOOKUP(J:J,Прайс!A:G,7,0)*K215)," ")</f>
        <v>0</v>
      </c>
      <c r="R215" s="7">
        <f ca="1">IFERROR(IF(F215="",SUMIF(F$3:F215,F214,R$3:R214),(N215-(M215+O215+P215)))," ")</f>
        <v>0</v>
      </c>
      <c r="S215" s="1">
        <f ca="1">IFERROR(IF(F215="",SUMIF(F$3:F215,F214,S$3:S214),(N215-(M215+O215+Q215)))," ")</f>
        <v>0</v>
      </c>
      <c r="T215" s="23" t="str">
        <f>IFERROR(IF(F215="",AVERAGEIF(F$3:F215,F214,T$3:T215),R215/N215)," ")</f>
        <v xml:space="preserve"> </v>
      </c>
      <c r="U215" s="23" t="str">
        <f>IFERROR(IF(F215="",AVERAGEIF(F$3:F215,F214,U$3:U215),S215/N215)," ")</f>
        <v xml:space="preserve"> </v>
      </c>
      <c r="V215" s="1" t="str">
        <f t="shared" si="11"/>
        <v xml:space="preserve"> </v>
      </c>
      <c r="AB215" s="7">
        <f ca="1">IFERROR(IF(F215="",SUMIF(F$3:F215,F214,AB$3:AB214),Доп!K213+Доп!L213)," ")</f>
        <v>0</v>
      </c>
      <c r="AC215" s="7">
        <f ca="1">IFERROR(IF(F215="",SUMIF(F$3:F215,F214,AC$3:AC214),IF(AB215&gt;0,AB215-(M215+P215),""))," ")</f>
        <v>0</v>
      </c>
      <c r="AD215" s="1">
        <f ca="1">IFERROR(IF(F215="",SUMIF(F$3:F215,F214,AD$3:AD214),IF(AB215&gt;0,AB215-(M215+Q215),""))," ")</f>
        <v>0</v>
      </c>
      <c r="AE215" s="23" t="str">
        <f>IFERROR(IF(F215="",AVERAGEIF(F$3:F215,F214,AE$3:AE215),AC215/N215)," ")</f>
        <v xml:space="preserve"> </v>
      </c>
      <c r="AF215" s="23" t="str">
        <f>IFERROR(IF(F215="",AVERAGEIF(F$3:F215,F214,AF$3:AF215),AD215/N215)," ")</f>
        <v xml:space="preserve"> </v>
      </c>
    </row>
    <row r="216" spans="7:32" ht="19" customHeight="1" x14ac:dyDescent="0.2">
      <c r="G216" s="1" t="str">
        <f t="shared" si="9"/>
        <v/>
      </c>
      <c r="I216" s="1">
        <f t="shared" si="10"/>
        <v>0</v>
      </c>
      <c r="M216" s="1">
        <f ca="1">IF(F216="",SUMIF(F$3:F216,F215,M$3:M215),K216*L216)</f>
        <v>0</v>
      </c>
      <c r="N216" s="1">
        <f ca="1">IFERROR(IF(F216="",SUMIF(F$3:F216,F215,N$3:N215),VLOOKUP(J:J,Прайс!A:C,3,0)*K216)," ")</f>
        <v>0</v>
      </c>
      <c r="O216" s="7">
        <f ca="1">IFERROR(IF(F216="",SUMIF(F$3:F216,F215,O$3:O215),VLOOKUP(J:J,Прайс!A:E,5,0)*K216)," ")</f>
        <v>0</v>
      </c>
      <c r="P216" s="1">
        <f ca="1">IFERROR(IF(F216="",SUMIF(F$3:F216,F215,P$3:P215),VLOOKUP(J:J,Прайс!A:F,6,0)*K216)," ")</f>
        <v>0</v>
      </c>
      <c r="Q216" s="1">
        <f ca="1">IFERROR(IF(F216="",SUMIF(F$3:F216,F215,Q$3:Q215),VLOOKUP(J:J,Прайс!A:G,7,0)*K216)," ")</f>
        <v>0</v>
      </c>
      <c r="R216" s="7">
        <f ca="1">IFERROR(IF(F216="",SUMIF(F$3:F216,F215,R$3:R215),(N216-(M216+O216+P216)))," ")</f>
        <v>0</v>
      </c>
      <c r="S216" s="1">
        <f ca="1">IFERROR(IF(F216="",SUMIF(F$3:F216,F215,S$3:S215),(N216-(M216+O216+Q216)))," ")</f>
        <v>0</v>
      </c>
      <c r="T216" s="23" t="str">
        <f>IFERROR(IF(F216="",AVERAGEIF(F$3:F216,F215,T$3:T216),R216/N216)," ")</f>
        <v xml:space="preserve"> </v>
      </c>
      <c r="U216" s="23" t="str">
        <f>IFERROR(IF(F216="",AVERAGEIF(F$3:F216,F215,U$3:U216),S216/N216)," ")</f>
        <v xml:space="preserve"> </v>
      </c>
      <c r="V216" s="1" t="str">
        <f t="shared" si="11"/>
        <v xml:space="preserve"> </v>
      </c>
      <c r="AB216" s="7">
        <f ca="1">IFERROR(IF(F216="",SUMIF(F$3:F216,F215,AB$3:AB215),Доп!K214+Доп!L214)," ")</f>
        <v>0</v>
      </c>
      <c r="AC216" s="7">
        <f ca="1">IFERROR(IF(F216="",SUMIF(F$3:F216,F215,AC$3:AC215),IF(AB216&gt;0,AB216-(M216+P216),""))," ")</f>
        <v>0</v>
      </c>
      <c r="AD216" s="1">
        <f ca="1">IFERROR(IF(F216="",SUMIF(F$3:F216,F215,AD$3:AD215),IF(AB216&gt;0,AB216-(M216+Q216),""))," ")</f>
        <v>0</v>
      </c>
      <c r="AE216" s="23" t="str">
        <f>IFERROR(IF(F216="",AVERAGEIF(F$3:F216,F215,AE$3:AE216),AC216/N216)," ")</f>
        <v xml:space="preserve"> </v>
      </c>
      <c r="AF216" s="23" t="str">
        <f>IFERROR(IF(F216="",AVERAGEIF(F$3:F216,F215,AF$3:AF216),AD216/N216)," ")</f>
        <v xml:space="preserve"> </v>
      </c>
    </row>
    <row r="217" spans="7:32" ht="19" customHeight="1" x14ac:dyDescent="0.2">
      <c r="G217" s="1" t="str">
        <f t="shared" si="9"/>
        <v/>
      </c>
      <c r="I217" s="1">
        <f t="shared" si="10"/>
        <v>0</v>
      </c>
      <c r="M217" s="1">
        <f ca="1">IF(F217="",SUMIF(F$3:F217,F216,M$3:M216),K217*L217)</f>
        <v>0</v>
      </c>
      <c r="N217" s="1">
        <f ca="1">IFERROR(IF(F217="",SUMIF(F$3:F217,F216,N$3:N216),VLOOKUP(J:J,Прайс!A:C,3,0)*K217)," ")</f>
        <v>0</v>
      </c>
      <c r="O217" s="7">
        <f ca="1">IFERROR(IF(F217="",SUMIF(F$3:F217,F216,O$3:O216),VLOOKUP(J:J,Прайс!A:E,5,0)*K217)," ")</f>
        <v>0</v>
      </c>
      <c r="P217" s="1">
        <f ca="1">IFERROR(IF(F217="",SUMIF(F$3:F217,F216,P$3:P216),VLOOKUP(J:J,Прайс!A:F,6,0)*K217)," ")</f>
        <v>0</v>
      </c>
      <c r="Q217" s="1">
        <f ca="1">IFERROR(IF(F217="",SUMIF(F$3:F217,F216,Q$3:Q216),VLOOKUP(J:J,Прайс!A:G,7,0)*K217)," ")</f>
        <v>0</v>
      </c>
      <c r="R217" s="7">
        <f ca="1">IFERROR(IF(F217="",SUMIF(F$3:F217,F216,R$3:R216),(N217-(M217+O217+P217)))," ")</f>
        <v>0</v>
      </c>
      <c r="S217" s="1">
        <f ca="1">IFERROR(IF(F217="",SUMIF(F$3:F217,F216,S$3:S216),(N217-(M217+O217+Q217)))," ")</f>
        <v>0</v>
      </c>
      <c r="T217" s="23" t="str">
        <f>IFERROR(IF(F217="",AVERAGEIF(F$3:F217,F216,T$3:T217),R217/N217)," ")</f>
        <v xml:space="preserve"> </v>
      </c>
      <c r="U217" s="23" t="str">
        <f>IFERROR(IF(F217="",AVERAGEIF(F$3:F217,F216,U$3:U217),S217/N217)," ")</f>
        <v xml:space="preserve"> </v>
      </c>
      <c r="V217" s="1" t="str">
        <f t="shared" si="11"/>
        <v xml:space="preserve"> </v>
      </c>
      <c r="AB217" s="7">
        <f ca="1">IFERROR(IF(F217="",SUMIF(F$3:F217,F216,AB$3:AB216),Доп!K215+Доп!L215)," ")</f>
        <v>0</v>
      </c>
      <c r="AC217" s="7">
        <f ca="1">IFERROR(IF(F217="",SUMIF(F$3:F217,F216,AC$3:AC216),IF(AB217&gt;0,AB217-(M217+P217),""))," ")</f>
        <v>0</v>
      </c>
      <c r="AD217" s="1">
        <f ca="1">IFERROR(IF(F217="",SUMIF(F$3:F217,F216,AD$3:AD216),IF(AB217&gt;0,AB217-(M217+Q217),""))," ")</f>
        <v>0</v>
      </c>
      <c r="AE217" s="23" t="str">
        <f>IFERROR(IF(F217="",AVERAGEIF(F$3:F217,F216,AE$3:AE217),AC217/N217)," ")</f>
        <v xml:space="preserve"> </v>
      </c>
      <c r="AF217" s="23" t="str">
        <f>IFERROR(IF(F217="",AVERAGEIF(F$3:F217,F216,AF$3:AF217),AD217/N217)," ")</f>
        <v xml:space="preserve"> </v>
      </c>
    </row>
    <row r="218" spans="7:32" ht="19" customHeight="1" x14ac:dyDescent="0.2">
      <c r="G218" s="1" t="str">
        <f t="shared" si="9"/>
        <v/>
      </c>
      <c r="I218" s="1">
        <f t="shared" si="10"/>
        <v>0</v>
      </c>
      <c r="M218" s="1">
        <f ca="1">IF(F218="",SUMIF(F$3:F218,F217,M$3:M217),K218*L218)</f>
        <v>0</v>
      </c>
      <c r="N218" s="1">
        <f ca="1">IFERROR(IF(F218="",SUMIF(F$3:F218,F217,N$3:N217),VLOOKUP(J:J,Прайс!A:C,3,0)*K218)," ")</f>
        <v>0</v>
      </c>
      <c r="O218" s="7">
        <f ca="1">IFERROR(IF(F218="",SUMIF(F$3:F218,F217,O$3:O217),VLOOKUP(J:J,Прайс!A:E,5,0)*K218)," ")</f>
        <v>0</v>
      </c>
      <c r="P218" s="1">
        <f ca="1">IFERROR(IF(F218="",SUMIF(F$3:F218,F217,P$3:P217),VLOOKUP(J:J,Прайс!A:F,6,0)*K218)," ")</f>
        <v>0</v>
      </c>
      <c r="Q218" s="1">
        <f ca="1">IFERROR(IF(F218="",SUMIF(F$3:F218,F217,Q$3:Q217),VLOOKUP(J:J,Прайс!A:G,7,0)*K218)," ")</f>
        <v>0</v>
      </c>
      <c r="R218" s="7">
        <f ca="1">IFERROR(IF(F218="",SUMIF(F$3:F218,F217,R$3:R217),(N218-(M218+O218+P218)))," ")</f>
        <v>0</v>
      </c>
      <c r="S218" s="1">
        <f ca="1">IFERROR(IF(F218="",SUMIF(F$3:F218,F217,S$3:S217),(N218-(M218+O218+Q218)))," ")</f>
        <v>0</v>
      </c>
      <c r="T218" s="23" t="str">
        <f>IFERROR(IF(F218="",AVERAGEIF(F$3:F218,F217,T$3:T218),R218/N218)," ")</f>
        <v xml:space="preserve"> </v>
      </c>
      <c r="U218" s="23" t="str">
        <f>IFERROR(IF(F218="",AVERAGEIF(F$3:F218,F217,U$3:U218),S218/N218)," ")</f>
        <v xml:space="preserve"> </v>
      </c>
      <c r="V218" s="1" t="str">
        <f t="shared" si="11"/>
        <v xml:space="preserve"> </v>
      </c>
      <c r="AB218" s="7">
        <f ca="1">IFERROR(IF(F218="",SUMIF(F$3:F218,F217,AB$3:AB217),Доп!K216+Доп!L216)," ")</f>
        <v>0</v>
      </c>
      <c r="AC218" s="7">
        <f ca="1">IFERROR(IF(F218="",SUMIF(F$3:F218,F217,AC$3:AC217),IF(AB218&gt;0,AB218-(M218+P218),""))," ")</f>
        <v>0</v>
      </c>
      <c r="AD218" s="1">
        <f ca="1">IFERROR(IF(F218="",SUMIF(F$3:F218,F217,AD$3:AD217),IF(AB218&gt;0,AB218-(M218+Q218),""))," ")</f>
        <v>0</v>
      </c>
      <c r="AE218" s="23" t="str">
        <f>IFERROR(IF(F218="",AVERAGEIF(F$3:F218,F217,AE$3:AE218),AC218/N218)," ")</f>
        <v xml:space="preserve"> </v>
      </c>
      <c r="AF218" s="23" t="str">
        <f>IFERROR(IF(F218="",AVERAGEIF(F$3:F218,F217,AF$3:AF218),AD218/N218)," ")</f>
        <v xml:space="preserve"> </v>
      </c>
    </row>
    <row r="219" spans="7:32" ht="19" customHeight="1" x14ac:dyDescent="0.2">
      <c r="G219" s="1" t="str">
        <f t="shared" si="9"/>
        <v/>
      </c>
      <c r="I219" s="1">
        <f t="shared" si="10"/>
        <v>0</v>
      </c>
      <c r="M219" s="1">
        <f ca="1">IF(F219="",SUMIF(F$3:F219,F218,M$3:M218),K219*L219)</f>
        <v>0</v>
      </c>
      <c r="N219" s="1">
        <f ca="1">IFERROR(IF(F219="",SUMIF(F$3:F219,F218,N$3:N218),VLOOKUP(J:J,Прайс!A:C,3,0)*K219)," ")</f>
        <v>0</v>
      </c>
      <c r="O219" s="7">
        <f ca="1">IFERROR(IF(F219="",SUMIF(F$3:F219,F218,O$3:O218),VLOOKUP(J:J,Прайс!A:E,5,0)*K219)," ")</f>
        <v>0</v>
      </c>
      <c r="P219" s="1">
        <f ca="1">IFERROR(IF(F219="",SUMIF(F$3:F219,F218,P$3:P218),VLOOKUP(J:J,Прайс!A:F,6,0)*K219)," ")</f>
        <v>0</v>
      </c>
      <c r="Q219" s="1">
        <f ca="1">IFERROR(IF(F219="",SUMIF(F$3:F219,F218,Q$3:Q218),VLOOKUP(J:J,Прайс!A:G,7,0)*K219)," ")</f>
        <v>0</v>
      </c>
      <c r="R219" s="7">
        <f ca="1">IFERROR(IF(F219="",SUMIF(F$3:F219,F218,R$3:R218),(N219-(M219+O219+P219)))," ")</f>
        <v>0</v>
      </c>
      <c r="S219" s="1">
        <f ca="1">IFERROR(IF(F219="",SUMIF(F$3:F219,F218,S$3:S218),(N219-(M219+O219+Q219)))," ")</f>
        <v>0</v>
      </c>
      <c r="T219" s="23" t="str">
        <f>IFERROR(IF(F219="",AVERAGEIF(F$3:F219,F218,T$3:T219),R219/N219)," ")</f>
        <v xml:space="preserve"> </v>
      </c>
      <c r="U219" s="23" t="str">
        <f>IFERROR(IF(F219="",AVERAGEIF(F$3:F219,F218,U$3:U219),S219/N219)," ")</f>
        <v xml:space="preserve"> </v>
      </c>
      <c r="V219" s="1" t="str">
        <f t="shared" si="11"/>
        <v xml:space="preserve"> </v>
      </c>
      <c r="AB219" s="7">
        <f ca="1">IFERROR(IF(F219="",SUMIF(F$3:F219,F218,AB$3:AB218),Доп!K217+Доп!L217)," ")</f>
        <v>0</v>
      </c>
      <c r="AC219" s="7">
        <f ca="1">IFERROR(IF(F219="",SUMIF(F$3:F219,F218,AC$3:AC218),IF(AB219&gt;0,AB219-(M219+P219),""))," ")</f>
        <v>0</v>
      </c>
      <c r="AD219" s="1">
        <f ca="1">IFERROR(IF(F219="",SUMIF(F$3:F219,F218,AD$3:AD218),IF(AB219&gt;0,AB219-(M219+Q219),""))," ")</f>
        <v>0</v>
      </c>
      <c r="AE219" s="23" t="str">
        <f>IFERROR(IF(F219="",AVERAGEIF(F$3:F219,F218,AE$3:AE219),AC219/N219)," ")</f>
        <v xml:space="preserve"> </v>
      </c>
      <c r="AF219" s="23" t="str">
        <f>IFERROR(IF(F219="",AVERAGEIF(F$3:F219,F218,AF$3:AF219),AD219/N219)," ")</f>
        <v xml:space="preserve"> </v>
      </c>
    </row>
    <row r="220" spans="7:32" ht="19" customHeight="1" x14ac:dyDescent="0.2">
      <c r="G220" s="1" t="str">
        <f t="shared" si="9"/>
        <v/>
      </c>
      <c r="I220" s="1">
        <f t="shared" si="10"/>
        <v>0</v>
      </c>
      <c r="M220" s="1">
        <f ca="1">IF(F220="",SUMIF(F$3:F220,F219,M$3:M219),K220*L220)</f>
        <v>0</v>
      </c>
      <c r="N220" s="1">
        <f ca="1">IFERROR(IF(F220="",SUMIF(F$3:F220,F219,N$3:N219),VLOOKUP(J:J,Прайс!A:C,3,0)*K220)," ")</f>
        <v>0</v>
      </c>
      <c r="O220" s="7">
        <f ca="1">IFERROR(IF(F220="",SUMIF(F$3:F220,F219,O$3:O219),VLOOKUP(J:J,Прайс!A:E,5,0)*K220)," ")</f>
        <v>0</v>
      </c>
      <c r="P220" s="1">
        <f ca="1">IFERROR(IF(F220="",SUMIF(F$3:F220,F219,P$3:P219),VLOOKUP(J:J,Прайс!A:F,6,0)*K220)," ")</f>
        <v>0</v>
      </c>
      <c r="Q220" s="1">
        <f ca="1">IFERROR(IF(F220="",SUMIF(F$3:F220,F219,Q$3:Q219),VLOOKUP(J:J,Прайс!A:G,7,0)*K220)," ")</f>
        <v>0</v>
      </c>
      <c r="R220" s="7">
        <f ca="1">IFERROR(IF(F220="",SUMIF(F$3:F220,F219,R$3:R219),(N220-(M220+O220+P220)))," ")</f>
        <v>0</v>
      </c>
      <c r="S220" s="1">
        <f ca="1">IFERROR(IF(F220="",SUMIF(F$3:F220,F219,S$3:S219),(N220-(M220+O220+Q220)))," ")</f>
        <v>0</v>
      </c>
      <c r="T220" s="23" t="str">
        <f>IFERROR(IF(F220="",AVERAGEIF(F$3:F220,F219,T$3:T220),R220/N220)," ")</f>
        <v xml:space="preserve"> </v>
      </c>
      <c r="U220" s="23" t="str">
        <f>IFERROR(IF(F220="",AVERAGEIF(F$3:F220,F219,U$3:U220),S220/N220)," ")</f>
        <v xml:space="preserve"> </v>
      </c>
      <c r="V220" s="1" t="str">
        <f t="shared" si="11"/>
        <v xml:space="preserve"> </v>
      </c>
      <c r="AB220" s="7">
        <f ca="1">IFERROR(IF(F220="",SUMIF(F$3:F220,F219,AB$3:AB219),Доп!K218+Доп!L218)," ")</f>
        <v>0</v>
      </c>
      <c r="AC220" s="7">
        <f ca="1">IFERROR(IF(F220="",SUMIF(F$3:F220,F219,AC$3:AC219),IF(AB220&gt;0,AB220-(M220+P220),""))," ")</f>
        <v>0</v>
      </c>
      <c r="AD220" s="1">
        <f ca="1">IFERROR(IF(F220="",SUMIF(F$3:F220,F219,AD$3:AD219),IF(AB220&gt;0,AB220-(M220+Q220),""))," ")</f>
        <v>0</v>
      </c>
      <c r="AE220" s="23" t="str">
        <f>IFERROR(IF(F220="",AVERAGEIF(F$3:F220,F219,AE$3:AE220),AC220/N220)," ")</f>
        <v xml:space="preserve"> </v>
      </c>
      <c r="AF220" s="23" t="str">
        <f>IFERROR(IF(F220="",AVERAGEIF(F$3:F220,F219,AF$3:AF220),AD220/N220)," ")</f>
        <v xml:space="preserve"> </v>
      </c>
    </row>
    <row r="221" spans="7:32" ht="19" customHeight="1" x14ac:dyDescent="0.2">
      <c r="G221" s="1" t="str">
        <f t="shared" si="9"/>
        <v/>
      </c>
      <c r="I221" s="1">
        <f t="shared" si="10"/>
        <v>0</v>
      </c>
      <c r="M221" s="1">
        <f ca="1">IF(F221="",SUMIF(F$3:F221,F220,M$3:M220),K221*L221)</f>
        <v>0</v>
      </c>
      <c r="N221" s="1">
        <f ca="1">IFERROR(IF(F221="",SUMIF(F$3:F221,F220,N$3:N220),VLOOKUP(J:J,Прайс!A:C,3,0)*K221)," ")</f>
        <v>0</v>
      </c>
      <c r="O221" s="7">
        <f ca="1">IFERROR(IF(F221="",SUMIF(F$3:F221,F220,O$3:O220),VLOOKUP(J:J,Прайс!A:E,5,0)*K221)," ")</f>
        <v>0</v>
      </c>
      <c r="P221" s="1">
        <f ca="1">IFERROR(IF(F221="",SUMIF(F$3:F221,F220,P$3:P220),VLOOKUP(J:J,Прайс!A:F,6,0)*K221)," ")</f>
        <v>0</v>
      </c>
      <c r="Q221" s="1">
        <f ca="1">IFERROR(IF(F221="",SUMIF(F$3:F221,F220,Q$3:Q220),VLOOKUP(J:J,Прайс!A:G,7,0)*K221)," ")</f>
        <v>0</v>
      </c>
      <c r="R221" s="7">
        <f ca="1">IFERROR(IF(F221="",SUMIF(F$3:F221,F220,R$3:R220),(N221-(M221+O221+P221)))," ")</f>
        <v>0</v>
      </c>
      <c r="S221" s="1">
        <f ca="1">IFERROR(IF(F221="",SUMIF(F$3:F221,F220,S$3:S220),(N221-(M221+O221+Q221)))," ")</f>
        <v>0</v>
      </c>
      <c r="T221" s="23" t="str">
        <f>IFERROR(IF(F221="",AVERAGEIF(F$3:F221,F220,T$3:T221),R221/N221)," ")</f>
        <v xml:space="preserve"> </v>
      </c>
      <c r="U221" s="23" t="str">
        <f>IFERROR(IF(F221="",AVERAGEIF(F$3:F221,F220,U$3:U221),S221/N221)," ")</f>
        <v xml:space="preserve"> </v>
      </c>
      <c r="V221" s="1" t="str">
        <f t="shared" si="11"/>
        <v xml:space="preserve"> </v>
      </c>
      <c r="AB221" s="7">
        <f ca="1">IFERROR(IF(F221="",SUMIF(F$3:F221,F220,AB$3:AB220),Доп!K219+Доп!L219)," ")</f>
        <v>0</v>
      </c>
      <c r="AC221" s="7">
        <f ca="1">IFERROR(IF(F221="",SUMIF(F$3:F221,F220,AC$3:AC220),IF(AB221&gt;0,AB221-(M221+P221),""))," ")</f>
        <v>0</v>
      </c>
      <c r="AD221" s="1">
        <f ca="1">IFERROR(IF(F221="",SUMIF(F$3:F221,F220,AD$3:AD220),IF(AB221&gt;0,AB221-(M221+Q221),""))," ")</f>
        <v>0</v>
      </c>
      <c r="AE221" s="23" t="str">
        <f>IFERROR(IF(F221="",AVERAGEIF(F$3:F221,F220,AE$3:AE221),AC221/N221)," ")</f>
        <v xml:space="preserve"> </v>
      </c>
      <c r="AF221" s="23" t="str">
        <f>IFERROR(IF(F221="",AVERAGEIF(F$3:F221,F220,AF$3:AF221),AD221/N221)," ")</f>
        <v xml:space="preserve"> </v>
      </c>
    </row>
    <row r="222" spans="7:32" ht="19" customHeight="1" x14ac:dyDescent="0.2">
      <c r="G222" s="1" t="str">
        <f t="shared" si="9"/>
        <v/>
      </c>
      <c r="I222" s="1">
        <f t="shared" si="10"/>
        <v>0</v>
      </c>
      <c r="M222" s="1">
        <f ca="1">IF(F222="",SUMIF(F$3:F222,F221,M$3:M221),K222*L222)</f>
        <v>0</v>
      </c>
      <c r="N222" s="1">
        <f ca="1">IFERROR(IF(F222="",SUMIF(F$3:F222,F221,N$3:N221),VLOOKUP(J:J,Прайс!A:C,3,0)*K222)," ")</f>
        <v>0</v>
      </c>
      <c r="O222" s="7">
        <f ca="1">IFERROR(IF(F222="",SUMIF(F$3:F222,F221,O$3:O221),VLOOKUP(J:J,Прайс!A:E,5,0)*K222)," ")</f>
        <v>0</v>
      </c>
      <c r="P222" s="1">
        <f ca="1">IFERROR(IF(F222="",SUMIF(F$3:F222,F221,P$3:P221),VLOOKUP(J:J,Прайс!A:F,6,0)*K222)," ")</f>
        <v>0</v>
      </c>
      <c r="Q222" s="1">
        <f ca="1">IFERROR(IF(F222="",SUMIF(F$3:F222,F221,Q$3:Q221),VLOOKUP(J:J,Прайс!A:G,7,0)*K222)," ")</f>
        <v>0</v>
      </c>
      <c r="R222" s="7">
        <f ca="1">IFERROR(IF(F222="",SUMIF(F$3:F222,F221,R$3:R221),(N222-(M222+O222+P222)))," ")</f>
        <v>0</v>
      </c>
      <c r="S222" s="1">
        <f ca="1">IFERROR(IF(F222="",SUMIF(F$3:F222,F221,S$3:S221),(N222-(M222+O222+Q222)))," ")</f>
        <v>0</v>
      </c>
      <c r="T222" s="23" t="str">
        <f>IFERROR(IF(F222="",AVERAGEIF(F$3:F222,F221,T$3:T222),R222/N222)," ")</f>
        <v xml:space="preserve"> </v>
      </c>
      <c r="U222" s="23" t="str">
        <f>IFERROR(IF(F222="",AVERAGEIF(F$3:F222,F221,U$3:U222),S222/N222)," ")</f>
        <v xml:space="preserve"> </v>
      </c>
      <c r="V222" s="1" t="str">
        <f t="shared" si="11"/>
        <v xml:space="preserve"> </v>
      </c>
      <c r="AB222" s="7">
        <f ca="1">IFERROR(IF(F222="",SUMIF(F$3:F222,F221,AB$3:AB221),Доп!K220+Доп!L220)," ")</f>
        <v>0</v>
      </c>
      <c r="AC222" s="7">
        <f ca="1">IFERROR(IF(F222="",SUMIF(F$3:F222,F221,AC$3:AC221),IF(AB222&gt;0,AB222-(M222+P222),""))," ")</f>
        <v>0</v>
      </c>
      <c r="AD222" s="1">
        <f ca="1">IFERROR(IF(F222="",SUMIF(F$3:F222,F221,AD$3:AD221),IF(AB222&gt;0,AB222-(M222+Q222),""))," ")</f>
        <v>0</v>
      </c>
      <c r="AE222" s="23" t="str">
        <f>IFERROR(IF(F222="",AVERAGEIF(F$3:F222,F221,AE$3:AE222),AC222/N222)," ")</f>
        <v xml:space="preserve"> </v>
      </c>
      <c r="AF222" s="23" t="str">
        <f>IFERROR(IF(F222="",AVERAGEIF(F$3:F222,F221,AF$3:AF222),AD222/N222)," ")</f>
        <v xml:space="preserve"> </v>
      </c>
    </row>
    <row r="223" spans="7:32" ht="19" customHeight="1" x14ac:dyDescent="0.2">
      <c r="G223" s="1" t="str">
        <f t="shared" si="9"/>
        <v/>
      </c>
      <c r="I223" s="1">
        <f t="shared" si="10"/>
        <v>0</v>
      </c>
      <c r="M223" s="1">
        <f ca="1">IF(F223="",SUMIF(F$3:F223,F222,M$3:M222),K223*L223)</f>
        <v>0</v>
      </c>
      <c r="N223" s="1">
        <f ca="1">IFERROR(IF(F223="",SUMIF(F$3:F223,F222,N$3:N222),VLOOKUP(J:J,Прайс!A:C,3,0)*K223)," ")</f>
        <v>0</v>
      </c>
      <c r="O223" s="7">
        <f ca="1">IFERROR(IF(F223="",SUMIF(F$3:F223,F222,O$3:O222),VLOOKUP(J:J,Прайс!A:E,5,0)*K223)," ")</f>
        <v>0</v>
      </c>
      <c r="P223" s="1">
        <f ca="1">IFERROR(IF(F223="",SUMIF(F$3:F223,F222,P$3:P222),VLOOKUP(J:J,Прайс!A:F,6,0)*K223)," ")</f>
        <v>0</v>
      </c>
      <c r="Q223" s="1">
        <f ca="1">IFERROR(IF(F223="",SUMIF(F$3:F223,F222,Q$3:Q222),VLOOKUP(J:J,Прайс!A:G,7,0)*K223)," ")</f>
        <v>0</v>
      </c>
      <c r="R223" s="7">
        <f ca="1">IFERROR(IF(F223="",SUMIF(F$3:F223,F222,R$3:R222),(N223-(M223+O223+P223)))," ")</f>
        <v>0</v>
      </c>
      <c r="S223" s="1">
        <f ca="1">IFERROR(IF(F223="",SUMIF(F$3:F223,F222,S$3:S222),(N223-(M223+O223+Q223)))," ")</f>
        <v>0</v>
      </c>
      <c r="T223" s="23" t="str">
        <f>IFERROR(IF(F223="",AVERAGEIF(F$3:F223,F222,T$3:T223),R223/N223)," ")</f>
        <v xml:space="preserve"> </v>
      </c>
      <c r="U223" s="23" t="str">
        <f>IFERROR(IF(F223="",AVERAGEIF(F$3:F223,F222,U$3:U223),S223/N223)," ")</f>
        <v xml:space="preserve"> </v>
      </c>
      <c r="V223" s="1" t="str">
        <f t="shared" si="11"/>
        <v xml:space="preserve"> </v>
      </c>
      <c r="AB223" s="7">
        <f ca="1">IFERROR(IF(F223="",SUMIF(F$3:F223,F222,AB$3:AB222),Доп!K221+Доп!L221)," ")</f>
        <v>0</v>
      </c>
      <c r="AC223" s="7">
        <f ca="1">IFERROR(IF(F223="",SUMIF(F$3:F223,F222,AC$3:AC222),IF(AB223&gt;0,AB223-(M223+P223),""))," ")</f>
        <v>0</v>
      </c>
      <c r="AD223" s="1">
        <f ca="1">IFERROR(IF(F223="",SUMIF(F$3:F223,F222,AD$3:AD222),IF(AB223&gt;0,AB223-(M223+Q223),""))," ")</f>
        <v>0</v>
      </c>
      <c r="AE223" s="23" t="str">
        <f>IFERROR(IF(F223="",AVERAGEIF(F$3:F223,F222,AE$3:AE223),AC223/N223)," ")</f>
        <v xml:space="preserve"> </v>
      </c>
      <c r="AF223" s="23" t="str">
        <f>IFERROR(IF(F223="",AVERAGEIF(F$3:F223,F222,AF$3:AF223),AD223/N223)," ")</f>
        <v xml:space="preserve"> </v>
      </c>
    </row>
    <row r="224" spans="7:32" ht="19" customHeight="1" x14ac:dyDescent="0.2">
      <c r="G224" s="1" t="str">
        <f t="shared" si="9"/>
        <v/>
      </c>
      <c r="I224" s="1">
        <f t="shared" si="10"/>
        <v>0</v>
      </c>
      <c r="M224" s="1">
        <f ca="1">IF(F224="",SUMIF(F$3:F224,F223,M$3:M223),K224*L224)</f>
        <v>0</v>
      </c>
      <c r="N224" s="1">
        <f ca="1">IFERROR(IF(F224="",SUMIF(F$3:F224,F223,N$3:N223),VLOOKUP(J:J,Прайс!A:C,3,0)*K224)," ")</f>
        <v>0</v>
      </c>
      <c r="O224" s="7">
        <f ca="1">IFERROR(IF(F224="",SUMIF(F$3:F224,F223,O$3:O223),VLOOKUP(J:J,Прайс!A:E,5,0)*K224)," ")</f>
        <v>0</v>
      </c>
      <c r="P224" s="1">
        <f ca="1">IFERROR(IF(F224="",SUMIF(F$3:F224,F223,P$3:P223),VLOOKUP(J:J,Прайс!A:F,6,0)*K224)," ")</f>
        <v>0</v>
      </c>
      <c r="Q224" s="1">
        <f ca="1">IFERROR(IF(F224="",SUMIF(F$3:F224,F223,Q$3:Q223),VLOOKUP(J:J,Прайс!A:G,7,0)*K224)," ")</f>
        <v>0</v>
      </c>
      <c r="R224" s="7">
        <f ca="1">IFERROR(IF(F224="",SUMIF(F$3:F224,F223,R$3:R223),(N224-(M224+O224+P224)))," ")</f>
        <v>0</v>
      </c>
      <c r="S224" s="1">
        <f ca="1">IFERROR(IF(F224="",SUMIF(F$3:F224,F223,S$3:S223),(N224-(M224+O224+Q224)))," ")</f>
        <v>0</v>
      </c>
      <c r="T224" s="23" t="str">
        <f>IFERROR(IF(F224="",AVERAGEIF(F$3:F224,F223,T$3:T224),R224/N224)," ")</f>
        <v xml:space="preserve"> </v>
      </c>
      <c r="U224" s="23" t="str">
        <f>IFERROR(IF(F224="",AVERAGEIF(F$3:F224,F223,U$3:U224),S224/N224)," ")</f>
        <v xml:space="preserve"> </v>
      </c>
      <c r="V224" s="1" t="str">
        <f t="shared" si="11"/>
        <v xml:space="preserve"> </v>
      </c>
      <c r="AB224" s="7">
        <f ca="1">IFERROR(IF(F224="",SUMIF(F$3:F224,F223,AB$3:AB223),Доп!K222+Доп!L222)," ")</f>
        <v>0</v>
      </c>
      <c r="AC224" s="7">
        <f ca="1">IFERROR(IF(F224="",SUMIF(F$3:F224,F223,AC$3:AC223),IF(AB224&gt;0,AB224-(M224+P224),""))," ")</f>
        <v>0</v>
      </c>
      <c r="AD224" s="1">
        <f ca="1">IFERROR(IF(F224="",SUMIF(F$3:F224,F223,AD$3:AD223),IF(AB224&gt;0,AB224-(M224+Q224),""))," ")</f>
        <v>0</v>
      </c>
      <c r="AE224" s="23" t="str">
        <f>IFERROR(IF(F224="",AVERAGEIF(F$3:F224,F223,AE$3:AE224),AC224/N224)," ")</f>
        <v xml:space="preserve"> </v>
      </c>
      <c r="AF224" s="23" t="str">
        <f>IFERROR(IF(F224="",AVERAGEIF(F$3:F224,F223,AF$3:AF224),AD224/N224)," ")</f>
        <v xml:space="preserve"> </v>
      </c>
    </row>
    <row r="225" spans="7:32" ht="19" customHeight="1" x14ac:dyDescent="0.2">
      <c r="G225" s="1" t="str">
        <f t="shared" si="9"/>
        <v/>
      </c>
      <c r="I225" s="1">
        <f t="shared" si="10"/>
        <v>0</v>
      </c>
      <c r="M225" s="1">
        <f ca="1">IF(F225="",SUMIF(F$3:F225,F224,M$3:M224),K225*L225)</f>
        <v>0</v>
      </c>
      <c r="N225" s="1">
        <f ca="1">IFERROR(IF(F225="",SUMIF(F$3:F225,F224,N$3:N224),VLOOKUP(J:J,Прайс!A:C,3,0)*K225)," ")</f>
        <v>0</v>
      </c>
      <c r="O225" s="7">
        <f ca="1">IFERROR(IF(F225="",SUMIF(F$3:F225,F224,O$3:O224),VLOOKUP(J:J,Прайс!A:E,5,0)*K225)," ")</f>
        <v>0</v>
      </c>
      <c r="P225" s="1">
        <f ca="1">IFERROR(IF(F225="",SUMIF(F$3:F225,F224,P$3:P224),VLOOKUP(J:J,Прайс!A:F,6,0)*K225)," ")</f>
        <v>0</v>
      </c>
      <c r="Q225" s="1">
        <f ca="1">IFERROR(IF(F225="",SUMIF(F$3:F225,F224,Q$3:Q224),VLOOKUP(J:J,Прайс!A:G,7,0)*K225)," ")</f>
        <v>0</v>
      </c>
      <c r="R225" s="7">
        <f ca="1">IFERROR(IF(F225="",SUMIF(F$3:F225,F224,R$3:R224),(N225-(M225+O225+P225)))," ")</f>
        <v>0</v>
      </c>
      <c r="S225" s="1">
        <f ca="1">IFERROR(IF(F225="",SUMIF(F$3:F225,F224,S$3:S224),(N225-(M225+O225+Q225)))," ")</f>
        <v>0</v>
      </c>
      <c r="T225" s="23" t="str">
        <f>IFERROR(IF(F225="",AVERAGEIF(F$3:F225,F224,T$3:T225),R225/N225)," ")</f>
        <v xml:space="preserve"> </v>
      </c>
      <c r="U225" s="23" t="str">
        <f>IFERROR(IF(F225="",AVERAGEIF(F$3:F225,F224,U$3:U225),S225/N225)," ")</f>
        <v xml:space="preserve"> </v>
      </c>
      <c r="V225" s="1" t="str">
        <f t="shared" si="11"/>
        <v xml:space="preserve"> </v>
      </c>
      <c r="AB225" s="7">
        <f ca="1">IFERROR(IF(F225="",SUMIF(F$3:F225,F224,AB$3:AB224),Доп!K223+Доп!L223)," ")</f>
        <v>0</v>
      </c>
      <c r="AC225" s="7">
        <f ca="1">IFERROR(IF(F225="",SUMIF(F$3:F225,F224,AC$3:AC224),IF(AB225&gt;0,AB225-(M225+P225),""))," ")</f>
        <v>0</v>
      </c>
      <c r="AD225" s="1">
        <f ca="1">IFERROR(IF(F225="",SUMIF(F$3:F225,F224,AD$3:AD224),IF(AB225&gt;0,AB225-(M225+Q225),""))," ")</f>
        <v>0</v>
      </c>
      <c r="AE225" s="23" t="str">
        <f>IFERROR(IF(F225="",AVERAGEIF(F$3:F225,F224,AE$3:AE225),AC225/N225)," ")</f>
        <v xml:space="preserve"> </v>
      </c>
      <c r="AF225" s="23" t="str">
        <f>IFERROR(IF(F225="",AVERAGEIF(F$3:F225,F224,AF$3:AF225),AD225/N225)," ")</f>
        <v xml:space="preserve"> </v>
      </c>
    </row>
    <row r="226" spans="7:32" ht="19" customHeight="1" x14ac:dyDescent="0.2">
      <c r="G226" s="1" t="str">
        <f t="shared" si="9"/>
        <v/>
      </c>
      <c r="I226" s="1">
        <f t="shared" si="10"/>
        <v>0</v>
      </c>
      <c r="M226" s="1">
        <f ca="1">IF(F226="",SUMIF(F$3:F226,F225,M$3:M225),K226*L226)</f>
        <v>0</v>
      </c>
      <c r="N226" s="1">
        <f ca="1">IFERROR(IF(F226="",SUMIF(F$3:F226,F225,N$3:N225),VLOOKUP(J:J,Прайс!A:C,3,0)*K226)," ")</f>
        <v>0</v>
      </c>
      <c r="O226" s="7">
        <f ca="1">IFERROR(IF(F226="",SUMIF(F$3:F226,F225,O$3:O225),VLOOKUP(J:J,Прайс!A:E,5,0)*K226)," ")</f>
        <v>0</v>
      </c>
      <c r="P226" s="1">
        <f ca="1">IFERROR(IF(F226="",SUMIF(F$3:F226,F225,P$3:P225),VLOOKUP(J:J,Прайс!A:F,6,0)*K226)," ")</f>
        <v>0</v>
      </c>
      <c r="Q226" s="1">
        <f ca="1">IFERROR(IF(F226="",SUMIF(F$3:F226,F225,Q$3:Q225),VLOOKUP(J:J,Прайс!A:G,7,0)*K226)," ")</f>
        <v>0</v>
      </c>
      <c r="R226" s="7">
        <f ca="1">IFERROR(IF(F226="",SUMIF(F$3:F226,F225,R$3:R225),(N226-(M226+O226+P226)))," ")</f>
        <v>0</v>
      </c>
      <c r="S226" s="1">
        <f ca="1">IFERROR(IF(F226="",SUMIF(F$3:F226,F225,S$3:S225),(N226-(M226+O226+Q226)))," ")</f>
        <v>0</v>
      </c>
      <c r="T226" s="23" t="str">
        <f>IFERROR(IF(F226="",AVERAGEIF(F$3:F226,F225,T$3:T226),R226/N226)," ")</f>
        <v xml:space="preserve"> </v>
      </c>
      <c r="U226" s="23" t="str">
        <f>IFERROR(IF(F226="",AVERAGEIF(F$3:F226,F225,U$3:U226),S226/N226)," ")</f>
        <v xml:space="preserve"> </v>
      </c>
      <c r="V226" s="1" t="str">
        <f t="shared" si="11"/>
        <v xml:space="preserve"> </v>
      </c>
      <c r="AB226" s="7">
        <f ca="1">IFERROR(IF(F226="",SUMIF(F$3:F226,F225,AB$3:AB225),Доп!K224+Доп!L224)," ")</f>
        <v>0</v>
      </c>
      <c r="AC226" s="7">
        <f ca="1">IFERROR(IF(F226="",SUMIF(F$3:F226,F225,AC$3:AC225),IF(AB226&gt;0,AB226-(M226+P226),""))," ")</f>
        <v>0</v>
      </c>
      <c r="AD226" s="1">
        <f ca="1">IFERROR(IF(F226="",SUMIF(F$3:F226,F225,AD$3:AD225),IF(AB226&gt;0,AB226-(M226+Q226),""))," ")</f>
        <v>0</v>
      </c>
      <c r="AE226" s="23" t="str">
        <f>IFERROR(IF(F226="",AVERAGEIF(F$3:F226,F225,AE$3:AE226),AC226/N226)," ")</f>
        <v xml:space="preserve"> </v>
      </c>
      <c r="AF226" s="23" t="str">
        <f>IFERROR(IF(F226="",AVERAGEIF(F$3:F226,F225,AF$3:AF226),AD226/N226)," ")</f>
        <v xml:space="preserve"> </v>
      </c>
    </row>
    <row r="227" spans="7:32" ht="19" customHeight="1" x14ac:dyDescent="0.2">
      <c r="G227" s="1" t="str">
        <f t="shared" si="9"/>
        <v/>
      </c>
      <c r="I227" s="1">
        <f t="shared" si="10"/>
        <v>0</v>
      </c>
      <c r="M227" s="1">
        <f ca="1">IF(F227="",SUMIF(F$3:F227,F226,M$3:M226),K227*L227)</f>
        <v>0</v>
      </c>
      <c r="N227" s="1">
        <f ca="1">IFERROR(IF(F227="",SUMIF(F$3:F227,F226,N$3:N226),VLOOKUP(J:J,Прайс!A:C,3,0)*K227)," ")</f>
        <v>0</v>
      </c>
      <c r="O227" s="7">
        <f ca="1">IFERROR(IF(F227="",SUMIF(F$3:F227,F226,O$3:O226),VLOOKUP(J:J,Прайс!A:E,5,0)*K227)," ")</f>
        <v>0</v>
      </c>
      <c r="P227" s="1">
        <f ca="1">IFERROR(IF(F227="",SUMIF(F$3:F227,F226,P$3:P226),VLOOKUP(J:J,Прайс!A:F,6,0)*K227)," ")</f>
        <v>0</v>
      </c>
      <c r="Q227" s="1">
        <f ca="1">IFERROR(IF(F227="",SUMIF(F$3:F227,F226,Q$3:Q226),VLOOKUP(J:J,Прайс!A:G,7,0)*K227)," ")</f>
        <v>0</v>
      </c>
      <c r="R227" s="7">
        <f ca="1">IFERROR(IF(F227="",SUMIF(F$3:F227,F226,R$3:R226),(N227-(M227+O227+P227)))," ")</f>
        <v>0</v>
      </c>
      <c r="S227" s="1">
        <f ca="1">IFERROR(IF(F227="",SUMIF(F$3:F227,F226,S$3:S226),(N227-(M227+O227+Q227)))," ")</f>
        <v>0</v>
      </c>
      <c r="T227" s="23" t="str">
        <f>IFERROR(IF(F227="",AVERAGEIF(F$3:F227,F226,T$3:T227),R227/N227)," ")</f>
        <v xml:space="preserve"> </v>
      </c>
      <c r="U227" s="23" t="str">
        <f>IFERROR(IF(F227="",AVERAGEIF(F$3:F227,F226,U$3:U227),S227/N227)," ")</f>
        <v xml:space="preserve"> </v>
      </c>
      <c r="V227" s="1" t="str">
        <f t="shared" si="11"/>
        <v xml:space="preserve"> </v>
      </c>
      <c r="AB227" s="7">
        <f ca="1">IFERROR(IF(F227="",SUMIF(F$3:F227,F226,AB$3:AB226),Доп!K225+Доп!L225)," ")</f>
        <v>0</v>
      </c>
      <c r="AC227" s="7">
        <f ca="1">IFERROR(IF(F227="",SUMIF(F$3:F227,F226,AC$3:AC226),IF(AB227&gt;0,AB227-(M227+P227),""))," ")</f>
        <v>0</v>
      </c>
      <c r="AD227" s="1">
        <f ca="1">IFERROR(IF(F227="",SUMIF(F$3:F227,F226,AD$3:AD226),IF(AB227&gt;0,AB227-(M227+Q227),""))," ")</f>
        <v>0</v>
      </c>
      <c r="AE227" s="23" t="str">
        <f>IFERROR(IF(F227="",AVERAGEIF(F$3:F227,F226,AE$3:AE227),AC227/N227)," ")</f>
        <v xml:space="preserve"> </v>
      </c>
      <c r="AF227" s="23" t="str">
        <f>IFERROR(IF(F227="",AVERAGEIF(F$3:F227,F226,AF$3:AF227),AD227/N227)," ")</f>
        <v xml:space="preserve"> </v>
      </c>
    </row>
    <row r="228" spans="7:32" ht="19" customHeight="1" x14ac:dyDescent="0.2">
      <c r="G228" s="1" t="str">
        <f t="shared" si="9"/>
        <v/>
      </c>
      <c r="I228" s="1">
        <f t="shared" si="10"/>
        <v>0</v>
      </c>
      <c r="M228" s="1">
        <f ca="1">IF(F228="",SUMIF(F$3:F228,F227,M$3:M227),K228*L228)</f>
        <v>0</v>
      </c>
      <c r="N228" s="1">
        <f ca="1">IFERROR(IF(F228="",SUMIF(F$3:F228,F227,N$3:N227),VLOOKUP(J:J,Прайс!A:C,3,0)*K228)," ")</f>
        <v>0</v>
      </c>
      <c r="O228" s="7">
        <f ca="1">IFERROR(IF(F228="",SUMIF(F$3:F228,F227,O$3:O227),VLOOKUP(J:J,Прайс!A:E,5,0)*K228)," ")</f>
        <v>0</v>
      </c>
      <c r="P228" s="1">
        <f ca="1">IFERROR(IF(F228="",SUMIF(F$3:F228,F227,P$3:P227),VLOOKUP(J:J,Прайс!A:F,6,0)*K228)," ")</f>
        <v>0</v>
      </c>
      <c r="Q228" s="1">
        <f ca="1">IFERROR(IF(F228="",SUMIF(F$3:F228,F227,Q$3:Q227),VLOOKUP(J:J,Прайс!A:G,7,0)*K228)," ")</f>
        <v>0</v>
      </c>
      <c r="R228" s="7">
        <f ca="1">IFERROR(IF(F228="",SUMIF(F$3:F228,F227,R$3:R227),(N228-(M228+O228+P228)))," ")</f>
        <v>0</v>
      </c>
      <c r="S228" s="1">
        <f ca="1">IFERROR(IF(F228="",SUMIF(F$3:F228,F227,S$3:S227),(N228-(M228+O228+Q228)))," ")</f>
        <v>0</v>
      </c>
      <c r="T228" s="23" t="str">
        <f>IFERROR(IF(F228="",AVERAGEIF(F$3:F228,F227,T$3:T228),R228/N228)," ")</f>
        <v xml:space="preserve"> </v>
      </c>
      <c r="U228" s="23" t="str">
        <f>IFERROR(IF(F228="",AVERAGEIF(F$3:F228,F227,U$3:U228),S228/N228)," ")</f>
        <v xml:space="preserve"> </v>
      </c>
      <c r="V228" s="1" t="str">
        <f t="shared" si="11"/>
        <v xml:space="preserve"> </v>
      </c>
      <c r="AB228" s="7">
        <f ca="1">IFERROR(IF(F228="",SUMIF(F$3:F228,F227,AB$3:AB227),Доп!K226+Доп!L226)," ")</f>
        <v>0</v>
      </c>
      <c r="AC228" s="7">
        <f ca="1">IFERROR(IF(F228="",SUMIF(F$3:F228,F227,AC$3:AC227),IF(AB228&gt;0,AB228-(M228+P228),""))," ")</f>
        <v>0</v>
      </c>
      <c r="AD228" s="1">
        <f ca="1">IFERROR(IF(F228="",SUMIF(F$3:F228,F227,AD$3:AD227),IF(AB228&gt;0,AB228-(M228+Q228),""))," ")</f>
        <v>0</v>
      </c>
      <c r="AE228" s="23" t="str">
        <f>IFERROR(IF(F228="",AVERAGEIF(F$3:F228,F227,AE$3:AE228),AC228/N228)," ")</f>
        <v xml:space="preserve"> </v>
      </c>
      <c r="AF228" s="23" t="str">
        <f>IFERROR(IF(F228="",AVERAGEIF(F$3:F228,F227,AF$3:AF228),AD228/N228)," ")</f>
        <v xml:space="preserve"> </v>
      </c>
    </row>
    <row r="229" spans="7:32" ht="19" customHeight="1" x14ac:dyDescent="0.2">
      <c r="G229" s="1" t="str">
        <f t="shared" si="9"/>
        <v/>
      </c>
      <c r="I229" s="1">
        <f t="shared" si="10"/>
        <v>0</v>
      </c>
      <c r="M229" s="1">
        <f ca="1">IF(F229="",SUMIF(F$3:F229,F228,M$3:M228),K229*L229)</f>
        <v>0</v>
      </c>
      <c r="N229" s="1">
        <f ca="1">IFERROR(IF(F229="",SUMIF(F$3:F229,F228,N$3:N228),VLOOKUP(J:J,Прайс!A:C,3,0)*K229)," ")</f>
        <v>0</v>
      </c>
      <c r="O229" s="7">
        <f ca="1">IFERROR(IF(F229="",SUMIF(F$3:F229,F228,O$3:O228),VLOOKUP(J:J,Прайс!A:E,5,0)*K229)," ")</f>
        <v>0</v>
      </c>
      <c r="P229" s="1">
        <f ca="1">IFERROR(IF(F229="",SUMIF(F$3:F229,F228,P$3:P228),VLOOKUP(J:J,Прайс!A:F,6,0)*K229)," ")</f>
        <v>0</v>
      </c>
      <c r="Q229" s="1">
        <f ca="1">IFERROR(IF(F229="",SUMIF(F$3:F229,F228,Q$3:Q228),VLOOKUP(J:J,Прайс!A:G,7,0)*K229)," ")</f>
        <v>0</v>
      </c>
      <c r="R229" s="7">
        <f ca="1">IFERROR(IF(F229="",SUMIF(F$3:F229,F228,R$3:R228),(N229-(M229+O229+P229)))," ")</f>
        <v>0</v>
      </c>
      <c r="S229" s="1">
        <f ca="1">IFERROR(IF(F229="",SUMIF(F$3:F229,F228,S$3:S228),(N229-(M229+O229+Q229)))," ")</f>
        <v>0</v>
      </c>
      <c r="T229" s="23" t="str">
        <f>IFERROR(IF(F229="",AVERAGEIF(F$3:F229,F228,T$3:T229),R229/N229)," ")</f>
        <v xml:space="preserve"> </v>
      </c>
      <c r="U229" s="23" t="str">
        <f>IFERROR(IF(F229="",AVERAGEIF(F$3:F229,F228,U$3:U229),S229/N229)," ")</f>
        <v xml:space="preserve"> </v>
      </c>
      <c r="V229" s="1" t="str">
        <f t="shared" si="11"/>
        <v xml:space="preserve"> </v>
      </c>
      <c r="AB229" s="7">
        <f ca="1">IFERROR(IF(F229="",SUMIF(F$3:F229,F228,AB$3:AB228),Доп!K227+Доп!L227)," ")</f>
        <v>0</v>
      </c>
      <c r="AC229" s="7">
        <f ca="1">IFERROR(IF(F229="",SUMIF(F$3:F229,F228,AC$3:AC228),IF(AB229&gt;0,AB229-(M229+P229),""))," ")</f>
        <v>0</v>
      </c>
      <c r="AD229" s="1">
        <f ca="1">IFERROR(IF(F229="",SUMIF(F$3:F229,F228,AD$3:AD228),IF(AB229&gt;0,AB229-(M229+Q229),""))," ")</f>
        <v>0</v>
      </c>
      <c r="AE229" s="23" t="str">
        <f>IFERROR(IF(F229="",AVERAGEIF(F$3:F229,F228,AE$3:AE229),AC229/N229)," ")</f>
        <v xml:space="preserve"> </v>
      </c>
      <c r="AF229" s="23" t="str">
        <f>IFERROR(IF(F229="",AVERAGEIF(F$3:F229,F228,AF$3:AF229),AD229/N229)," ")</f>
        <v xml:space="preserve"> </v>
      </c>
    </row>
    <row r="230" spans="7:32" ht="19" customHeight="1" x14ac:dyDescent="0.2">
      <c r="G230" s="1" t="str">
        <f t="shared" si="9"/>
        <v/>
      </c>
      <c r="I230" s="1">
        <f t="shared" si="10"/>
        <v>0</v>
      </c>
      <c r="M230" s="1">
        <f ca="1">IF(F230="",SUMIF(F$3:F230,F229,M$3:M229),K230*L230)</f>
        <v>0</v>
      </c>
      <c r="N230" s="1">
        <f ca="1">IFERROR(IF(F230="",SUMIF(F$3:F230,F229,N$3:N229),VLOOKUP(J:J,Прайс!A:C,3,0)*K230)," ")</f>
        <v>0</v>
      </c>
      <c r="O230" s="7">
        <f ca="1">IFERROR(IF(F230="",SUMIF(F$3:F230,F229,O$3:O229),VLOOKUP(J:J,Прайс!A:E,5,0)*K230)," ")</f>
        <v>0</v>
      </c>
      <c r="P230" s="1">
        <f ca="1">IFERROR(IF(F230="",SUMIF(F$3:F230,F229,P$3:P229),VLOOKUP(J:J,Прайс!A:F,6,0)*K230)," ")</f>
        <v>0</v>
      </c>
      <c r="Q230" s="1">
        <f ca="1">IFERROR(IF(F230="",SUMIF(F$3:F230,F229,Q$3:Q229),VLOOKUP(J:J,Прайс!A:G,7,0)*K230)," ")</f>
        <v>0</v>
      </c>
      <c r="R230" s="7">
        <f ca="1">IFERROR(IF(F230="",SUMIF(F$3:F230,F229,R$3:R229),(N230-(M230+O230+P230)))," ")</f>
        <v>0</v>
      </c>
      <c r="S230" s="1">
        <f ca="1">IFERROR(IF(F230="",SUMIF(F$3:F230,F229,S$3:S229),(N230-(M230+O230+Q230)))," ")</f>
        <v>0</v>
      </c>
      <c r="T230" s="23" t="str">
        <f>IFERROR(IF(F230="",AVERAGEIF(F$3:F230,F229,T$3:T230),R230/N230)," ")</f>
        <v xml:space="preserve"> </v>
      </c>
      <c r="U230" s="23" t="str">
        <f>IFERROR(IF(F230="",AVERAGEIF(F$3:F230,F229,U$3:U230),S230/N230)," ")</f>
        <v xml:space="preserve"> </v>
      </c>
      <c r="V230" s="1" t="str">
        <f t="shared" si="11"/>
        <v xml:space="preserve"> </v>
      </c>
      <c r="AB230" s="7">
        <f ca="1">IFERROR(IF(F230="",SUMIF(F$3:F230,F229,AB$3:AB229),Доп!K228+Доп!L228)," ")</f>
        <v>0</v>
      </c>
      <c r="AC230" s="7">
        <f ca="1">IFERROR(IF(F230="",SUMIF(F$3:F230,F229,AC$3:AC229),IF(AB230&gt;0,AB230-(M230+P230),""))," ")</f>
        <v>0</v>
      </c>
      <c r="AD230" s="1">
        <f ca="1">IFERROR(IF(F230="",SUMIF(F$3:F230,F229,AD$3:AD229),IF(AB230&gt;0,AB230-(M230+Q230),""))," ")</f>
        <v>0</v>
      </c>
      <c r="AE230" s="23" t="str">
        <f>IFERROR(IF(F230="",AVERAGEIF(F$3:F230,F229,AE$3:AE230),AC230/N230)," ")</f>
        <v xml:space="preserve"> </v>
      </c>
      <c r="AF230" s="23" t="str">
        <f>IFERROR(IF(F230="",AVERAGEIF(F$3:F230,F229,AF$3:AF230),AD230/N230)," ")</f>
        <v xml:space="preserve"> </v>
      </c>
    </row>
    <row r="231" spans="7:32" ht="19" customHeight="1" x14ac:dyDescent="0.2">
      <c r="G231" s="1" t="str">
        <f t="shared" si="9"/>
        <v/>
      </c>
      <c r="I231" s="1">
        <f t="shared" si="10"/>
        <v>0</v>
      </c>
      <c r="M231" s="1">
        <f ca="1">IF(F231="",SUMIF(F$3:F231,F230,M$3:M230),K231*L231)</f>
        <v>0</v>
      </c>
      <c r="N231" s="1">
        <f ca="1">IFERROR(IF(F231="",SUMIF(F$3:F231,F230,N$3:N230),VLOOKUP(J:J,Прайс!A:C,3,0)*K231)," ")</f>
        <v>0</v>
      </c>
      <c r="O231" s="7">
        <f ca="1">IFERROR(IF(F231="",SUMIF(F$3:F231,F230,O$3:O230),VLOOKUP(J:J,Прайс!A:E,5,0)*K231)," ")</f>
        <v>0</v>
      </c>
      <c r="P231" s="1">
        <f ca="1">IFERROR(IF(F231="",SUMIF(F$3:F231,F230,P$3:P230),VLOOKUP(J:J,Прайс!A:F,6,0)*K231)," ")</f>
        <v>0</v>
      </c>
      <c r="Q231" s="1">
        <f ca="1">IFERROR(IF(F231="",SUMIF(F$3:F231,F230,Q$3:Q230),VLOOKUP(J:J,Прайс!A:G,7,0)*K231)," ")</f>
        <v>0</v>
      </c>
      <c r="R231" s="7">
        <f ca="1">IFERROR(IF(F231="",SUMIF(F$3:F231,F230,R$3:R230),(N231-(M231+O231+P231)))," ")</f>
        <v>0</v>
      </c>
      <c r="S231" s="1">
        <f ca="1">IFERROR(IF(F231="",SUMIF(F$3:F231,F230,S$3:S230),(N231-(M231+O231+Q231)))," ")</f>
        <v>0</v>
      </c>
      <c r="T231" s="23" t="str">
        <f>IFERROR(IF(F231="",AVERAGEIF(F$3:F231,F230,T$3:T231),R231/N231)," ")</f>
        <v xml:space="preserve"> </v>
      </c>
      <c r="U231" s="23" t="str">
        <f>IFERROR(IF(F231="",AVERAGEIF(F$3:F231,F230,U$3:U231),S231/N231)," ")</f>
        <v xml:space="preserve"> </v>
      </c>
      <c r="V231" s="1" t="str">
        <f t="shared" si="11"/>
        <v xml:space="preserve"> </v>
      </c>
      <c r="AB231" s="7">
        <f ca="1">IFERROR(IF(F231="",SUMIF(F$3:F231,F230,AB$3:AB230),Доп!K229+Доп!L229)," ")</f>
        <v>0</v>
      </c>
      <c r="AC231" s="7">
        <f ca="1">IFERROR(IF(F231="",SUMIF(F$3:F231,F230,AC$3:AC230),IF(AB231&gt;0,AB231-(M231+P231),""))," ")</f>
        <v>0</v>
      </c>
      <c r="AD231" s="1">
        <f ca="1">IFERROR(IF(F231="",SUMIF(F$3:F231,F230,AD$3:AD230),IF(AB231&gt;0,AB231-(M231+Q231),""))," ")</f>
        <v>0</v>
      </c>
      <c r="AE231" s="23" t="str">
        <f>IFERROR(IF(F231="",AVERAGEIF(F$3:F231,F230,AE$3:AE231),AC231/N231)," ")</f>
        <v xml:space="preserve"> </v>
      </c>
      <c r="AF231" s="23" t="str">
        <f>IFERROR(IF(F231="",AVERAGEIF(F$3:F231,F230,AF$3:AF231),AD231/N231)," ")</f>
        <v xml:space="preserve"> </v>
      </c>
    </row>
    <row r="232" spans="7:32" ht="19" customHeight="1" x14ac:dyDescent="0.2">
      <c r="G232" s="1" t="str">
        <f t="shared" si="9"/>
        <v/>
      </c>
      <c r="I232" s="1">
        <f t="shared" si="10"/>
        <v>0</v>
      </c>
      <c r="M232" s="1">
        <f ca="1">IF(F232="",SUMIF(F$3:F232,F231,M$3:M231),K232*L232)</f>
        <v>0</v>
      </c>
      <c r="N232" s="1">
        <f ca="1">IFERROR(IF(F232="",SUMIF(F$3:F232,F231,N$3:N231),VLOOKUP(J:J,Прайс!A:C,3,0)*K232)," ")</f>
        <v>0</v>
      </c>
      <c r="O232" s="7">
        <f ca="1">IFERROR(IF(F232="",SUMIF(F$3:F232,F231,O$3:O231),VLOOKUP(J:J,Прайс!A:E,5,0)*K232)," ")</f>
        <v>0</v>
      </c>
      <c r="P232" s="1">
        <f ca="1">IFERROR(IF(F232="",SUMIF(F$3:F232,F231,P$3:P231),VLOOKUP(J:J,Прайс!A:F,6,0)*K232)," ")</f>
        <v>0</v>
      </c>
      <c r="Q232" s="1">
        <f ca="1">IFERROR(IF(F232="",SUMIF(F$3:F232,F231,Q$3:Q231),VLOOKUP(J:J,Прайс!A:G,7,0)*K232)," ")</f>
        <v>0</v>
      </c>
      <c r="R232" s="7">
        <f ca="1">IFERROR(IF(F232="",SUMIF(F$3:F232,F231,R$3:R231),(N232-(M232+O232+P232)))," ")</f>
        <v>0</v>
      </c>
      <c r="S232" s="1">
        <f ca="1">IFERROR(IF(F232="",SUMIF(F$3:F232,F231,S$3:S231),(N232-(M232+O232+Q232)))," ")</f>
        <v>0</v>
      </c>
      <c r="T232" s="23" t="str">
        <f>IFERROR(IF(F232="",AVERAGEIF(F$3:F232,F231,T$3:T232),R232/N232)," ")</f>
        <v xml:space="preserve"> </v>
      </c>
      <c r="U232" s="23" t="str">
        <f>IFERROR(IF(F232="",AVERAGEIF(F$3:F232,F231,U$3:U232),S232/N232)," ")</f>
        <v xml:space="preserve"> </v>
      </c>
      <c r="V232" s="1" t="str">
        <f t="shared" si="11"/>
        <v xml:space="preserve"> </v>
      </c>
      <c r="AB232" s="7">
        <f ca="1">IFERROR(IF(F232="",SUMIF(F$3:F232,F231,AB$3:AB231),Доп!K230+Доп!L230)," ")</f>
        <v>0</v>
      </c>
      <c r="AC232" s="7">
        <f ca="1">IFERROR(IF(F232="",SUMIF(F$3:F232,F231,AC$3:AC231),IF(AB232&gt;0,AB232-(M232+P232),""))," ")</f>
        <v>0</v>
      </c>
      <c r="AD232" s="1">
        <f ca="1">IFERROR(IF(F232="",SUMIF(F$3:F232,F231,AD$3:AD231),IF(AB232&gt;0,AB232-(M232+Q232),""))," ")</f>
        <v>0</v>
      </c>
      <c r="AE232" s="23" t="str">
        <f>IFERROR(IF(F232="",AVERAGEIF(F$3:F232,F231,AE$3:AE232),AC232/N232)," ")</f>
        <v xml:space="preserve"> </v>
      </c>
      <c r="AF232" s="23" t="str">
        <f>IFERROR(IF(F232="",AVERAGEIF(F$3:F232,F231,AF$3:AF232),AD232/N232)," ")</f>
        <v xml:space="preserve"> </v>
      </c>
    </row>
    <row r="233" spans="7:32" ht="19" customHeight="1" x14ac:dyDescent="0.2">
      <c r="G233" s="1" t="str">
        <f t="shared" si="9"/>
        <v/>
      </c>
      <c r="I233" s="1">
        <f t="shared" si="10"/>
        <v>0</v>
      </c>
      <c r="M233" s="1">
        <f ca="1">IF(F233="",SUMIF(F$3:F233,F232,M$3:M232),K233*L233)</f>
        <v>0</v>
      </c>
      <c r="N233" s="1">
        <f ca="1">IFERROR(IF(F233="",SUMIF(F$3:F233,F232,N$3:N232),VLOOKUP(J:J,Прайс!A:C,3,0)*K233)," ")</f>
        <v>0</v>
      </c>
      <c r="O233" s="7">
        <f ca="1">IFERROR(IF(F233="",SUMIF(F$3:F233,F232,O$3:O232),VLOOKUP(J:J,Прайс!A:E,5,0)*K233)," ")</f>
        <v>0</v>
      </c>
      <c r="P233" s="1">
        <f ca="1">IFERROR(IF(F233="",SUMIF(F$3:F233,F232,P$3:P232),VLOOKUP(J:J,Прайс!A:F,6,0)*K233)," ")</f>
        <v>0</v>
      </c>
      <c r="Q233" s="1">
        <f ca="1">IFERROR(IF(F233="",SUMIF(F$3:F233,F232,Q$3:Q232),VLOOKUP(J:J,Прайс!A:G,7,0)*K233)," ")</f>
        <v>0</v>
      </c>
      <c r="R233" s="7">
        <f ca="1">IFERROR(IF(F233="",SUMIF(F$3:F233,F232,R$3:R232),(N233-(M233+O233+P233)))," ")</f>
        <v>0</v>
      </c>
      <c r="S233" s="1">
        <f ca="1">IFERROR(IF(F233="",SUMIF(F$3:F233,F232,S$3:S232),(N233-(M233+O233+Q233)))," ")</f>
        <v>0</v>
      </c>
      <c r="T233" s="23" t="str">
        <f>IFERROR(IF(F233="",AVERAGEIF(F$3:F233,F232,T$3:T233),R233/N233)," ")</f>
        <v xml:space="preserve"> </v>
      </c>
      <c r="U233" s="23" t="str">
        <f>IFERROR(IF(F233="",AVERAGEIF(F$3:F233,F232,U$3:U233),S233/N233)," ")</f>
        <v xml:space="preserve"> </v>
      </c>
      <c r="V233" s="1" t="str">
        <f t="shared" si="11"/>
        <v xml:space="preserve"> </v>
      </c>
      <c r="AB233" s="7">
        <f ca="1">IFERROR(IF(F233="",SUMIF(F$3:F233,F232,AB$3:AB232),Доп!K231+Доп!L231)," ")</f>
        <v>0</v>
      </c>
      <c r="AC233" s="7">
        <f ca="1">IFERROR(IF(F233="",SUMIF(F$3:F233,F232,AC$3:AC232),IF(AB233&gt;0,AB233-(M233+P233),""))," ")</f>
        <v>0</v>
      </c>
      <c r="AD233" s="1">
        <f ca="1">IFERROR(IF(F233="",SUMIF(F$3:F233,F232,AD$3:AD232),IF(AB233&gt;0,AB233-(M233+Q233),""))," ")</f>
        <v>0</v>
      </c>
      <c r="AE233" s="23" t="str">
        <f>IFERROR(IF(F233="",AVERAGEIF(F$3:F233,F232,AE$3:AE233),AC233/N233)," ")</f>
        <v xml:space="preserve"> </v>
      </c>
      <c r="AF233" s="23" t="str">
        <f>IFERROR(IF(F233="",AVERAGEIF(F$3:F233,F232,AF$3:AF233),AD233/N233)," ")</f>
        <v xml:space="preserve"> </v>
      </c>
    </row>
    <row r="234" spans="7:32" ht="19" customHeight="1" x14ac:dyDescent="0.2">
      <c r="G234" s="1" t="str">
        <f t="shared" si="9"/>
        <v/>
      </c>
      <c r="I234" s="1">
        <f t="shared" si="10"/>
        <v>0</v>
      </c>
      <c r="M234" s="1">
        <f ca="1">IF(F234="",SUMIF(F$3:F234,F233,M$3:M233),K234*L234)</f>
        <v>0</v>
      </c>
      <c r="N234" s="1">
        <f ca="1">IFERROR(IF(F234="",SUMIF(F$3:F234,F233,N$3:N233),VLOOKUP(J:J,Прайс!A:C,3,0)*K234)," ")</f>
        <v>0</v>
      </c>
      <c r="O234" s="7">
        <f ca="1">IFERROR(IF(F234="",SUMIF(F$3:F234,F233,O$3:O233),VLOOKUP(J:J,Прайс!A:E,5,0)*K234)," ")</f>
        <v>0</v>
      </c>
      <c r="P234" s="1">
        <f ca="1">IFERROR(IF(F234="",SUMIF(F$3:F234,F233,P$3:P233),VLOOKUP(J:J,Прайс!A:F,6,0)*K234)," ")</f>
        <v>0</v>
      </c>
      <c r="Q234" s="1">
        <f ca="1">IFERROR(IF(F234="",SUMIF(F$3:F234,F233,Q$3:Q233),VLOOKUP(J:J,Прайс!A:G,7,0)*K234)," ")</f>
        <v>0</v>
      </c>
      <c r="R234" s="7">
        <f ca="1">IFERROR(IF(F234="",SUMIF(F$3:F234,F233,R$3:R233),(N234-(M234+O234+P234)))," ")</f>
        <v>0</v>
      </c>
      <c r="S234" s="1">
        <f ca="1">IFERROR(IF(F234="",SUMIF(F$3:F234,F233,S$3:S233),(N234-(M234+O234+Q234)))," ")</f>
        <v>0</v>
      </c>
      <c r="T234" s="23" t="str">
        <f>IFERROR(IF(F234="",AVERAGEIF(F$3:F234,F233,T$3:T234),R234/N234)," ")</f>
        <v xml:space="preserve"> </v>
      </c>
      <c r="U234" s="23" t="str">
        <f>IFERROR(IF(F234="",AVERAGEIF(F$3:F234,F233,U$3:U234),S234/N234)," ")</f>
        <v xml:space="preserve"> </v>
      </c>
      <c r="V234" s="1" t="str">
        <f t="shared" si="11"/>
        <v xml:space="preserve"> </v>
      </c>
      <c r="AB234" s="7">
        <f ca="1">IFERROR(IF(F234="",SUMIF(F$3:F234,F233,AB$3:AB233),Доп!K232+Доп!L232)," ")</f>
        <v>0</v>
      </c>
      <c r="AC234" s="7">
        <f ca="1">IFERROR(IF(F234="",SUMIF(F$3:F234,F233,AC$3:AC233),IF(AB234&gt;0,AB234-(M234+P234),""))," ")</f>
        <v>0</v>
      </c>
      <c r="AD234" s="1">
        <f ca="1">IFERROR(IF(F234="",SUMIF(F$3:F234,F233,AD$3:AD233),IF(AB234&gt;0,AB234-(M234+Q234),""))," ")</f>
        <v>0</v>
      </c>
      <c r="AE234" s="23" t="str">
        <f>IFERROR(IF(F234="",AVERAGEIF(F$3:F234,F233,AE$3:AE234),AC234/N234)," ")</f>
        <v xml:space="preserve"> </v>
      </c>
      <c r="AF234" s="23" t="str">
        <f>IFERROR(IF(F234="",AVERAGEIF(F$3:F234,F233,AF$3:AF234),AD234/N234)," ")</f>
        <v xml:space="preserve"> </v>
      </c>
    </row>
    <row r="235" spans="7:32" ht="19" customHeight="1" x14ac:dyDescent="0.2">
      <c r="G235" s="1" t="str">
        <f t="shared" si="9"/>
        <v/>
      </c>
      <c r="I235" s="1">
        <f t="shared" si="10"/>
        <v>0</v>
      </c>
      <c r="M235" s="1">
        <f ca="1">IF(F235="",SUMIF(F$3:F235,F234,M$3:M234),K235*L235)</f>
        <v>0</v>
      </c>
      <c r="N235" s="1">
        <f ca="1">IFERROR(IF(F235="",SUMIF(F$3:F235,F234,N$3:N234),VLOOKUP(J:J,Прайс!A:C,3,0)*K235)," ")</f>
        <v>0</v>
      </c>
      <c r="O235" s="7">
        <f ca="1">IFERROR(IF(F235="",SUMIF(F$3:F235,F234,O$3:O234),VLOOKUP(J:J,Прайс!A:E,5,0)*K235)," ")</f>
        <v>0</v>
      </c>
      <c r="P235" s="1">
        <f ca="1">IFERROR(IF(F235="",SUMIF(F$3:F235,F234,P$3:P234),VLOOKUP(J:J,Прайс!A:F,6,0)*K235)," ")</f>
        <v>0</v>
      </c>
      <c r="Q235" s="1">
        <f ca="1">IFERROR(IF(F235="",SUMIF(F$3:F235,F234,Q$3:Q234),VLOOKUP(J:J,Прайс!A:G,7,0)*K235)," ")</f>
        <v>0</v>
      </c>
      <c r="R235" s="7">
        <f ca="1">IFERROR(IF(F235="",SUMIF(F$3:F235,F234,R$3:R234),(N235-(M235+O235+P235)))," ")</f>
        <v>0</v>
      </c>
      <c r="S235" s="1">
        <f ca="1">IFERROR(IF(F235="",SUMIF(F$3:F235,F234,S$3:S234),(N235-(M235+O235+Q235)))," ")</f>
        <v>0</v>
      </c>
      <c r="T235" s="23" t="str">
        <f>IFERROR(IF(F235="",AVERAGEIF(F$3:F235,F234,T$3:T235),R235/N235)," ")</f>
        <v xml:space="preserve"> </v>
      </c>
      <c r="U235" s="23" t="str">
        <f>IFERROR(IF(F235="",AVERAGEIF(F$3:F235,F234,U$3:U235),S235/N235)," ")</f>
        <v xml:space="preserve"> </v>
      </c>
      <c r="V235" s="1" t="str">
        <f t="shared" si="11"/>
        <v xml:space="preserve"> </v>
      </c>
      <c r="AB235" s="7">
        <f ca="1">IFERROR(IF(F235="",SUMIF(F$3:F235,F234,AB$3:AB234),Доп!K233+Доп!L233)," ")</f>
        <v>0</v>
      </c>
      <c r="AC235" s="7">
        <f ca="1">IFERROR(IF(F235="",SUMIF(F$3:F235,F234,AC$3:AC234),IF(AB235&gt;0,AB235-(M235+P235),""))," ")</f>
        <v>0</v>
      </c>
      <c r="AD235" s="1">
        <f ca="1">IFERROR(IF(F235="",SUMIF(F$3:F235,F234,AD$3:AD234),IF(AB235&gt;0,AB235-(M235+Q235),""))," ")</f>
        <v>0</v>
      </c>
      <c r="AE235" s="23" t="str">
        <f>IFERROR(IF(F235="",AVERAGEIF(F$3:F235,F234,AE$3:AE235),AC235/N235)," ")</f>
        <v xml:space="preserve"> </v>
      </c>
      <c r="AF235" s="23" t="str">
        <f>IFERROR(IF(F235="",AVERAGEIF(F$3:F235,F234,AF$3:AF235),AD235/N235)," ")</f>
        <v xml:space="preserve"> </v>
      </c>
    </row>
    <row r="236" spans="7:32" ht="19" customHeight="1" x14ac:dyDescent="0.2">
      <c r="G236" s="1" t="str">
        <f t="shared" si="9"/>
        <v/>
      </c>
      <c r="I236" s="1">
        <f t="shared" si="10"/>
        <v>0</v>
      </c>
      <c r="M236" s="1">
        <f ca="1">IF(F236="",SUMIF(F$3:F236,F235,M$3:M235),K236*L236)</f>
        <v>0</v>
      </c>
      <c r="N236" s="1">
        <f ca="1">IFERROR(IF(F236="",SUMIF(F$3:F236,F235,N$3:N235),VLOOKUP(J:J,Прайс!A:C,3,0)*K236)," ")</f>
        <v>0</v>
      </c>
      <c r="O236" s="7">
        <f ca="1">IFERROR(IF(F236="",SUMIF(F$3:F236,F235,O$3:O235),VLOOKUP(J:J,Прайс!A:E,5,0)*K236)," ")</f>
        <v>0</v>
      </c>
      <c r="P236" s="1">
        <f ca="1">IFERROR(IF(F236="",SUMIF(F$3:F236,F235,P$3:P235),VLOOKUP(J:J,Прайс!A:F,6,0)*K236)," ")</f>
        <v>0</v>
      </c>
      <c r="Q236" s="1">
        <f ca="1">IFERROR(IF(F236="",SUMIF(F$3:F236,F235,Q$3:Q235),VLOOKUP(J:J,Прайс!A:G,7,0)*K236)," ")</f>
        <v>0</v>
      </c>
      <c r="R236" s="7">
        <f ca="1">IFERROR(IF(F236="",SUMIF(F$3:F236,F235,R$3:R235),(N236-(M236+O236+P236)))," ")</f>
        <v>0</v>
      </c>
      <c r="S236" s="1">
        <f ca="1">IFERROR(IF(F236="",SUMIF(F$3:F236,F235,S$3:S235),(N236-(M236+O236+Q236)))," ")</f>
        <v>0</v>
      </c>
      <c r="T236" s="23" t="str">
        <f>IFERROR(IF(F236="",AVERAGEIF(F$3:F236,F235,T$3:T236),R236/N236)," ")</f>
        <v xml:space="preserve"> </v>
      </c>
      <c r="U236" s="23" t="str">
        <f>IFERROR(IF(F236="",AVERAGEIF(F$3:F236,F235,U$3:U236),S236/N236)," ")</f>
        <v xml:space="preserve"> </v>
      </c>
      <c r="V236" s="1" t="str">
        <f t="shared" si="11"/>
        <v xml:space="preserve"> </v>
      </c>
      <c r="AB236" s="7">
        <f ca="1">IFERROR(IF(F236="",SUMIF(F$3:F236,F235,AB$3:AB235),Доп!K234+Доп!L234)," ")</f>
        <v>0</v>
      </c>
      <c r="AC236" s="7">
        <f ca="1">IFERROR(IF(F236="",SUMIF(F$3:F236,F235,AC$3:AC235),IF(AB236&gt;0,AB236-(M236+P236),""))," ")</f>
        <v>0</v>
      </c>
      <c r="AD236" s="1">
        <f ca="1">IFERROR(IF(F236="",SUMIF(F$3:F236,F235,AD$3:AD235),IF(AB236&gt;0,AB236-(M236+Q236),""))," ")</f>
        <v>0</v>
      </c>
      <c r="AE236" s="23" t="str">
        <f>IFERROR(IF(F236="",AVERAGEIF(F$3:F236,F235,AE$3:AE236),AC236/N236)," ")</f>
        <v xml:space="preserve"> </v>
      </c>
      <c r="AF236" s="23" t="str">
        <f>IFERROR(IF(F236="",AVERAGEIF(F$3:F236,F235,AF$3:AF236),AD236/N236)," ")</f>
        <v xml:space="preserve"> </v>
      </c>
    </row>
    <row r="237" spans="7:32" ht="19" customHeight="1" x14ac:dyDescent="0.2">
      <c r="G237" s="1" t="str">
        <f t="shared" si="9"/>
        <v/>
      </c>
      <c r="I237" s="1">
        <f t="shared" si="10"/>
        <v>0</v>
      </c>
      <c r="M237" s="1">
        <f ca="1">IF(F237="",SUMIF(F$3:F237,F236,M$3:M236),K237*L237)</f>
        <v>0</v>
      </c>
      <c r="N237" s="1">
        <f ca="1">IFERROR(IF(F237="",SUMIF(F$3:F237,F236,N$3:N236),VLOOKUP(J:J,Прайс!A:C,3,0)*K237)," ")</f>
        <v>0</v>
      </c>
      <c r="O237" s="7">
        <f ca="1">IFERROR(IF(F237="",SUMIF(F$3:F237,F236,O$3:O236),VLOOKUP(J:J,Прайс!A:E,5,0)*K237)," ")</f>
        <v>0</v>
      </c>
      <c r="P237" s="1">
        <f ca="1">IFERROR(IF(F237="",SUMIF(F$3:F237,F236,P$3:P236),VLOOKUP(J:J,Прайс!A:F,6,0)*K237)," ")</f>
        <v>0</v>
      </c>
      <c r="Q237" s="1">
        <f ca="1">IFERROR(IF(F237="",SUMIF(F$3:F237,F236,Q$3:Q236),VLOOKUP(J:J,Прайс!A:G,7,0)*K237)," ")</f>
        <v>0</v>
      </c>
      <c r="R237" s="7">
        <f ca="1">IFERROR(IF(F237="",SUMIF(F$3:F237,F236,R$3:R236),(N237-(M237+O237+P237)))," ")</f>
        <v>0</v>
      </c>
      <c r="S237" s="1">
        <f ca="1">IFERROR(IF(F237="",SUMIF(F$3:F237,F236,S$3:S236),(N237-(M237+O237+Q237)))," ")</f>
        <v>0</v>
      </c>
      <c r="T237" s="23" t="str">
        <f>IFERROR(IF(F237="",AVERAGEIF(F$3:F237,F236,T$3:T237),R237/N237)," ")</f>
        <v xml:space="preserve"> </v>
      </c>
      <c r="U237" s="23" t="str">
        <f>IFERROR(IF(F237="",AVERAGEIF(F$3:F237,F236,U$3:U237),S237/N237)," ")</f>
        <v xml:space="preserve"> </v>
      </c>
      <c r="V237" s="1" t="str">
        <f t="shared" si="11"/>
        <v xml:space="preserve"> </v>
      </c>
      <c r="AB237" s="7">
        <f ca="1">IFERROR(IF(F237="",SUMIF(F$3:F237,F236,AB$3:AB236),Доп!K235+Доп!L235)," ")</f>
        <v>0</v>
      </c>
      <c r="AC237" s="7">
        <f ca="1">IFERROR(IF(F237="",SUMIF(F$3:F237,F236,AC$3:AC236),IF(AB237&gt;0,AB237-(M237+P237),""))," ")</f>
        <v>0</v>
      </c>
      <c r="AD237" s="1">
        <f ca="1">IFERROR(IF(F237="",SUMIF(F$3:F237,F236,AD$3:AD236),IF(AB237&gt;0,AB237-(M237+Q237),""))," ")</f>
        <v>0</v>
      </c>
      <c r="AE237" s="23" t="str">
        <f>IFERROR(IF(F237="",AVERAGEIF(F$3:F237,F236,AE$3:AE237),AC237/N237)," ")</f>
        <v xml:space="preserve"> </v>
      </c>
      <c r="AF237" s="23" t="str">
        <f>IFERROR(IF(F237="",AVERAGEIF(F$3:F237,F236,AF$3:AF237),AD237/N237)," ")</f>
        <v xml:space="preserve"> </v>
      </c>
    </row>
    <row r="238" spans="7:32" ht="19" customHeight="1" x14ac:dyDescent="0.2">
      <c r="G238" s="1" t="str">
        <f t="shared" si="9"/>
        <v/>
      </c>
      <c r="I238" s="1">
        <f t="shared" si="10"/>
        <v>0</v>
      </c>
      <c r="M238" s="1">
        <f ca="1">IF(F238="",SUMIF(F$3:F238,F237,M$3:M237),K238*L238)</f>
        <v>0</v>
      </c>
      <c r="N238" s="1">
        <f ca="1">IFERROR(IF(F238="",SUMIF(F$3:F238,F237,N$3:N237),VLOOKUP(J:J,Прайс!A:C,3,0)*K238)," ")</f>
        <v>0</v>
      </c>
      <c r="O238" s="7">
        <f ca="1">IFERROR(IF(F238="",SUMIF(F$3:F238,F237,O$3:O237),VLOOKUP(J:J,Прайс!A:E,5,0)*K238)," ")</f>
        <v>0</v>
      </c>
      <c r="P238" s="1">
        <f ca="1">IFERROR(IF(F238="",SUMIF(F$3:F238,F237,P$3:P237),VLOOKUP(J:J,Прайс!A:F,6,0)*K238)," ")</f>
        <v>0</v>
      </c>
      <c r="Q238" s="1">
        <f ca="1">IFERROR(IF(F238="",SUMIF(F$3:F238,F237,Q$3:Q237),VLOOKUP(J:J,Прайс!A:G,7,0)*K238)," ")</f>
        <v>0</v>
      </c>
      <c r="R238" s="7">
        <f ca="1">IFERROR(IF(F238="",SUMIF(F$3:F238,F237,R$3:R237),(N238-(M238+O238+P238)))," ")</f>
        <v>0</v>
      </c>
      <c r="S238" s="1">
        <f ca="1">IFERROR(IF(F238="",SUMIF(F$3:F238,F237,S$3:S237),(N238-(M238+O238+Q238)))," ")</f>
        <v>0</v>
      </c>
      <c r="T238" s="23" t="str">
        <f>IFERROR(IF(F238="",AVERAGEIF(F$3:F238,F237,T$3:T238),R238/N238)," ")</f>
        <v xml:space="preserve"> </v>
      </c>
      <c r="U238" s="23" t="str">
        <f>IFERROR(IF(F238="",AVERAGEIF(F$3:F238,F237,U$3:U238),S238/N238)," ")</f>
        <v xml:space="preserve"> </v>
      </c>
      <c r="V238" s="1" t="str">
        <f t="shared" si="11"/>
        <v xml:space="preserve"> </v>
      </c>
      <c r="AB238" s="7">
        <f ca="1">IFERROR(IF(F238="",SUMIF(F$3:F238,F237,AB$3:AB237),Доп!K236+Доп!L236)," ")</f>
        <v>0</v>
      </c>
      <c r="AC238" s="7">
        <f ca="1">IFERROR(IF(F238="",SUMIF(F$3:F238,F237,AC$3:AC237),IF(AB238&gt;0,AB238-(M238+P238),""))," ")</f>
        <v>0</v>
      </c>
      <c r="AD238" s="1">
        <f ca="1">IFERROR(IF(F238="",SUMIF(F$3:F238,F237,AD$3:AD237),IF(AB238&gt;0,AB238-(M238+Q238),""))," ")</f>
        <v>0</v>
      </c>
      <c r="AE238" s="23" t="str">
        <f>IFERROR(IF(F238="",AVERAGEIF(F$3:F238,F237,AE$3:AE238),AC238/N238)," ")</f>
        <v xml:space="preserve"> </v>
      </c>
      <c r="AF238" s="23" t="str">
        <f>IFERROR(IF(F238="",AVERAGEIF(F$3:F238,F237,AF$3:AF238),AD238/N238)," ")</f>
        <v xml:space="preserve"> </v>
      </c>
    </row>
    <row r="239" spans="7:32" ht="19" customHeight="1" x14ac:dyDescent="0.2">
      <c r="G239" s="1" t="str">
        <f t="shared" si="9"/>
        <v/>
      </c>
      <c r="I239" s="1">
        <f t="shared" si="10"/>
        <v>0</v>
      </c>
      <c r="M239" s="1">
        <f ca="1">IF(F239="",SUMIF(F$3:F239,F238,M$3:M238),K239*L239)</f>
        <v>0</v>
      </c>
      <c r="N239" s="1">
        <f ca="1">IFERROR(IF(F239="",SUMIF(F$3:F239,F238,N$3:N238),VLOOKUP(J:J,Прайс!A:C,3,0)*K239)," ")</f>
        <v>0</v>
      </c>
      <c r="O239" s="7">
        <f ca="1">IFERROR(IF(F239="",SUMIF(F$3:F239,F238,O$3:O238),VLOOKUP(J:J,Прайс!A:E,5,0)*K239)," ")</f>
        <v>0</v>
      </c>
      <c r="P239" s="1">
        <f ca="1">IFERROR(IF(F239="",SUMIF(F$3:F239,F238,P$3:P238),VLOOKUP(J:J,Прайс!A:F,6,0)*K239)," ")</f>
        <v>0</v>
      </c>
      <c r="Q239" s="1">
        <f ca="1">IFERROR(IF(F239="",SUMIF(F$3:F239,F238,Q$3:Q238),VLOOKUP(J:J,Прайс!A:G,7,0)*K239)," ")</f>
        <v>0</v>
      </c>
      <c r="R239" s="7">
        <f ca="1">IFERROR(IF(F239="",SUMIF(F$3:F239,F238,R$3:R238),(N239-(M239+O239+P239)))," ")</f>
        <v>0</v>
      </c>
      <c r="S239" s="1">
        <f ca="1">IFERROR(IF(F239="",SUMIF(F$3:F239,F238,S$3:S238),(N239-(M239+O239+Q239)))," ")</f>
        <v>0</v>
      </c>
      <c r="T239" s="23" t="str">
        <f>IFERROR(IF(F239="",AVERAGEIF(F$3:F239,F238,T$3:T239),R239/N239)," ")</f>
        <v xml:space="preserve"> </v>
      </c>
      <c r="U239" s="23" t="str">
        <f>IFERROR(IF(F239="",AVERAGEIF(F$3:F239,F238,U$3:U239),S239/N239)," ")</f>
        <v xml:space="preserve"> </v>
      </c>
      <c r="V239" s="1" t="str">
        <f t="shared" si="11"/>
        <v xml:space="preserve"> </v>
      </c>
      <c r="AB239" s="7">
        <f ca="1">IFERROR(IF(F239="",SUMIF(F$3:F239,F238,AB$3:AB238),Доп!K237+Доп!L237)," ")</f>
        <v>0</v>
      </c>
      <c r="AC239" s="7">
        <f ca="1">IFERROR(IF(F239="",SUMIF(F$3:F239,F238,AC$3:AC238),IF(AB239&gt;0,AB239-(M239+P239),""))," ")</f>
        <v>0</v>
      </c>
      <c r="AD239" s="1">
        <f ca="1">IFERROR(IF(F239="",SUMIF(F$3:F239,F238,AD$3:AD238),IF(AB239&gt;0,AB239-(M239+Q239),""))," ")</f>
        <v>0</v>
      </c>
      <c r="AE239" s="23" t="str">
        <f>IFERROR(IF(F239="",AVERAGEIF(F$3:F239,F238,AE$3:AE239),AC239/N239)," ")</f>
        <v xml:space="preserve"> </v>
      </c>
      <c r="AF239" s="23" t="str">
        <f>IFERROR(IF(F239="",AVERAGEIF(F$3:F239,F238,AF$3:AF239),AD239/N239)," ")</f>
        <v xml:space="preserve"> </v>
      </c>
    </row>
    <row r="240" spans="7:32" ht="19" customHeight="1" x14ac:dyDescent="0.2">
      <c r="G240" s="1" t="str">
        <f t="shared" si="9"/>
        <v/>
      </c>
      <c r="I240" s="1">
        <f t="shared" si="10"/>
        <v>0</v>
      </c>
      <c r="M240" s="1">
        <f ca="1">IF(F240="",SUMIF(F$3:F240,F239,M$3:M239),K240*L240)</f>
        <v>0</v>
      </c>
      <c r="N240" s="1">
        <f ca="1">IFERROR(IF(F240="",SUMIF(F$3:F240,F239,N$3:N239),VLOOKUP(J:J,Прайс!A:C,3,0)*K240)," ")</f>
        <v>0</v>
      </c>
      <c r="O240" s="7">
        <f ca="1">IFERROR(IF(F240="",SUMIF(F$3:F240,F239,O$3:O239),VLOOKUP(J:J,Прайс!A:E,5,0)*K240)," ")</f>
        <v>0</v>
      </c>
      <c r="P240" s="1">
        <f ca="1">IFERROR(IF(F240="",SUMIF(F$3:F240,F239,P$3:P239),VLOOKUP(J:J,Прайс!A:F,6,0)*K240)," ")</f>
        <v>0</v>
      </c>
      <c r="Q240" s="1">
        <f ca="1">IFERROR(IF(F240="",SUMIF(F$3:F240,F239,Q$3:Q239),VLOOKUP(J:J,Прайс!A:G,7,0)*K240)," ")</f>
        <v>0</v>
      </c>
      <c r="R240" s="7">
        <f ca="1">IFERROR(IF(F240="",SUMIF(F$3:F240,F239,R$3:R239),(N240-(M240+O240+P240)))," ")</f>
        <v>0</v>
      </c>
      <c r="S240" s="1">
        <f ca="1">IFERROR(IF(F240="",SUMIF(F$3:F240,F239,S$3:S239),(N240-(M240+O240+Q240)))," ")</f>
        <v>0</v>
      </c>
      <c r="T240" s="23" t="str">
        <f>IFERROR(IF(F240="",AVERAGEIF(F$3:F240,F239,T$3:T240),R240/N240)," ")</f>
        <v xml:space="preserve"> </v>
      </c>
      <c r="U240" s="23" t="str">
        <f>IFERROR(IF(F240="",AVERAGEIF(F$3:F240,F239,U$3:U240),S240/N240)," ")</f>
        <v xml:space="preserve"> </v>
      </c>
      <c r="V240" s="1" t="str">
        <f t="shared" si="11"/>
        <v xml:space="preserve"> </v>
      </c>
      <c r="AB240" s="7">
        <f ca="1">IFERROR(IF(F240="",SUMIF(F$3:F240,F239,AB$3:AB239),Доп!K238+Доп!L238)," ")</f>
        <v>0</v>
      </c>
      <c r="AC240" s="7">
        <f ca="1">IFERROR(IF(F240="",SUMIF(F$3:F240,F239,AC$3:AC239),IF(AB240&gt;0,AB240-(M240+P240),""))," ")</f>
        <v>0</v>
      </c>
      <c r="AD240" s="1">
        <f ca="1">IFERROR(IF(F240="",SUMIF(F$3:F240,F239,AD$3:AD239),IF(AB240&gt;0,AB240-(M240+Q240),""))," ")</f>
        <v>0</v>
      </c>
      <c r="AE240" s="23" t="str">
        <f>IFERROR(IF(F240="",AVERAGEIF(F$3:F240,F239,AE$3:AE240),AC240/N240)," ")</f>
        <v xml:space="preserve"> </v>
      </c>
      <c r="AF240" s="23" t="str">
        <f>IFERROR(IF(F240="",AVERAGEIF(F$3:F240,F239,AF$3:AF240),AD240/N240)," ")</f>
        <v xml:space="preserve"> </v>
      </c>
    </row>
    <row r="241" spans="7:32" ht="19" customHeight="1" x14ac:dyDescent="0.2">
      <c r="G241" s="1" t="str">
        <f t="shared" si="9"/>
        <v/>
      </c>
      <c r="I241" s="1">
        <f t="shared" si="10"/>
        <v>0</v>
      </c>
      <c r="M241" s="1">
        <f ca="1">IF(F241="",SUMIF(F$3:F241,F240,M$3:M240),K241*L241)</f>
        <v>0</v>
      </c>
      <c r="N241" s="1">
        <f ca="1">IFERROR(IF(F241="",SUMIF(F$3:F241,F240,N$3:N240),VLOOKUP(J:J,Прайс!A:C,3,0)*K241)," ")</f>
        <v>0</v>
      </c>
      <c r="O241" s="7">
        <f ca="1">IFERROR(IF(F241="",SUMIF(F$3:F241,F240,O$3:O240),VLOOKUP(J:J,Прайс!A:E,5,0)*K241)," ")</f>
        <v>0</v>
      </c>
      <c r="P241" s="1">
        <f ca="1">IFERROR(IF(F241="",SUMIF(F$3:F241,F240,P$3:P240),VLOOKUP(J:J,Прайс!A:F,6,0)*K241)," ")</f>
        <v>0</v>
      </c>
      <c r="Q241" s="1">
        <f ca="1">IFERROR(IF(F241="",SUMIF(F$3:F241,F240,Q$3:Q240),VLOOKUP(J:J,Прайс!A:G,7,0)*K241)," ")</f>
        <v>0</v>
      </c>
      <c r="R241" s="7">
        <f ca="1">IFERROR(IF(F241="",SUMIF(F$3:F241,F240,R$3:R240),(N241-(M241+O241+P241)))," ")</f>
        <v>0</v>
      </c>
      <c r="S241" s="1">
        <f ca="1">IFERROR(IF(F241="",SUMIF(F$3:F241,F240,S$3:S240),(N241-(M241+O241+Q241)))," ")</f>
        <v>0</v>
      </c>
      <c r="T241" s="23" t="str">
        <f>IFERROR(IF(F241="",AVERAGEIF(F$3:F241,F240,T$3:T241),R241/N241)," ")</f>
        <v xml:space="preserve"> </v>
      </c>
      <c r="U241" s="23" t="str">
        <f>IFERROR(IF(F241="",AVERAGEIF(F$3:F241,F240,U$3:U241),S241/N241)," ")</f>
        <v xml:space="preserve"> </v>
      </c>
      <c r="V241" s="1" t="str">
        <f t="shared" si="11"/>
        <v xml:space="preserve"> </v>
      </c>
      <c r="AB241" s="7">
        <f ca="1">IFERROR(IF(F241="",SUMIF(F$3:F241,F240,AB$3:AB240),Доп!K239+Доп!L239)," ")</f>
        <v>0</v>
      </c>
      <c r="AC241" s="7">
        <f ca="1">IFERROR(IF(F241="",SUMIF(F$3:F241,F240,AC$3:AC240),IF(AB241&gt;0,AB241-(M241+P241),""))," ")</f>
        <v>0</v>
      </c>
      <c r="AD241" s="1">
        <f ca="1">IFERROR(IF(F241="",SUMIF(F$3:F241,F240,AD$3:AD240),IF(AB241&gt;0,AB241-(M241+Q241),""))," ")</f>
        <v>0</v>
      </c>
      <c r="AE241" s="23" t="str">
        <f>IFERROR(IF(F241="",AVERAGEIF(F$3:F241,F240,AE$3:AE241),AC241/N241)," ")</f>
        <v xml:space="preserve"> </v>
      </c>
      <c r="AF241" s="23" t="str">
        <f>IFERROR(IF(F241="",AVERAGEIF(F$3:F241,F240,AF$3:AF241),AD241/N241)," ")</f>
        <v xml:space="preserve"> </v>
      </c>
    </row>
    <row r="242" spans="7:32" ht="19" customHeight="1" x14ac:dyDescent="0.2">
      <c r="G242" s="1" t="str">
        <f t="shared" si="9"/>
        <v/>
      </c>
      <c r="I242" s="1">
        <f t="shared" si="10"/>
        <v>0</v>
      </c>
      <c r="M242" s="1">
        <f ca="1">IF(F242="",SUMIF(F$3:F242,F241,M$3:M241),K242*L242)</f>
        <v>0</v>
      </c>
      <c r="N242" s="1">
        <f ca="1">IFERROR(IF(F242="",SUMIF(F$3:F242,F241,N$3:N241),VLOOKUP(J:J,Прайс!A:C,3,0)*K242)," ")</f>
        <v>0</v>
      </c>
      <c r="O242" s="7">
        <f ca="1">IFERROR(IF(F242="",SUMIF(F$3:F242,F241,O$3:O241),VLOOKUP(J:J,Прайс!A:E,5,0)*K242)," ")</f>
        <v>0</v>
      </c>
      <c r="P242" s="1">
        <f ca="1">IFERROR(IF(F242="",SUMIF(F$3:F242,F241,P$3:P241),VLOOKUP(J:J,Прайс!A:F,6,0)*K242)," ")</f>
        <v>0</v>
      </c>
      <c r="Q242" s="1">
        <f ca="1">IFERROR(IF(F242="",SUMIF(F$3:F242,F241,Q$3:Q241),VLOOKUP(J:J,Прайс!A:G,7,0)*K242)," ")</f>
        <v>0</v>
      </c>
      <c r="R242" s="7">
        <f ca="1">IFERROR(IF(F242="",SUMIF(F$3:F242,F241,R$3:R241),(N242-(M242+O242+P242)))," ")</f>
        <v>0</v>
      </c>
      <c r="S242" s="1">
        <f ca="1">IFERROR(IF(F242="",SUMIF(F$3:F242,F241,S$3:S241),(N242-(M242+O242+Q242)))," ")</f>
        <v>0</v>
      </c>
      <c r="T242" s="23" t="str">
        <f>IFERROR(IF(F242="",AVERAGEIF(F$3:F242,F241,T$3:T242),R242/N242)," ")</f>
        <v xml:space="preserve"> </v>
      </c>
      <c r="U242" s="23" t="str">
        <f>IFERROR(IF(F242="",AVERAGEIF(F$3:F242,F241,U$3:U242),S242/N242)," ")</f>
        <v xml:space="preserve"> </v>
      </c>
      <c r="V242" s="1" t="str">
        <f t="shared" si="11"/>
        <v xml:space="preserve"> </v>
      </c>
      <c r="AB242" s="7">
        <f ca="1">IFERROR(IF(F242="",SUMIF(F$3:F242,F241,AB$3:AB241),Доп!K240+Доп!L240)," ")</f>
        <v>0</v>
      </c>
      <c r="AC242" s="7">
        <f ca="1">IFERROR(IF(F242="",SUMIF(F$3:F242,F241,AC$3:AC241),IF(AB242&gt;0,AB242-(M242+P242),""))," ")</f>
        <v>0</v>
      </c>
      <c r="AD242" s="1">
        <f ca="1">IFERROR(IF(F242="",SUMIF(F$3:F242,F241,AD$3:AD241),IF(AB242&gt;0,AB242-(M242+Q242),""))," ")</f>
        <v>0</v>
      </c>
      <c r="AE242" s="23" t="str">
        <f>IFERROR(IF(F242="",AVERAGEIF(F$3:F242,F241,AE$3:AE242),AC242/N242)," ")</f>
        <v xml:space="preserve"> </v>
      </c>
      <c r="AF242" s="23" t="str">
        <f>IFERROR(IF(F242="",AVERAGEIF(F$3:F242,F241,AF$3:AF242),AD242/N242)," ")</f>
        <v xml:space="preserve"> </v>
      </c>
    </row>
    <row r="243" spans="7:32" ht="19" customHeight="1" x14ac:dyDescent="0.2">
      <c r="G243" s="1" t="str">
        <f t="shared" si="9"/>
        <v/>
      </c>
      <c r="I243" s="1">
        <f t="shared" si="10"/>
        <v>0</v>
      </c>
      <c r="M243" s="1">
        <f ca="1">IF(F243="",SUMIF(F$3:F243,F242,M$3:M242),K243*L243)</f>
        <v>0</v>
      </c>
      <c r="N243" s="1">
        <f ca="1">IFERROR(IF(F243="",SUMIF(F$3:F243,F242,N$3:N242),VLOOKUP(J:J,Прайс!A:C,3,0)*K243)," ")</f>
        <v>0</v>
      </c>
      <c r="O243" s="7">
        <f ca="1">IFERROR(IF(F243="",SUMIF(F$3:F243,F242,O$3:O242),VLOOKUP(J:J,Прайс!A:E,5,0)*K243)," ")</f>
        <v>0</v>
      </c>
      <c r="P243" s="1">
        <f ca="1">IFERROR(IF(F243="",SUMIF(F$3:F243,F242,P$3:P242),VLOOKUP(J:J,Прайс!A:F,6,0)*K243)," ")</f>
        <v>0</v>
      </c>
      <c r="Q243" s="1">
        <f ca="1">IFERROR(IF(F243="",SUMIF(F$3:F243,F242,Q$3:Q242),VLOOKUP(J:J,Прайс!A:G,7,0)*K243)," ")</f>
        <v>0</v>
      </c>
      <c r="R243" s="7">
        <f ca="1">IFERROR(IF(F243="",SUMIF(F$3:F243,F242,R$3:R242),(N243-(M243+O243+P243)))," ")</f>
        <v>0</v>
      </c>
      <c r="S243" s="1">
        <f ca="1">IFERROR(IF(F243="",SUMIF(F$3:F243,F242,S$3:S242),(N243-(M243+O243+Q243)))," ")</f>
        <v>0</v>
      </c>
      <c r="T243" s="23" t="str">
        <f>IFERROR(IF(F243="",AVERAGEIF(F$3:F243,F242,T$3:T243),R243/N243)," ")</f>
        <v xml:space="preserve"> </v>
      </c>
      <c r="U243" s="23" t="str">
        <f>IFERROR(IF(F243="",AVERAGEIF(F$3:F243,F242,U$3:U243),S243/N243)," ")</f>
        <v xml:space="preserve"> </v>
      </c>
      <c r="V243" s="1" t="str">
        <f t="shared" si="11"/>
        <v xml:space="preserve"> </v>
      </c>
      <c r="AB243" s="7">
        <f ca="1">IFERROR(IF(F243="",SUMIF(F$3:F243,F242,AB$3:AB242),Доп!K241+Доп!L241)," ")</f>
        <v>0</v>
      </c>
      <c r="AC243" s="7">
        <f ca="1">IFERROR(IF(F243="",SUMIF(F$3:F243,F242,AC$3:AC242),IF(AB243&gt;0,AB243-(M243+P243),""))," ")</f>
        <v>0</v>
      </c>
      <c r="AD243" s="1">
        <f ca="1">IFERROR(IF(F243="",SUMIF(F$3:F243,F242,AD$3:AD242),IF(AB243&gt;0,AB243-(M243+Q243),""))," ")</f>
        <v>0</v>
      </c>
      <c r="AE243" s="23" t="str">
        <f>IFERROR(IF(F243="",AVERAGEIF(F$3:F243,F242,AE$3:AE243),AC243/N243)," ")</f>
        <v xml:space="preserve"> </v>
      </c>
      <c r="AF243" s="23" t="str">
        <f>IFERROR(IF(F243="",AVERAGEIF(F$3:F243,F242,AF$3:AF243),AD243/N243)," ")</f>
        <v xml:space="preserve"> </v>
      </c>
    </row>
    <row r="244" spans="7:32" ht="19" customHeight="1" x14ac:dyDescent="0.2">
      <c r="G244" s="1" t="str">
        <f t="shared" si="9"/>
        <v/>
      </c>
      <c r="I244" s="1">
        <f t="shared" si="10"/>
        <v>0</v>
      </c>
      <c r="M244" s="1">
        <f ca="1">IF(F244="",SUMIF(F$3:F244,F243,M$3:M243),K244*L244)</f>
        <v>0</v>
      </c>
      <c r="N244" s="1">
        <f ca="1">IFERROR(IF(F244="",SUMIF(F$3:F244,F243,N$3:N243),VLOOKUP(J:J,Прайс!A:C,3,0)*K244)," ")</f>
        <v>0</v>
      </c>
      <c r="O244" s="7">
        <f ca="1">IFERROR(IF(F244="",SUMIF(F$3:F244,F243,O$3:O243),VLOOKUP(J:J,Прайс!A:E,5,0)*K244)," ")</f>
        <v>0</v>
      </c>
      <c r="P244" s="1">
        <f ca="1">IFERROR(IF(F244="",SUMIF(F$3:F244,F243,P$3:P243),VLOOKUP(J:J,Прайс!A:F,6,0)*K244)," ")</f>
        <v>0</v>
      </c>
      <c r="Q244" s="1">
        <f ca="1">IFERROR(IF(F244="",SUMIF(F$3:F244,F243,Q$3:Q243),VLOOKUP(J:J,Прайс!A:G,7,0)*K244)," ")</f>
        <v>0</v>
      </c>
      <c r="R244" s="7">
        <f ca="1">IFERROR(IF(F244="",SUMIF(F$3:F244,F243,R$3:R243),(N244-(M244+O244+P244)))," ")</f>
        <v>0</v>
      </c>
      <c r="S244" s="1">
        <f ca="1">IFERROR(IF(F244="",SUMIF(F$3:F244,F243,S$3:S243),(N244-(M244+O244+Q244)))," ")</f>
        <v>0</v>
      </c>
      <c r="T244" s="23" t="str">
        <f>IFERROR(IF(F244="",AVERAGEIF(F$3:F244,F243,T$3:T244),R244/N244)," ")</f>
        <v xml:space="preserve"> </v>
      </c>
      <c r="U244" s="23" t="str">
        <f>IFERROR(IF(F244="",AVERAGEIF(F$3:F244,F243,U$3:U244),S244/N244)," ")</f>
        <v xml:space="preserve"> </v>
      </c>
      <c r="V244" s="1" t="str">
        <f t="shared" si="11"/>
        <v xml:space="preserve"> </v>
      </c>
      <c r="AB244" s="7">
        <f ca="1">IFERROR(IF(F244="",SUMIF(F$3:F244,F243,AB$3:AB243),Доп!K242+Доп!L242)," ")</f>
        <v>0</v>
      </c>
      <c r="AC244" s="7">
        <f ca="1">IFERROR(IF(F244="",SUMIF(F$3:F244,F243,AC$3:AC243),IF(AB244&gt;0,AB244-(M244+P244),""))," ")</f>
        <v>0</v>
      </c>
      <c r="AD244" s="1">
        <f ca="1">IFERROR(IF(F244="",SUMIF(F$3:F244,F243,AD$3:AD243),IF(AB244&gt;0,AB244-(M244+Q244),""))," ")</f>
        <v>0</v>
      </c>
      <c r="AE244" s="23" t="str">
        <f>IFERROR(IF(F244="",AVERAGEIF(F$3:F244,F243,AE$3:AE244),AC244/N244)," ")</f>
        <v xml:space="preserve"> </v>
      </c>
      <c r="AF244" s="23" t="str">
        <f>IFERROR(IF(F244="",AVERAGEIF(F$3:F244,F243,AF$3:AF244),AD244/N244)," ")</f>
        <v xml:space="preserve"> </v>
      </c>
    </row>
    <row r="245" spans="7:32" ht="19" customHeight="1" x14ac:dyDescent="0.2">
      <c r="G245" s="1" t="str">
        <f t="shared" si="9"/>
        <v/>
      </c>
      <c r="I245" s="1">
        <f t="shared" si="10"/>
        <v>0</v>
      </c>
      <c r="M245" s="1">
        <f ca="1">IF(F245="",SUMIF(F$3:F245,F244,M$3:M244),K245*L245)</f>
        <v>0</v>
      </c>
      <c r="N245" s="1">
        <f ca="1">IFERROR(IF(F245="",SUMIF(F$3:F245,F244,N$3:N244),VLOOKUP(J:J,Прайс!A:C,3,0)*K245)," ")</f>
        <v>0</v>
      </c>
      <c r="O245" s="7">
        <f ca="1">IFERROR(IF(F245="",SUMIF(F$3:F245,F244,O$3:O244),VLOOKUP(J:J,Прайс!A:E,5,0)*K245)," ")</f>
        <v>0</v>
      </c>
      <c r="P245" s="1">
        <f ca="1">IFERROR(IF(F245="",SUMIF(F$3:F245,F244,P$3:P244),VLOOKUP(J:J,Прайс!A:F,6,0)*K245)," ")</f>
        <v>0</v>
      </c>
      <c r="Q245" s="1">
        <f ca="1">IFERROR(IF(F245="",SUMIF(F$3:F245,F244,Q$3:Q244),VLOOKUP(J:J,Прайс!A:G,7,0)*K245)," ")</f>
        <v>0</v>
      </c>
      <c r="R245" s="7">
        <f ca="1">IFERROR(IF(F245="",SUMIF(F$3:F245,F244,R$3:R244),(N245-(M245+O245+P245)))," ")</f>
        <v>0</v>
      </c>
      <c r="S245" s="1">
        <f ca="1">IFERROR(IF(F245="",SUMIF(F$3:F245,F244,S$3:S244),(N245-(M245+O245+Q245)))," ")</f>
        <v>0</v>
      </c>
      <c r="T245" s="23" t="str">
        <f>IFERROR(IF(F245="",AVERAGEIF(F$3:F245,F244,T$3:T245),R245/N245)," ")</f>
        <v xml:space="preserve"> </v>
      </c>
      <c r="U245" s="23" t="str">
        <f>IFERROR(IF(F245="",AVERAGEIF(F$3:F245,F244,U$3:U245),S245/N245)," ")</f>
        <v xml:space="preserve"> </v>
      </c>
      <c r="V245" s="1" t="str">
        <f t="shared" si="11"/>
        <v xml:space="preserve"> </v>
      </c>
      <c r="AB245" s="7">
        <f ca="1">IFERROR(IF(F245="",SUMIF(F$3:F245,F244,AB$3:AB244),Доп!K243+Доп!L243)," ")</f>
        <v>0</v>
      </c>
      <c r="AC245" s="7">
        <f ca="1">IFERROR(IF(F245="",SUMIF(F$3:F245,F244,AC$3:AC244),IF(AB245&gt;0,AB245-(M245+P245),""))," ")</f>
        <v>0</v>
      </c>
      <c r="AD245" s="1">
        <f ca="1">IFERROR(IF(F245="",SUMIF(F$3:F245,F244,AD$3:AD244),IF(AB245&gt;0,AB245-(M245+Q245),""))," ")</f>
        <v>0</v>
      </c>
      <c r="AE245" s="23" t="str">
        <f>IFERROR(IF(F245="",AVERAGEIF(F$3:F245,F244,AE$3:AE245),AC245/N245)," ")</f>
        <v xml:space="preserve"> </v>
      </c>
      <c r="AF245" s="23" t="str">
        <f>IFERROR(IF(F245="",AVERAGEIF(F$3:F245,F244,AF$3:AF245),AD245/N245)," ")</f>
        <v xml:space="preserve"> </v>
      </c>
    </row>
    <row r="246" spans="7:32" ht="19" customHeight="1" x14ac:dyDescent="0.2">
      <c r="G246" s="1" t="str">
        <f t="shared" si="9"/>
        <v/>
      </c>
      <c r="I246" s="1">
        <f t="shared" si="10"/>
        <v>0</v>
      </c>
      <c r="M246" s="1">
        <f ca="1">IF(F246="",SUMIF(F$3:F246,F245,M$3:M245),K246*L246)</f>
        <v>0</v>
      </c>
      <c r="N246" s="1">
        <f ca="1">IFERROR(IF(F246="",SUMIF(F$3:F246,F245,N$3:N245),VLOOKUP(J:J,Прайс!A:C,3,0)*K246)," ")</f>
        <v>0</v>
      </c>
      <c r="O246" s="7">
        <f ca="1">IFERROR(IF(F246="",SUMIF(F$3:F246,F245,O$3:O245),VLOOKUP(J:J,Прайс!A:E,5,0)*K246)," ")</f>
        <v>0</v>
      </c>
      <c r="P246" s="1">
        <f ca="1">IFERROR(IF(F246="",SUMIF(F$3:F246,F245,P$3:P245),VLOOKUP(J:J,Прайс!A:F,6,0)*K246)," ")</f>
        <v>0</v>
      </c>
      <c r="Q246" s="1">
        <f ca="1">IFERROR(IF(F246="",SUMIF(F$3:F246,F245,Q$3:Q245),VLOOKUP(J:J,Прайс!A:G,7,0)*K246)," ")</f>
        <v>0</v>
      </c>
      <c r="R246" s="7">
        <f ca="1">IFERROR(IF(F246="",SUMIF(F$3:F246,F245,R$3:R245),(N246-(M246+O246+P246)))," ")</f>
        <v>0</v>
      </c>
      <c r="S246" s="1">
        <f ca="1">IFERROR(IF(F246="",SUMIF(F$3:F246,F245,S$3:S245),(N246-(M246+O246+Q246)))," ")</f>
        <v>0</v>
      </c>
      <c r="T246" s="23" t="str">
        <f>IFERROR(IF(F246="",AVERAGEIF(F$3:F246,F245,T$3:T246),R246/N246)," ")</f>
        <v xml:space="preserve"> </v>
      </c>
      <c r="U246" s="23" t="str">
        <f>IFERROR(IF(F246="",AVERAGEIF(F$3:F246,F245,U$3:U246),S246/N246)," ")</f>
        <v xml:space="preserve"> </v>
      </c>
      <c r="V246" s="1" t="str">
        <f t="shared" si="11"/>
        <v xml:space="preserve"> </v>
      </c>
      <c r="AB246" s="7">
        <f ca="1">IFERROR(IF(F246="",SUMIF(F$3:F246,F245,AB$3:AB245),Доп!K244+Доп!L244)," ")</f>
        <v>0</v>
      </c>
      <c r="AC246" s="7">
        <f ca="1">IFERROR(IF(F246="",SUMIF(F$3:F246,F245,AC$3:AC245),IF(AB246&gt;0,AB246-(M246+P246),""))," ")</f>
        <v>0</v>
      </c>
      <c r="AD246" s="1">
        <f ca="1">IFERROR(IF(F246="",SUMIF(F$3:F246,F245,AD$3:AD245),IF(AB246&gt;0,AB246-(M246+Q246),""))," ")</f>
        <v>0</v>
      </c>
      <c r="AE246" s="23" t="str">
        <f>IFERROR(IF(F246="",AVERAGEIF(F$3:F246,F245,AE$3:AE246),AC246/N246)," ")</f>
        <v xml:space="preserve"> </v>
      </c>
      <c r="AF246" s="23" t="str">
        <f>IFERROR(IF(F246="",AVERAGEIF(F$3:F246,F245,AF$3:AF246),AD246/N246)," ")</f>
        <v xml:space="preserve"> </v>
      </c>
    </row>
    <row r="247" spans="7:32" ht="19" customHeight="1" x14ac:dyDescent="0.2">
      <c r="G247" s="1" t="str">
        <f t="shared" si="9"/>
        <v/>
      </c>
      <c r="I247" s="1">
        <f t="shared" si="10"/>
        <v>0</v>
      </c>
      <c r="M247" s="1">
        <f ca="1">IF(F247="",SUMIF(F$3:F247,F246,M$3:M246),K247*L247)</f>
        <v>0</v>
      </c>
      <c r="N247" s="1">
        <f ca="1">IFERROR(IF(F247="",SUMIF(F$3:F247,F246,N$3:N246),VLOOKUP(J:J,Прайс!A:C,3,0)*K247)," ")</f>
        <v>0</v>
      </c>
      <c r="O247" s="7">
        <f ca="1">IFERROR(IF(F247="",SUMIF(F$3:F247,F246,O$3:O246),VLOOKUP(J:J,Прайс!A:E,5,0)*K247)," ")</f>
        <v>0</v>
      </c>
      <c r="P247" s="1">
        <f ca="1">IFERROR(IF(F247="",SUMIF(F$3:F247,F246,P$3:P246),VLOOKUP(J:J,Прайс!A:F,6,0)*K247)," ")</f>
        <v>0</v>
      </c>
      <c r="Q247" s="1">
        <f ca="1">IFERROR(IF(F247="",SUMIF(F$3:F247,F246,Q$3:Q246),VLOOKUP(J:J,Прайс!A:G,7,0)*K247)," ")</f>
        <v>0</v>
      </c>
      <c r="R247" s="7">
        <f ca="1">IFERROR(IF(F247="",SUMIF(F$3:F247,F246,R$3:R246),(N247-(M247+O247+P247)))," ")</f>
        <v>0</v>
      </c>
      <c r="S247" s="1">
        <f ca="1">IFERROR(IF(F247="",SUMIF(F$3:F247,F246,S$3:S246),(N247-(M247+O247+Q247)))," ")</f>
        <v>0</v>
      </c>
      <c r="T247" s="23" t="str">
        <f>IFERROR(IF(F247="",AVERAGEIF(F$3:F247,F246,T$3:T247),R247/N247)," ")</f>
        <v xml:space="preserve"> </v>
      </c>
      <c r="U247" s="23" t="str">
        <f>IFERROR(IF(F247="",AVERAGEIF(F$3:F247,F246,U$3:U247),S247/N247)," ")</f>
        <v xml:space="preserve"> </v>
      </c>
      <c r="V247" s="1" t="str">
        <f t="shared" si="11"/>
        <v xml:space="preserve"> </v>
      </c>
      <c r="AB247" s="7">
        <f ca="1">IFERROR(IF(F247="",SUMIF(F$3:F247,F246,AB$3:AB246),Доп!K245+Доп!L245)," ")</f>
        <v>0</v>
      </c>
      <c r="AC247" s="7">
        <f ca="1">IFERROR(IF(F247="",SUMIF(F$3:F247,F246,AC$3:AC246),IF(AB247&gt;0,AB247-(M247+P247),""))," ")</f>
        <v>0</v>
      </c>
      <c r="AD247" s="1">
        <f ca="1">IFERROR(IF(F247="",SUMIF(F$3:F247,F246,AD$3:AD246),IF(AB247&gt;0,AB247-(M247+Q247),""))," ")</f>
        <v>0</v>
      </c>
      <c r="AE247" s="23" t="str">
        <f>IFERROR(IF(F247="",AVERAGEIF(F$3:F247,F246,AE$3:AE247),AC247/N247)," ")</f>
        <v xml:space="preserve"> </v>
      </c>
      <c r="AF247" s="23" t="str">
        <f>IFERROR(IF(F247="",AVERAGEIF(F$3:F247,F246,AF$3:AF247),AD247/N247)," ")</f>
        <v xml:space="preserve"> </v>
      </c>
    </row>
    <row r="248" spans="7:32" ht="19" customHeight="1" x14ac:dyDescent="0.2">
      <c r="G248" s="1" t="str">
        <f t="shared" si="9"/>
        <v/>
      </c>
      <c r="I248" s="1">
        <f t="shared" si="10"/>
        <v>0</v>
      </c>
      <c r="M248" s="1">
        <f ca="1">IF(F248="",SUMIF(F$3:F248,F247,M$3:M247),K248*L248)</f>
        <v>0</v>
      </c>
      <c r="N248" s="1">
        <f ca="1">IFERROR(IF(F248="",SUMIF(F$3:F248,F247,N$3:N247),VLOOKUP(J:J,Прайс!A:C,3,0)*K248)," ")</f>
        <v>0</v>
      </c>
      <c r="O248" s="7">
        <f ca="1">IFERROR(IF(F248="",SUMIF(F$3:F248,F247,O$3:O247),VLOOKUP(J:J,Прайс!A:E,5,0)*K248)," ")</f>
        <v>0</v>
      </c>
      <c r="P248" s="1">
        <f ca="1">IFERROR(IF(F248="",SUMIF(F$3:F248,F247,P$3:P247),VLOOKUP(J:J,Прайс!A:F,6,0)*K248)," ")</f>
        <v>0</v>
      </c>
      <c r="Q248" s="1">
        <f ca="1">IFERROR(IF(F248="",SUMIF(F$3:F248,F247,Q$3:Q247),VLOOKUP(J:J,Прайс!A:G,7,0)*K248)," ")</f>
        <v>0</v>
      </c>
      <c r="R248" s="7">
        <f ca="1">IFERROR(IF(F248="",SUMIF(F$3:F248,F247,R$3:R247),(N248-(M248+O248+P248)))," ")</f>
        <v>0</v>
      </c>
      <c r="S248" s="1">
        <f ca="1">IFERROR(IF(F248="",SUMIF(F$3:F248,F247,S$3:S247),(N248-(M248+O248+Q248)))," ")</f>
        <v>0</v>
      </c>
      <c r="T248" s="23" t="str">
        <f>IFERROR(IF(F248="",AVERAGEIF(F$3:F248,F247,T$3:T248),R248/N248)," ")</f>
        <v xml:space="preserve"> </v>
      </c>
      <c r="U248" s="23" t="str">
        <f>IFERROR(IF(F248="",AVERAGEIF(F$3:F248,F247,U$3:U248),S248/N248)," ")</f>
        <v xml:space="preserve"> </v>
      </c>
      <c r="V248" s="1" t="str">
        <f t="shared" si="11"/>
        <v xml:space="preserve"> </v>
      </c>
      <c r="AB248" s="7">
        <f ca="1">IFERROR(IF(F248="",SUMIF(F$3:F248,F247,AB$3:AB247),Доп!K246+Доп!L246)," ")</f>
        <v>0</v>
      </c>
      <c r="AC248" s="7">
        <f ca="1">IFERROR(IF(F248="",SUMIF(F$3:F248,F247,AC$3:AC247),IF(AB248&gt;0,AB248-(M248+P248),""))," ")</f>
        <v>0</v>
      </c>
      <c r="AD248" s="1">
        <f ca="1">IFERROR(IF(F248="",SUMIF(F$3:F248,F247,AD$3:AD247),IF(AB248&gt;0,AB248-(M248+Q248),""))," ")</f>
        <v>0</v>
      </c>
      <c r="AE248" s="23" t="str">
        <f>IFERROR(IF(F248="",AVERAGEIF(F$3:F248,F247,AE$3:AE248),AC248/N248)," ")</f>
        <v xml:space="preserve"> </v>
      </c>
      <c r="AF248" s="23" t="str">
        <f>IFERROR(IF(F248="",AVERAGEIF(F$3:F248,F247,AF$3:AF248),AD248/N248)," ")</f>
        <v xml:space="preserve"> </v>
      </c>
    </row>
    <row r="249" spans="7:32" ht="19" customHeight="1" x14ac:dyDescent="0.2">
      <c r="G249" s="1" t="str">
        <f t="shared" si="9"/>
        <v/>
      </c>
      <c r="I249" s="1">
        <f t="shared" si="10"/>
        <v>0</v>
      </c>
      <c r="M249" s="1">
        <f ca="1">IF(F249="",SUMIF(F$3:F249,F248,M$3:M248),K249*L249)</f>
        <v>0</v>
      </c>
      <c r="N249" s="1">
        <f ca="1">IFERROR(IF(F249="",SUMIF(F$3:F249,F248,N$3:N248),VLOOKUP(J:J,Прайс!A:C,3,0)*K249)," ")</f>
        <v>0</v>
      </c>
      <c r="O249" s="7">
        <f ca="1">IFERROR(IF(F249="",SUMIF(F$3:F249,F248,O$3:O248),VLOOKUP(J:J,Прайс!A:E,5,0)*K249)," ")</f>
        <v>0</v>
      </c>
      <c r="P249" s="1">
        <f ca="1">IFERROR(IF(F249="",SUMIF(F$3:F249,F248,P$3:P248),VLOOKUP(J:J,Прайс!A:F,6,0)*K249)," ")</f>
        <v>0</v>
      </c>
      <c r="Q249" s="1">
        <f ca="1">IFERROR(IF(F249="",SUMIF(F$3:F249,F248,Q$3:Q248),VLOOKUP(J:J,Прайс!A:G,7,0)*K249)," ")</f>
        <v>0</v>
      </c>
      <c r="R249" s="7">
        <f ca="1">IFERROR(IF(F249="",SUMIF(F$3:F249,F248,R$3:R248),(N249-(M249+O249+P249)))," ")</f>
        <v>0</v>
      </c>
      <c r="S249" s="1">
        <f ca="1">IFERROR(IF(F249="",SUMIF(F$3:F249,F248,S$3:S248),(N249-(M249+O249+Q249)))," ")</f>
        <v>0</v>
      </c>
      <c r="T249" s="23" t="str">
        <f>IFERROR(IF(F249="",AVERAGEIF(F$3:F249,F248,T$3:T249),R249/N249)," ")</f>
        <v xml:space="preserve"> </v>
      </c>
      <c r="U249" s="23" t="str">
        <f>IFERROR(IF(F249="",AVERAGEIF(F$3:F249,F248,U$3:U249),S249/N249)," ")</f>
        <v xml:space="preserve"> </v>
      </c>
      <c r="V249" s="1" t="str">
        <f t="shared" si="11"/>
        <v xml:space="preserve"> </v>
      </c>
      <c r="AB249" s="7">
        <f ca="1">IFERROR(IF(F249="",SUMIF(F$3:F249,F248,AB$3:AB248),Доп!K247+Доп!L247)," ")</f>
        <v>0</v>
      </c>
      <c r="AC249" s="7">
        <f ca="1">IFERROR(IF(F249="",SUMIF(F$3:F249,F248,AC$3:AC248),IF(AB249&gt;0,AB249-(M249+P249),""))," ")</f>
        <v>0</v>
      </c>
      <c r="AD249" s="1">
        <f ca="1">IFERROR(IF(F249="",SUMIF(F$3:F249,F248,AD$3:AD248),IF(AB249&gt;0,AB249-(M249+Q249),""))," ")</f>
        <v>0</v>
      </c>
      <c r="AE249" s="23" t="str">
        <f>IFERROR(IF(F249="",AVERAGEIF(F$3:F249,F248,AE$3:AE249),AC249/N249)," ")</f>
        <v xml:space="preserve"> </v>
      </c>
      <c r="AF249" s="23" t="str">
        <f>IFERROR(IF(F249="",AVERAGEIF(F$3:F249,F248,AF$3:AF249),AD249/N249)," ")</f>
        <v xml:space="preserve"> </v>
      </c>
    </row>
    <row r="250" spans="7:32" ht="19" customHeight="1" x14ac:dyDescent="0.2">
      <c r="G250" s="1" t="str">
        <f t="shared" si="9"/>
        <v/>
      </c>
      <c r="I250" s="1">
        <f t="shared" si="10"/>
        <v>0</v>
      </c>
      <c r="M250" s="1">
        <f ca="1">IF(F250="",SUMIF(F$3:F250,F249,M$3:M249),K250*L250)</f>
        <v>0</v>
      </c>
      <c r="N250" s="1">
        <f ca="1">IFERROR(IF(F250="",SUMIF(F$3:F250,F249,N$3:N249),VLOOKUP(J:J,Прайс!A:C,3,0)*K250)," ")</f>
        <v>0</v>
      </c>
      <c r="O250" s="7">
        <f ca="1">IFERROR(IF(F250="",SUMIF(F$3:F250,F249,O$3:O249),VLOOKUP(J:J,Прайс!A:E,5,0)*K250)," ")</f>
        <v>0</v>
      </c>
      <c r="P250" s="1">
        <f ca="1">IFERROR(IF(F250="",SUMIF(F$3:F250,F249,P$3:P249),VLOOKUP(J:J,Прайс!A:F,6,0)*K250)," ")</f>
        <v>0</v>
      </c>
      <c r="Q250" s="1">
        <f ca="1">IFERROR(IF(F250="",SUMIF(F$3:F250,F249,Q$3:Q249),VLOOKUP(J:J,Прайс!A:G,7,0)*K250)," ")</f>
        <v>0</v>
      </c>
      <c r="R250" s="7">
        <f ca="1">IFERROR(IF(F250="",SUMIF(F$3:F250,F249,R$3:R249),(N250-(M250+O250+P250)))," ")</f>
        <v>0</v>
      </c>
      <c r="S250" s="1">
        <f ca="1">IFERROR(IF(F250="",SUMIF(F$3:F250,F249,S$3:S249),(N250-(M250+O250+Q250)))," ")</f>
        <v>0</v>
      </c>
      <c r="T250" s="23" t="str">
        <f>IFERROR(IF(F250="",AVERAGEIF(F$3:F250,F249,T$3:T250),R250/N250)," ")</f>
        <v xml:space="preserve"> </v>
      </c>
      <c r="U250" s="23" t="str">
        <f>IFERROR(IF(F250="",AVERAGEIF(F$3:F250,F249,U$3:U250),S250/N250)," ")</f>
        <v xml:space="preserve"> </v>
      </c>
      <c r="V250" s="1" t="str">
        <f t="shared" si="11"/>
        <v xml:space="preserve"> </v>
      </c>
      <c r="AB250" s="7">
        <f ca="1">IFERROR(IF(F250="",SUMIF(F$3:F250,F249,AB$3:AB249),Доп!K248+Доп!L248)," ")</f>
        <v>0</v>
      </c>
      <c r="AC250" s="7">
        <f ca="1">IFERROR(IF(F250="",SUMIF(F$3:F250,F249,AC$3:AC249),IF(AB250&gt;0,AB250-(M250+P250),""))," ")</f>
        <v>0</v>
      </c>
      <c r="AD250" s="1">
        <f ca="1">IFERROR(IF(F250="",SUMIF(F$3:F250,F249,AD$3:AD249),IF(AB250&gt;0,AB250-(M250+Q250),""))," ")</f>
        <v>0</v>
      </c>
      <c r="AE250" s="23" t="str">
        <f>IFERROR(IF(F250="",AVERAGEIF(F$3:F250,F249,AE$3:AE250),AC250/N250)," ")</f>
        <v xml:space="preserve"> </v>
      </c>
      <c r="AF250" s="23" t="str">
        <f>IFERROR(IF(F250="",AVERAGEIF(F$3:F250,F249,AF$3:AF250),AD250/N250)," ")</f>
        <v xml:space="preserve"> </v>
      </c>
    </row>
    <row r="251" spans="7:32" ht="19" customHeight="1" x14ac:dyDescent="0.2">
      <c r="G251" s="1" t="str">
        <f t="shared" si="9"/>
        <v/>
      </c>
      <c r="I251" s="1">
        <f t="shared" si="10"/>
        <v>0</v>
      </c>
      <c r="M251" s="1">
        <f ca="1">IF(F251="",SUMIF(F$3:F251,F250,M$3:M250),K251*L251)</f>
        <v>0</v>
      </c>
      <c r="N251" s="1">
        <f ca="1">IFERROR(IF(F251="",SUMIF(F$3:F251,F250,N$3:N250),VLOOKUP(J:J,Прайс!A:C,3,0)*K251)," ")</f>
        <v>0</v>
      </c>
      <c r="O251" s="7">
        <f ca="1">IFERROR(IF(F251="",SUMIF(F$3:F251,F250,O$3:O250),VLOOKUP(J:J,Прайс!A:E,5,0)*K251)," ")</f>
        <v>0</v>
      </c>
      <c r="P251" s="1">
        <f ca="1">IFERROR(IF(F251="",SUMIF(F$3:F251,F250,P$3:P250),VLOOKUP(J:J,Прайс!A:F,6,0)*K251)," ")</f>
        <v>0</v>
      </c>
      <c r="Q251" s="1">
        <f ca="1">IFERROR(IF(F251="",SUMIF(F$3:F251,F250,Q$3:Q250),VLOOKUP(J:J,Прайс!A:G,7,0)*K251)," ")</f>
        <v>0</v>
      </c>
      <c r="R251" s="7">
        <f ca="1">IFERROR(IF(F251="",SUMIF(F$3:F251,F250,R$3:R250),(N251-(M251+O251+P251)))," ")</f>
        <v>0</v>
      </c>
      <c r="S251" s="1">
        <f ca="1">IFERROR(IF(F251="",SUMIF(F$3:F251,F250,S$3:S250),(N251-(M251+O251+Q251)))," ")</f>
        <v>0</v>
      </c>
      <c r="T251" s="23" t="str">
        <f>IFERROR(IF(F251="",AVERAGEIF(F$3:F251,F250,T$3:T251),R251/N251)," ")</f>
        <v xml:space="preserve"> </v>
      </c>
      <c r="U251" s="23" t="str">
        <f>IFERROR(IF(F251="",AVERAGEIF(F$3:F251,F250,U$3:U251),S251/N251)," ")</f>
        <v xml:space="preserve"> </v>
      </c>
      <c r="V251" s="1" t="str">
        <f t="shared" si="11"/>
        <v xml:space="preserve"> </v>
      </c>
      <c r="AB251" s="7">
        <f ca="1">IFERROR(IF(F251="",SUMIF(F$3:F251,F250,AB$3:AB250),Доп!K249+Доп!L249)," ")</f>
        <v>0</v>
      </c>
      <c r="AC251" s="7">
        <f ca="1">IFERROR(IF(F251="",SUMIF(F$3:F251,F250,AC$3:AC250),IF(AB251&gt;0,AB251-(M251+P251),""))," ")</f>
        <v>0</v>
      </c>
      <c r="AD251" s="1">
        <f ca="1">IFERROR(IF(F251="",SUMIF(F$3:F251,F250,AD$3:AD250),IF(AB251&gt;0,AB251-(M251+Q251),""))," ")</f>
        <v>0</v>
      </c>
      <c r="AE251" s="23" t="str">
        <f>IFERROR(IF(F251="",AVERAGEIF(F$3:F251,F250,AE$3:AE251),AC251/N251)," ")</f>
        <v xml:space="preserve"> </v>
      </c>
      <c r="AF251" s="23" t="str">
        <f>IFERROR(IF(F251="",AVERAGEIF(F$3:F251,F250,AF$3:AF251),AD251/N251)," ")</f>
        <v xml:space="preserve"> </v>
      </c>
    </row>
    <row r="252" spans="7:32" ht="19" customHeight="1" x14ac:dyDescent="0.2">
      <c r="G252" s="1" t="str">
        <f t="shared" si="9"/>
        <v/>
      </c>
      <c r="I252" s="1">
        <f t="shared" si="10"/>
        <v>0</v>
      </c>
      <c r="M252" s="1">
        <f ca="1">IF(F252="",SUMIF(F$3:F252,F251,M$3:M251),K252*L252)</f>
        <v>0</v>
      </c>
      <c r="N252" s="1">
        <f ca="1">IFERROR(IF(F252="",SUMIF(F$3:F252,F251,N$3:N251),VLOOKUP(J:J,Прайс!A:C,3,0)*K252)," ")</f>
        <v>0</v>
      </c>
      <c r="O252" s="7">
        <f ca="1">IFERROR(IF(F252="",SUMIF(F$3:F252,F251,O$3:O251),VLOOKUP(J:J,Прайс!A:E,5,0)*K252)," ")</f>
        <v>0</v>
      </c>
      <c r="P252" s="1">
        <f ca="1">IFERROR(IF(F252="",SUMIF(F$3:F252,F251,P$3:P251),VLOOKUP(J:J,Прайс!A:F,6,0)*K252)," ")</f>
        <v>0</v>
      </c>
      <c r="Q252" s="1">
        <f ca="1">IFERROR(IF(F252="",SUMIF(F$3:F252,F251,Q$3:Q251),VLOOKUP(J:J,Прайс!A:G,7,0)*K252)," ")</f>
        <v>0</v>
      </c>
      <c r="R252" s="7">
        <f ca="1">IFERROR(IF(F252="",SUMIF(F$3:F252,F251,R$3:R251),(N252-(M252+O252+P252)))," ")</f>
        <v>0</v>
      </c>
      <c r="S252" s="1">
        <f ca="1">IFERROR(IF(F252="",SUMIF(F$3:F252,F251,S$3:S251),(N252-(M252+O252+Q252)))," ")</f>
        <v>0</v>
      </c>
      <c r="T252" s="23" t="str">
        <f>IFERROR(IF(F252="",AVERAGEIF(F$3:F252,F251,T$3:T252),R252/N252)," ")</f>
        <v xml:space="preserve"> </v>
      </c>
      <c r="U252" s="23" t="str">
        <f>IFERROR(IF(F252="",AVERAGEIF(F$3:F252,F251,U$3:U252),S252/N252)," ")</f>
        <v xml:space="preserve"> </v>
      </c>
      <c r="V252" s="1" t="str">
        <f t="shared" si="11"/>
        <v xml:space="preserve"> </v>
      </c>
      <c r="AB252" s="7">
        <f ca="1">IFERROR(IF(F252="",SUMIF(F$3:F252,F251,AB$3:AB251),Доп!K250+Доп!L250)," ")</f>
        <v>0</v>
      </c>
      <c r="AC252" s="7">
        <f ca="1">IFERROR(IF(F252="",SUMIF(F$3:F252,F251,AC$3:AC251),IF(AB252&gt;0,AB252-(M252+P252),""))," ")</f>
        <v>0</v>
      </c>
      <c r="AD252" s="1">
        <f ca="1">IFERROR(IF(F252="",SUMIF(F$3:F252,F251,AD$3:AD251),IF(AB252&gt;0,AB252-(M252+Q252),""))," ")</f>
        <v>0</v>
      </c>
      <c r="AE252" s="23" t="str">
        <f>IFERROR(IF(F252="",AVERAGEIF(F$3:F252,F251,AE$3:AE252),AC252/N252)," ")</f>
        <v xml:space="preserve"> </v>
      </c>
      <c r="AF252" s="23" t="str">
        <f>IFERROR(IF(F252="",AVERAGEIF(F$3:F252,F251,AF$3:AF252),AD252/N252)," ")</f>
        <v xml:space="preserve"> </v>
      </c>
    </row>
    <row r="253" spans="7:32" ht="19" customHeight="1" x14ac:dyDescent="0.2">
      <c r="G253" s="1" t="str">
        <f t="shared" si="9"/>
        <v/>
      </c>
      <c r="I253" s="1">
        <f t="shared" si="10"/>
        <v>0</v>
      </c>
      <c r="M253" s="1">
        <f ca="1">IF(F253="",SUMIF(F$3:F253,F252,M$3:M252),K253*L253)</f>
        <v>0</v>
      </c>
      <c r="N253" s="1">
        <f ca="1">IFERROR(IF(F253="",SUMIF(F$3:F253,F252,N$3:N252),VLOOKUP(J:J,Прайс!A:C,3,0)*K253)," ")</f>
        <v>0</v>
      </c>
      <c r="O253" s="7">
        <f ca="1">IFERROR(IF(F253="",SUMIF(F$3:F253,F252,O$3:O252),VLOOKUP(J:J,Прайс!A:E,5,0)*K253)," ")</f>
        <v>0</v>
      </c>
      <c r="P253" s="1">
        <f ca="1">IFERROR(IF(F253="",SUMIF(F$3:F253,F252,P$3:P252),VLOOKUP(J:J,Прайс!A:F,6,0)*K253)," ")</f>
        <v>0</v>
      </c>
      <c r="Q253" s="1">
        <f ca="1">IFERROR(IF(F253="",SUMIF(F$3:F253,F252,Q$3:Q252),VLOOKUP(J:J,Прайс!A:G,7,0)*K253)," ")</f>
        <v>0</v>
      </c>
      <c r="R253" s="7">
        <f ca="1">IFERROR(IF(F253="",SUMIF(F$3:F253,F252,R$3:R252),(N253-(M253+O253+P253)))," ")</f>
        <v>0</v>
      </c>
      <c r="S253" s="1">
        <f ca="1">IFERROR(IF(F253="",SUMIF(F$3:F253,F252,S$3:S252),(N253-(M253+O253+Q253)))," ")</f>
        <v>0</v>
      </c>
      <c r="T253" s="23" t="str">
        <f>IFERROR(IF(F253="",AVERAGEIF(F$3:F253,F252,T$3:T253),R253/N253)," ")</f>
        <v xml:space="preserve"> </v>
      </c>
      <c r="U253" s="23" t="str">
        <f>IFERROR(IF(F253="",AVERAGEIF(F$3:F253,F252,U$3:U253),S253/N253)," ")</f>
        <v xml:space="preserve"> </v>
      </c>
      <c r="V253" s="1" t="str">
        <f t="shared" si="11"/>
        <v xml:space="preserve"> </v>
      </c>
      <c r="AB253" s="7">
        <f ca="1">IFERROR(IF(F253="",SUMIF(F$3:F253,F252,AB$3:AB252),Доп!K251+Доп!L251)," ")</f>
        <v>0</v>
      </c>
      <c r="AC253" s="7">
        <f ca="1">IFERROR(IF(F253="",SUMIF(F$3:F253,F252,AC$3:AC252),IF(AB253&gt;0,AB253-(M253+P253),""))," ")</f>
        <v>0</v>
      </c>
      <c r="AD253" s="1">
        <f ca="1">IFERROR(IF(F253="",SUMIF(F$3:F253,F252,AD$3:AD252),IF(AB253&gt;0,AB253-(M253+Q253),""))," ")</f>
        <v>0</v>
      </c>
      <c r="AE253" s="23" t="str">
        <f>IFERROR(IF(F253="",AVERAGEIF(F$3:F253,F252,AE$3:AE253),AC253/N253)," ")</f>
        <v xml:space="preserve"> </v>
      </c>
      <c r="AF253" s="23" t="str">
        <f>IFERROR(IF(F253="",AVERAGEIF(F$3:F253,F252,AF$3:AF253),AD253/N253)," ")</f>
        <v xml:space="preserve"> </v>
      </c>
    </row>
    <row r="254" spans="7:32" ht="19" customHeight="1" x14ac:dyDescent="0.2">
      <c r="G254" s="1" t="str">
        <f t="shared" si="9"/>
        <v/>
      </c>
      <c r="I254" s="1">
        <f t="shared" si="10"/>
        <v>0</v>
      </c>
      <c r="M254" s="1">
        <f ca="1">IF(F254="",SUMIF(F$3:F254,F253,M$3:M253),K254*L254)</f>
        <v>0</v>
      </c>
      <c r="N254" s="1">
        <f ca="1">IFERROR(IF(F254="",SUMIF(F$3:F254,F253,N$3:N253),VLOOKUP(J:J,Прайс!A:C,3,0)*K254)," ")</f>
        <v>0</v>
      </c>
      <c r="O254" s="7">
        <f ca="1">IFERROR(IF(F254="",SUMIF(F$3:F254,F253,O$3:O253),VLOOKUP(J:J,Прайс!A:E,5,0)*K254)," ")</f>
        <v>0</v>
      </c>
      <c r="P254" s="1">
        <f ca="1">IFERROR(IF(F254="",SUMIF(F$3:F254,F253,P$3:P253),VLOOKUP(J:J,Прайс!A:F,6,0)*K254)," ")</f>
        <v>0</v>
      </c>
      <c r="Q254" s="1">
        <f ca="1">IFERROR(IF(F254="",SUMIF(F$3:F254,F253,Q$3:Q253),VLOOKUP(J:J,Прайс!A:G,7,0)*K254)," ")</f>
        <v>0</v>
      </c>
      <c r="R254" s="7">
        <f ca="1">IFERROR(IF(F254="",SUMIF(F$3:F254,F253,R$3:R253),(N254-(M254+O254+P254)))," ")</f>
        <v>0</v>
      </c>
      <c r="S254" s="1">
        <f ca="1">IFERROR(IF(F254="",SUMIF(F$3:F254,F253,S$3:S253),(N254-(M254+O254+Q254)))," ")</f>
        <v>0</v>
      </c>
      <c r="T254" s="23" t="str">
        <f>IFERROR(IF(F254="",AVERAGEIF(F$3:F254,F253,T$3:T254),R254/N254)," ")</f>
        <v xml:space="preserve"> </v>
      </c>
      <c r="U254" s="23" t="str">
        <f>IFERROR(IF(F254="",AVERAGEIF(F$3:F254,F253,U$3:U254),S254/N254)," ")</f>
        <v xml:space="preserve"> </v>
      </c>
      <c r="V254" s="1" t="str">
        <f t="shared" si="11"/>
        <v xml:space="preserve"> </v>
      </c>
      <c r="AB254" s="7">
        <f ca="1">IFERROR(IF(F254="",SUMIF(F$3:F254,F253,AB$3:AB253),Доп!K252+Доп!L252)," ")</f>
        <v>0</v>
      </c>
      <c r="AC254" s="7">
        <f ca="1">IFERROR(IF(F254="",SUMIF(F$3:F254,F253,AC$3:AC253),IF(AB254&gt;0,AB254-(M254+P254),""))," ")</f>
        <v>0</v>
      </c>
      <c r="AD254" s="1">
        <f ca="1">IFERROR(IF(F254="",SUMIF(F$3:F254,F253,AD$3:AD253),IF(AB254&gt;0,AB254-(M254+Q254),""))," ")</f>
        <v>0</v>
      </c>
      <c r="AE254" s="23" t="str">
        <f>IFERROR(IF(F254="",AVERAGEIF(F$3:F254,F253,AE$3:AE254),AC254/N254)," ")</f>
        <v xml:space="preserve"> </v>
      </c>
      <c r="AF254" s="23" t="str">
        <f>IFERROR(IF(F254="",AVERAGEIF(F$3:F254,F253,AF$3:AF254),AD254/N254)," ")</f>
        <v xml:space="preserve"> </v>
      </c>
    </row>
    <row r="255" spans="7:32" ht="19" customHeight="1" x14ac:dyDescent="0.2">
      <c r="G255" s="1" t="str">
        <f t="shared" si="9"/>
        <v/>
      </c>
      <c r="I255" s="1">
        <f t="shared" si="10"/>
        <v>0</v>
      </c>
      <c r="M255" s="1">
        <f ca="1">IF(F255="",SUMIF(F$3:F255,F254,M$3:M254),K255*L255)</f>
        <v>0</v>
      </c>
      <c r="N255" s="1">
        <f ca="1">IFERROR(IF(F255="",SUMIF(F$3:F255,F254,N$3:N254),VLOOKUP(J:J,Прайс!A:C,3,0)*K255)," ")</f>
        <v>0</v>
      </c>
      <c r="O255" s="7">
        <f ca="1">IFERROR(IF(F255="",SUMIF(F$3:F255,F254,O$3:O254),VLOOKUP(J:J,Прайс!A:E,5,0)*K255)," ")</f>
        <v>0</v>
      </c>
      <c r="P255" s="1">
        <f ca="1">IFERROR(IF(F255="",SUMIF(F$3:F255,F254,P$3:P254),VLOOKUP(J:J,Прайс!A:F,6,0)*K255)," ")</f>
        <v>0</v>
      </c>
      <c r="Q255" s="1">
        <f ca="1">IFERROR(IF(F255="",SUMIF(F$3:F255,F254,Q$3:Q254),VLOOKUP(J:J,Прайс!A:G,7,0)*K255)," ")</f>
        <v>0</v>
      </c>
      <c r="R255" s="7">
        <f ca="1">IFERROR(IF(F255="",SUMIF(F$3:F255,F254,R$3:R254),(N255-(M255+O255+P255)))," ")</f>
        <v>0</v>
      </c>
      <c r="S255" s="1">
        <f ca="1">IFERROR(IF(F255="",SUMIF(F$3:F255,F254,S$3:S254),(N255-(M255+O255+Q255)))," ")</f>
        <v>0</v>
      </c>
      <c r="T255" s="23" t="str">
        <f>IFERROR(IF(F255="",AVERAGEIF(F$3:F255,F254,T$3:T255),R255/N255)," ")</f>
        <v xml:space="preserve"> </v>
      </c>
      <c r="U255" s="23" t="str">
        <f>IFERROR(IF(F255="",AVERAGEIF(F$3:F255,F254,U$3:U255),S255/N255)," ")</f>
        <v xml:space="preserve"> </v>
      </c>
      <c r="V255" s="1" t="str">
        <f t="shared" si="11"/>
        <v xml:space="preserve"> </v>
      </c>
      <c r="AB255" s="7">
        <f ca="1">IFERROR(IF(F255="",SUMIF(F$3:F255,F254,AB$3:AB254),Доп!K253+Доп!L253)," ")</f>
        <v>0</v>
      </c>
      <c r="AC255" s="7">
        <f ca="1">IFERROR(IF(F255="",SUMIF(F$3:F255,F254,AC$3:AC254),IF(AB255&gt;0,AB255-(M255+P255),""))," ")</f>
        <v>0</v>
      </c>
      <c r="AD255" s="1">
        <f ca="1">IFERROR(IF(F255="",SUMIF(F$3:F255,F254,AD$3:AD254),IF(AB255&gt;0,AB255-(M255+Q255),""))," ")</f>
        <v>0</v>
      </c>
      <c r="AE255" s="23" t="str">
        <f>IFERROR(IF(F255="",AVERAGEIF(F$3:F255,F254,AE$3:AE255),AC255/N255)," ")</f>
        <v xml:space="preserve"> </v>
      </c>
      <c r="AF255" s="23" t="str">
        <f>IFERROR(IF(F255="",AVERAGEIF(F$3:F255,F254,AF$3:AF255),AD255/N255)," ")</f>
        <v xml:space="preserve"> </v>
      </c>
    </row>
    <row r="256" spans="7:32" ht="19" customHeight="1" x14ac:dyDescent="0.2">
      <c r="G256" s="1" t="str">
        <f t="shared" si="9"/>
        <v/>
      </c>
      <c r="I256" s="1">
        <f t="shared" si="10"/>
        <v>0</v>
      </c>
      <c r="M256" s="1">
        <f ca="1">IF(F256="",SUMIF(F$3:F256,F255,M$3:M255),K256*L256)</f>
        <v>0</v>
      </c>
      <c r="N256" s="1">
        <f ca="1">IFERROR(IF(F256="",SUMIF(F$3:F256,F255,N$3:N255),VLOOKUP(J:J,Прайс!A:C,3,0)*K256)," ")</f>
        <v>0</v>
      </c>
      <c r="O256" s="7">
        <f ca="1">IFERROR(IF(F256="",SUMIF(F$3:F256,F255,O$3:O255),VLOOKUP(J:J,Прайс!A:E,5,0)*K256)," ")</f>
        <v>0</v>
      </c>
      <c r="P256" s="1">
        <f ca="1">IFERROR(IF(F256="",SUMIF(F$3:F256,F255,P$3:P255),VLOOKUP(J:J,Прайс!A:F,6,0)*K256)," ")</f>
        <v>0</v>
      </c>
      <c r="Q256" s="1">
        <f ca="1">IFERROR(IF(F256="",SUMIF(F$3:F256,F255,Q$3:Q255),VLOOKUP(J:J,Прайс!A:G,7,0)*K256)," ")</f>
        <v>0</v>
      </c>
      <c r="R256" s="7">
        <f ca="1">IFERROR(IF(F256="",SUMIF(F$3:F256,F255,R$3:R255),(N256-(M256+O256+P256)))," ")</f>
        <v>0</v>
      </c>
      <c r="S256" s="1">
        <f ca="1">IFERROR(IF(F256="",SUMIF(F$3:F256,F255,S$3:S255),(N256-(M256+O256+Q256)))," ")</f>
        <v>0</v>
      </c>
      <c r="T256" s="23" t="str">
        <f>IFERROR(IF(F256="",AVERAGEIF(F$3:F256,F255,T$3:T256),R256/N256)," ")</f>
        <v xml:space="preserve"> </v>
      </c>
      <c r="U256" s="23" t="str">
        <f>IFERROR(IF(F256="",AVERAGEIF(F$3:F256,F255,U$3:U256),S256/N256)," ")</f>
        <v xml:space="preserve"> </v>
      </c>
      <c r="V256" s="1" t="str">
        <f t="shared" si="11"/>
        <v xml:space="preserve"> </v>
      </c>
      <c r="AB256" s="7">
        <f ca="1">IFERROR(IF(F256="",SUMIF(F$3:F256,F255,AB$3:AB255),Доп!K254+Доп!L254)," ")</f>
        <v>0</v>
      </c>
      <c r="AC256" s="7">
        <f ca="1">IFERROR(IF(F256="",SUMIF(F$3:F256,F255,AC$3:AC255),IF(AB256&gt;0,AB256-(M256+P256),""))," ")</f>
        <v>0</v>
      </c>
      <c r="AD256" s="1">
        <f ca="1">IFERROR(IF(F256="",SUMIF(F$3:F256,F255,AD$3:AD255),IF(AB256&gt;0,AB256-(M256+Q256),""))," ")</f>
        <v>0</v>
      </c>
      <c r="AE256" s="23" t="str">
        <f>IFERROR(IF(F256="",AVERAGEIF(F$3:F256,F255,AE$3:AE256),AC256/N256)," ")</f>
        <v xml:space="preserve"> </v>
      </c>
      <c r="AF256" s="23" t="str">
        <f>IFERROR(IF(F256="",AVERAGEIF(F$3:F256,F255,AF$3:AF256),AD256/N256)," ")</f>
        <v xml:space="preserve"> </v>
      </c>
    </row>
    <row r="257" spans="7:32" ht="19" customHeight="1" x14ac:dyDescent="0.2">
      <c r="G257" s="1" t="str">
        <f t="shared" si="9"/>
        <v/>
      </c>
      <c r="I257" s="1">
        <f t="shared" si="10"/>
        <v>0</v>
      </c>
      <c r="M257" s="1">
        <f ca="1">IF(F257="",SUMIF(F$3:F257,F256,M$3:M256),K257*L257)</f>
        <v>0</v>
      </c>
      <c r="N257" s="1">
        <f ca="1">IFERROR(IF(F257="",SUMIF(F$3:F257,F256,N$3:N256),VLOOKUP(J:J,Прайс!A:C,3,0)*K257)," ")</f>
        <v>0</v>
      </c>
      <c r="O257" s="7">
        <f ca="1">IFERROR(IF(F257="",SUMIF(F$3:F257,F256,O$3:O256),VLOOKUP(J:J,Прайс!A:E,5,0)*K257)," ")</f>
        <v>0</v>
      </c>
      <c r="P257" s="1">
        <f ca="1">IFERROR(IF(F257="",SUMIF(F$3:F257,F256,P$3:P256),VLOOKUP(J:J,Прайс!A:F,6,0)*K257)," ")</f>
        <v>0</v>
      </c>
      <c r="Q257" s="1">
        <f ca="1">IFERROR(IF(F257="",SUMIF(F$3:F257,F256,Q$3:Q256),VLOOKUP(J:J,Прайс!A:G,7,0)*K257)," ")</f>
        <v>0</v>
      </c>
      <c r="R257" s="7">
        <f ca="1">IFERROR(IF(F257="",SUMIF(F$3:F257,F256,R$3:R256),(N257-(M257+O257+P257)))," ")</f>
        <v>0</v>
      </c>
      <c r="S257" s="1">
        <f ca="1">IFERROR(IF(F257="",SUMIF(F$3:F257,F256,S$3:S256),(N257-(M257+O257+Q257)))," ")</f>
        <v>0</v>
      </c>
      <c r="T257" s="23" t="str">
        <f>IFERROR(IF(F257="",AVERAGEIF(F$3:F257,F256,T$3:T257),R257/N257)," ")</f>
        <v xml:space="preserve"> </v>
      </c>
      <c r="U257" s="23" t="str">
        <f>IFERROR(IF(F257="",AVERAGEIF(F$3:F257,F256,U$3:U257),S257/N257)," ")</f>
        <v xml:space="preserve"> </v>
      </c>
      <c r="V257" s="1" t="str">
        <f t="shared" si="11"/>
        <v xml:space="preserve"> </v>
      </c>
      <c r="AB257" s="7">
        <f ca="1">IFERROR(IF(F257="",SUMIF(F$3:F257,F256,AB$3:AB256),Доп!K255+Доп!L255)," ")</f>
        <v>0</v>
      </c>
      <c r="AC257" s="7">
        <f ca="1">IFERROR(IF(F257="",SUMIF(F$3:F257,F256,AC$3:AC256),IF(AB257&gt;0,AB257-(M257+P257),""))," ")</f>
        <v>0</v>
      </c>
      <c r="AD257" s="1">
        <f ca="1">IFERROR(IF(F257="",SUMIF(F$3:F257,F256,AD$3:AD256),IF(AB257&gt;0,AB257-(M257+Q257),""))," ")</f>
        <v>0</v>
      </c>
      <c r="AE257" s="23" t="str">
        <f>IFERROR(IF(F257="",AVERAGEIF(F$3:F257,F256,AE$3:AE257),AC257/N257)," ")</f>
        <v xml:space="preserve"> </v>
      </c>
      <c r="AF257" s="23" t="str">
        <f>IFERROR(IF(F257="",AVERAGEIF(F$3:F257,F256,AF$3:AF257),AD257/N257)," ")</f>
        <v xml:space="preserve"> </v>
      </c>
    </row>
    <row r="258" spans="7:32" ht="19" customHeight="1" x14ac:dyDescent="0.2">
      <c r="G258" s="1" t="str">
        <f t="shared" si="9"/>
        <v/>
      </c>
      <c r="I258" s="1">
        <f t="shared" si="10"/>
        <v>0</v>
      </c>
      <c r="M258" s="1">
        <f ca="1">IF(F258="",SUMIF(F$3:F258,F257,M$3:M257),K258*L258)</f>
        <v>0</v>
      </c>
      <c r="N258" s="1">
        <f ca="1">IFERROR(IF(F258="",SUMIF(F$3:F258,F257,N$3:N257),VLOOKUP(J:J,Прайс!A:C,3,0)*K258)," ")</f>
        <v>0</v>
      </c>
      <c r="O258" s="7">
        <f ca="1">IFERROR(IF(F258="",SUMIF(F$3:F258,F257,O$3:O257),VLOOKUP(J:J,Прайс!A:E,5,0)*K258)," ")</f>
        <v>0</v>
      </c>
      <c r="P258" s="1">
        <f ca="1">IFERROR(IF(F258="",SUMIF(F$3:F258,F257,P$3:P257),VLOOKUP(J:J,Прайс!A:F,6,0)*K258)," ")</f>
        <v>0</v>
      </c>
      <c r="Q258" s="1">
        <f ca="1">IFERROR(IF(F258="",SUMIF(F$3:F258,F257,Q$3:Q257),VLOOKUP(J:J,Прайс!A:G,7,0)*K258)," ")</f>
        <v>0</v>
      </c>
      <c r="R258" s="7">
        <f ca="1">IFERROR(IF(F258="",SUMIF(F$3:F258,F257,R$3:R257),(N258-(M258+O258+P258)))," ")</f>
        <v>0</v>
      </c>
      <c r="S258" s="1">
        <f ca="1">IFERROR(IF(F258="",SUMIF(F$3:F258,F257,S$3:S257),(N258-(M258+O258+Q258)))," ")</f>
        <v>0</v>
      </c>
      <c r="T258" s="23" t="str">
        <f>IFERROR(IF(F258="",AVERAGEIF(F$3:F258,F257,T$3:T258),R258/N258)," ")</f>
        <v xml:space="preserve"> </v>
      </c>
      <c r="U258" s="23" t="str">
        <f>IFERROR(IF(F258="",AVERAGEIF(F$3:F258,F257,U$3:U258),S258/N258)," ")</f>
        <v xml:space="preserve"> </v>
      </c>
      <c r="V258" s="1" t="str">
        <f t="shared" si="11"/>
        <v xml:space="preserve"> </v>
      </c>
      <c r="AB258" s="7">
        <f ca="1">IFERROR(IF(F258="",SUMIF(F$3:F258,F257,AB$3:AB257),Доп!K256+Доп!L256)," ")</f>
        <v>0</v>
      </c>
      <c r="AC258" s="7">
        <f ca="1">IFERROR(IF(F258="",SUMIF(F$3:F258,F257,AC$3:AC257),IF(AB258&gt;0,AB258-(M258+P258),""))," ")</f>
        <v>0</v>
      </c>
      <c r="AD258" s="1">
        <f ca="1">IFERROR(IF(F258="",SUMIF(F$3:F258,F257,AD$3:AD257),IF(AB258&gt;0,AB258-(M258+Q258),""))," ")</f>
        <v>0</v>
      </c>
      <c r="AE258" s="23" t="str">
        <f>IFERROR(IF(F258="",AVERAGEIF(F$3:F258,F257,AE$3:AE258),AC258/N258)," ")</f>
        <v xml:space="preserve"> </v>
      </c>
      <c r="AF258" s="23" t="str">
        <f>IFERROR(IF(F258="",AVERAGEIF(F$3:F258,F257,AF$3:AF258),AD258/N258)," ")</f>
        <v xml:space="preserve"> </v>
      </c>
    </row>
    <row r="259" spans="7:32" ht="19" customHeight="1" x14ac:dyDescent="0.2">
      <c r="G259" s="1" t="str">
        <f t="shared" si="9"/>
        <v/>
      </c>
      <c r="I259" s="1">
        <f t="shared" si="10"/>
        <v>0</v>
      </c>
      <c r="M259" s="1">
        <f ca="1">IF(F259="",SUMIF(F$3:F259,F258,M$3:M258),K259*L259)</f>
        <v>0</v>
      </c>
      <c r="N259" s="1">
        <f ca="1">IFERROR(IF(F259="",SUMIF(F$3:F259,F258,N$3:N258),VLOOKUP(J:J,Прайс!A:C,3,0)*K259)," ")</f>
        <v>0</v>
      </c>
      <c r="O259" s="7">
        <f ca="1">IFERROR(IF(F259="",SUMIF(F$3:F259,F258,O$3:O258),VLOOKUP(J:J,Прайс!A:E,5,0)*K259)," ")</f>
        <v>0</v>
      </c>
      <c r="P259" s="1">
        <f ca="1">IFERROR(IF(F259="",SUMIF(F$3:F259,F258,P$3:P258),VLOOKUP(J:J,Прайс!A:F,6,0)*K259)," ")</f>
        <v>0</v>
      </c>
      <c r="Q259" s="1">
        <f ca="1">IFERROR(IF(F259="",SUMIF(F$3:F259,F258,Q$3:Q258),VLOOKUP(J:J,Прайс!A:G,7,0)*K259)," ")</f>
        <v>0</v>
      </c>
      <c r="R259" s="7">
        <f ca="1">IFERROR(IF(F259="",SUMIF(F$3:F259,F258,R$3:R258),(N259-(M259+O259+P259)))," ")</f>
        <v>0</v>
      </c>
      <c r="S259" s="1">
        <f ca="1">IFERROR(IF(F259="",SUMIF(F$3:F259,F258,S$3:S258),(N259-(M259+O259+Q259)))," ")</f>
        <v>0</v>
      </c>
      <c r="T259" s="23" t="str">
        <f>IFERROR(IF(F259="",AVERAGEIF(F$3:F259,F258,T$3:T259),R259/N259)," ")</f>
        <v xml:space="preserve"> </v>
      </c>
      <c r="U259" s="23" t="str">
        <f>IFERROR(IF(F259="",AVERAGEIF(F$3:F259,F258,U$3:U259),S259/N259)," ")</f>
        <v xml:space="preserve"> </v>
      </c>
      <c r="V259" s="1" t="str">
        <f t="shared" si="11"/>
        <v xml:space="preserve"> </v>
      </c>
      <c r="AB259" s="7">
        <f ca="1">IFERROR(IF(F259="",SUMIF(F$3:F259,F258,AB$3:AB258),Доп!K257+Доп!L257)," ")</f>
        <v>0</v>
      </c>
      <c r="AC259" s="7">
        <f ca="1">IFERROR(IF(F259="",SUMIF(F$3:F259,F258,AC$3:AC258),IF(AB259&gt;0,AB259-(M259+P259),""))," ")</f>
        <v>0</v>
      </c>
      <c r="AD259" s="1">
        <f ca="1">IFERROR(IF(F259="",SUMIF(F$3:F259,F258,AD$3:AD258),IF(AB259&gt;0,AB259-(M259+Q259),""))," ")</f>
        <v>0</v>
      </c>
      <c r="AE259" s="23" t="str">
        <f>IFERROR(IF(F259="",AVERAGEIF(F$3:F259,F258,AE$3:AE259),AC259/N259)," ")</f>
        <v xml:space="preserve"> </v>
      </c>
      <c r="AF259" s="23" t="str">
        <f>IFERROR(IF(F259="",AVERAGEIF(F$3:F259,F258,AF$3:AF259),AD259/N259)," ")</f>
        <v xml:space="preserve"> </v>
      </c>
    </row>
    <row r="260" spans="7:32" ht="19" customHeight="1" x14ac:dyDescent="0.2">
      <c r="G260" s="1" t="str">
        <f t="shared" si="9"/>
        <v/>
      </c>
      <c r="I260" s="1">
        <f t="shared" si="10"/>
        <v>0</v>
      </c>
      <c r="M260" s="1">
        <f ca="1">IF(F260="",SUMIF(F$3:F260,F259,M$3:M259),K260*L260)</f>
        <v>0</v>
      </c>
      <c r="N260" s="1">
        <f ca="1">IFERROR(IF(F260="",SUMIF(F$3:F260,F259,N$3:N259),VLOOKUP(J:J,Прайс!A:C,3,0)*K260)," ")</f>
        <v>0</v>
      </c>
      <c r="O260" s="7">
        <f ca="1">IFERROR(IF(F260="",SUMIF(F$3:F260,F259,O$3:O259),VLOOKUP(J:J,Прайс!A:E,5,0)*K260)," ")</f>
        <v>0</v>
      </c>
      <c r="P260" s="1">
        <f ca="1">IFERROR(IF(F260="",SUMIF(F$3:F260,F259,P$3:P259),VLOOKUP(J:J,Прайс!A:F,6,0)*K260)," ")</f>
        <v>0</v>
      </c>
      <c r="Q260" s="1">
        <f ca="1">IFERROR(IF(F260="",SUMIF(F$3:F260,F259,Q$3:Q259),VLOOKUP(J:J,Прайс!A:G,7,0)*K260)," ")</f>
        <v>0</v>
      </c>
      <c r="R260" s="7">
        <f ca="1">IFERROR(IF(F260="",SUMIF(F$3:F260,F259,R$3:R259),(N260-(M260+O260+P260)))," ")</f>
        <v>0</v>
      </c>
      <c r="S260" s="1">
        <f ca="1">IFERROR(IF(F260="",SUMIF(F$3:F260,F259,S$3:S259),(N260-(M260+O260+Q260)))," ")</f>
        <v>0</v>
      </c>
      <c r="T260" s="23" t="str">
        <f>IFERROR(IF(F260="",AVERAGEIF(F$3:F260,F259,T$3:T260),R260/N260)," ")</f>
        <v xml:space="preserve"> </v>
      </c>
      <c r="U260" s="23" t="str">
        <f>IFERROR(IF(F260="",AVERAGEIF(F$3:F260,F259,U$3:U260),S260/N260)," ")</f>
        <v xml:space="preserve"> </v>
      </c>
      <c r="V260" s="1" t="str">
        <f t="shared" si="11"/>
        <v xml:space="preserve"> </v>
      </c>
      <c r="AB260" s="7">
        <f ca="1">IFERROR(IF(F260="",SUMIF(F$3:F260,F259,AB$3:AB259),Доп!K258+Доп!L258)," ")</f>
        <v>0</v>
      </c>
      <c r="AC260" s="7">
        <f ca="1">IFERROR(IF(F260="",SUMIF(F$3:F260,F259,AC$3:AC259),IF(AB260&gt;0,AB260-(M260+P260),""))," ")</f>
        <v>0</v>
      </c>
      <c r="AD260" s="1">
        <f ca="1">IFERROR(IF(F260="",SUMIF(F$3:F260,F259,AD$3:AD259),IF(AB260&gt;0,AB260-(M260+Q260),""))," ")</f>
        <v>0</v>
      </c>
      <c r="AE260" s="23" t="str">
        <f>IFERROR(IF(F260="",AVERAGEIF(F$3:F260,F259,AE$3:AE260),AC260/N260)," ")</f>
        <v xml:space="preserve"> </v>
      </c>
      <c r="AF260" s="23" t="str">
        <f>IFERROR(IF(F260="",AVERAGEIF(F$3:F260,F259,AF$3:AF260),AD260/N260)," ")</f>
        <v xml:space="preserve"> </v>
      </c>
    </row>
    <row r="261" spans="7:32" ht="19" customHeight="1" x14ac:dyDescent="0.2">
      <c r="G261" s="1" t="str">
        <f t="shared" ref="G261:G324" si="12">IF(H261,SUM(G260,1),"")</f>
        <v/>
      </c>
      <c r="I261" s="1">
        <f t="shared" ref="I261:I324" si="13">--ISTEXT(J261)</f>
        <v>0</v>
      </c>
      <c r="M261" s="1">
        <f ca="1">IF(F261="",SUMIF(F$3:F261,F260,M$3:M260),K261*L261)</f>
        <v>0</v>
      </c>
      <c r="N261" s="1">
        <f ca="1">IFERROR(IF(F261="",SUMIF(F$3:F261,F260,N$3:N260),VLOOKUP(J:J,Прайс!A:C,3,0)*K261)," ")</f>
        <v>0</v>
      </c>
      <c r="O261" s="7">
        <f ca="1">IFERROR(IF(F261="",SUMIF(F$3:F261,F260,O$3:O260),VLOOKUP(J:J,Прайс!A:E,5,0)*K261)," ")</f>
        <v>0</v>
      </c>
      <c r="P261" s="1">
        <f ca="1">IFERROR(IF(F261="",SUMIF(F$3:F261,F260,P$3:P260),VLOOKUP(J:J,Прайс!A:F,6,0)*K261)," ")</f>
        <v>0</v>
      </c>
      <c r="Q261" s="1">
        <f ca="1">IFERROR(IF(F261="",SUMIF(F$3:F261,F260,Q$3:Q260),VLOOKUP(J:J,Прайс!A:G,7,0)*K261)," ")</f>
        <v>0</v>
      </c>
      <c r="R261" s="7">
        <f ca="1">IFERROR(IF(F261="",SUMIF(F$3:F261,F260,R$3:R260),(N261-(M261+O261+P261)))," ")</f>
        <v>0</v>
      </c>
      <c r="S261" s="1">
        <f ca="1">IFERROR(IF(F261="",SUMIF(F$3:F261,F260,S$3:S260),(N261-(M261+O261+Q261)))," ")</f>
        <v>0</v>
      </c>
      <c r="T261" s="23" t="str">
        <f>IFERROR(IF(F261="",AVERAGEIF(F$3:F261,F260,T$3:T261),R261/N261)," ")</f>
        <v xml:space="preserve"> </v>
      </c>
      <c r="U261" s="23" t="str">
        <f>IFERROR(IF(F261="",AVERAGEIF(F$3:F261,F260,U$3:U261),S261/N261)," ")</f>
        <v xml:space="preserve"> </v>
      </c>
      <c r="V261" s="1" t="str">
        <f t="shared" ref="V261:V324" si="14">CHOOSE(COUNTA(W261,Y261,AA261)+1," ","ОТГРУЖЕН","ДОСТАВЛЕН","ОПЛАЧЕН")</f>
        <v xml:space="preserve"> </v>
      </c>
      <c r="AB261" s="7">
        <f ca="1">IFERROR(IF(F261="",SUMIF(F$3:F261,F260,AB$3:AB260),Доп!K259+Доп!L259)," ")</f>
        <v>0</v>
      </c>
      <c r="AC261" s="7">
        <f ca="1">IFERROR(IF(F261="",SUMIF(F$3:F261,F260,AC$3:AC260),IF(AB261&gt;0,AB261-(M261+P261),""))," ")</f>
        <v>0</v>
      </c>
      <c r="AD261" s="1">
        <f ca="1">IFERROR(IF(F261="",SUMIF(F$3:F261,F260,AD$3:AD260),IF(AB261&gt;0,AB261-(M261+Q261),""))," ")</f>
        <v>0</v>
      </c>
      <c r="AE261" s="23" t="str">
        <f>IFERROR(IF(F261="",AVERAGEIF(F$3:F261,F260,AE$3:AE261),AC261/N261)," ")</f>
        <v xml:space="preserve"> </v>
      </c>
      <c r="AF261" s="23" t="str">
        <f>IFERROR(IF(F261="",AVERAGEIF(F$3:F261,F260,AF$3:AF261),AD261/N261)," ")</f>
        <v xml:space="preserve"> </v>
      </c>
    </row>
    <row r="262" spans="7:32" ht="19" customHeight="1" x14ac:dyDescent="0.2">
      <c r="G262" s="1" t="str">
        <f t="shared" si="12"/>
        <v/>
      </c>
      <c r="I262" s="1">
        <f t="shared" si="13"/>
        <v>0</v>
      </c>
      <c r="M262" s="1">
        <f ca="1">IF(F262="",SUMIF(F$3:F262,F261,M$3:M261),K262*L262)</f>
        <v>0</v>
      </c>
      <c r="N262" s="1">
        <f ca="1">IFERROR(IF(F262="",SUMIF(F$3:F262,F261,N$3:N261),VLOOKUP(J:J,Прайс!A:C,3,0)*K262)," ")</f>
        <v>0</v>
      </c>
      <c r="O262" s="7">
        <f ca="1">IFERROR(IF(F262="",SUMIF(F$3:F262,F261,O$3:O261),VLOOKUP(J:J,Прайс!A:E,5,0)*K262)," ")</f>
        <v>0</v>
      </c>
      <c r="P262" s="1">
        <f ca="1">IFERROR(IF(F262="",SUMIF(F$3:F262,F261,P$3:P261),VLOOKUP(J:J,Прайс!A:F,6,0)*K262)," ")</f>
        <v>0</v>
      </c>
      <c r="Q262" s="1">
        <f ca="1">IFERROR(IF(F262="",SUMIF(F$3:F262,F261,Q$3:Q261),VLOOKUP(J:J,Прайс!A:G,7,0)*K262)," ")</f>
        <v>0</v>
      </c>
      <c r="R262" s="7">
        <f ca="1">IFERROR(IF(F262="",SUMIF(F$3:F262,F261,R$3:R261),(N262-(M262+O262+P262)))," ")</f>
        <v>0</v>
      </c>
      <c r="S262" s="1">
        <f ca="1">IFERROR(IF(F262="",SUMIF(F$3:F262,F261,S$3:S261),(N262-(M262+O262+Q262)))," ")</f>
        <v>0</v>
      </c>
      <c r="T262" s="23" t="str">
        <f>IFERROR(IF(F262="",AVERAGEIF(F$3:F262,F261,T$3:T262),R262/N262)," ")</f>
        <v xml:space="preserve"> </v>
      </c>
      <c r="U262" s="23" t="str">
        <f>IFERROR(IF(F262="",AVERAGEIF(F$3:F262,F261,U$3:U262),S262/N262)," ")</f>
        <v xml:space="preserve"> </v>
      </c>
      <c r="V262" s="1" t="str">
        <f t="shared" si="14"/>
        <v xml:space="preserve"> </v>
      </c>
      <c r="AB262" s="7">
        <f ca="1">IFERROR(IF(F262="",SUMIF(F$3:F262,F261,AB$3:AB261),Доп!K260+Доп!L260)," ")</f>
        <v>0</v>
      </c>
      <c r="AC262" s="7">
        <f ca="1">IFERROR(IF(F262="",SUMIF(F$3:F262,F261,AC$3:AC261),IF(AB262&gt;0,AB262-(M262+P262),""))," ")</f>
        <v>0</v>
      </c>
      <c r="AD262" s="1">
        <f ca="1">IFERROR(IF(F262="",SUMIF(F$3:F262,F261,AD$3:AD261),IF(AB262&gt;0,AB262-(M262+Q262),""))," ")</f>
        <v>0</v>
      </c>
      <c r="AE262" s="23" t="str">
        <f>IFERROR(IF(F262="",AVERAGEIF(F$3:F262,F261,AE$3:AE262),AC262/N262)," ")</f>
        <v xml:space="preserve"> </v>
      </c>
      <c r="AF262" s="23" t="str">
        <f>IFERROR(IF(F262="",AVERAGEIF(F$3:F262,F261,AF$3:AF262),AD262/N262)," ")</f>
        <v xml:space="preserve"> </v>
      </c>
    </row>
    <row r="263" spans="7:32" ht="19" customHeight="1" x14ac:dyDescent="0.2">
      <c r="G263" s="1" t="str">
        <f t="shared" si="12"/>
        <v/>
      </c>
      <c r="I263" s="1">
        <f t="shared" si="13"/>
        <v>0</v>
      </c>
      <c r="M263" s="1">
        <f ca="1">IF(F263="",SUMIF(F$3:F263,F262,M$3:M262),K263*L263)</f>
        <v>0</v>
      </c>
      <c r="N263" s="1">
        <f ca="1">IFERROR(IF(F263="",SUMIF(F$3:F263,F262,N$3:N262),VLOOKUP(J:J,Прайс!A:C,3,0)*K263)," ")</f>
        <v>0</v>
      </c>
      <c r="O263" s="7">
        <f ca="1">IFERROR(IF(F263="",SUMIF(F$3:F263,F262,O$3:O262),VLOOKUP(J:J,Прайс!A:E,5,0)*K263)," ")</f>
        <v>0</v>
      </c>
      <c r="P263" s="1">
        <f ca="1">IFERROR(IF(F263="",SUMIF(F$3:F263,F262,P$3:P262),VLOOKUP(J:J,Прайс!A:F,6,0)*K263)," ")</f>
        <v>0</v>
      </c>
      <c r="Q263" s="1">
        <f ca="1">IFERROR(IF(F263="",SUMIF(F$3:F263,F262,Q$3:Q262),VLOOKUP(J:J,Прайс!A:G,7,0)*K263)," ")</f>
        <v>0</v>
      </c>
      <c r="R263" s="7">
        <f ca="1">IFERROR(IF(F263="",SUMIF(F$3:F263,F262,R$3:R262),(N263-(M263+O263+P263)))," ")</f>
        <v>0</v>
      </c>
      <c r="S263" s="1">
        <f ca="1">IFERROR(IF(F263="",SUMIF(F$3:F263,F262,S$3:S262),(N263-(M263+O263+Q263)))," ")</f>
        <v>0</v>
      </c>
      <c r="T263" s="23" t="str">
        <f>IFERROR(IF(F263="",AVERAGEIF(F$3:F263,F262,T$3:T263),R263/N263)," ")</f>
        <v xml:space="preserve"> </v>
      </c>
      <c r="U263" s="23" t="str">
        <f>IFERROR(IF(F263="",AVERAGEIF(F$3:F263,F262,U$3:U263),S263/N263)," ")</f>
        <v xml:space="preserve"> </v>
      </c>
      <c r="V263" s="1" t="str">
        <f t="shared" si="14"/>
        <v xml:space="preserve"> </v>
      </c>
      <c r="AB263" s="7">
        <f ca="1">IFERROR(IF(F263="",SUMIF(F$3:F263,F262,AB$3:AB262),Доп!K261+Доп!L261)," ")</f>
        <v>0</v>
      </c>
      <c r="AC263" s="7">
        <f ca="1">IFERROR(IF(F263="",SUMIF(F$3:F263,F262,AC$3:AC262),IF(AB263&gt;0,AB263-(M263+P263),""))," ")</f>
        <v>0</v>
      </c>
      <c r="AD263" s="1">
        <f ca="1">IFERROR(IF(F263="",SUMIF(F$3:F263,F262,AD$3:AD262),IF(AB263&gt;0,AB263-(M263+Q263),""))," ")</f>
        <v>0</v>
      </c>
      <c r="AE263" s="23" t="str">
        <f>IFERROR(IF(F263="",AVERAGEIF(F$3:F263,F262,AE$3:AE263),AC263/N263)," ")</f>
        <v xml:space="preserve"> </v>
      </c>
      <c r="AF263" s="23" t="str">
        <f>IFERROR(IF(F263="",AVERAGEIF(F$3:F263,F262,AF$3:AF263),AD263/N263)," ")</f>
        <v xml:space="preserve"> </v>
      </c>
    </row>
    <row r="264" spans="7:32" ht="19" customHeight="1" x14ac:dyDescent="0.2">
      <c r="G264" s="1" t="str">
        <f t="shared" si="12"/>
        <v/>
      </c>
      <c r="I264" s="1">
        <f t="shared" si="13"/>
        <v>0</v>
      </c>
      <c r="M264" s="1">
        <f ca="1">IF(F264="",SUMIF(F$3:F264,F263,M$3:M263),K264*L264)</f>
        <v>0</v>
      </c>
      <c r="N264" s="1">
        <f ca="1">IFERROR(IF(F264="",SUMIF(F$3:F264,F263,N$3:N263),VLOOKUP(J:J,Прайс!A:C,3,0)*K264)," ")</f>
        <v>0</v>
      </c>
      <c r="O264" s="7">
        <f ca="1">IFERROR(IF(F264="",SUMIF(F$3:F264,F263,O$3:O263),VLOOKUP(J:J,Прайс!A:E,5,0)*K264)," ")</f>
        <v>0</v>
      </c>
      <c r="P264" s="1">
        <f ca="1">IFERROR(IF(F264="",SUMIF(F$3:F264,F263,P$3:P263),VLOOKUP(J:J,Прайс!A:F,6,0)*K264)," ")</f>
        <v>0</v>
      </c>
      <c r="Q264" s="1">
        <f ca="1">IFERROR(IF(F264="",SUMIF(F$3:F264,F263,Q$3:Q263),VLOOKUP(J:J,Прайс!A:G,7,0)*K264)," ")</f>
        <v>0</v>
      </c>
      <c r="R264" s="7">
        <f ca="1">IFERROR(IF(F264="",SUMIF(F$3:F264,F263,R$3:R263),(N264-(M264+O264+P264)))," ")</f>
        <v>0</v>
      </c>
      <c r="S264" s="1">
        <f ca="1">IFERROR(IF(F264="",SUMIF(F$3:F264,F263,S$3:S263),(N264-(M264+O264+Q264)))," ")</f>
        <v>0</v>
      </c>
      <c r="T264" s="23" t="str">
        <f>IFERROR(IF(F264="",AVERAGEIF(F$3:F264,F263,T$3:T264),R264/N264)," ")</f>
        <v xml:space="preserve"> </v>
      </c>
      <c r="U264" s="23" t="str">
        <f>IFERROR(IF(F264="",AVERAGEIF(F$3:F264,F263,U$3:U264),S264/N264)," ")</f>
        <v xml:space="preserve"> </v>
      </c>
      <c r="V264" s="1" t="str">
        <f t="shared" si="14"/>
        <v xml:space="preserve"> </v>
      </c>
      <c r="AB264" s="7">
        <f ca="1">IFERROR(IF(F264="",SUMIF(F$3:F264,F263,AB$3:AB263),Доп!K262+Доп!L262)," ")</f>
        <v>0</v>
      </c>
      <c r="AC264" s="7">
        <f ca="1">IFERROR(IF(F264="",SUMIF(F$3:F264,F263,AC$3:AC263),IF(AB264&gt;0,AB264-(M264+P264),""))," ")</f>
        <v>0</v>
      </c>
      <c r="AD264" s="1">
        <f ca="1">IFERROR(IF(F264="",SUMIF(F$3:F264,F263,AD$3:AD263),IF(AB264&gt;0,AB264-(M264+Q264),""))," ")</f>
        <v>0</v>
      </c>
      <c r="AE264" s="23" t="str">
        <f>IFERROR(IF(F264="",AVERAGEIF(F$3:F264,F263,AE$3:AE264),AC264/N264)," ")</f>
        <v xml:space="preserve"> </v>
      </c>
      <c r="AF264" s="23" t="str">
        <f>IFERROR(IF(F264="",AVERAGEIF(F$3:F264,F263,AF$3:AF264),AD264/N264)," ")</f>
        <v xml:space="preserve"> </v>
      </c>
    </row>
    <row r="265" spans="7:32" ht="19" customHeight="1" x14ac:dyDescent="0.2">
      <c r="G265" s="1" t="str">
        <f t="shared" si="12"/>
        <v/>
      </c>
      <c r="I265" s="1">
        <f t="shared" si="13"/>
        <v>0</v>
      </c>
      <c r="M265" s="1">
        <f ca="1">IF(F265="",SUMIF(F$3:F265,F264,M$3:M264),K265*L265)</f>
        <v>0</v>
      </c>
      <c r="N265" s="1">
        <f ca="1">IFERROR(IF(F265="",SUMIF(F$3:F265,F264,N$3:N264),VLOOKUP(J:J,Прайс!A:C,3,0)*K265)," ")</f>
        <v>0</v>
      </c>
      <c r="O265" s="7">
        <f ca="1">IFERROR(IF(F265="",SUMIF(F$3:F265,F264,O$3:O264),VLOOKUP(J:J,Прайс!A:E,5,0)*K265)," ")</f>
        <v>0</v>
      </c>
      <c r="P265" s="1">
        <f ca="1">IFERROR(IF(F265="",SUMIF(F$3:F265,F264,P$3:P264),VLOOKUP(J:J,Прайс!A:F,6,0)*K265)," ")</f>
        <v>0</v>
      </c>
      <c r="Q265" s="1">
        <f ca="1">IFERROR(IF(F265="",SUMIF(F$3:F265,F264,Q$3:Q264),VLOOKUP(J:J,Прайс!A:G,7,0)*K265)," ")</f>
        <v>0</v>
      </c>
      <c r="R265" s="7">
        <f ca="1">IFERROR(IF(F265="",SUMIF(F$3:F265,F264,R$3:R264),(N265-(M265+O265+P265)))," ")</f>
        <v>0</v>
      </c>
      <c r="S265" s="1">
        <f ca="1">IFERROR(IF(F265="",SUMIF(F$3:F265,F264,S$3:S264),(N265-(M265+O265+Q265)))," ")</f>
        <v>0</v>
      </c>
      <c r="T265" s="23" t="str">
        <f>IFERROR(IF(F265="",AVERAGEIF(F$3:F265,F264,T$3:T265),R265/N265)," ")</f>
        <v xml:space="preserve"> </v>
      </c>
      <c r="U265" s="23" t="str">
        <f>IFERROR(IF(F265="",AVERAGEIF(F$3:F265,F264,U$3:U265),S265/N265)," ")</f>
        <v xml:space="preserve"> </v>
      </c>
      <c r="V265" s="1" t="str">
        <f t="shared" si="14"/>
        <v xml:space="preserve"> </v>
      </c>
      <c r="AB265" s="7">
        <f ca="1">IFERROR(IF(F265="",SUMIF(F$3:F265,F264,AB$3:AB264),Доп!K263+Доп!L263)," ")</f>
        <v>0</v>
      </c>
      <c r="AC265" s="7">
        <f ca="1">IFERROR(IF(F265="",SUMIF(F$3:F265,F264,AC$3:AC264),IF(AB265&gt;0,AB265-(M265+P265),""))," ")</f>
        <v>0</v>
      </c>
      <c r="AD265" s="1">
        <f ca="1">IFERROR(IF(F265="",SUMIF(F$3:F265,F264,AD$3:AD264),IF(AB265&gt;0,AB265-(M265+Q265),""))," ")</f>
        <v>0</v>
      </c>
      <c r="AE265" s="23" t="str">
        <f>IFERROR(IF(F265="",AVERAGEIF(F$3:F265,F264,AE$3:AE265),AC265/N265)," ")</f>
        <v xml:space="preserve"> </v>
      </c>
      <c r="AF265" s="23" t="str">
        <f>IFERROR(IF(F265="",AVERAGEIF(F$3:F265,F264,AF$3:AF265),AD265/N265)," ")</f>
        <v xml:space="preserve"> </v>
      </c>
    </row>
    <row r="266" spans="7:32" ht="19" customHeight="1" x14ac:dyDescent="0.2">
      <c r="G266" s="1" t="str">
        <f t="shared" si="12"/>
        <v/>
      </c>
      <c r="I266" s="1">
        <f t="shared" si="13"/>
        <v>0</v>
      </c>
      <c r="M266" s="1">
        <f ca="1">IF(F266="",SUMIF(F$3:F266,F265,M$3:M265),K266*L266)</f>
        <v>0</v>
      </c>
      <c r="N266" s="1">
        <f ca="1">IFERROR(IF(F266="",SUMIF(F$3:F266,F265,N$3:N265),VLOOKUP(J:J,Прайс!A:C,3,0)*K266)," ")</f>
        <v>0</v>
      </c>
      <c r="O266" s="7">
        <f ca="1">IFERROR(IF(F266="",SUMIF(F$3:F266,F265,O$3:O265),VLOOKUP(J:J,Прайс!A:E,5,0)*K266)," ")</f>
        <v>0</v>
      </c>
      <c r="P266" s="1">
        <f ca="1">IFERROR(IF(F266="",SUMIF(F$3:F266,F265,P$3:P265),VLOOKUP(J:J,Прайс!A:F,6,0)*K266)," ")</f>
        <v>0</v>
      </c>
      <c r="Q266" s="1">
        <f ca="1">IFERROR(IF(F266="",SUMIF(F$3:F266,F265,Q$3:Q265),VLOOKUP(J:J,Прайс!A:G,7,0)*K266)," ")</f>
        <v>0</v>
      </c>
      <c r="R266" s="7">
        <f ca="1">IFERROR(IF(F266="",SUMIF(F$3:F266,F265,R$3:R265),(N266-(M266+O266+P266)))," ")</f>
        <v>0</v>
      </c>
      <c r="S266" s="1">
        <f ca="1">IFERROR(IF(F266="",SUMIF(F$3:F266,F265,S$3:S265),(N266-(M266+O266+Q266)))," ")</f>
        <v>0</v>
      </c>
      <c r="T266" s="23" t="str">
        <f>IFERROR(IF(F266="",AVERAGEIF(F$3:F266,F265,T$3:T266),R266/N266)," ")</f>
        <v xml:space="preserve"> </v>
      </c>
      <c r="U266" s="23" t="str">
        <f>IFERROR(IF(F266="",AVERAGEIF(F$3:F266,F265,U$3:U266),S266/N266)," ")</f>
        <v xml:space="preserve"> </v>
      </c>
      <c r="V266" s="1" t="str">
        <f t="shared" si="14"/>
        <v xml:space="preserve"> </v>
      </c>
      <c r="AB266" s="7">
        <f ca="1">IFERROR(IF(F266="",SUMIF(F$3:F266,F265,AB$3:AB265),Доп!K264+Доп!L264)," ")</f>
        <v>0</v>
      </c>
      <c r="AC266" s="7">
        <f ca="1">IFERROR(IF(F266="",SUMIF(F$3:F266,F265,AC$3:AC265),IF(AB266&gt;0,AB266-(M266+P266),""))," ")</f>
        <v>0</v>
      </c>
      <c r="AD266" s="1">
        <f ca="1">IFERROR(IF(F266="",SUMIF(F$3:F266,F265,AD$3:AD265),IF(AB266&gt;0,AB266-(M266+Q266),""))," ")</f>
        <v>0</v>
      </c>
      <c r="AE266" s="23" t="str">
        <f>IFERROR(IF(F266="",AVERAGEIF(F$3:F266,F265,AE$3:AE266),AC266/N266)," ")</f>
        <v xml:space="preserve"> </v>
      </c>
      <c r="AF266" s="23" t="str">
        <f>IFERROR(IF(F266="",AVERAGEIF(F$3:F266,F265,AF$3:AF266),AD266/N266)," ")</f>
        <v xml:space="preserve"> </v>
      </c>
    </row>
    <row r="267" spans="7:32" ht="19" customHeight="1" x14ac:dyDescent="0.2">
      <c r="G267" s="1" t="str">
        <f t="shared" si="12"/>
        <v/>
      </c>
      <c r="I267" s="1">
        <f t="shared" si="13"/>
        <v>0</v>
      </c>
      <c r="M267" s="1">
        <f ca="1">IF(F267="",SUMIF(F$3:F267,F266,M$3:M266),K267*L267)</f>
        <v>0</v>
      </c>
      <c r="N267" s="1">
        <f ca="1">IFERROR(IF(F267="",SUMIF(F$3:F267,F266,N$3:N266),VLOOKUP(J:J,Прайс!A:C,3,0)*K267)," ")</f>
        <v>0</v>
      </c>
      <c r="O267" s="7">
        <f ca="1">IFERROR(IF(F267="",SUMIF(F$3:F267,F266,O$3:O266),VLOOKUP(J:J,Прайс!A:E,5,0)*K267)," ")</f>
        <v>0</v>
      </c>
      <c r="P267" s="1">
        <f ca="1">IFERROR(IF(F267="",SUMIF(F$3:F267,F266,P$3:P266),VLOOKUP(J:J,Прайс!A:F,6,0)*K267)," ")</f>
        <v>0</v>
      </c>
      <c r="Q267" s="1">
        <f ca="1">IFERROR(IF(F267="",SUMIF(F$3:F267,F266,Q$3:Q266),VLOOKUP(J:J,Прайс!A:G,7,0)*K267)," ")</f>
        <v>0</v>
      </c>
      <c r="R267" s="7">
        <f ca="1">IFERROR(IF(F267="",SUMIF(F$3:F267,F266,R$3:R266),(N267-(M267+O267+P267)))," ")</f>
        <v>0</v>
      </c>
      <c r="S267" s="1">
        <f ca="1">IFERROR(IF(F267="",SUMIF(F$3:F267,F266,S$3:S266),(N267-(M267+O267+Q267)))," ")</f>
        <v>0</v>
      </c>
      <c r="T267" s="23" t="str">
        <f>IFERROR(IF(F267="",AVERAGEIF(F$3:F267,F266,T$3:T267),R267/N267)," ")</f>
        <v xml:space="preserve"> </v>
      </c>
      <c r="U267" s="23" t="str">
        <f>IFERROR(IF(F267="",AVERAGEIF(F$3:F267,F266,U$3:U267),S267/N267)," ")</f>
        <v xml:space="preserve"> </v>
      </c>
      <c r="V267" s="1" t="str">
        <f t="shared" si="14"/>
        <v xml:space="preserve"> </v>
      </c>
      <c r="AB267" s="7">
        <f ca="1">IFERROR(IF(F267="",SUMIF(F$3:F267,F266,AB$3:AB266),Доп!K265+Доп!L265)," ")</f>
        <v>0</v>
      </c>
      <c r="AC267" s="7">
        <f ca="1">IFERROR(IF(F267="",SUMIF(F$3:F267,F266,AC$3:AC266),IF(AB267&gt;0,AB267-(M267+P267),""))," ")</f>
        <v>0</v>
      </c>
      <c r="AD267" s="1">
        <f ca="1">IFERROR(IF(F267="",SUMIF(F$3:F267,F266,AD$3:AD266),IF(AB267&gt;0,AB267-(M267+Q267),""))," ")</f>
        <v>0</v>
      </c>
      <c r="AE267" s="23" t="str">
        <f>IFERROR(IF(F267="",AVERAGEIF(F$3:F267,F266,AE$3:AE267),AC267/N267)," ")</f>
        <v xml:space="preserve"> </v>
      </c>
      <c r="AF267" s="23" t="str">
        <f>IFERROR(IF(F267="",AVERAGEIF(F$3:F267,F266,AF$3:AF267),AD267/N267)," ")</f>
        <v xml:space="preserve"> </v>
      </c>
    </row>
    <row r="268" spans="7:32" ht="19" customHeight="1" x14ac:dyDescent="0.2">
      <c r="G268" s="1" t="str">
        <f t="shared" si="12"/>
        <v/>
      </c>
      <c r="I268" s="1">
        <f t="shared" si="13"/>
        <v>0</v>
      </c>
      <c r="M268" s="1">
        <f ca="1">IF(F268="",SUMIF(F$3:F268,F267,M$3:M267),K268*L268)</f>
        <v>0</v>
      </c>
      <c r="N268" s="1">
        <f ca="1">IFERROR(IF(F268="",SUMIF(F$3:F268,F267,N$3:N267),VLOOKUP(J:J,Прайс!A:C,3,0)*K268)," ")</f>
        <v>0</v>
      </c>
      <c r="O268" s="7">
        <f ca="1">IFERROR(IF(F268="",SUMIF(F$3:F268,F267,O$3:O267),VLOOKUP(J:J,Прайс!A:E,5,0)*K268)," ")</f>
        <v>0</v>
      </c>
      <c r="P268" s="1">
        <f ca="1">IFERROR(IF(F268="",SUMIF(F$3:F268,F267,P$3:P267),VLOOKUP(J:J,Прайс!A:F,6,0)*K268)," ")</f>
        <v>0</v>
      </c>
      <c r="Q268" s="1">
        <f ca="1">IFERROR(IF(F268="",SUMIF(F$3:F268,F267,Q$3:Q267),VLOOKUP(J:J,Прайс!A:G,7,0)*K268)," ")</f>
        <v>0</v>
      </c>
      <c r="R268" s="7">
        <f ca="1">IFERROR(IF(F268="",SUMIF(F$3:F268,F267,R$3:R267),(N268-(M268+O268+P268)))," ")</f>
        <v>0</v>
      </c>
      <c r="S268" s="1">
        <f ca="1">IFERROR(IF(F268="",SUMIF(F$3:F268,F267,S$3:S267),(N268-(M268+O268+Q268)))," ")</f>
        <v>0</v>
      </c>
      <c r="T268" s="23" t="str">
        <f>IFERROR(IF(F268="",AVERAGEIF(F$3:F268,F267,T$3:T268),R268/N268)," ")</f>
        <v xml:space="preserve"> </v>
      </c>
      <c r="U268" s="23" t="str">
        <f>IFERROR(IF(F268="",AVERAGEIF(F$3:F268,F267,U$3:U268),S268/N268)," ")</f>
        <v xml:space="preserve"> </v>
      </c>
      <c r="V268" s="1" t="str">
        <f t="shared" si="14"/>
        <v xml:space="preserve"> </v>
      </c>
      <c r="AB268" s="7">
        <f ca="1">IFERROR(IF(F268="",SUMIF(F$3:F268,F267,AB$3:AB267),Доп!K266+Доп!L266)," ")</f>
        <v>0</v>
      </c>
      <c r="AC268" s="7">
        <f ca="1">IFERROR(IF(F268="",SUMIF(F$3:F268,F267,AC$3:AC267),IF(AB268&gt;0,AB268-(M268+P268),""))," ")</f>
        <v>0</v>
      </c>
      <c r="AD268" s="1">
        <f ca="1">IFERROR(IF(F268="",SUMIF(F$3:F268,F267,AD$3:AD267),IF(AB268&gt;0,AB268-(M268+Q268),""))," ")</f>
        <v>0</v>
      </c>
      <c r="AE268" s="23" t="str">
        <f>IFERROR(IF(F268="",AVERAGEIF(F$3:F268,F267,AE$3:AE268),AC268/N268)," ")</f>
        <v xml:space="preserve"> </v>
      </c>
      <c r="AF268" s="23" t="str">
        <f>IFERROR(IF(F268="",AVERAGEIF(F$3:F268,F267,AF$3:AF268),AD268/N268)," ")</f>
        <v xml:space="preserve"> </v>
      </c>
    </row>
    <row r="269" spans="7:32" ht="19" customHeight="1" x14ac:dyDescent="0.2">
      <c r="G269" s="1" t="str">
        <f t="shared" si="12"/>
        <v/>
      </c>
      <c r="I269" s="1">
        <f t="shared" si="13"/>
        <v>0</v>
      </c>
      <c r="M269" s="1">
        <f ca="1">IF(F269="",SUMIF(F$3:F269,F268,M$3:M268),K269*L269)</f>
        <v>0</v>
      </c>
      <c r="N269" s="1">
        <f ca="1">IFERROR(IF(F269="",SUMIF(F$3:F269,F268,N$3:N268),VLOOKUP(J:J,Прайс!A:C,3,0)*K269)," ")</f>
        <v>0</v>
      </c>
      <c r="O269" s="7">
        <f ca="1">IFERROR(IF(F269="",SUMIF(F$3:F269,F268,O$3:O268),VLOOKUP(J:J,Прайс!A:E,5,0)*K269)," ")</f>
        <v>0</v>
      </c>
      <c r="P269" s="1">
        <f ca="1">IFERROR(IF(F269="",SUMIF(F$3:F269,F268,P$3:P268),VLOOKUP(J:J,Прайс!A:F,6,0)*K269)," ")</f>
        <v>0</v>
      </c>
      <c r="Q269" s="1">
        <f ca="1">IFERROR(IF(F269="",SUMIF(F$3:F269,F268,Q$3:Q268),VLOOKUP(J:J,Прайс!A:G,7,0)*K269)," ")</f>
        <v>0</v>
      </c>
      <c r="R269" s="7">
        <f ca="1">IFERROR(IF(F269="",SUMIF(F$3:F269,F268,R$3:R268),(N269-(M269+O269+P269)))," ")</f>
        <v>0</v>
      </c>
      <c r="S269" s="1">
        <f ca="1">IFERROR(IF(F269="",SUMIF(F$3:F269,F268,S$3:S268),(N269-(M269+O269+Q269)))," ")</f>
        <v>0</v>
      </c>
      <c r="T269" s="23" t="str">
        <f>IFERROR(IF(F269="",AVERAGEIF(F$3:F269,F268,T$3:T269),R269/N269)," ")</f>
        <v xml:space="preserve"> </v>
      </c>
      <c r="U269" s="23" t="str">
        <f>IFERROR(IF(F269="",AVERAGEIF(F$3:F269,F268,U$3:U269),S269/N269)," ")</f>
        <v xml:space="preserve"> </v>
      </c>
      <c r="V269" s="1" t="str">
        <f t="shared" si="14"/>
        <v xml:space="preserve"> </v>
      </c>
      <c r="AB269" s="7">
        <f ca="1">IFERROR(IF(F269="",SUMIF(F$3:F269,F268,AB$3:AB268),Доп!K267+Доп!L267)," ")</f>
        <v>0</v>
      </c>
      <c r="AC269" s="7">
        <f ca="1">IFERROR(IF(F269="",SUMIF(F$3:F269,F268,AC$3:AC268),IF(AB269&gt;0,AB269-(M269+P269),""))," ")</f>
        <v>0</v>
      </c>
      <c r="AD269" s="1">
        <f ca="1">IFERROR(IF(F269="",SUMIF(F$3:F269,F268,AD$3:AD268),IF(AB269&gt;0,AB269-(M269+Q269),""))," ")</f>
        <v>0</v>
      </c>
      <c r="AE269" s="23" t="str">
        <f>IFERROR(IF(F269="",AVERAGEIF(F$3:F269,F268,AE$3:AE269),AC269/N269)," ")</f>
        <v xml:space="preserve"> </v>
      </c>
      <c r="AF269" s="23" t="str">
        <f>IFERROR(IF(F269="",AVERAGEIF(F$3:F269,F268,AF$3:AF269),AD269/N269)," ")</f>
        <v xml:space="preserve"> </v>
      </c>
    </row>
    <row r="270" spans="7:32" ht="19" customHeight="1" x14ac:dyDescent="0.2">
      <c r="G270" s="1" t="str">
        <f t="shared" si="12"/>
        <v/>
      </c>
      <c r="I270" s="1">
        <f t="shared" si="13"/>
        <v>0</v>
      </c>
      <c r="M270" s="1">
        <f ca="1">IF(F270="",SUMIF(F$3:F270,F269,M$3:M269),K270*L270)</f>
        <v>0</v>
      </c>
      <c r="N270" s="1">
        <f ca="1">IFERROR(IF(F270="",SUMIF(F$3:F270,F269,N$3:N269),VLOOKUP(J:J,Прайс!A:C,3,0)*K270)," ")</f>
        <v>0</v>
      </c>
      <c r="O270" s="7">
        <f ca="1">IFERROR(IF(F270="",SUMIF(F$3:F270,F269,O$3:O269),VLOOKUP(J:J,Прайс!A:E,5,0)*K270)," ")</f>
        <v>0</v>
      </c>
      <c r="P270" s="1">
        <f ca="1">IFERROR(IF(F270="",SUMIF(F$3:F270,F269,P$3:P269),VLOOKUP(J:J,Прайс!A:F,6,0)*K270)," ")</f>
        <v>0</v>
      </c>
      <c r="Q270" s="1">
        <f ca="1">IFERROR(IF(F270="",SUMIF(F$3:F270,F269,Q$3:Q269),VLOOKUP(J:J,Прайс!A:G,7,0)*K270)," ")</f>
        <v>0</v>
      </c>
      <c r="R270" s="7">
        <f ca="1">IFERROR(IF(F270="",SUMIF(F$3:F270,F269,R$3:R269),(N270-(M270+O270+P270)))," ")</f>
        <v>0</v>
      </c>
      <c r="S270" s="1">
        <f ca="1">IFERROR(IF(F270="",SUMIF(F$3:F270,F269,S$3:S269),(N270-(M270+O270+Q270)))," ")</f>
        <v>0</v>
      </c>
      <c r="T270" s="23" t="str">
        <f>IFERROR(IF(F270="",AVERAGEIF(F$3:F270,F269,T$3:T270),R270/N270)," ")</f>
        <v xml:space="preserve"> </v>
      </c>
      <c r="U270" s="23" t="str">
        <f>IFERROR(IF(F270="",AVERAGEIF(F$3:F270,F269,U$3:U270),S270/N270)," ")</f>
        <v xml:space="preserve"> </v>
      </c>
      <c r="V270" s="1" t="str">
        <f t="shared" si="14"/>
        <v xml:space="preserve"> </v>
      </c>
      <c r="AB270" s="7">
        <f ca="1">IFERROR(IF(F270="",SUMIF(F$3:F270,F269,AB$3:AB269),Доп!K268+Доп!L268)," ")</f>
        <v>0</v>
      </c>
      <c r="AC270" s="7">
        <f ca="1">IFERROR(IF(F270="",SUMIF(F$3:F270,F269,AC$3:AC269),IF(AB270&gt;0,AB270-(M270+P270),""))," ")</f>
        <v>0</v>
      </c>
      <c r="AD270" s="1">
        <f ca="1">IFERROR(IF(F270="",SUMIF(F$3:F270,F269,AD$3:AD269),IF(AB270&gt;0,AB270-(M270+Q270),""))," ")</f>
        <v>0</v>
      </c>
      <c r="AE270" s="23" t="str">
        <f>IFERROR(IF(F270="",AVERAGEIF(F$3:F270,F269,AE$3:AE270),AC270/N270)," ")</f>
        <v xml:space="preserve"> </v>
      </c>
      <c r="AF270" s="23" t="str">
        <f>IFERROR(IF(F270="",AVERAGEIF(F$3:F270,F269,AF$3:AF270),AD270/N270)," ")</f>
        <v xml:space="preserve"> </v>
      </c>
    </row>
    <row r="271" spans="7:32" ht="19" customHeight="1" x14ac:dyDescent="0.2">
      <c r="G271" s="1" t="str">
        <f t="shared" si="12"/>
        <v/>
      </c>
      <c r="I271" s="1">
        <f t="shared" si="13"/>
        <v>0</v>
      </c>
      <c r="M271" s="1">
        <f ca="1">IF(F271="",SUMIF(F$3:F271,F270,M$3:M270),K271*L271)</f>
        <v>0</v>
      </c>
      <c r="N271" s="1">
        <f ca="1">IFERROR(IF(F271="",SUMIF(F$3:F271,F270,N$3:N270),VLOOKUP(J:J,Прайс!A:C,3,0)*K271)," ")</f>
        <v>0</v>
      </c>
      <c r="O271" s="7">
        <f ca="1">IFERROR(IF(F271="",SUMIF(F$3:F271,F270,O$3:O270),VLOOKUP(J:J,Прайс!A:E,5,0)*K271)," ")</f>
        <v>0</v>
      </c>
      <c r="P271" s="1">
        <f ca="1">IFERROR(IF(F271="",SUMIF(F$3:F271,F270,P$3:P270),VLOOKUP(J:J,Прайс!A:F,6,0)*K271)," ")</f>
        <v>0</v>
      </c>
      <c r="Q271" s="1">
        <f ca="1">IFERROR(IF(F271="",SUMIF(F$3:F271,F270,Q$3:Q270),VLOOKUP(J:J,Прайс!A:G,7,0)*K271)," ")</f>
        <v>0</v>
      </c>
      <c r="R271" s="7">
        <f ca="1">IFERROR(IF(F271="",SUMIF(F$3:F271,F270,R$3:R270),(N271-(M271+O271+P271)))," ")</f>
        <v>0</v>
      </c>
      <c r="S271" s="1">
        <f ca="1">IFERROR(IF(F271="",SUMIF(F$3:F271,F270,S$3:S270),(N271-(M271+O271+Q271)))," ")</f>
        <v>0</v>
      </c>
      <c r="T271" s="23" t="str">
        <f>IFERROR(IF(F271="",AVERAGEIF(F$3:F271,F270,T$3:T271),R271/N271)," ")</f>
        <v xml:space="preserve"> </v>
      </c>
      <c r="U271" s="23" t="str">
        <f>IFERROR(IF(F271="",AVERAGEIF(F$3:F271,F270,U$3:U271),S271/N271)," ")</f>
        <v xml:space="preserve"> </v>
      </c>
      <c r="V271" s="1" t="str">
        <f t="shared" si="14"/>
        <v xml:space="preserve"> </v>
      </c>
      <c r="AB271" s="7">
        <f ca="1">IFERROR(IF(F271="",SUMIF(F$3:F271,F270,AB$3:AB270),Доп!K269+Доп!L269)," ")</f>
        <v>0</v>
      </c>
      <c r="AC271" s="7">
        <f ca="1">IFERROR(IF(F271="",SUMIF(F$3:F271,F270,AC$3:AC270),IF(AB271&gt;0,AB271-(M271+P271),""))," ")</f>
        <v>0</v>
      </c>
      <c r="AD271" s="1">
        <f ca="1">IFERROR(IF(F271="",SUMIF(F$3:F271,F270,AD$3:AD270),IF(AB271&gt;0,AB271-(M271+Q271),""))," ")</f>
        <v>0</v>
      </c>
      <c r="AE271" s="23" t="str">
        <f>IFERROR(IF(F271="",AVERAGEIF(F$3:F271,F270,AE$3:AE271),AC271/N271)," ")</f>
        <v xml:space="preserve"> </v>
      </c>
      <c r="AF271" s="23" t="str">
        <f>IFERROR(IF(F271="",AVERAGEIF(F$3:F271,F270,AF$3:AF271),AD271/N271)," ")</f>
        <v xml:space="preserve"> </v>
      </c>
    </row>
    <row r="272" spans="7:32" ht="19" customHeight="1" x14ac:dyDescent="0.2">
      <c r="G272" s="1" t="str">
        <f t="shared" si="12"/>
        <v/>
      </c>
      <c r="I272" s="1">
        <f t="shared" si="13"/>
        <v>0</v>
      </c>
      <c r="M272" s="1">
        <f ca="1">IF(F272="",SUMIF(F$3:F272,F271,M$3:M271),K272*L272)</f>
        <v>0</v>
      </c>
      <c r="N272" s="1">
        <f ca="1">IFERROR(IF(F272="",SUMIF(F$3:F272,F271,N$3:N271),VLOOKUP(J:J,Прайс!A:C,3,0)*K272)," ")</f>
        <v>0</v>
      </c>
      <c r="O272" s="7">
        <f ca="1">IFERROR(IF(F272="",SUMIF(F$3:F272,F271,O$3:O271),VLOOKUP(J:J,Прайс!A:E,5,0)*K272)," ")</f>
        <v>0</v>
      </c>
      <c r="P272" s="1">
        <f ca="1">IFERROR(IF(F272="",SUMIF(F$3:F272,F271,P$3:P271),VLOOKUP(J:J,Прайс!A:F,6,0)*K272)," ")</f>
        <v>0</v>
      </c>
      <c r="Q272" s="1">
        <f ca="1">IFERROR(IF(F272="",SUMIF(F$3:F272,F271,Q$3:Q271),VLOOKUP(J:J,Прайс!A:G,7,0)*K272)," ")</f>
        <v>0</v>
      </c>
      <c r="R272" s="7">
        <f ca="1">IFERROR(IF(F272="",SUMIF(F$3:F272,F271,R$3:R271),(N272-(M272+O272+P272)))," ")</f>
        <v>0</v>
      </c>
      <c r="S272" s="1">
        <f ca="1">IFERROR(IF(F272="",SUMIF(F$3:F272,F271,S$3:S271),(N272-(M272+O272+Q272)))," ")</f>
        <v>0</v>
      </c>
      <c r="T272" s="23" t="str">
        <f>IFERROR(IF(F272="",AVERAGEIF(F$3:F272,F271,T$3:T272),R272/N272)," ")</f>
        <v xml:space="preserve"> </v>
      </c>
      <c r="U272" s="23" t="str">
        <f>IFERROR(IF(F272="",AVERAGEIF(F$3:F272,F271,U$3:U272),S272/N272)," ")</f>
        <v xml:space="preserve"> </v>
      </c>
      <c r="V272" s="1" t="str">
        <f t="shared" si="14"/>
        <v xml:space="preserve"> </v>
      </c>
      <c r="AB272" s="7">
        <f ca="1">IFERROR(IF(F272="",SUMIF(F$3:F272,F271,AB$3:AB271),Доп!K270+Доп!L270)," ")</f>
        <v>0</v>
      </c>
      <c r="AC272" s="7">
        <f ca="1">IFERROR(IF(F272="",SUMIF(F$3:F272,F271,AC$3:AC271),IF(AB272&gt;0,AB272-(M272+P272),""))," ")</f>
        <v>0</v>
      </c>
      <c r="AD272" s="1">
        <f ca="1">IFERROR(IF(F272="",SUMIF(F$3:F272,F271,AD$3:AD271),IF(AB272&gt;0,AB272-(M272+Q272),""))," ")</f>
        <v>0</v>
      </c>
      <c r="AE272" s="23" t="str">
        <f>IFERROR(IF(F272="",AVERAGEIF(F$3:F272,F271,AE$3:AE272),AC272/N272)," ")</f>
        <v xml:space="preserve"> </v>
      </c>
      <c r="AF272" s="23" t="str">
        <f>IFERROR(IF(F272="",AVERAGEIF(F$3:F272,F271,AF$3:AF272),AD272/N272)," ")</f>
        <v xml:space="preserve"> </v>
      </c>
    </row>
    <row r="273" spans="7:32" ht="19" customHeight="1" x14ac:dyDescent="0.2">
      <c r="G273" s="1" t="str">
        <f t="shared" si="12"/>
        <v/>
      </c>
      <c r="I273" s="1">
        <f t="shared" si="13"/>
        <v>0</v>
      </c>
      <c r="M273" s="1">
        <f ca="1">IF(F273="",SUMIF(F$3:F273,F272,M$3:M272),K273*L273)</f>
        <v>0</v>
      </c>
      <c r="N273" s="1">
        <f ca="1">IFERROR(IF(F273="",SUMIF(F$3:F273,F272,N$3:N272),VLOOKUP(J:J,Прайс!A:C,3,0)*K273)," ")</f>
        <v>0</v>
      </c>
      <c r="O273" s="7">
        <f ca="1">IFERROR(IF(F273="",SUMIF(F$3:F273,F272,O$3:O272),VLOOKUP(J:J,Прайс!A:E,5,0)*K273)," ")</f>
        <v>0</v>
      </c>
      <c r="P273" s="1">
        <f ca="1">IFERROR(IF(F273="",SUMIF(F$3:F273,F272,P$3:P272),VLOOKUP(J:J,Прайс!A:F,6,0)*K273)," ")</f>
        <v>0</v>
      </c>
      <c r="Q273" s="1">
        <f ca="1">IFERROR(IF(F273="",SUMIF(F$3:F273,F272,Q$3:Q272),VLOOKUP(J:J,Прайс!A:G,7,0)*K273)," ")</f>
        <v>0</v>
      </c>
      <c r="R273" s="7">
        <f ca="1">IFERROR(IF(F273="",SUMIF(F$3:F273,F272,R$3:R272),(N273-(M273+O273+P273)))," ")</f>
        <v>0</v>
      </c>
      <c r="S273" s="1">
        <f ca="1">IFERROR(IF(F273="",SUMIF(F$3:F273,F272,S$3:S272),(N273-(M273+O273+Q273)))," ")</f>
        <v>0</v>
      </c>
      <c r="T273" s="23" t="str">
        <f>IFERROR(IF(F273="",AVERAGEIF(F$3:F273,F272,T$3:T273),R273/N273)," ")</f>
        <v xml:space="preserve"> </v>
      </c>
      <c r="U273" s="23" t="str">
        <f>IFERROR(IF(F273="",AVERAGEIF(F$3:F273,F272,U$3:U273),S273/N273)," ")</f>
        <v xml:space="preserve"> </v>
      </c>
      <c r="V273" s="1" t="str">
        <f t="shared" si="14"/>
        <v xml:space="preserve"> </v>
      </c>
      <c r="AB273" s="7">
        <f ca="1">IFERROR(IF(F273="",SUMIF(F$3:F273,F272,AB$3:AB272),Доп!K271+Доп!L271)," ")</f>
        <v>0</v>
      </c>
      <c r="AC273" s="7">
        <f ca="1">IFERROR(IF(F273="",SUMIF(F$3:F273,F272,AC$3:AC272),IF(AB273&gt;0,AB273-(M273+P273),""))," ")</f>
        <v>0</v>
      </c>
      <c r="AD273" s="1">
        <f ca="1">IFERROR(IF(F273="",SUMIF(F$3:F273,F272,AD$3:AD272),IF(AB273&gt;0,AB273-(M273+Q273),""))," ")</f>
        <v>0</v>
      </c>
      <c r="AE273" s="23" t="str">
        <f>IFERROR(IF(F273="",AVERAGEIF(F$3:F273,F272,AE$3:AE273),AC273/N273)," ")</f>
        <v xml:space="preserve"> </v>
      </c>
      <c r="AF273" s="23" t="str">
        <f>IFERROR(IF(F273="",AVERAGEIF(F$3:F273,F272,AF$3:AF273),AD273/N273)," ")</f>
        <v xml:space="preserve"> </v>
      </c>
    </row>
    <row r="274" spans="7:32" ht="19" customHeight="1" x14ac:dyDescent="0.2">
      <c r="G274" s="1" t="str">
        <f t="shared" si="12"/>
        <v/>
      </c>
      <c r="I274" s="1">
        <f t="shared" si="13"/>
        <v>0</v>
      </c>
      <c r="M274" s="1">
        <f ca="1">IF(F274="",SUMIF(F$3:F274,F273,M$3:M273),K274*L274)</f>
        <v>0</v>
      </c>
      <c r="N274" s="1">
        <f ca="1">IFERROR(IF(F274="",SUMIF(F$3:F274,F273,N$3:N273),VLOOKUP(J:J,Прайс!A:C,3,0)*K274)," ")</f>
        <v>0</v>
      </c>
      <c r="O274" s="7">
        <f ca="1">IFERROR(IF(F274="",SUMIF(F$3:F274,F273,O$3:O273),VLOOKUP(J:J,Прайс!A:E,5,0)*K274)," ")</f>
        <v>0</v>
      </c>
      <c r="P274" s="1">
        <f ca="1">IFERROR(IF(F274="",SUMIF(F$3:F274,F273,P$3:P273),VLOOKUP(J:J,Прайс!A:F,6,0)*K274)," ")</f>
        <v>0</v>
      </c>
      <c r="Q274" s="1">
        <f ca="1">IFERROR(IF(F274="",SUMIF(F$3:F274,F273,Q$3:Q273),VLOOKUP(J:J,Прайс!A:G,7,0)*K274)," ")</f>
        <v>0</v>
      </c>
      <c r="R274" s="7">
        <f ca="1">IFERROR(IF(F274="",SUMIF(F$3:F274,F273,R$3:R273),(N274-(M274+O274+P274)))," ")</f>
        <v>0</v>
      </c>
      <c r="S274" s="1">
        <f ca="1">IFERROR(IF(F274="",SUMIF(F$3:F274,F273,S$3:S273),(N274-(M274+O274+Q274)))," ")</f>
        <v>0</v>
      </c>
      <c r="T274" s="23" t="str">
        <f>IFERROR(IF(F274="",AVERAGEIF(F$3:F274,F273,T$3:T274),R274/N274)," ")</f>
        <v xml:space="preserve"> </v>
      </c>
      <c r="U274" s="23" t="str">
        <f>IFERROR(IF(F274="",AVERAGEIF(F$3:F274,F273,U$3:U274),S274/N274)," ")</f>
        <v xml:space="preserve"> </v>
      </c>
      <c r="V274" s="1" t="str">
        <f t="shared" si="14"/>
        <v xml:space="preserve"> </v>
      </c>
      <c r="AB274" s="7">
        <f ca="1">IFERROR(IF(F274="",SUMIF(F$3:F274,F273,AB$3:AB273),Доп!K272+Доп!L272)," ")</f>
        <v>0</v>
      </c>
      <c r="AC274" s="7">
        <f ca="1">IFERROR(IF(F274="",SUMIF(F$3:F274,F273,AC$3:AC273),IF(AB274&gt;0,AB274-(M274+P274),""))," ")</f>
        <v>0</v>
      </c>
      <c r="AD274" s="1">
        <f ca="1">IFERROR(IF(F274="",SUMIF(F$3:F274,F273,AD$3:AD273),IF(AB274&gt;0,AB274-(M274+Q274),""))," ")</f>
        <v>0</v>
      </c>
      <c r="AE274" s="23" t="str">
        <f>IFERROR(IF(F274="",AVERAGEIF(F$3:F274,F273,AE$3:AE274),AC274/N274)," ")</f>
        <v xml:space="preserve"> </v>
      </c>
      <c r="AF274" s="23" t="str">
        <f>IFERROR(IF(F274="",AVERAGEIF(F$3:F274,F273,AF$3:AF274),AD274/N274)," ")</f>
        <v xml:space="preserve"> </v>
      </c>
    </row>
    <row r="275" spans="7:32" ht="19" customHeight="1" x14ac:dyDescent="0.2">
      <c r="G275" s="1" t="str">
        <f t="shared" si="12"/>
        <v/>
      </c>
      <c r="I275" s="1">
        <f t="shared" si="13"/>
        <v>0</v>
      </c>
      <c r="M275" s="1">
        <f ca="1">IF(F275="",SUMIF(F$3:F275,F274,M$3:M274),K275*L275)</f>
        <v>0</v>
      </c>
      <c r="N275" s="1">
        <f ca="1">IFERROR(IF(F275="",SUMIF(F$3:F275,F274,N$3:N274),VLOOKUP(J:J,Прайс!A:C,3,0)*K275)," ")</f>
        <v>0</v>
      </c>
      <c r="O275" s="7">
        <f ca="1">IFERROR(IF(F275="",SUMIF(F$3:F275,F274,O$3:O274),VLOOKUP(J:J,Прайс!A:E,5,0)*K275)," ")</f>
        <v>0</v>
      </c>
      <c r="P275" s="1">
        <f ca="1">IFERROR(IF(F275="",SUMIF(F$3:F275,F274,P$3:P274),VLOOKUP(J:J,Прайс!A:F,6,0)*K275)," ")</f>
        <v>0</v>
      </c>
      <c r="Q275" s="1">
        <f ca="1">IFERROR(IF(F275="",SUMIF(F$3:F275,F274,Q$3:Q274),VLOOKUP(J:J,Прайс!A:G,7,0)*K275)," ")</f>
        <v>0</v>
      </c>
      <c r="R275" s="7">
        <f ca="1">IFERROR(IF(F275="",SUMIF(F$3:F275,F274,R$3:R274),(N275-(M275+O275+P275)))," ")</f>
        <v>0</v>
      </c>
      <c r="S275" s="1">
        <f ca="1">IFERROR(IF(F275="",SUMIF(F$3:F275,F274,S$3:S274),(N275-(M275+O275+Q275)))," ")</f>
        <v>0</v>
      </c>
      <c r="T275" s="23" t="str">
        <f>IFERROR(IF(F275="",AVERAGEIF(F$3:F275,F274,T$3:T275),R275/N275)," ")</f>
        <v xml:space="preserve"> </v>
      </c>
      <c r="U275" s="23" t="str">
        <f>IFERROR(IF(F275="",AVERAGEIF(F$3:F275,F274,U$3:U275),S275/N275)," ")</f>
        <v xml:space="preserve"> </v>
      </c>
      <c r="V275" s="1" t="str">
        <f t="shared" si="14"/>
        <v xml:space="preserve"> </v>
      </c>
      <c r="AB275" s="7">
        <f ca="1">IFERROR(IF(F275="",SUMIF(F$3:F275,F274,AB$3:AB274),Доп!K273+Доп!L273)," ")</f>
        <v>0</v>
      </c>
      <c r="AC275" s="7">
        <f ca="1">IFERROR(IF(F275="",SUMIF(F$3:F275,F274,AC$3:AC274),IF(AB275&gt;0,AB275-(M275+P275),""))," ")</f>
        <v>0</v>
      </c>
      <c r="AD275" s="1">
        <f ca="1">IFERROR(IF(F275="",SUMIF(F$3:F275,F274,AD$3:AD274),IF(AB275&gt;0,AB275-(M275+Q275),""))," ")</f>
        <v>0</v>
      </c>
      <c r="AE275" s="23" t="str">
        <f>IFERROR(IF(F275="",AVERAGEIF(F$3:F275,F274,AE$3:AE275),AC275/N275)," ")</f>
        <v xml:space="preserve"> </v>
      </c>
      <c r="AF275" s="23" t="str">
        <f>IFERROR(IF(F275="",AVERAGEIF(F$3:F275,F274,AF$3:AF275),AD275/N275)," ")</f>
        <v xml:space="preserve"> </v>
      </c>
    </row>
    <row r="276" spans="7:32" ht="19" customHeight="1" x14ac:dyDescent="0.2">
      <c r="G276" s="1" t="str">
        <f t="shared" si="12"/>
        <v/>
      </c>
      <c r="I276" s="1">
        <f t="shared" si="13"/>
        <v>0</v>
      </c>
      <c r="M276" s="1">
        <f ca="1">IF(F276="",SUMIF(F$3:F276,F275,M$3:M275),K276*L276)</f>
        <v>0</v>
      </c>
      <c r="N276" s="1">
        <f ca="1">IFERROR(IF(F276="",SUMIF(F$3:F276,F275,N$3:N275),VLOOKUP(J:J,Прайс!A:C,3,0)*K276)," ")</f>
        <v>0</v>
      </c>
      <c r="O276" s="7">
        <f ca="1">IFERROR(IF(F276="",SUMIF(F$3:F276,F275,O$3:O275),VLOOKUP(J:J,Прайс!A:E,5,0)*K276)," ")</f>
        <v>0</v>
      </c>
      <c r="P276" s="1">
        <f ca="1">IFERROR(IF(F276="",SUMIF(F$3:F276,F275,P$3:P275),VLOOKUP(J:J,Прайс!A:F,6,0)*K276)," ")</f>
        <v>0</v>
      </c>
      <c r="Q276" s="1">
        <f ca="1">IFERROR(IF(F276="",SUMIF(F$3:F276,F275,Q$3:Q275),VLOOKUP(J:J,Прайс!A:G,7,0)*K276)," ")</f>
        <v>0</v>
      </c>
      <c r="R276" s="7">
        <f ca="1">IFERROR(IF(F276="",SUMIF(F$3:F276,F275,R$3:R275),(N276-(M276+O276+P276)))," ")</f>
        <v>0</v>
      </c>
      <c r="S276" s="1">
        <f ca="1">IFERROR(IF(F276="",SUMIF(F$3:F276,F275,S$3:S275),(N276-(M276+O276+Q276)))," ")</f>
        <v>0</v>
      </c>
      <c r="T276" s="23" t="str">
        <f>IFERROR(IF(F276="",AVERAGEIF(F$3:F276,F275,T$3:T276),R276/N276)," ")</f>
        <v xml:space="preserve"> </v>
      </c>
      <c r="U276" s="23" t="str">
        <f>IFERROR(IF(F276="",AVERAGEIF(F$3:F276,F275,U$3:U276),S276/N276)," ")</f>
        <v xml:space="preserve"> </v>
      </c>
      <c r="V276" s="1" t="str">
        <f t="shared" si="14"/>
        <v xml:space="preserve"> </v>
      </c>
      <c r="AB276" s="7">
        <f ca="1">IFERROR(IF(F276="",SUMIF(F$3:F276,F275,AB$3:AB275),Доп!K274+Доп!L274)," ")</f>
        <v>0</v>
      </c>
      <c r="AC276" s="7">
        <f ca="1">IFERROR(IF(F276="",SUMIF(F$3:F276,F275,AC$3:AC275),IF(AB276&gt;0,AB276-(M276+P276),""))," ")</f>
        <v>0</v>
      </c>
      <c r="AD276" s="1">
        <f ca="1">IFERROR(IF(F276="",SUMIF(F$3:F276,F275,AD$3:AD275),IF(AB276&gt;0,AB276-(M276+Q276),""))," ")</f>
        <v>0</v>
      </c>
      <c r="AE276" s="23" t="str">
        <f>IFERROR(IF(F276="",AVERAGEIF(F$3:F276,F275,AE$3:AE276),AC276/N276)," ")</f>
        <v xml:space="preserve"> </v>
      </c>
      <c r="AF276" s="23" t="str">
        <f>IFERROR(IF(F276="",AVERAGEIF(F$3:F276,F275,AF$3:AF276),AD276/N276)," ")</f>
        <v xml:space="preserve"> </v>
      </c>
    </row>
    <row r="277" spans="7:32" ht="19" customHeight="1" x14ac:dyDescent="0.2">
      <c r="G277" s="1" t="str">
        <f t="shared" si="12"/>
        <v/>
      </c>
      <c r="I277" s="1">
        <f t="shared" si="13"/>
        <v>0</v>
      </c>
      <c r="M277" s="1">
        <f ca="1">IF(F277="",SUMIF(F$3:F277,F276,M$3:M276),K277*L277)</f>
        <v>0</v>
      </c>
      <c r="N277" s="1">
        <f ca="1">IFERROR(IF(F277="",SUMIF(F$3:F277,F276,N$3:N276),VLOOKUP(J:J,Прайс!A:C,3,0)*K277)," ")</f>
        <v>0</v>
      </c>
      <c r="O277" s="7">
        <f ca="1">IFERROR(IF(F277="",SUMIF(F$3:F277,F276,O$3:O276),VLOOKUP(J:J,Прайс!A:E,5,0)*K277)," ")</f>
        <v>0</v>
      </c>
      <c r="P277" s="1">
        <f ca="1">IFERROR(IF(F277="",SUMIF(F$3:F277,F276,P$3:P276),VLOOKUP(J:J,Прайс!A:F,6,0)*K277)," ")</f>
        <v>0</v>
      </c>
      <c r="Q277" s="1">
        <f ca="1">IFERROR(IF(F277="",SUMIF(F$3:F277,F276,Q$3:Q276),VLOOKUP(J:J,Прайс!A:G,7,0)*K277)," ")</f>
        <v>0</v>
      </c>
      <c r="R277" s="7">
        <f ca="1">IFERROR(IF(F277="",SUMIF(F$3:F277,F276,R$3:R276),(N277-(M277+O277+P277)))," ")</f>
        <v>0</v>
      </c>
      <c r="S277" s="1">
        <f ca="1">IFERROR(IF(F277="",SUMIF(F$3:F277,F276,S$3:S276),(N277-(M277+O277+Q277)))," ")</f>
        <v>0</v>
      </c>
      <c r="T277" s="23" t="str">
        <f>IFERROR(IF(F277="",AVERAGEIF(F$3:F277,F276,T$3:T277),R277/N277)," ")</f>
        <v xml:space="preserve"> </v>
      </c>
      <c r="U277" s="23" t="str">
        <f>IFERROR(IF(F277="",AVERAGEIF(F$3:F277,F276,U$3:U277),S277/N277)," ")</f>
        <v xml:space="preserve"> </v>
      </c>
      <c r="V277" s="1" t="str">
        <f t="shared" si="14"/>
        <v xml:space="preserve"> </v>
      </c>
      <c r="AB277" s="7">
        <f ca="1">IFERROR(IF(F277="",SUMIF(F$3:F277,F276,AB$3:AB276),Доп!K275+Доп!L275)," ")</f>
        <v>0</v>
      </c>
      <c r="AC277" s="7">
        <f ca="1">IFERROR(IF(F277="",SUMIF(F$3:F277,F276,AC$3:AC276),IF(AB277&gt;0,AB277-(M277+P277),""))," ")</f>
        <v>0</v>
      </c>
      <c r="AD277" s="1">
        <f ca="1">IFERROR(IF(F277="",SUMIF(F$3:F277,F276,AD$3:AD276),IF(AB277&gt;0,AB277-(M277+Q277),""))," ")</f>
        <v>0</v>
      </c>
      <c r="AE277" s="23" t="str">
        <f>IFERROR(IF(F277="",AVERAGEIF(F$3:F277,F276,AE$3:AE277),AC277/N277)," ")</f>
        <v xml:space="preserve"> </v>
      </c>
      <c r="AF277" s="23" t="str">
        <f>IFERROR(IF(F277="",AVERAGEIF(F$3:F277,F276,AF$3:AF277),AD277/N277)," ")</f>
        <v xml:space="preserve"> </v>
      </c>
    </row>
    <row r="278" spans="7:32" ht="19" customHeight="1" x14ac:dyDescent="0.2">
      <c r="G278" s="1" t="str">
        <f t="shared" si="12"/>
        <v/>
      </c>
      <c r="I278" s="1">
        <f t="shared" si="13"/>
        <v>0</v>
      </c>
      <c r="M278" s="1">
        <f ca="1">IF(F278="",SUMIF(F$3:F278,F277,M$3:M277),K278*L278)</f>
        <v>0</v>
      </c>
      <c r="N278" s="1">
        <f ca="1">IFERROR(IF(F278="",SUMIF(F$3:F278,F277,N$3:N277),VLOOKUP(J:J,Прайс!A:C,3,0)*K278)," ")</f>
        <v>0</v>
      </c>
      <c r="O278" s="7">
        <f ca="1">IFERROR(IF(F278="",SUMIF(F$3:F278,F277,O$3:O277),VLOOKUP(J:J,Прайс!A:E,5,0)*K278)," ")</f>
        <v>0</v>
      </c>
      <c r="P278" s="1">
        <f ca="1">IFERROR(IF(F278="",SUMIF(F$3:F278,F277,P$3:P277),VLOOKUP(J:J,Прайс!A:F,6,0)*K278)," ")</f>
        <v>0</v>
      </c>
      <c r="Q278" s="1">
        <f ca="1">IFERROR(IF(F278="",SUMIF(F$3:F278,F277,Q$3:Q277),VLOOKUP(J:J,Прайс!A:G,7,0)*K278)," ")</f>
        <v>0</v>
      </c>
      <c r="R278" s="7">
        <f ca="1">IFERROR(IF(F278="",SUMIF(F$3:F278,F277,R$3:R277),(N278-(M278+O278+P278)))," ")</f>
        <v>0</v>
      </c>
      <c r="S278" s="1">
        <f ca="1">IFERROR(IF(F278="",SUMIF(F$3:F278,F277,S$3:S277),(N278-(M278+O278+Q278)))," ")</f>
        <v>0</v>
      </c>
      <c r="T278" s="23" t="str">
        <f>IFERROR(IF(F278="",AVERAGEIF(F$3:F278,F277,T$3:T278),R278/N278)," ")</f>
        <v xml:space="preserve"> </v>
      </c>
      <c r="U278" s="23" t="str">
        <f>IFERROR(IF(F278="",AVERAGEIF(F$3:F278,F277,U$3:U278),S278/N278)," ")</f>
        <v xml:space="preserve"> </v>
      </c>
      <c r="V278" s="1" t="str">
        <f t="shared" si="14"/>
        <v xml:space="preserve"> </v>
      </c>
      <c r="AB278" s="7">
        <f ca="1">IFERROR(IF(F278="",SUMIF(F$3:F278,F277,AB$3:AB277),Доп!K276+Доп!L276)," ")</f>
        <v>0</v>
      </c>
      <c r="AC278" s="7">
        <f ca="1">IFERROR(IF(F278="",SUMIF(F$3:F278,F277,AC$3:AC277),IF(AB278&gt;0,AB278-(M278+P278),""))," ")</f>
        <v>0</v>
      </c>
      <c r="AD278" s="1">
        <f ca="1">IFERROR(IF(F278="",SUMIF(F$3:F278,F277,AD$3:AD277),IF(AB278&gt;0,AB278-(M278+Q278),""))," ")</f>
        <v>0</v>
      </c>
      <c r="AE278" s="23" t="str">
        <f>IFERROR(IF(F278="",AVERAGEIF(F$3:F278,F277,AE$3:AE278),AC278/N278)," ")</f>
        <v xml:space="preserve"> </v>
      </c>
      <c r="AF278" s="23" t="str">
        <f>IFERROR(IF(F278="",AVERAGEIF(F$3:F278,F277,AF$3:AF278),AD278/N278)," ")</f>
        <v xml:space="preserve"> </v>
      </c>
    </row>
    <row r="279" spans="7:32" ht="19" customHeight="1" x14ac:dyDescent="0.2">
      <c r="G279" s="1" t="str">
        <f t="shared" si="12"/>
        <v/>
      </c>
      <c r="I279" s="1">
        <f t="shared" si="13"/>
        <v>0</v>
      </c>
      <c r="M279" s="1">
        <f ca="1">IF(F279="",SUMIF(F$3:F279,F278,M$3:M278),K279*L279)</f>
        <v>0</v>
      </c>
      <c r="N279" s="1">
        <f ca="1">IFERROR(IF(F279="",SUMIF(F$3:F279,F278,N$3:N278),VLOOKUP(J:J,Прайс!A:C,3,0)*K279)," ")</f>
        <v>0</v>
      </c>
      <c r="O279" s="7">
        <f ca="1">IFERROR(IF(F279="",SUMIF(F$3:F279,F278,O$3:O278),VLOOKUP(J:J,Прайс!A:E,5,0)*K279)," ")</f>
        <v>0</v>
      </c>
      <c r="P279" s="1">
        <f ca="1">IFERROR(IF(F279="",SUMIF(F$3:F279,F278,P$3:P278),VLOOKUP(J:J,Прайс!A:F,6,0)*K279)," ")</f>
        <v>0</v>
      </c>
      <c r="Q279" s="1">
        <f ca="1">IFERROR(IF(F279="",SUMIF(F$3:F279,F278,Q$3:Q278),VLOOKUP(J:J,Прайс!A:G,7,0)*K279)," ")</f>
        <v>0</v>
      </c>
      <c r="R279" s="7">
        <f ca="1">IFERROR(IF(F279="",SUMIF(F$3:F279,F278,R$3:R278),(N279-(M279+O279+P279)))," ")</f>
        <v>0</v>
      </c>
      <c r="S279" s="1">
        <f ca="1">IFERROR(IF(F279="",SUMIF(F$3:F279,F278,S$3:S278),(N279-(M279+O279+Q279)))," ")</f>
        <v>0</v>
      </c>
      <c r="T279" s="23" t="str">
        <f>IFERROR(IF(F279="",AVERAGEIF(F$3:F279,F278,T$3:T279),R279/N279)," ")</f>
        <v xml:space="preserve"> </v>
      </c>
      <c r="U279" s="23" t="str">
        <f>IFERROR(IF(F279="",AVERAGEIF(F$3:F279,F278,U$3:U279),S279/N279)," ")</f>
        <v xml:space="preserve"> </v>
      </c>
      <c r="V279" s="1" t="str">
        <f t="shared" si="14"/>
        <v xml:space="preserve"> </v>
      </c>
      <c r="AB279" s="7">
        <f ca="1">IFERROR(IF(F279="",SUMIF(F$3:F279,F278,AB$3:AB278),Доп!K277+Доп!L277)," ")</f>
        <v>0</v>
      </c>
      <c r="AC279" s="7">
        <f ca="1">IFERROR(IF(F279="",SUMIF(F$3:F279,F278,AC$3:AC278),IF(AB279&gt;0,AB279-(M279+P279),""))," ")</f>
        <v>0</v>
      </c>
      <c r="AD279" s="1">
        <f ca="1">IFERROR(IF(F279="",SUMIF(F$3:F279,F278,AD$3:AD278),IF(AB279&gt;0,AB279-(M279+Q279),""))," ")</f>
        <v>0</v>
      </c>
      <c r="AE279" s="23" t="str">
        <f>IFERROR(IF(F279="",AVERAGEIF(F$3:F279,F278,AE$3:AE279),AC279/N279)," ")</f>
        <v xml:space="preserve"> </v>
      </c>
      <c r="AF279" s="23" t="str">
        <f>IFERROR(IF(F279="",AVERAGEIF(F$3:F279,F278,AF$3:AF279),AD279/N279)," ")</f>
        <v xml:space="preserve"> </v>
      </c>
    </row>
    <row r="280" spans="7:32" ht="19" customHeight="1" x14ac:dyDescent="0.2">
      <c r="G280" s="1" t="str">
        <f t="shared" si="12"/>
        <v/>
      </c>
      <c r="I280" s="1">
        <f t="shared" si="13"/>
        <v>0</v>
      </c>
      <c r="M280" s="1">
        <f ca="1">IF(F280="",SUMIF(F$3:F280,F279,M$3:M279),K280*L280)</f>
        <v>0</v>
      </c>
      <c r="N280" s="1">
        <f ca="1">IFERROR(IF(F280="",SUMIF(F$3:F280,F279,N$3:N279),VLOOKUP(J:J,Прайс!A:C,3,0)*K280)," ")</f>
        <v>0</v>
      </c>
      <c r="O280" s="7">
        <f ca="1">IFERROR(IF(F280="",SUMIF(F$3:F280,F279,O$3:O279),VLOOKUP(J:J,Прайс!A:E,5,0)*K280)," ")</f>
        <v>0</v>
      </c>
      <c r="P280" s="1">
        <f ca="1">IFERROR(IF(F280="",SUMIF(F$3:F280,F279,P$3:P279),VLOOKUP(J:J,Прайс!A:F,6,0)*K280)," ")</f>
        <v>0</v>
      </c>
      <c r="Q280" s="1">
        <f ca="1">IFERROR(IF(F280="",SUMIF(F$3:F280,F279,Q$3:Q279),VLOOKUP(J:J,Прайс!A:G,7,0)*K280)," ")</f>
        <v>0</v>
      </c>
      <c r="R280" s="7">
        <f ca="1">IFERROR(IF(F280="",SUMIF(F$3:F280,F279,R$3:R279),(N280-(M280+O280+P280)))," ")</f>
        <v>0</v>
      </c>
      <c r="S280" s="1">
        <f ca="1">IFERROR(IF(F280="",SUMIF(F$3:F280,F279,S$3:S279),(N280-(M280+O280+Q280)))," ")</f>
        <v>0</v>
      </c>
      <c r="T280" s="23" t="str">
        <f>IFERROR(IF(F280="",AVERAGEIF(F$3:F280,F279,T$3:T280),R280/N280)," ")</f>
        <v xml:space="preserve"> </v>
      </c>
      <c r="U280" s="23" t="str">
        <f>IFERROR(IF(F280="",AVERAGEIF(F$3:F280,F279,U$3:U280),S280/N280)," ")</f>
        <v xml:space="preserve"> </v>
      </c>
      <c r="V280" s="1" t="str">
        <f t="shared" si="14"/>
        <v xml:space="preserve"> </v>
      </c>
      <c r="AB280" s="7">
        <f ca="1">IFERROR(IF(F280="",SUMIF(F$3:F280,F279,AB$3:AB279),Доп!K278+Доп!L278)," ")</f>
        <v>0</v>
      </c>
      <c r="AC280" s="7">
        <f ca="1">IFERROR(IF(F280="",SUMIF(F$3:F280,F279,AC$3:AC279),IF(AB280&gt;0,AB280-(M280+P280),""))," ")</f>
        <v>0</v>
      </c>
      <c r="AD280" s="1">
        <f ca="1">IFERROR(IF(F280="",SUMIF(F$3:F280,F279,AD$3:AD279),IF(AB280&gt;0,AB280-(M280+Q280),""))," ")</f>
        <v>0</v>
      </c>
      <c r="AE280" s="23" t="str">
        <f>IFERROR(IF(F280="",AVERAGEIF(F$3:F280,F279,AE$3:AE280),AC280/N280)," ")</f>
        <v xml:space="preserve"> </v>
      </c>
      <c r="AF280" s="23" t="str">
        <f>IFERROR(IF(F280="",AVERAGEIF(F$3:F280,F279,AF$3:AF280),AD280/N280)," ")</f>
        <v xml:space="preserve"> </v>
      </c>
    </row>
    <row r="281" spans="7:32" ht="19" customHeight="1" x14ac:dyDescent="0.2">
      <c r="G281" s="1" t="str">
        <f t="shared" si="12"/>
        <v/>
      </c>
      <c r="I281" s="1">
        <f t="shared" si="13"/>
        <v>0</v>
      </c>
      <c r="M281" s="1">
        <f ca="1">IF(F281="",SUMIF(F$3:F281,F280,M$3:M280),K281*L281)</f>
        <v>0</v>
      </c>
      <c r="N281" s="1">
        <f ca="1">IFERROR(IF(F281="",SUMIF(F$3:F281,F280,N$3:N280),VLOOKUP(J:J,Прайс!A:C,3,0)*K281)," ")</f>
        <v>0</v>
      </c>
      <c r="O281" s="7">
        <f ca="1">IFERROR(IF(F281="",SUMIF(F$3:F281,F280,O$3:O280),VLOOKUP(J:J,Прайс!A:E,5,0)*K281)," ")</f>
        <v>0</v>
      </c>
      <c r="P281" s="1">
        <f ca="1">IFERROR(IF(F281="",SUMIF(F$3:F281,F280,P$3:P280),VLOOKUP(J:J,Прайс!A:F,6,0)*K281)," ")</f>
        <v>0</v>
      </c>
      <c r="Q281" s="1">
        <f ca="1">IFERROR(IF(F281="",SUMIF(F$3:F281,F280,Q$3:Q280),VLOOKUP(J:J,Прайс!A:G,7,0)*K281)," ")</f>
        <v>0</v>
      </c>
      <c r="R281" s="7">
        <f ca="1">IFERROR(IF(F281="",SUMIF(F$3:F281,F280,R$3:R280),(N281-(M281+O281+P281)))," ")</f>
        <v>0</v>
      </c>
      <c r="S281" s="1">
        <f ca="1">IFERROR(IF(F281="",SUMIF(F$3:F281,F280,S$3:S280),(N281-(M281+O281+Q281)))," ")</f>
        <v>0</v>
      </c>
      <c r="T281" s="23" t="str">
        <f>IFERROR(IF(F281="",AVERAGEIF(F$3:F281,F280,T$3:T281),R281/N281)," ")</f>
        <v xml:space="preserve"> </v>
      </c>
      <c r="U281" s="23" t="str">
        <f>IFERROR(IF(F281="",AVERAGEIF(F$3:F281,F280,U$3:U281),S281/N281)," ")</f>
        <v xml:space="preserve"> </v>
      </c>
      <c r="V281" s="1" t="str">
        <f t="shared" si="14"/>
        <v xml:space="preserve"> </v>
      </c>
      <c r="AB281" s="7">
        <f ca="1">IFERROR(IF(F281="",SUMIF(F$3:F281,F280,AB$3:AB280),Доп!K279+Доп!L279)," ")</f>
        <v>0</v>
      </c>
      <c r="AC281" s="7">
        <f ca="1">IFERROR(IF(F281="",SUMIF(F$3:F281,F280,AC$3:AC280),IF(AB281&gt;0,AB281-(M281+P281),""))," ")</f>
        <v>0</v>
      </c>
      <c r="AD281" s="1">
        <f ca="1">IFERROR(IF(F281="",SUMIF(F$3:F281,F280,AD$3:AD280),IF(AB281&gt;0,AB281-(M281+Q281),""))," ")</f>
        <v>0</v>
      </c>
      <c r="AE281" s="23" t="str">
        <f>IFERROR(IF(F281="",AVERAGEIF(F$3:F281,F280,AE$3:AE281),AC281/N281)," ")</f>
        <v xml:space="preserve"> </v>
      </c>
      <c r="AF281" s="23" t="str">
        <f>IFERROR(IF(F281="",AVERAGEIF(F$3:F281,F280,AF$3:AF281),AD281/N281)," ")</f>
        <v xml:space="preserve"> </v>
      </c>
    </row>
    <row r="282" spans="7:32" ht="19" customHeight="1" x14ac:dyDescent="0.2">
      <c r="G282" s="1" t="str">
        <f t="shared" si="12"/>
        <v/>
      </c>
      <c r="I282" s="1">
        <f t="shared" si="13"/>
        <v>0</v>
      </c>
      <c r="M282" s="1">
        <f ca="1">IF(F282="",SUMIF(F$3:F282,F281,M$3:M281),K282*L282)</f>
        <v>0</v>
      </c>
      <c r="N282" s="1">
        <f ca="1">IFERROR(IF(F282="",SUMIF(F$3:F282,F281,N$3:N281),VLOOKUP(J:J,Прайс!A:C,3,0)*K282)," ")</f>
        <v>0</v>
      </c>
      <c r="O282" s="7">
        <f ca="1">IFERROR(IF(F282="",SUMIF(F$3:F282,F281,O$3:O281),VLOOKUP(J:J,Прайс!A:E,5,0)*K282)," ")</f>
        <v>0</v>
      </c>
      <c r="P282" s="1">
        <f ca="1">IFERROR(IF(F282="",SUMIF(F$3:F282,F281,P$3:P281),VLOOKUP(J:J,Прайс!A:F,6,0)*K282)," ")</f>
        <v>0</v>
      </c>
      <c r="Q282" s="1">
        <f ca="1">IFERROR(IF(F282="",SUMIF(F$3:F282,F281,Q$3:Q281),VLOOKUP(J:J,Прайс!A:G,7,0)*K282)," ")</f>
        <v>0</v>
      </c>
      <c r="R282" s="7">
        <f ca="1">IFERROR(IF(F282="",SUMIF(F$3:F282,F281,R$3:R281),(N282-(M282+O282+P282)))," ")</f>
        <v>0</v>
      </c>
      <c r="S282" s="1">
        <f ca="1">IFERROR(IF(F282="",SUMIF(F$3:F282,F281,S$3:S281),(N282-(M282+O282+Q282)))," ")</f>
        <v>0</v>
      </c>
      <c r="T282" s="23" t="str">
        <f>IFERROR(IF(F282="",AVERAGEIF(F$3:F282,F281,T$3:T282),R282/N282)," ")</f>
        <v xml:space="preserve"> </v>
      </c>
      <c r="U282" s="23" t="str">
        <f>IFERROR(IF(F282="",AVERAGEIF(F$3:F282,F281,U$3:U282),S282/N282)," ")</f>
        <v xml:space="preserve"> </v>
      </c>
      <c r="V282" s="1" t="str">
        <f t="shared" si="14"/>
        <v xml:space="preserve"> </v>
      </c>
      <c r="AB282" s="7">
        <f ca="1">IFERROR(IF(F282="",SUMIF(F$3:F282,F281,AB$3:AB281),Доп!K280+Доп!L280)," ")</f>
        <v>0</v>
      </c>
      <c r="AC282" s="7">
        <f ca="1">IFERROR(IF(F282="",SUMIF(F$3:F282,F281,AC$3:AC281),IF(AB282&gt;0,AB282-(M282+P282),""))," ")</f>
        <v>0</v>
      </c>
      <c r="AD282" s="1">
        <f ca="1">IFERROR(IF(F282="",SUMIF(F$3:F282,F281,AD$3:AD281),IF(AB282&gt;0,AB282-(M282+Q282),""))," ")</f>
        <v>0</v>
      </c>
      <c r="AE282" s="23" t="str">
        <f>IFERROR(IF(F282="",AVERAGEIF(F$3:F282,F281,AE$3:AE282),AC282/N282)," ")</f>
        <v xml:space="preserve"> </v>
      </c>
      <c r="AF282" s="23" t="str">
        <f>IFERROR(IF(F282="",AVERAGEIF(F$3:F282,F281,AF$3:AF282),AD282/N282)," ")</f>
        <v xml:space="preserve"> </v>
      </c>
    </row>
    <row r="283" spans="7:32" ht="19" customHeight="1" x14ac:dyDescent="0.2">
      <c r="G283" s="1" t="str">
        <f t="shared" si="12"/>
        <v/>
      </c>
      <c r="I283" s="1">
        <f t="shared" si="13"/>
        <v>0</v>
      </c>
      <c r="M283" s="1">
        <f ca="1">IF(F283="",SUMIF(F$3:F283,F282,M$3:M282),K283*L283)</f>
        <v>0</v>
      </c>
      <c r="N283" s="1">
        <f ca="1">IFERROR(IF(F283="",SUMIF(F$3:F283,F282,N$3:N282),VLOOKUP(J:J,Прайс!A:C,3,0)*K283)," ")</f>
        <v>0</v>
      </c>
      <c r="O283" s="7">
        <f ca="1">IFERROR(IF(F283="",SUMIF(F$3:F283,F282,O$3:O282),VLOOKUP(J:J,Прайс!A:E,5,0)*K283)," ")</f>
        <v>0</v>
      </c>
      <c r="P283" s="1">
        <f ca="1">IFERROR(IF(F283="",SUMIF(F$3:F283,F282,P$3:P282),VLOOKUP(J:J,Прайс!A:F,6,0)*K283)," ")</f>
        <v>0</v>
      </c>
      <c r="Q283" s="1">
        <f ca="1">IFERROR(IF(F283="",SUMIF(F$3:F283,F282,Q$3:Q282),VLOOKUP(J:J,Прайс!A:G,7,0)*K283)," ")</f>
        <v>0</v>
      </c>
      <c r="R283" s="7">
        <f ca="1">IFERROR(IF(F283="",SUMIF(F$3:F283,F282,R$3:R282),(N283-(M283+O283+P283)))," ")</f>
        <v>0</v>
      </c>
      <c r="S283" s="1">
        <f ca="1">IFERROR(IF(F283="",SUMIF(F$3:F283,F282,S$3:S282),(N283-(M283+O283+Q283)))," ")</f>
        <v>0</v>
      </c>
      <c r="T283" s="23" t="str">
        <f>IFERROR(IF(F283="",AVERAGEIF(F$3:F283,F282,T$3:T283),R283/N283)," ")</f>
        <v xml:space="preserve"> </v>
      </c>
      <c r="U283" s="23" t="str">
        <f>IFERROR(IF(F283="",AVERAGEIF(F$3:F283,F282,U$3:U283),S283/N283)," ")</f>
        <v xml:space="preserve"> </v>
      </c>
      <c r="V283" s="1" t="str">
        <f t="shared" si="14"/>
        <v xml:space="preserve"> </v>
      </c>
      <c r="AB283" s="7">
        <f ca="1">IFERROR(IF(F283="",SUMIF(F$3:F283,F282,AB$3:AB282),Доп!K281+Доп!L281)," ")</f>
        <v>0</v>
      </c>
      <c r="AC283" s="7">
        <f ca="1">IFERROR(IF(F283="",SUMIF(F$3:F283,F282,AC$3:AC282),IF(AB283&gt;0,AB283-(M283+P283),""))," ")</f>
        <v>0</v>
      </c>
      <c r="AD283" s="1">
        <f ca="1">IFERROR(IF(F283="",SUMIF(F$3:F283,F282,AD$3:AD282),IF(AB283&gt;0,AB283-(M283+Q283),""))," ")</f>
        <v>0</v>
      </c>
      <c r="AE283" s="23" t="str">
        <f>IFERROR(IF(F283="",AVERAGEIF(F$3:F283,F282,AE$3:AE283),AC283/N283)," ")</f>
        <v xml:space="preserve"> </v>
      </c>
      <c r="AF283" s="23" t="str">
        <f>IFERROR(IF(F283="",AVERAGEIF(F$3:F283,F282,AF$3:AF283),AD283/N283)," ")</f>
        <v xml:space="preserve"> </v>
      </c>
    </row>
    <row r="284" spans="7:32" ht="19" customHeight="1" x14ac:dyDescent="0.2">
      <c r="G284" s="1" t="str">
        <f t="shared" si="12"/>
        <v/>
      </c>
      <c r="I284" s="1">
        <f t="shared" si="13"/>
        <v>0</v>
      </c>
      <c r="M284" s="1">
        <f ca="1">IF(F284="",SUMIF(F$3:F284,F283,M$3:M283),K284*L284)</f>
        <v>0</v>
      </c>
      <c r="N284" s="1">
        <f ca="1">IFERROR(IF(F284="",SUMIF(F$3:F284,F283,N$3:N283),VLOOKUP(J:J,Прайс!A:C,3,0)*K284)," ")</f>
        <v>0</v>
      </c>
      <c r="O284" s="7">
        <f ca="1">IFERROR(IF(F284="",SUMIF(F$3:F284,F283,O$3:O283),VLOOKUP(J:J,Прайс!A:E,5,0)*K284)," ")</f>
        <v>0</v>
      </c>
      <c r="P284" s="1">
        <f ca="1">IFERROR(IF(F284="",SUMIF(F$3:F284,F283,P$3:P283),VLOOKUP(J:J,Прайс!A:F,6,0)*K284)," ")</f>
        <v>0</v>
      </c>
      <c r="Q284" s="1">
        <f ca="1">IFERROR(IF(F284="",SUMIF(F$3:F284,F283,Q$3:Q283),VLOOKUP(J:J,Прайс!A:G,7,0)*K284)," ")</f>
        <v>0</v>
      </c>
      <c r="R284" s="7">
        <f ca="1">IFERROR(IF(F284="",SUMIF(F$3:F284,F283,R$3:R283),(N284-(M284+O284+P284)))," ")</f>
        <v>0</v>
      </c>
      <c r="S284" s="1">
        <f ca="1">IFERROR(IF(F284="",SUMIF(F$3:F284,F283,S$3:S283),(N284-(M284+O284+Q284)))," ")</f>
        <v>0</v>
      </c>
      <c r="T284" s="23" t="str">
        <f>IFERROR(IF(F284="",AVERAGEIF(F$3:F284,F283,T$3:T284),R284/N284)," ")</f>
        <v xml:space="preserve"> </v>
      </c>
      <c r="U284" s="23" t="str">
        <f>IFERROR(IF(F284="",AVERAGEIF(F$3:F284,F283,U$3:U284),S284/N284)," ")</f>
        <v xml:space="preserve"> </v>
      </c>
      <c r="V284" s="1" t="str">
        <f t="shared" si="14"/>
        <v xml:space="preserve"> </v>
      </c>
      <c r="AB284" s="7">
        <f ca="1">IFERROR(IF(F284="",SUMIF(F$3:F284,F283,AB$3:AB283),Доп!K282+Доп!L282)," ")</f>
        <v>0</v>
      </c>
      <c r="AC284" s="7">
        <f ca="1">IFERROR(IF(F284="",SUMIF(F$3:F284,F283,AC$3:AC283),IF(AB284&gt;0,AB284-(M284+P284),""))," ")</f>
        <v>0</v>
      </c>
      <c r="AD284" s="1">
        <f ca="1">IFERROR(IF(F284="",SUMIF(F$3:F284,F283,AD$3:AD283),IF(AB284&gt;0,AB284-(M284+Q284),""))," ")</f>
        <v>0</v>
      </c>
      <c r="AE284" s="23" t="str">
        <f>IFERROR(IF(F284="",AVERAGEIF(F$3:F284,F283,AE$3:AE284),AC284/N284)," ")</f>
        <v xml:space="preserve"> </v>
      </c>
      <c r="AF284" s="23" t="str">
        <f>IFERROR(IF(F284="",AVERAGEIF(F$3:F284,F283,AF$3:AF284),AD284/N284)," ")</f>
        <v xml:space="preserve"> </v>
      </c>
    </row>
    <row r="285" spans="7:32" ht="19" customHeight="1" x14ac:dyDescent="0.2">
      <c r="G285" s="1" t="str">
        <f t="shared" si="12"/>
        <v/>
      </c>
      <c r="I285" s="1">
        <f t="shared" si="13"/>
        <v>0</v>
      </c>
      <c r="M285" s="1">
        <f ca="1">IF(F285="",SUMIF(F$3:F285,F284,M$3:M284),K285*L285)</f>
        <v>0</v>
      </c>
      <c r="N285" s="1">
        <f ca="1">IFERROR(IF(F285="",SUMIF(F$3:F285,F284,N$3:N284),VLOOKUP(J:J,Прайс!A:C,3,0)*K285)," ")</f>
        <v>0</v>
      </c>
      <c r="O285" s="7">
        <f ca="1">IFERROR(IF(F285="",SUMIF(F$3:F285,F284,O$3:O284),VLOOKUP(J:J,Прайс!A:E,5,0)*K285)," ")</f>
        <v>0</v>
      </c>
      <c r="P285" s="1">
        <f ca="1">IFERROR(IF(F285="",SUMIF(F$3:F285,F284,P$3:P284),VLOOKUP(J:J,Прайс!A:F,6,0)*K285)," ")</f>
        <v>0</v>
      </c>
      <c r="Q285" s="1">
        <f ca="1">IFERROR(IF(F285="",SUMIF(F$3:F285,F284,Q$3:Q284),VLOOKUP(J:J,Прайс!A:G,7,0)*K285)," ")</f>
        <v>0</v>
      </c>
      <c r="R285" s="7">
        <f ca="1">IFERROR(IF(F285="",SUMIF(F$3:F285,F284,R$3:R284),(N285-(M285+O285+P285)))," ")</f>
        <v>0</v>
      </c>
      <c r="S285" s="1">
        <f ca="1">IFERROR(IF(F285="",SUMIF(F$3:F285,F284,S$3:S284),(N285-(M285+O285+Q285)))," ")</f>
        <v>0</v>
      </c>
      <c r="T285" s="23" t="str">
        <f>IFERROR(IF(F285="",AVERAGEIF(F$3:F285,F284,T$3:T285),R285/N285)," ")</f>
        <v xml:space="preserve"> </v>
      </c>
      <c r="U285" s="23" t="str">
        <f>IFERROR(IF(F285="",AVERAGEIF(F$3:F285,F284,U$3:U285),S285/N285)," ")</f>
        <v xml:space="preserve"> </v>
      </c>
      <c r="V285" s="1" t="str">
        <f t="shared" si="14"/>
        <v xml:space="preserve"> </v>
      </c>
      <c r="AB285" s="7">
        <f ca="1">IFERROR(IF(F285="",SUMIF(F$3:F285,F284,AB$3:AB284),Доп!K283+Доп!L283)," ")</f>
        <v>0</v>
      </c>
      <c r="AC285" s="7">
        <f ca="1">IFERROR(IF(F285="",SUMIF(F$3:F285,F284,AC$3:AC284),IF(AB285&gt;0,AB285-(M285+P285),""))," ")</f>
        <v>0</v>
      </c>
      <c r="AD285" s="1">
        <f ca="1">IFERROR(IF(F285="",SUMIF(F$3:F285,F284,AD$3:AD284),IF(AB285&gt;0,AB285-(M285+Q285),""))," ")</f>
        <v>0</v>
      </c>
      <c r="AE285" s="23" t="str">
        <f>IFERROR(IF(F285="",AVERAGEIF(F$3:F285,F284,AE$3:AE285),AC285/N285)," ")</f>
        <v xml:space="preserve"> </v>
      </c>
      <c r="AF285" s="23" t="str">
        <f>IFERROR(IF(F285="",AVERAGEIF(F$3:F285,F284,AF$3:AF285),AD285/N285)," ")</f>
        <v xml:space="preserve"> </v>
      </c>
    </row>
    <row r="286" spans="7:32" ht="19" customHeight="1" x14ac:dyDescent="0.2">
      <c r="G286" s="1" t="str">
        <f t="shared" si="12"/>
        <v/>
      </c>
      <c r="I286" s="1">
        <f t="shared" si="13"/>
        <v>0</v>
      </c>
      <c r="M286" s="1">
        <f ca="1">IF(F286="",SUMIF(F$3:F286,F285,M$3:M285),K286*L286)</f>
        <v>0</v>
      </c>
      <c r="N286" s="1">
        <f ca="1">IFERROR(IF(F286="",SUMIF(F$3:F286,F285,N$3:N285),VLOOKUP(J:J,Прайс!A:C,3,0)*K286)," ")</f>
        <v>0</v>
      </c>
      <c r="O286" s="7">
        <f ca="1">IFERROR(IF(F286="",SUMIF(F$3:F286,F285,O$3:O285),VLOOKUP(J:J,Прайс!A:E,5,0)*K286)," ")</f>
        <v>0</v>
      </c>
      <c r="P286" s="1">
        <f ca="1">IFERROR(IF(F286="",SUMIF(F$3:F286,F285,P$3:P285),VLOOKUP(J:J,Прайс!A:F,6,0)*K286)," ")</f>
        <v>0</v>
      </c>
      <c r="Q286" s="1">
        <f ca="1">IFERROR(IF(F286="",SUMIF(F$3:F286,F285,Q$3:Q285),VLOOKUP(J:J,Прайс!A:G,7,0)*K286)," ")</f>
        <v>0</v>
      </c>
      <c r="R286" s="7">
        <f ca="1">IFERROR(IF(F286="",SUMIF(F$3:F286,F285,R$3:R285),(N286-(M286+O286+P286)))," ")</f>
        <v>0</v>
      </c>
      <c r="S286" s="1">
        <f ca="1">IFERROR(IF(F286="",SUMIF(F$3:F286,F285,S$3:S285),(N286-(M286+O286+Q286)))," ")</f>
        <v>0</v>
      </c>
      <c r="T286" s="23" t="str">
        <f>IFERROR(IF(F286="",AVERAGEIF(F$3:F286,F285,T$3:T286),R286/N286)," ")</f>
        <v xml:space="preserve"> </v>
      </c>
      <c r="U286" s="23" t="str">
        <f>IFERROR(IF(F286="",AVERAGEIF(F$3:F286,F285,U$3:U286),S286/N286)," ")</f>
        <v xml:space="preserve"> </v>
      </c>
      <c r="V286" s="1" t="str">
        <f t="shared" si="14"/>
        <v xml:space="preserve"> </v>
      </c>
      <c r="AB286" s="7">
        <f ca="1">IFERROR(IF(F286="",SUMIF(F$3:F286,F285,AB$3:AB285),Доп!K284+Доп!L284)," ")</f>
        <v>0</v>
      </c>
      <c r="AC286" s="7">
        <f ca="1">IFERROR(IF(F286="",SUMIF(F$3:F286,F285,AC$3:AC285),IF(AB286&gt;0,AB286-(M286+P286),""))," ")</f>
        <v>0</v>
      </c>
      <c r="AD286" s="1">
        <f ca="1">IFERROR(IF(F286="",SUMIF(F$3:F286,F285,AD$3:AD285),IF(AB286&gt;0,AB286-(M286+Q286),""))," ")</f>
        <v>0</v>
      </c>
      <c r="AE286" s="23" t="str">
        <f>IFERROR(IF(F286="",AVERAGEIF(F$3:F286,F285,AE$3:AE286),AC286/N286)," ")</f>
        <v xml:space="preserve"> </v>
      </c>
      <c r="AF286" s="23" t="str">
        <f>IFERROR(IF(F286="",AVERAGEIF(F$3:F286,F285,AF$3:AF286),AD286/N286)," ")</f>
        <v xml:space="preserve"> </v>
      </c>
    </row>
    <row r="287" spans="7:32" ht="19" customHeight="1" x14ac:dyDescent="0.2">
      <c r="G287" s="1" t="str">
        <f t="shared" si="12"/>
        <v/>
      </c>
      <c r="I287" s="1">
        <f t="shared" si="13"/>
        <v>0</v>
      </c>
      <c r="M287" s="1">
        <f ca="1">IF(F287="",SUMIF(F$3:F287,F286,M$3:M286),K287*L287)</f>
        <v>0</v>
      </c>
      <c r="N287" s="1">
        <f ca="1">IFERROR(IF(F287="",SUMIF(F$3:F287,F286,N$3:N286),VLOOKUP(J:J,Прайс!A:C,3,0)*K287)," ")</f>
        <v>0</v>
      </c>
      <c r="O287" s="7">
        <f ca="1">IFERROR(IF(F287="",SUMIF(F$3:F287,F286,O$3:O286),VLOOKUP(J:J,Прайс!A:E,5,0)*K287)," ")</f>
        <v>0</v>
      </c>
      <c r="P287" s="1">
        <f ca="1">IFERROR(IF(F287="",SUMIF(F$3:F287,F286,P$3:P286),VLOOKUP(J:J,Прайс!A:F,6,0)*K287)," ")</f>
        <v>0</v>
      </c>
      <c r="Q287" s="1">
        <f ca="1">IFERROR(IF(F287="",SUMIF(F$3:F287,F286,Q$3:Q286),VLOOKUP(J:J,Прайс!A:G,7,0)*K287)," ")</f>
        <v>0</v>
      </c>
      <c r="R287" s="7">
        <f ca="1">IFERROR(IF(F287="",SUMIF(F$3:F287,F286,R$3:R286),(N287-(M287+O287+P287)))," ")</f>
        <v>0</v>
      </c>
      <c r="S287" s="1">
        <f ca="1">IFERROR(IF(F287="",SUMIF(F$3:F287,F286,S$3:S286),(N287-(M287+O287+Q287)))," ")</f>
        <v>0</v>
      </c>
      <c r="T287" s="23" t="str">
        <f>IFERROR(IF(F287="",AVERAGEIF(F$3:F287,F286,T$3:T287),R287/N287)," ")</f>
        <v xml:space="preserve"> </v>
      </c>
      <c r="U287" s="23" t="str">
        <f>IFERROR(IF(F287="",AVERAGEIF(F$3:F287,F286,U$3:U287),S287/N287)," ")</f>
        <v xml:space="preserve"> </v>
      </c>
      <c r="V287" s="1" t="str">
        <f t="shared" si="14"/>
        <v xml:space="preserve"> </v>
      </c>
      <c r="AB287" s="7">
        <f ca="1">IFERROR(IF(F287="",SUMIF(F$3:F287,F286,AB$3:AB286),Доп!K285+Доп!L285)," ")</f>
        <v>0</v>
      </c>
      <c r="AC287" s="7">
        <f ca="1">IFERROR(IF(F287="",SUMIF(F$3:F287,F286,AC$3:AC286),IF(AB287&gt;0,AB287-(M287+P287),""))," ")</f>
        <v>0</v>
      </c>
      <c r="AD287" s="1">
        <f ca="1">IFERROR(IF(F287="",SUMIF(F$3:F287,F286,AD$3:AD286),IF(AB287&gt;0,AB287-(M287+Q287),""))," ")</f>
        <v>0</v>
      </c>
      <c r="AE287" s="23" t="str">
        <f>IFERROR(IF(F287="",AVERAGEIF(F$3:F287,F286,AE$3:AE287),AC287/N287)," ")</f>
        <v xml:space="preserve"> </v>
      </c>
      <c r="AF287" s="23" t="str">
        <f>IFERROR(IF(F287="",AVERAGEIF(F$3:F287,F286,AF$3:AF287),AD287/N287)," ")</f>
        <v xml:space="preserve"> </v>
      </c>
    </row>
    <row r="288" spans="7:32" ht="19" customHeight="1" x14ac:dyDescent="0.2">
      <c r="G288" s="1" t="str">
        <f t="shared" si="12"/>
        <v/>
      </c>
      <c r="I288" s="1">
        <f t="shared" si="13"/>
        <v>0</v>
      </c>
      <c r="M288" s="1">
        <f ca="1">IF(F288="",SUMIF(F$3:F288,F287,M$3:M287),K288*L288)</f>
        <v>0</v>
      </c>
      <c r="N288" s="1">
        <f ca="1">IFERROR(IF(F288="",SUMIF(F$3:F288,F287,N$3:N287),VLOOKUP(J:J,Прайс!A:C,3,0)*K288)," ")</f>
        <v>0</v>
      </c>
      <c r="O288" s="7">
        <f ca="1">IFERROR(IF(F288="",SUMIF(F$3:F288,F287,O$3:O287),VLOOKUP(J:J,Прайс!A:E,5,0)*K288)," ")</f>
        <v>0</v>
      </c>
      <c r="P288" s="1">
        <f ca="1">IFERROR(IF(F288="",SUMIF(F$3:F288,F287,P$3:P287),VLOOKUP(J:J,Прайс!A:F,6,0)*K288)," ")</f>
        <v>0</v>
      </c>
      <c r="Q288" s="1">
        <f ca="1">IFERROR(IF(F288="",SUMIF(F$3:F288,F287,Q$3:Q287),VLOOKUP(J:J,Прайс!A:G,7,0)*K288)," ")</f>
        <v>0</v>
      </c>
      <c r="R288" s="7">
        <f ca="1">IFERROR(IF(F288="",SUMIF(F$3:F288,F287,R$3:R287),(N288-(M288+O288+P288)))," ")</f>
        <v>0</v>
      </c>
      <c r="S288" s="1">
        <f ca="1">IFERROR(IF(F288="",SUMIF(F$3:F288,F287,S$3:S287),(N288-(M288+O288+Q288)))," ")</f>
        <v>0</v>
      </c>
      <c r="T288" s="23" t="str">
        <f>IFERROR(IF(F288="",AVERAGEIF(F$3:F288,F287,T$3:T288),R288/N288)," ")</f>
        <v xml:space="preserve"> </v>
      </c>
      <c r="U288" s="23" t="str">
        <f>IFERROR(IF(F288="",AVERAGEIF(F$3:F288,F287,U$3:U288),S288/N288)," ")</f>
        <v xml:space="preserve"> </v>
      </c>
      <c r="V288" s="1" t="str">
        <f t="shared" si="14"/>
        <v xml:space="preserve"> </v>
      </c>
      <c r="AB288" s="7">
        <f ca="1">IFERROR(IF(F288="",SUMIF(F$3:F288,F287,AB$3:AB287),Доп!K286+Доп!L286)," ")</f>
        <v>0</v>
      </c>
      <c r="AC288" s="7">
        <f ca="1">IFERROR(IF(F288="",SUMIF(F$3:F288,F287,AC$3:AC287),IF(AB288&gt;0,AB288-(M288+P288),""))," ")</f>
        <v>0</v>
      </c>
      <c r="AD288" s="1">
        <f ca="1">IFERROR(IF(F288="",SUMIF(F$3:F288,F287,AD$3:AD287),IF(AB288&gt;0,AB288-(M288+Q288),""))," ")</f>
        <v>0</v>
      </c>
      <c r="AE288" s="23" t="str">
        <f>IFERROR(IF(F288="",AVERAGEIF(F$3:F288,F287,AE$3:AE288),AC288/N288)," ")</f>
        <v xml:space="preserve"> </v>
      </c>
      <c r="AF288" s="23" t="str">
        <f>IFERROR(IF(F288="",AVERAGEIF(F$3:F288,F287,AF$3:AF288),AD288/N288)," ")</f>
        <v xml:space="preserve"> </v>
      </c>
    </row>
    <row r="289" spans="7:32" ht="19" customHeight="1" x14ac:dyDescent="0.2">
      <c r="G289" s="1" t="str">
        <f t="shared" si="12"/>
        <v/>
      </c>
      <c r="I289" s="1">
        <f t="shared" si="13"/>
        <v>0</v>
      </c>
      <c r="M289" s="1">
        <f ca="1">IF(F289="",SUMIF(F$3:F289,F288,M$3:M288),K289*L289)</f>
        <v>0</v>
      </c>
      <c r="N289" s="1">
        <f ca="1">IFERROR(IF(F289="",SUMIF(F$3:F289,F288,N$3:N288),VLOOKUP(J:J,Прайс!A:C,3,0)*K289)," ")</f>
        <v>0</v>
      </c>
      <c r="O289" s="7">
        <f ca="1">IFERROR(IF(F289="",SUMIF(F$3:F289,F288,O$3:O288),VLOOKUP(J:J,Прайс!A:E,5,0)*K289)," ")</f>
        <v>0</v>
      </c>
      <c r="P289" s="1">
        <f ca="1">IFERROR(IF(F289="",SUMIF(F$3:F289,F288,P$3:P288),VLOOKUP(J:J,Прайс!A:F,6,0)*K289)," ")</f>
        <v>0</v>
      </c>
      <c r="Q289" s="1">
        <f ca="1">IFERROR(IF(F289="",SUMIF(F$3:F289,F288,Q$3:Q288),VLOOKUP(J:J,Прайс!A:G,7,0)*K289)," ")</f>
        <v>0</v>
      </c>
      <c r="R289" s="7">
        <f ca="1">IFERROR(IF(F289="",SUMIF(F$3:F289,F288,R$3:R288),(N289-(M289+O289+P289)))," ")</f>
        <v>0</v>
      </c>
      <c r="S289" s="1">
        <f ca="1">IFERROR(IF(F289="",SUMIF(F$3:F289,F288,S$3:S288),(N289-(M289+O289+Q289)))," ")</f>
        <v>0</v>
      </c>
      <c r="T289" s="23" t="str">
        <f>IFERROR(IF(F289="",AVERAGEIF(F$3:F289,F288,T$3:T289),R289/N289)," ")</f>
        <v xml:space="preserve"> </v>
      </c>
      <c r="U289" s="23" t="str">
        <f>IFERROR(IF(F289="",AVERAGEIF(F$3:F289,F288,U$3:U289),S289/N289)," ")</f>
        <v xml:space="preserve"> </v>
      </c>
      <c r="V289" s="1" t="str">
        <f t="shared" si="14"/>
        <v xml:space="preserve"> </v>
      </c>
      <c r="AB289" s="7">
        <f ca="1">IFERROR(IF(F289="",SUMIF(F$3:F289,F288,AB$3:AB288),Доп!K287+Доп!L287)," ")</f>
        <v>0</v>
      </c>
      <c r="AC289" s="7">
        <f ca="1">IFERROR(IF(F289="",SUMIF(F$3:F289,F288,AC$3:AC288),IF(AB289&gt;0,AB289-(M289+P289),""))," ")</f>
        <v>0</v>
      </c>
      <c r="AD289" s="1">
        <f ca="1">IFERROR(IF(F289="",SUMIF(F$3:F289,F288,AD$3:AD288),IF(AB289&gt;0,AB289-(M289+Q289),""))," ")</f>
        <v>0</v>
      </c>
      <c r="AE289" s="23" t="str">
        <f>IFERROR(IF(F289="",AVERAGEIF(F$3:F289,F288,AE$3:AE289),AC289/N289)," ")</f>
        <v xml:space="preserve"> </v>
      </c>
      <c r="AF289" s="23" t="str">
        <f>IFERROR(IF(F289="",AVERAGEIF(F$3:F289,F288,AF$3:AF289),AD289/N289)," ")</f>
        <v xml:space="preserve"> </v>
      </c>
    </row>
    <row r="290" spans="7:32" ht="19" customHeight="1" x14ac:dyDescent="0.2">
      <c r="G290" s="1" t="str">
        <f t="shared" si="12"/>
        <v/>
      </c>
      <c r="I290" s="1">
        <f t="shared" si="13"/>
        <v>0</v>
      </c>
      <c r="M290" s="1">
        <f ca="1">IF(F290="",SUMIF(F$3:F290,F289,M$3:M289),K290*L290)</f>
        <v>0</v>
      </c>
      <c r="N290" s="1">
        <f ca="1">IFERROR(IF(F290="",SUMIF(F$3:F290,F289,N$3:N289),VLOOKUP(J:J,Прайс!A:C,3,0)*K290)," ")</f>
        <v>0</v>
      </c>
      <c r="O290" s="7">
        <f ca="1">IFERROR(IF(F290="",SUMIF(F$3:F290,F289,O$3:O289),VLOOKUP(J:J,Прайс!A:E,5,0)*K290)," ")</f>
        <v>0</v>
      </c>
      <c r="P290" s="1">
        <f ca="1">IFERROR(IF(F290="",SUMIF(F$3:F290,F289,P$3:P289),VLOOKUP(J:J,Прайс!A:F,6,0)*K290)," ")</f>
        <v>0</v>
      </c>
      <c r="Q290" s="1">
        <f ca="1">IFERROR(IF(F290="",SUMIF(F$3:F290,F289,Q$3:Q289),VLOOKUP(J:J,Прайс!A:G,7,0)*K290)," ")</f>
        <v>0</v>
      </c>
      <c r="R290" s="7">
        <f ca="1">IFERROR(IF(F290="",SUMIF(F$3:F290,F289,R$3:R289),(N290-(M290+O290+P290)))," ")</f>
        <v>0</v>
      </c>
      <c r="S290" s="1">
        <f ca="1">IFERROR(IF(F290="",SUMIF(F$3:F290,F289,S$3:S289),(N290-(M290+O290+Q290)))," ")</f>
        <v>0</v>
      </c>
      <c r="T290" s="23" t="str">
        <f>IFERROR(IF(F290="",AVERAGEIF(F$3:F290,F289,T$3:T290),R290/N290)," ")</f>
        <v xml:space="preserve"> </v>
      </c>
      <c r="U290" s="23" t="str">
        <f>IFERROR(IF(F290="",AVERAGEIF(F$3:F290,F289,U$3:U290),S290/N290)," ")</f>
        <v xml:space="preserve"> </v>
      </c>
      <c r="V290" s="1" t="str">
        <f t="shared" si="14"/>
        <v xml:space="preserve"> </v>
      </c>
      <c r="AB290" s="7">
        <f ca="1">IFERROR(IF(F290="",SUMIF(F$3:F290,F289,AB$3:AB289),Доп!K288+Доп!L288)," ")</f>
        <v>0</v>
      </c>
      <c r="AC290" s="7">
        <f ca="1">IFERROR(IF(F290="",SUMIF(F$3:F290,F289,AC$3:AC289),IF(AB290&gt;0,AB290-(M290+P290),""))," ")</f>
        <v>0</v>
      </c>
      <c r="AD290" s="1">
        <f ca="1">IFERROR(IF(F290="",SUMIF(F$3:F290,F289,AD$3:AD289),IF(AB290&gt;0,AB290-(M290+Q290),""))," ")</f>
        <v>0</v>
      </c>
      <c r="AE290" s="23" t="str">
        <f>IFERROR(IF(F290="",AVERAGEIF(F$3:F290,F289,AE$3:AE290),AC290/N290)," ")</f>
        <v xml:space="preserve"> </v>
      </c>
      <c r="AF290" s="23" t="str">
        <f>IFERROR(IF(F290="",AVERAGEIF(F$3:F290,F289,AF$3:AF290),AD290/N290)," ")</f>
        <v xml:space="preserve"> </v>
      </c>
    </row>
    <row r="291" spans="7:32" ht="19" customHeight="1" x14ac:dyDescent="0.2">
      <c r="G291" s="1" t="str">
        <f t="shared" si="12"/>
        <v/>
      </c>
      <c r="I291" s="1">
        <f t="shared" si="13"/>
        <v>0</v>
      </c>
      <c r="M291" s="1">
        <f ca="1">IF(F291="",SUMIF(F$3:F291,F290,M$3:M290),K291*L291)</f>
        <v>0</v>
      </c>
      <c r="N291" s="1">
        <f ca="1">IFERROR(IF(F291="",SUMIF(F$3:F291,F290,N$3:N290),VLOOKUP(J:J,Прайс!A:C,3,0)*K291)," ")</f>
        <v>0</v>
      </c>
      <c r="O291" s="7">
        <f ca="1">IFERROR(IF(F291="",SUMIF(F$3:F291,F290,O$3:O290),VLOOKUP(J:J,Прайс!A:E,5,0)*K291)," ")</f>
        <v>0</v>
      </c>
      <c r="P291" s="1">
        <f ca="1">IFERROR(IF(F291="",SUMIF(F$3:F291,F290,P$3:P290),VLOOKUP(J:J,Прайс!A:F,6,0)*K291)," ")</f>
        <v>0</v>
      </c>
      <c r="Q291" s="1">
        <f ca="1">IFERROR(IF(F291="",SUMIF(F$3:F291,F290,Q$3:Q290),VLOOKUP(J:J,Прайс!A:G,7,0)*K291)," ")</f>
        <v>0</v>
      </c>
      <c r="R291" s="7">
        <f ca="1">IFERROR(IF(F291="",SUMIF(F$3:F291,F290,R$3:R290),(N291-(M291+O291+P291)))," ")</f>
        <v>0</v>
      </c>
      <c r="S291" s="1">
        <f ca="1">IFERROR(IF(F291="",SUMIF(F$3:F291,F290,S$3:S290),(N291-(M291+O291+Q291)))," ")</f>
        <v>0</v>
      </c>
      <c r="T291" s="23" t="str">
        <f>IFERROR(IF(F291="",AVERAGEIF(F$3:F291,F290,T$3:T291),R291/N291)," ")</f>
        <v xml:space="preserve"> </v>
      </c>
      <c r="U291" s="23" t="str">
        <f>IFERROR(IF(F291="",AVERAGEIF(F$3:F291,F290,U$3:U291),S291/N291)," ")</f>
        <v xml:space="preserve"> </v>
      </c>
      <c r="V291" s="1" t="str">
        <f t="shared" si="14"/>
        <v xml:space="preserve"> </v>
      </c>
      <c r="AB291" s="7">
        <f ca="1">IFERROR(IF(F291="",SUMIF(F$3:F291,F290,AB$3:AB290),Доп!K289+Доп!L289)," ")</f>
        <v>0</v>
      </c>
      <c r="AC291" s="7">
        <f ca="1">IFERROR(IF(F291="",SUMIF(F$3:F291,F290,AC$3:AC290),IF(AB291&gt;0,AB291-(M291+P291),""))," ")</f>
        <v>0</v>
      </c>
      <c r="AD291" s="1">
        <f ca="1">IFERROR(IF(F291="",SUMIF(F$3:F291,F290,AD$3:AD290),IF(AB291&gt;0,AB291-(M291+Q291),""))," ")</f>
        <v>0</v>
      </c>
      <c r="AE291" s="23" t="str">
        <f>IFERROR(IF(F291="",AVERAGEIF(F$3:F291,F290,AE$3:AE291),AC291/N291)," ")</f>
        <v xml:space="preserve"> </v>
      </c>
      <c r="AF291" s="23" t="str">
        <f>IFERROR(IF(F291="",AVERAGEIF(F$3:F291,F290,AF$3:AF291),AD291/N291)," ")</f>
        <v xml:space="preserve"> </v>
      </c>
    </row>
    <row r="292" spans="7:32" ht="19" customHeight="1" x14ac:dyDescent="0.2">
      <c r="G292" s="1" t="str">
        <f t="shared" si="12"/>
        <v/>
      </c>
      <c r="I292" s="1">
        <f t="shared" si="13"/>
        <v>0</v>
      </c>
      <c r="M292" s="1">
        <f ca="1">IF(F292="",SUMIF(F$3:F292,F291,M$3:M291),K292*L292)</f>
        <v>0</v>
      </c>
      <c r="N292" s="1">
        <f ca="1">IFERROR(IF(F292="",SUMIF(F$3:F292,F291,N$3:N291),VLOOKUP(J:J,Прайс!A:C,3,0)*K292)," ")</f>
        <v>0</v>
      </c>
      <c r="O292" s="7">
        <f ca="1">IFERROR(IF(F292="",SUMIF(F$3:F292,F291,O$3:O291),VLOOKUP(J:J,Прайс!A:E,5,0)*K292)," ")</f>
        <v>0</v>
      </c>
      <c r="P292" s="1">
        <f ca="1">IFERROR(IF(F292="",SUMIF(F$3:F292,F291,P$3:P291),VLOOKUP(J:J,Прайс!A:F,6,0)*K292)," ")</f>
        <v>0</v>
      </c>
      <c r="Q292" s="1">
        <f ca="1">IFERROR(IF(F292="",SUMIF(F$3:F292,F291,Q$3:Q291),VLOOKUP(J:J,Прайс!A:G,7,0)*K292)," ")</f>
        <v>0</v>
      </c>
      <c r="R292" s="7">
        <f ca="1">IFERROR(IF(F292="",SUMIF(F$3:F292,F291,R$3:R291),(N292-(M292+O292+P292)))," ")</f>
        <v>0</v>
      </c>
      <c r="S292" s="1">
        <f ca="1">IFERROR(IF(F292="",SUMIF(F$3:F292,F291,S$3:S291),(N292-(M292+O292+Q292)))," ")</f>
        <v>0</v>
      </c>
      <c r="T292" s="23" t="str">
        <f>IFERROR(IF(F292="",AVERAGEIF(F$3:F292,F291,T$3:T292),R292/N292)," ")</f>
        <v xml:space="preserve"> </v>
      </c>
      <c r="U292" s="23" t="str">
        <f>IFERROR(IF(F292="",AVERAGEIF(F$3:F292,F291,U$3:U292),S292/N292)," ")</f>
        <v xml:space="preserve"> </v>
      </c>
      <c r="V292" s="1" t="str">
        <f t="shared" si="14"/>
        <v xml:space="preserve"> </v>
      </c>
      <c r="AB292" s="7">
        <f ca="1">IFERROR(IF(F292="",SUMIF(F$3:F292,F291,AB$3:AB291),Доп!K290+Доп!L290)," ")</f>
        <v>0</v>
      </c>
      <c r="AC292" s="7">
        <f ca="1">IFERROR(IF(F292="",SUMIF(F$3:F292,F291,AC$3:AC291),IF(AB292&gt;0,AB292-(M292+P292),""))," ")</f>
        <v>0</v>
      </c>
      <c r="AD292" s="1">
        <f ca="1">IFERROR(IF(F292="",SUMIF(F$3:F292,F291,AD$3:AD291),IF(AB292&gt;0,AB292-(M292+Q292),""))," ")</f>
        <v>0</v>
      </c>
      <c r="AE292" s="23" t="str">
        <f>IFERROR(IF(F292="",AVERAGEIF(F$3:F292,F291,AE$3:AE292),AC292/N292)," ")</f>
        <v xml:space="preserve"> </v>
      </c>
      <c r="AF292" s="23" t="str">
        <f>IFERROR(IF(F292="",AVERAGEIF(F$3:F292,F291,AF$3:AF292),AD292/N292)," ")</f>
        <v xml:space="preserve"> </v>
      </c>
    </row>
    <row r="293" spans="7:32" ht="19" customHeight="1" x14ac:dyDescent="0.2">
      <c r="G293" s="1" t="str">
        <f t="shared" si="12"/>
        <v/>
      </c>
      <c r="I293" s="1">
        <f t="shared" si="13"/>
        <v>0</v>
      </c>
      <c r="M293" s="1">
        <f ca="1">IF(F293="",SUMIF(F$3:F293,F292,M$3:M292),K293*L293)</f>
        <v>0</v>
      </c>
      <c r="N293" s="1">
        <f ca="1">IFERROR(IF(F293="",SUMIF(F$3:F293,F292,N$3:N292),VLOOKUP(J:J,Прайс!A:C,3,0)*K293)," ")</f>
        <v>0</v>
      </c>
      <c r="O293" s="7">
        <f ca="1">IFERROR(IF(F293="",SUMIF(F$3:F293,F292,O$3:O292),VLOOKUP(J:J,Прайс!A:E,5,0)*K293)," ")</f>
        <v>0</v>
      </c>
      <c r="P293" s="1">
        <f ca="1">IFERROR(IF(F293="",SUMIF(F$3:F293,F292,P$3:P292),VLOOKUP(J:J,Прайс!A:F,6,0)*K293)," ")</f>
        <v>0</v>
      </c>
      <c r="Q293" s="1">
        <f ca="1">IFERROR(IF(F293="",SUMIF(F$3:F293,F292,Q$3:Q292),VLOOKUP(J:J,Прайс!A:G,7,0)*K293)," ")</f>
        <v>0</v>
      </c>
      <c r="R293" s="7">
        <f ca="1">IFERROR(IF(F293="",SUMIF(F$3:F293,F292,R$3:R292),(N293-(M293+O293+P293)))," ")</f>
        <v>0</v>
      </c>
      <c r="S293" s="1">
        <f ca="1">IFERROR(IF(F293="",SUMIF(F$3:F293,F292,S$3:S292),(N293-(M293+O293+Q293)))," ")</f>
        <v>0</v>
      </c>
      <c r="T293" s="23" t="str">
        <f>IFERROR(IF(F293="",AVERAGEIF(F$3:F293,F292,T$3:T293),R293/N293)," ")</f>
        <v xml:space="preserve"> </v>
      </c>
      <c r="U293" s="23" t="str">
        <f>IFERROR(IF(F293="",AVERAGEIF(F$3:F293,F292,U$3:U293),S293/N293)," ")</f>
        <v xml:space="preserve"> </v>
      </c>
      <c r="V293" s="1" t="str">
        <f t="shared" si="14"/>
        <v xml:space="preserve"> </v>
      </c>
      <c r="AB293" s="7">
        <f ca="1">IFERROR(IF(F293="",SUMIF(F$3:F293,F292,AB$3:AB292),Доп!K291+Доп!L291)," ")</f>
        <v>0</v>
      </c>
      <c r="AC293" s="7">
        <f ca="1">IFERROR(IF(F293="",SUMIF(F$3:F293,F292,AC$3:AC292),IF(AB293&gt;0,AB293-(M293+P293),""))," ")</f>
        <v>0</v>
      </c>
      <c r="AD293" s="1">
        <f ca="1">IFERROR(IF(F293="",SUMIF(F$3:F293,F292,AD$3:AD292),IF(AB293&gt;0,AB293-(M293+Q293),""))," ")</f>
        <v>0</v>
      </c>
      <c r="AE293" s="23" t="str">
        <f>IFERROR(IF(F293="",AVERAGEIF(F$3:F293,F292,AE$3:AE293),AC293/N293)," ")</f>
        <v xml:space="preserve"> </v>
      </c>
      <c r="AF293" s="23" t="str">
        <f>IFERROR(IF(F293="",AVERAGEIF(F$3:F293,F292,AF$3:AF293),AD293/N293)," ")</f>
        <v xml:space="preserve"> </v>
      </c>
    </row>
    <row r="294" spans="7:32" ht="19" customHeight="1" x14ac:dyDescent="0.2">
      <c r="G294" s="1" t="str">
        <f t="shared" si="12"/>
        <v/>
      </c>
      <c r="I294" s="1">
        <f t="shared" si="13"/>
        <v>0</v>
      </c>
      <c r="M294" s="1">
        <f ca="1">IF(F294="",SUMIF(F$3:F294,F293,M$3:M293),K294*L294)</f>
        <v>0</v>
      </c>
      <c r="N294" s="1">
        <f ca="1">IFERROR(IF(F294="",SUMIF(F$3:F294,F293,N$3:N293),VLOOKUP(J:J,Прайс!A:C,3,0)*K294)," ")</f>
        <v>0</v>
      </c>
      <c r="O294" s="7">
        <f ca="1">IFERROR(IF(F294="",SUMIF(F$3:F294,F293,O$3:O293),VLOOKUP(J:J,Прайс!A:E,5,0)*K294)," ")</f>
        <v>0</v>
      </c>
      <c r="P294" s="1">
        <f ca="1">IFERROR(IF(F294="",SUMIF(F$3:F294,F293,P$3:P293),VLOOKUP(J:J,Прайс!A:F,6,0)*K294)," ")</f>
        <v>0</v>
      </c>
      <c r="Q294" s="1">
        <f ca="1">IFERROR(IF(F294="",SUMIF(F$3:F294,F293,Q$3:Q293),VLOOKUP(J:J,Прайс!A:G,7,0)*K294)," ")</f>
        <v>0</v>
      </c>
      <c r="R294" s="7">
        <f ca="1">IFERROR(IF(F294="",SUMIF(F$3:F294,F293,R$3:R293),(N294-(M294+O294+P294)))," ")</f>
        <v>0</v>
      </c>
      <c r="S294" s="1">
        <f ca="1">IFERROR(IF(F294="",SUMIF(F$3:F294,F293,S$3:S293),(N294-(M294+O294+Q294)))," ")</f>
        <v>0</v>
      </c>
      <c r="T294" s="23" t="str">
        <f>IFERROR(IF(F294="",AVERAGEIF(F$3:F294,F293,T$3:T294),R294/N294)," ")</f>
        <v xml:space="preserve"> </v>
      </c>
      <c r="U294" s="23" t="str">
        <f>IFERROR(IF(F294="",AVERAGEIF(F$3:F294,F293,U$3:U294),S294/N294)," ")</f>
        <v xml:space="preserve"> </v>
      </c>
      <c r="V294" s="1" t="str">
        <f t="shared" si="14"/>
        <v xml:space="preserve"> </v>
      </c>
      <c r="AB294" s="7">
        <f ca="1">IFERROR(IF(F294="",SUMIF(F$3:F294,F293,AB$3:AB293),Доп!K292+Доп!L292)," ")</f>
        <v>0</v>
      </c>
      <c r="AC294" s="7">
        <f ca="1">IFERROR(IF(F294="",SUMIF(F$3:F294,F293,AC$3:AC293),IF(AB294&gt;0,AB294-(M294+P294),""))," ")</f>
        <v>0</v>
      </c>
      <c r="AD294" s="1">
        <f ca="1">IFERROR(IF(F294="",SUMIF(F$3:F294,F293,AD$3:AD293),IF(AB294&gt;0,AB294-(M294+Q294),""))," ")</f>
        <v>0</v>
      </c>
      <c r="AE294" s="23" t="str">
        <f>IFERROR(IF(F294="",AVERAGEIF(F$3:F294,F293,AE$3:AE294),AC294/N294)," ")</f>
        <v xml:space="preserve"> </v>
      </c>
      <c r="AF294" s="23" t="str">
        <f>IFERROR(IF(F294="",AVERAGEIF(F$3:F294,F293,AF$3:AF294),AD294/N294)," ")</f>
        <v xml:space="preserve"> </v>
      </c>
    </row>
    <row r="295" spans="7:32" ht="19" customHeight="1" x14ac:dyDescent="0.2">
      <c r="G295" s="1" t="str">
        <f t="shared" si="12"/>
        <v/>
      </c>
      <c r="I295" s="1">
        <f t="shared" si="13"/>
        <v>0</v>
      </c>
      <c r="M295" s="1">
        <f ca="1">IF(F295="",SUMIF(F$3:F295,F294,M$3:M294),K295*L295)</f>
        <v>0</v>
      </c>
      <c r="N295" s="1">
        <f ca="1">IFERROR(IF(F295="",SUMIF(F$3:F295,F294,N$3:N294),VLOOKUP(J:J,Прайс!A:C,3,0)*K295)," ")</f>
        <v>0</v>
      </c>
      <c r="O295" s="7">
        <f ca="1">IFERROR(IF(F295="",SUMIF(F$3:F295,F294,O$3:O294),VLOOKUP(J:J,Прайс!A:E,5,0)*K295)," ")</f>
        <v>0</v>
      </c>
      <c r="P295" s="1">
        <f ca="1">IFERROR(IF(F295="",SUMIF(F$3:F295,F294,P$3:P294),VLOOKUP(J:J,Прайс!A:F,6,0)*K295)," ")</f>
        <v>0</v>
      </c>
      <c r="Q295" s="1">
        <f ca="1">IFERROR(IF(F295="",SUMIF(F$3:F295,F294,Q$3:Q294),VLOOKUP(J:J,Прайс!A:G,7,0)*K295)," ")</f>
        <v>0</v>
      </c>
      <c r="R295" s="7">
        <f ca="1">IFERROR(IF(F295="",SUMIF(F$3:F295,F294,R$3:R294),(N295-(M295+O295+P295)))," ")</f>
        <v>0</v>
      </c>
      <c r="S295" s="1">
        <f ca="1">IFERROR(IF(F295="",SUMIF(F$3:F295,F294,S$3:S294),(N295-(M295+O295+Q295)))," ")</f>
        <v>0</v>
      </c>
      <c r="T295" s="23" t="str">
        <f>IFERROR(IF(F295="",AVERAGEIF(F$3:F295,F294,T$3:T295),R295/N295)," ")</f>
        <v xml:space="preserve"> </v>
      </c>
      <c r="U295" s="23" t="str">
        <f>IFERROR(IF(F295="",AVERAGEIF(F$3:F295,F294,U$3:U295),S295/N295)," ")</f>
        <v xml:space="preserve"> </v>
      </c>
      <c r="V295" s="1" t="str">
        <f t="shared" si="14"/>
        <v xml:space="preserve"> </v>
      </c>
      <c r="AB295" s="7">
        <f ca="1">IFERROR(IF(F295="",SUMIF(F$3:F295,F294,AB$3:AB294),Доп!K293+Доп!L293)," ")</f>
        <v>0</v>
      </c>
      <c r="AC295" s="7">
        <f ca="1">IFERROR(IF(F295="",SUMIF(F$3:F295,F294,AC$3:AC294),IF(AB295&gt;0,AB295-(M295+P295),""))," ")</f>
        <v>0</v>
      </c>
      <c r="AD295" s="1">
        <f ca="1">IFERROR(IF(F295="",SUMIF(F$3:F295,F294,AD$3:AD294),IF(AB295&gt;0,AB295-(M295+Q295),""))," ")</f>
        <v>0</v>
      </c>
      <c r="AE295" s="23" t="str">
        <f>IFERROR(IF(F295="",AVERAGEIF(F$3:F295,F294,AE$3:AE295),AC295/N295)," ")</f>
        <v xml:space="preserve"> </v>
      </c>
      <c r="AF295" s="23" t="str">
        <f>IFERROR(IF(F295="",AVERAGEIF(F$3:F295,F294,AF$3:AF295),AD295/N295)," ")</f>
        <v xml:space="preserve"> </v>
      </c>
    </row>
    <row r="296" spans="7:32" ht="19" customHeight="1" x14ac:dyDescent="0.2">
      <c r="G296" s="1" t="str">
        <f t="shared" si="12"/>
        <v/>
      </c>
      <c r="I296" s="1">
        <f t="shared" si="13"/>
        <v>0</v>
      </c>
      <c r="M296" s="1">
        <f ca="1">IF(F296="",SUMIF(F$3:F296,F295,M$3:M295),K296*L296)</f>
        <v>0</v>
      </c>
      <c r="N296" s="1">
        <f ca="1">IFERROR(IF(F296="",SUMIF(F$3:F296,F295,N$3:N295),VLOOKUP(J:J,Прайс!A:C,3,0)*K296)," ")</f>
        <v>0</v>
      </c>
      <c r="O296" s="7">
        <f ca="1">IFERROR(IF(F296="",SUMIF(F$3:F296,F295,O$3:O295),VLOOKUP(J:J,Прайс!A:E,5,0)*K296)," ")</f>
        <v>0</v>
      </c>
      <c r="P296" s="1">
        <f ca="1">IFERROR(IF(F296="",SUMIF(F$3:F296,F295,P$3:P295),VLOOKUP(J:J,Прайс!A:F,6,0)*K296)," ")</f>
        <v>0</v>
      </c>
      <c r="Q296" s="1">
        <f ca="1">IFERROR(IF(F296="",SUMIF(F$3:F296,F295,Q$3:Q295),VLOOKUP(J:J,Прайс!A:G,7,0)*K296)," ")</f>
        <v>0</v>
      </c>
      <c r="R296" s="7">
        <f ca="1">IFERROR(IF(F296="",SUMIF(F$3:F296,F295,R$3:R295),(N296-(M296+O296+P296)))," ")</f>
        <v>0</v>
      </c>
      <c r="S296" s="1">
        <f ca="1">IFERROR(IF(F296="",SUMIF(F$3:F296,F295,S$3:S295),(N296-(M296+O296+Q296)))," ")</f>
        <v>0</v>
      </c>
      <c r="T296" s="23" t="str">
        <f>IFERROR(IF(F296="",AVERAGEIF(F$3:F296,F295,T$3:T296),R296/N296)," ")</f>
        <v xml:space="preserve"> </v>
      </c>
      <c r="U296" s="23" t="str">
        <f>IFERROR(IF(F296="",AVERAGEIF(F$3:F296,F295,U$3:U296),S296/N296)," ")</f>
        <v xml:space="preserve"> </v>
      </c>
      <c r="V296" s="1" t="str">
        <f t="shared" si="14"/>
        <v xml:space="preserve"> </v>
      </c>
      <c r="AB296" s="7">
        <f ca="1">IFERROR(IF(F296="",SUMIF(F$3:F296,F295,AB$3:AB295),Доп!K294+Доп!L294)," ")</f>
        <v>0</v>
      </c>
      <c r="AC296" s="7">
        <f ca="1">IFERROR(IF(F296="",SUMIF(F$3:F296,F295,AC$3:AC295),IF(AB296&gt;0,AB296-(M296+P296),""))," ")</f>
        <v>0</v>
      </c>
      <c r="AD296" s="1">
        <f ca="1">IFERROR(IF(F296="",SUMIF(F$3:F296,F295,AD$3:AD295),IF(AB296&gt;0,AB296-(M296+Q296),""))," ")</f>
        <v>0</v>
      </c>
      <c r="AE296" s="23" t="str">
        <f>IFERROR(IF(F296="",AVERAGEIF(F$3:F296,F295,AE$3:AE296),AC296/N296)," ")</f>
        <v xml:space="preserve"> </v>
      </c>
      <c r="AF296" s="23" t="str">
        <f>IFERROR(IF(F296="",AVERAGEIF(F$3:F296,F295,AF$3:AF296),AD296/N296)," ")</f>
        <v xml:space="preserve"> </v>
      </c>
    </row>
    <row r="297" spans="7:32" ht="19" customHeight="1" x14ac:dyDescent="0.2">
      <c r="G297" s="1" t="str">
        <f t="shared" si="12"/>
        <v/>
      </c>
      <c r="I297" s="1">
        <f t="shared" si="13"/>
        <v>0</v>
      </c>
      <c r="M297" s="1">
        <f ca="1">IF(F297="",SUMIF(F$3:F297,F296,M$3:M296),K297*L297)</f>
        <v>0</v>
      </c>
      <c r="N297" s="1">
        <f ca="1">IFERROR(IF(F297="",SUMIF(F$3:F297,F296,N$3:N296),VLOOKUP(J:J,Прайс!A:C,3,0)*K297)," ")</f>
        <v>0</v>
      </c>
      <c r="O297" s="7">
        <f ca="1">IFERROR(IF(F297="",SUMIF(F$3:F297,F296,O$3:O296),VLOOKUP(J:J,Прайс!A:E,5,0)*K297)," ")</f>
        <v>0</v>
      </c>
      <c r="P297" s="1">
        <f ca="1">IFERROR(IF(F297="",SUMIF(F$3:F297,F296,P$3:P296),VLOOKUP(J:J,Прайс!A:F,6,0)*K297)," ")</f>
        <v>0</v>
      </c>
      <c r="Q297" s="1">
        <f ca="1">IFERROR(IF(F297="",SUMIF(F$3:F297,F296,Q$3:Q296),VLOOKUP(J:J,Прайс!A:G,7,0)*K297)," ")</f>
        <v>0</v>
      </c>
      <c r="R297" s="7">
        <f ca="1">IFERROR(IF(F297="",SUMIF(F$3:F297,F296,R$3:R296),(N297-(M297+O297+P297)))," ")</f>
        <v>0</v>
      </c>
      <c r="S297" s="1">
        <f ca="1">IFERROR(IF(F297="",SUMIF(F$3:F297,F296,S$3:S296),(N297-(M297+O297+Q297)))," ")</f>
        <v>0</v>
      </c>
      <c r="T297" s="23" t="str">
        <f>IFERROR(IF(F297="",AVERAGEIF(F$3:F297,F296,T$3:T297),R297/N297)," ")</f>
        <v xml:space="preserve"> </v>
      </c>
      <c r="U297" s="23" t="str">
        <f>IFERROR(IF(F297="",AVERAGEIF(F$3:F297,F296,U$3:U297),S297/N297)," ")</f>
        <v xml:space="preserve"> </v>
      </c>
      <c r="V297" s="1" t="str">
        <f t="shared" si="14"/>
        <v xml:space="preserve"> </v>
      </c>
      <c r="AB297" s="7">
        <f ca="1">IFERROR(IF(F297="",SUMIF(F$3:F297,F296,AB$3:AB296),Доп!K295+Доп!L295)," ")</f>
        <v>0</v>
      </c>
      <c r="AC297" s="7">
        <f ca="1">IFERROR(IF(F297="",SUMIF(F$3:F297,F296,AC$3:AC296),IF(AB297&gt;0,AB297-(M297+P297),""))," ")</f>
        <v>0</v>
      </c>
      <c r="AD297" s="1">
        <f ca="1">IFERROR(IF(F297="",SUMIF(F$3:F297,F296,AD$3:AD296),IF(AB297&gt;0,AB297-(M297+Q297),""))," ")</f>
        <v>0</v>
      </c>
      <c r="AE297" s="23" t="str">
        <f>IFERROR(IF(F297="",AVERAGEIF(F$3:F297,F296,AE$3:AE297),AC297/N297)," ")</f>
        <v xml:space="preserve"> </v>
      </c>
      <c r="AF297" s="23" t="str">
        <f>IFERROR(IF(F297="",AVERAGEIF(F$3:F297,F296,AF$3:AF297),AD297/N297)," ")</f>
        <v xml:space="preserve"> </v>
      </c>
    </row>
    <row r="298" spans="7:32" ht="19" customHeight="1" x14ac:dyDescent="0.2">
      <c r="G298" s="1" t="str">
        <f t="shared" si="12"/>
        <v/>
      </c>
      <c r="I298" s="1">
        <f t="shared" si="13"/>
        <v>0</v>
      </c>
      <c r="M298" s="1">
        <f ca="1">IF(F298="",SUMIF(F$3:F298,F297,M$3:M297),K298*L298)</f>
        <v>0</v>
      </c>
      <c r="N298" s="1">
        <f ca="1">IFERROR(IF(F298="",SUMIF(F$3:F298,F297,N$3:N297),VLOOKUP(J:J,Прайс!A:C,3,0)*K298)," ")</f>
        <v>0</v>
      </c>
      <c r="O298" s="7">
        <f ca="1">IFERROR(IF(F298="",SUMIF(F$3:F298,F297,O$3:O297),VLOOKUP(J:J,Прайс!A:E,5,0)*K298)," ")</f>
        <v>0</v>
      </c>
      <c r="P298" s="1">
        <f ca="1">IFERROR(IF(F298="",SUMIF(F$3:F298,F297,P$3:P297),VLOOKUP(J:J,Прайс!A:F,6,0)*K298)," ")</f>
        <v>0</v>
      </c>
      <c r="Q298" s="1">
        <f ca="1">IFERROR(IF(F298="",SUMIF(F$3:F298,F297,Q$3:Q297),VLOOKUP(J:J,Прайс!A:G,7,0)*K298)," ")</f>
        <v>0</v>
      </c>
      <c r="R298" s="7">
        <f ca="1">IFERROR(IF(F298="",SUMIF(F$3:F298,F297,R$3:R297),(N298-(M298+O298+P298)))," ")</f>
        <v>0</v>
      </c>
      <c r="S298" s="1">
        <f ca="1">IFERROR(IF(F298="",SUMIF(F$3:F298,F297,S$3:S297),(N298-(M298+O298+Q298)))," ")</f>
        <v>0</v>
      </c>
      <c r="T298" s="23" t="str">
        <f>IFERROR(IF(F298="",AVERAGEIF(F$3:F298,F297,T$3:T298),R298/N298)," ")</f>
        <v xml:space="preserve"> </v>
      </c>
      <c r="U298" s="23" t="str">
        <f>IFERROR(IF(F298="",AVERAGEIF(F$3:F298,F297,U$3:U298),S298/N298)," ")</f>
        <v xml:space="preserve"> </v>
      </c>
      <c r="V298" s="1" t="str">
        <f t="shared" si="14"/>
        <v xml:space="preserve"> </v>
      </c>
      <c r="AB298" s="7">
        <f ca="1">IFERROR(IF(F298="",SUMIF(F$3:F298,F297,AB$3:AB297),Доп!K296+Доп!L296)," ")</f>
        <v>0</v>
      </c>
      <c r="AC298" s="7">
        <f ca="1">IFERROR(IF(F298="",SUMIF(F$3:F298,F297,AC$3:AC297),IF(AB298&gt;0,AB298-(M298+P298),""))," ")</f>
        <v>0</v>
      </c>
      <c r="AD298" s="1">
        <f ca="1">IFERROR(IF(F298="",SUMIF(F$3:F298,F297,AD$3:AD297),IF(AB298&gt;0,AB298-(M298+Q298),""))," ")</f>
        <v>0</v>
      </c>
      <c r="AE298" s="23" t="str">
        <f>IFERROR(IF(F298="",AVERAGEIF(F$3:F298,F297,AE$3:AE298),AC298/N298)," ")</f>
        <v xml:space="preserve"> </v>
      </c>
      <c r="AF298" s="23" t="str">
        <f>IFERROR(IF(F298="",AVERAGEIF(F$3:F298,F297,AF$3:AF298),AD298/N298)," ")</f>
        <v xml:space="preserve"> </v>
      </c>
    </row>
    <row r="299" spans="7:32" ht="19" customHeight="1" x14ac:dyDescent="0.2">
      <c r="G299" s="1" t="str">
        <f t="shared" si="12"/>
        <v/>
      </c>
      <c r="I299" s="1">
        <f t="shared" si="13"/>
        <v>0</v>
      </c>
      <c r="M299" s="1">
        <f ca="1">IF(F299="",SUMIF(F$3:F299,F298,M$3:M298),K299*L299)</f>
        <v>0</v>
      </c>
      <c r="N299" s="1">
        <f ca="1">IFERROR(IF(F299="",SUMIF(F$3:F299,F298,N$3:N298),VLOOKUP(J:J,Прайс!A:C,3,0)*K299)," ")</f>
        <v>0</v>
      </c>
      <c r="O299" s="7">
        <f ca="1">IFERROR(IF(F299="",SUMIF(F$3:F299,F298,O$3:O298),VLOOKUP(J:J,Прайс!A:E,5,0)*K299)," ")</f>
        <v>0</v>
      </c>
      <c r="P299" s="1">
        <f ca="1">IFERROR(IF(F299="",SUMIF(F$3:F299,F298,P$3:P298),VLOOKUP(J:J,Прайс!A:F,6,0)*K299)," ")</f>
        <v>0</v>
      </c>
      <c r="Q299" s="1">
        <f ca="1">IFERROR(IF(F299="",SUMIF(F$3:F299,F298,Q$3:Q298),VLOOKUP(J:J,Прайс!A:G,7,0)*K299)," ")</f>
        <v>0</v>
      </c>
      <c r="R299" s="7">
        <f ca="1">IFERROR(IF(F299="",SUMIF(F$3:F299,F298,R$3:R298),(N299-(M299+O299+P299)))," ")</f>
        <v>0</v>
      </c>
      <c r="S299" s="1">
        <f ca="1">IFERROR(IF(F299="",SUMIF(F$3:F299,F298,S$3:S298),(N299-(M299+O299+Q299)))," ")</f>
        <v>0</v>
      </c>
      <c r="T299" s="23" t="str">
        <f>IFERROR(IF(F299="",AVERAGEIF(F$3:F299,F298,T$3:T299),R299/N299)," ")</f>
        <v xml:space="preserve"> </v>
      </c>
      <c r="U299" s="23" t="str">
        <f>IFERROR(IF(F299="",AVERAGEIF(F$3:F299,F298,U$3:U299),S299/N299)," ")</f>
        <v xml:space="preserve"> </v>
      </c>
      <c r="V299" s="1" t="str">
        <f t="shared" si="14"/>
        <v xml:space="preserve"> </v>
      </c>
      <c r="AB299" s="7">
        <f ca="1">IFERROR(IF(F299="",SUMIF(F$3:F299,F298,AB$3:AB298),Доп!K297+Доп!L297)," ")</f>
        <v>0</v>
      </c>
      <c r="AC299" s="7">
        <f ca="1">IFERROR(IF(F299="",SUMIF(F$3:F299,F298,AC$3:AC298),IF(AB299&gt;0,AB299-(M299+P299),""))," ")</f>
        <v>0</v>
      </c>
      <c r="AD299" s="1">
        <f ca="1">IFERROR(IF(F299="",SUMIF(F$3:F299,F298,AD$3:AD298),IF(AB299&gt;0,AB299-(M299+Q299),""))," ")</f>
        <v>0</v>
      </c>
      <c r="AE299" s="23" t="str">
        <f>IFERROR(IF(F299="",AVERAGEIF(F$3:F299,F298,AE$3:AE299),AC299/N299)," ")</f>
        <v xml:space="preserve"> </v>
      </c>
      <c r="AF299" s="23" t="str">
        <f>IFERROR(IF(F299="",AVERAGEIF(F$3:F299,F298,AF$3:AF299),AD299/N299)," ")</f>
        <v xml:space="preserve"> </v>
      </c>
    </row>
    <row r="300" spans="7:32" ht="19" customHeight="1" x14ac:dyDescent="0.2">
      <c r="G300" s="1" t="str">
        <f t="shared" si="12"/>
        <v/>
      </c>
      <c r="I300" s="1">
        <f t="shared" si="13"/>
        <v>0</v>
      </c>
      <c r="M300" s="1">
        <f ca="1">IF(F300="",SUMIF(F$3:F300,F299,M$3:M299),K300*L300)</f>
        <v>0</v>
      </c>
      <c r="N300" s="1">
        <f ca="1">IFERROR(IF(F300="",SUMIF(F$3:F300,F299,N$3:N299),VLOOKUP(J:J,Прайс!A:C,3,0)*K300)," ")</f>
        <v>0</v>
      </c>
      <c r="O300" s="7">
        <f ca="1">IFERROR(IF(F300="",SUMIF(F$3:F300,F299,O$3:O299),VLOOKUP(J:J,Прайс!A:E,5,0)*K300)," ")</f>
        <v>0</v>
      </c>
      <c r="P300" s="1">
        <f ca="1">IFERROR(IF(F300="",SUMIF(F$3:F300,F299,P$3:P299),VLOOKUP(J:J,Прайс!A:F,6,0)*K300)," ")</f>
        <v>0</v>
      </c>
      <c r="Q300" s="1">
        <f ca="1">IFERROR(IF(F300="",SUMIF(F$3:F300,F299,Q$3:Q299),VLOOKUP(J:J,Прайс!A:G,7,0)*K300)," ")</f>
        <v>0</v>
      </c>
      <c r="R300" s="7">
        <f ca="1">IFERROR(IF(F300="",SUMIF(F$3:F300,F299,R$3:R299),(N300-(M300+O300+P300)))," ")</f>
        <v>0</v>
      </c>
      <c r="S300" s="1">
        <f ca="1">IFERROR(IF(F300="",SUMIF(F$3:F300,F299,S$3:S299),(N300-(M300+O300+Q300)))," ")</f>
        <v>0</v>
      </c>
      <c r="T300" s="23" t="str">
        <f>IFERROR(IF(F300="",AVERAGEIF(F$3:F300,F299,T$3:T300),R300/N300)," ")</f>
        <v xml:space="preserve"> </v>
      </c>
      <c r="U300" s="23" t="str">
        <f>IFERROR(IF(F300="",AVERAGEIF(F$3:F300,F299,U$3:U300),S300/N300)," ")</f>
        <v xml:space="preserve"> </v>
      </c>
      <c r="V300" s="1" t="str">
        <f t="shared" si="14"/>
        <v xml:space="preserve"> </v>
      </c>
      <c r="AB300" s="7">
        <f ca="1">IFERROR(IF(F300="",SUMIF(F$3:F300,F299,AB$3:AB299),Доп!K298+Доп!L298)," ")</f>
        <v>0</v>
      </c>
      <c r="AC300" s="7">
        <f ca="1">IFERROR(IF(F300="",SUMIF(F$3:F300,F299,AC$3:AC299),IF(AB300&gt;0,AB300-(M300+P300),""))," ")</f>
        <v>0</v>
      </c>
      <c r="AD300" s="1">
        <f ca="1">IFERROR(IF(F300="",SUMIF(F$3:F300,F299,AD$3:AD299),IF(AB300&gt;0,AB300-(M300+Q300),""))," ")</f>
        <v>0</v>
      </c>
      <c r="AE300" s="23" t="str">
        <f>IFERROR(IF(F300="",AVERAGEIF(F$3:F300,F299,AE$3:AE300),AC300/N300)," ")</f>
        <v xml:space="preserve"> </v>
      </c>
      <c r="AF300" s="23" t="str">
        <f>IFERROR(IF(F300="",AVERAGEIF(F$3:F300,F299,AF$3:AF300),AD300/N300)," ")</f>
        <v xml:space="preserve"> </v>
      </c>
    </row>
    <row r="301" spans="7:32" ht="19" customHeight="1" x14ac:dyDescent="0.2">
      <c r="G301" s="1" t="str">
        <f t="shared" si="12"/>
        <v/>
      </c>
      <c r="I301" s="1">
        <f t="shared" si="13"/>
        <v>0</v>
      </c>
      <c r="M301" s="1">
        <f ca="1">IF(F301="",SUMIF(F$3:F301,F300,M$3:M300),K301*L301)</f>
        <v>0</v>
      </c>
      <c r="N301" s="1">
        <f ca="1">IFERROR(IF(F301="",SUMIF(F$3:F301,F300,N$3:N300),VLOOKUP(J:J,Прайс!A:C,3,0)*K301)," ")</f>
        <v>0</v>
      </c>
      <c r="O301" s="7">
        <f ca="1">IFERROR(IF(F301="",SUMIF(F$3:F301,F300,O$3:O300),VLOOKUP(J:J,Прайс!A:E,5,0)*K301)," ")</f>
        <v>0</v>
      </c>
      <c r="P301" s="1">
        <f ca="1">IFERROR(IF(F301="",SUMIF(F$3:F301,F300,P$3:P300),VLOOKUP(J:J,Прайс!A:F,6,0)*K301)," ")</f>
        <v>0</v>
      </c>
      <c r="Q301" s="1">
        <f ca="1">IFERROR(IF(F301="",SUMIF(F$3:F301,F300,Q$3:Q300),VLOOKUP(J:J,Прайс!A:G,7,0)*K301)," ")</f>
        <v>0</v>
      </c>
      <c r="R301" s="7">
        <f ca="1">IFERROR(IF(F301="",SUMIF(F$3:F301,F300,R$3:R300),(N301-(M301+O301+P301)))," ")</f>
        <v>0</v>
      </c>
      <c r="S301" s="1">
        <f ca="1">IFERROR(IF(F301="",SUMIF(F$3:F301,F300,S$3:S300),(N301-(M301+O301+Q301)))," ")</f>
        <v>0</v>
      </c>
      <c r="T301" s="23" t="str">
        <f>IFERROR(IF(F301="",AVERAGEIF(F$3:F301,F300,T$3:T301),R301/N301)," ")</f>
        <v xml:space="preserve"> </v>
      </c>
      <c r="U301" s="23" t="str">
        <f>IFERROR(IF(F301="",AVERAGEIF(F$3:F301,F300,U$3:U301),S301/N301)," ")</f>
        <v xml:space="preserve"> </v>
      </c>
      <c r="V301" s="1" t="str">
        <f t="shared" si="14"/>
        <v xml:space="preserve"> </v>
      </c>
      <c r="AB301" s="7">
        <f ca="1">IFERROR(IF(F301="",SUMIF(F$3:F301,F300,AB$3:AB300),Доп!K299+Доп!L299)," ")</f>
        <v>0</v>
      </c>
      <c r="AC301" s="7">
        <f ca="1">IFERROR(IF(F301="",SUMIF(F$3:F301,F300,AC$3:AC300),IF(AB301&gt;0,AB301-(M301+P301),""))," ")</f>
        <v>0</v>
      </c>
      <c r="AD301" s="1">
        <f ca="1">IFERROR(IF(F301="",SUMIF(F$3:F301,F300,AD$3:AD300),IF(AB301&gt;0,AB301-(M301+Q301),""))," ")</f>
        <v>0</v>
      </c>
      <c r="AE301" s="23" t="str">
        <f>IFERROR(IF(F301="",AVERAGEIF(F$3:F301,F300,AE$3:AE301),AC301/N301)," ")</f>
        <v xml:space="preserve"> </v>
      </c>
      <c r="AF301" s="23" t="str">
        <f>IFERROR(IF(F301="",AVERAGEIF(F$3:F301,F300,AF$3:AF301),AD301/N301)," ")</f>
        <v xml:space="preserve"> </v>
      </c>
    </row>
    <row r="302" spans="7:32" ht="19" customHeight="1" x14ac:dyDescent="0.2">
      <c r="G302" s="1" t="str">
        <f t="shared" si="12"/>
        <v/>
      </c>
      <c r="I302" s="1">
        <f t="shared" si="13"/>
        <v>0</v>
      </c>
      <c r="M302" s="1">
        <f ca="1">IF(F302="",SUMIF(F$3:F302,F301,M$3:M301),K302*L302)</f>
        <v>0</v>
      </c>
      <c r="N302" s="1">
        <f ca="1">IFERROR(IF(F302="",SUMIF(F$3:F302,F301,N$3:N301),VLOOKUP(J:J,Прайс!A:C,3,0)*K302)," ")</f>
        <v>0</v>
      </c>
      <c r="O302" s="7">
        <f ca="1">IFERROR(IF(F302="",SUMIF(F$3:F302,F301,O$3:O301),VLOOKUP(J:J,Прайс!A:E,5,0)*K302)," ")</f>
        <v>0</v>
      </c>
      <c r="P302" s="1">
        <f ca="1">IFERROR(IF(F302="",SUMIF(F$3:F302,F301,P$3:P301),VLOOKUP(J:J,Прайс!A:F,6,0)*K302)," ")</f>
        <v>0</v>
      </c>
      <c r="Q302" s="1">
        <f ca="1">IFERROR(IF(F302="",SUMIF(F$3:F302,F301,Q$3:Q301),VLOOKUP(J:J,Прайс!A:G,7,0)*K302)," ")</f>
        <v>0</v>
      </c>
      <c r="R302" s="7">
        <f ca="1">IFERROR(IF(F302="",SUMIF(F$3:F302,F301,R$3:R301),(N302-(M302+O302+P302)))," ")</f>
        <v>0</v>
      </c>
      <c r="S302" s="1">
        <f ca="1">IFERROR(IF(F302="",SUMIF(F$3:F302,F301,S$3:S301),(N302-(M302+O302+Q302)))," ")</f>
        <v>0</v>
      </c>
      <c r="T302" s="23" t="str">
        <f>IFERROR(IF(F302="",AVERAGEIF(F$3:F302,F301,T$3:T302),R302/N302)," ")</f>
        <v xml:space="preserve"> </v>
      </c>
      <c r="U302" s="23" t="str">
        <f>IFERROR(IF(F302="",AVERAGEIF(F$3:F302,F301,U$3:U302),S302/N302)," ")</f>
        <v xml:space="preserve"> </v>
      </c>
      <c r="V302" s="1" t="str">
        <f t="shared" si="14"/>
        <v xml:space="preserve"> </v>
      </c>
      <c r="AB302" s="7">
        <f ca="1">IFERROR(IF(F302="",SUMIF(F$3:F302,F301,AB$3:AB301),Доп!K300+Доп!L300)," ")</f>
        <v>0</v>
      </c>
      <c r="AC302" s="7">
        <f ca="1">IFERROR(IF(F302="",SUMIF(F$3:F302,F301,AC$3:AC301),IF(AB302&gt;0,AB302-(M302+P302),""))," ")</f>
        <v>0</v>
      </c>
      <c r="AD302" s="1">
        <f ca="1">IFERROR(IF(F302="",SUMIF(F$3:F302,F301,AD$3:AD301),IF(AB302&gt;0,AB302-(M302+Q302),""))," ")</f>
        <v>0</v>
      </c>
      <c r="AE302" s="23" t="str">
        <f>IFERROR(IF(F302="",AVERAGEIF(F$3:F302,F301,AE$3:AE302),AC302/N302)," ")</f>
        <v xml:space="preserve"> </v>
      </c>
      <c r="AF302" s="23" t="str">
        <f>IFERROR(IF(F302="",AVERAGEIF(F$3:F302,F301,AF$3:AF302),AD302/N302)," ")</f>
        <v xml:space="preserve"> </v>
      </c>
    </row>
    <row r="303" spans="7:32" ht="19" customHeight="1" x14ac:dyDescent="0.2">
      <c r="G303" s="1" t="str">
        <f t="shared" si="12"/>
        <v/>
      </c>
      <c r="I303" s="1">
        <f t="shared" si="13"/>
        <v>0</v>
      </c>
      <c r="M303" s="1">
        <f ca="1">IF(F303="",SUMIF(F$3:F303,F302,M$3:M302),K303*L303)</f>
        <v>0</v>
      </c>
      <c r="N303" s="1">
        <f ca="1">IFERROR(IF(F303="",SUMIF(F$3:F303,F302,N$3:N302),VLOOKUP(J:J,Прайс!A:C,3,0)*K303)," ")</f>
        <v>0</v>
      </c>
      <c r="O303" s="7">
        <f ca="1">IFERROR(IF(F303="",SUMIF(F$3:F303,F302,O$3:O302),VLOOKUP(J:J,Прайс!A:E,5,0)*K303)," ")</f>
        <v>0</v>
      </c>
      <c r="P303" s="1">
        <f ca="1">IFERROR(IF(F303="",SUMIF(F$3:F303,F302,P$3:P302),VLOOKUP(J:J,Прайс!A:F,6,0)*K303)," ")</f>
        <v>0</v>
      </c>
      <c r="Q303" s="1">
        <f ca="1">IFERROR(IF(F303="",SUMIF(F$3:F303,F302,Q$3:Q302),VLOOKUP(J:J,Прайс!A:G,7,0)*K303)," ")</f>
        <v>0</v>
      </c>
      <c r="R303" s="7">
        <f ca="1">IFERROR(IF(F303="",SUMIF(F$3:F303,F302,R$3:R302),(N303-(M303+O303+P303)))," ")</f>
        <v>0</v>
      </c>
      <c r="S303" s="1">
        <f ca="1">IFERROR(IF(F303="",SUMIF(F$3:F303,F302,S$3:S302),(N303-(M303+O303+Q303)))," ")</f>
        <v>0</v>
      </c>
      <c r="T303" s="23" t="str">
        <f>IFERROR(IF(F303="",AVERAGEIF(F$3:F303,F302,T$3:T303),R303/N303)," ")</f>
        <v xml:space="preserve"> </v>
      </c>
      <c r="U303" s="23" t="str">
        <f>IFERROR(IF(F303="",AVERAGEIF(F$3:F303,F302,U$3:U303),S303/N303)," ")</f>
        <v xml:space="preserve"> </v>
      </c>
      <c r="V303" s="1" t="str">
        <f t="shared" si="14"/>
        <v xml:space="preserve"> </v>
      </c>
      <c r="AB303" s="7">
        <f ca="1">IFERROR(IF(F303="",SUMIF(F$3:F303,F302,AB$3:AB302),Доп!K301+Доп!L301)," ")</f>
        <v>0</v>
      </c>
      <c r="AC303" s="7">
        <f ca="1">IFERROR(IF(F303="",SUMIF(F$3:F303,F302,AC$3:AC302),IF(AB303&gt;0,AB303-(M303+P303),""))," ")</f>
        <v>0</v>
      </c>
      <c r="AD303" s="1">
        <f ca="1">IFERROR(IF(F303="",SUMIF(F$3:F303,F302,AD$3:AD302),IF(AB303&gt;0,AB303-(M303+Q303),""))," ")</f>
        <v>0</v>
      </c>
      <c r="AE303" s="23" t="str">
        <f>IFERROR(IF(F303="",AVERAGEIF(F$3:F303,F302,AE$3:AE303),AC303/N303)," ")</f>
        <v xml:space="preserve"> </v>
      </c>
      <c r="AF303" s="23" t="str">
        <f>IFERROR(IF(F303="",AVERAGEIF(F$3:F303,F302,AF$3:AF303),AD303/N303)," ")</f>
        <v xml:space="preserve"> </v>
      </c>
    </row>
    <row r="304" spans="7:32" ht="19" customHeight="1" x14ac:dyDescent="0.2">
      <c r="G304" s="1" t="str">
        <f t="shared" si="12"/>
        <v/>
      </c>
      <c r="I304" s="1">
        <f t="shared" si="13"/>
        <v>0</v>
      </c>
      <c r="M304" s="1">
        <f ca="1">IF(F304="",SUMIF(F$3:F304,F303,M$3:M303),K304*L304)</f>
        <v>0</v>
      </c>
      <c r="N304" s="1">
        <f ca="1">IFERROR(IF(F304="",SUMIF(F$3:F304,F303,N$3:N303),VLOOKUP(J:J,Прайс!A:C,3,0)*K304)," ")</f>
        <v>0</v>
      </c>
      <c r="O304" s="7">
        <f ca="1">IFERROR(IF(F304="",SUMIF(F$3:F304,F303,O$3:O303),VLOOKUP(J:J,Прайс!A:E,5,0)*K304)," ")</f>
        <v>0</v>
      </c>
      <c r="P304" s="1">
        <f ca="1">IFERROR(IF(F304="",SUMIF(F$3:F304,F303,P$3:P303),VLOOKUP(J:J,Прайс!A:F,6,0)*K304)," ")</f>
        <v>0</v>
      </c>
      <c r="Q304" s="1">
        <f ca="1">IFERROR(IF(F304="",SUMIF(F$3:F304,F303,Q$3:Q303),VLOOKUP(J:J,Прайс!A:G,7,0)*K304)," ")</f>
        <v>0</v>
      </c>
      <c r="R304" s="7">
        <f ca="1">IFERROR(IF(F304="",SUMIF(F$3:F304,F303,R$3:R303),(N304-(M304+O304+P304)))," ")</f>
        <v>0</v>
      </c>
      <c r="S304" s="1">
        <f ca="1">IFERROR(IF(F304="",SUMIF(F$3:F304,F303,S$3:S303),(N304-(M304+O304+Q304)))," ")</f>
        <v>0</v>
      </c>
      <c r="T304" s="23" t="str">
        <f>IFERROR(IF(F304="",AVERAGEIF(F$3:F304,F303,T$3:T304),R304/N304)," ")</f>
        <v xml:space="preserve"> </v>
      </c>
      <c r="U304" s="23" t="str">
        <f>IFERROR(IF(F304="",AVERAGEIF(F$3:F304,F303,U$3:U304),S304/N304)," ")</f>
        <v xml:space="preserve"> </v>
      </c>
      <c r="V304" s="1" t="str">
        <f t="shared" si="14"/>
        <v xml:space="preserve"> </v>
      </c>
      <c r="AB304" s="7">
        <f ca="1">IFERROR(IF(F304="",SUMIF(F$3:F304,F303,AB$3:AB303),Доп!K302+Доп!L302)," ")</f>
        <v>0</v>
      </c>
      <c r="AC304" s="7">
        <f ca="1">IFERROR(IF(F304="",SUMIF(F$3:F304,F303,AC$3:AC303),IF(AB304&gt;0,AB304-(M304+P304),""))," ")</f>
        <v>0</v>
      </c>
      <c r="AD304" s="1">
        <f ca="1">IFERROR(IF(F304="",SUMIF(F$3:F304,F303,AD$3:AD303),IF(AB304&gt;0,AB304-(M304+Q304),""))," ")</f>
        <v>0</v>
      </c>
      <c r="AE304" s="23" t="str">
        <f>IFERROR(IF(F304="",AVERAGEIF(F$3:F304,F303,AE$3:AE304),AC304/N304)," ")</f>
        <v xml:space="preserve"> </v>
      </c>
      <c r="AF304" s="23" t="str">
        <f>IFERROR(IF(F304="",AVERAGEIF(F$3:F304,F303,AF$3:AF304),AD304/N304)," ")</f>
        <v xml:space="preserve"> </v>
      </c>
    </row>
    <row r="305" spans="7:32" ht="19" customHeight="1" x14ac:dyDescent="0.2">
      <c r="G305" s="1" t="str">
        <f t="shared" si="12"/>
        <v/>
      </c>
      <c r="I305" s="1">
        <f t="shared" si="13"/>
        <v>0</v>
      </c>
      <c r="M305" s="1">
        <f ca="1">IF(F305="",SUMIF(F$3:F305,F304,M$3:M304),K305*L305)</f>
        <v>0</v>
      </c>
      <c r="N305" s="1">
        <f ca="1">IFERROR(IF(F305="",SUMIF(F$3:F305,F304,N$3:N304),VLOOKUP(J:J,Прайс!A:C,3,0)*K305)," ")</f>
        <v>0</v>
      </c>
      <c r="O305" s="7">
        <f ca="1">IFERROR(IF(F305="",SUMIF(F$3:F305,F304,O$3:O304),VLOOKUP(J:J,Прайс!A:E,5,0)*K305)," ")</f>
        <v>0</v>
      </c>
      <c r="P305" s="1">
        <f ca="1">IFERROR(IF(F305="",SUMIF(F$3:F305,F304,P$3:P304),VLOOKUP(J:J,Прайс!A:F,6,0)*K305)," ")</f>
        <v>0</v>
      </c>
      <c r="Q305" s="1">
        <f ca="1">IFERROR(IF(F305="",SUMIF(F$3:F305,F304,Q$3:Q304),VLOOKUP(J:J,Прайс!A:G,7,0)*K305)," ")</f>
        <v>0</v>
      </c>
      <c r="R305" s="7">
        <f ca="1">IFERROR(IF(F305="",SUMIF(F$3:F305,F304,R$3:R304),(N305-(M305+O305+P305)))," ")</f>
        <v>0</v>
      </c>
      <c r="S305" s="1">
        <f ca="1">IFERROR(IF(F305="",SUMIF(F$3:F305,F304,S$3:S304),(N305-(M305+O305+Q305)))," ")</f>
        <v>0</v>
      </c>
      <c r="T305" s="23" t="str">
        <f>IFERROR(IF(F305="",AVERAGEIF(F$3:F305,F304,T$3:T305),R305/N305)," ")</f>
        <v xml:space="preserve"> </v>
      </c>
      <c r="U305" s="23" t="str">
        <f>IFERROR(IF(F305="",AVERAGEIF(F$3:F305,F304,U$3:U305),S305/N305)," ")</f>
        <v xml:space="preserve"> </v>
      </c>
      <c r="V305" s="1" t="str">
        <f t="shared" si="14"/>
        <v xml:space="preserve"> </v>
      </c>
      <c r="AB305" s="7">
        <f ca="1">IFERROR(IF(F305="",SUMIF(F$3:F305,F304,AB$3:AB304),Доп!K303+Доп!L303)," ")</f>
        <v>0</v>
      </c>
      <c r="AC305" s="7">
        <f ca="1">IFERROR(IF(F305="",SUMIF(F$3:F305,F304,AC$3:AC304),IF(AB305&gt;0,AB305-(M305+P305),""))," ")</f>
        <v>0</v>
      </c>
      <c r="AD305" s="1">
        <f ca="1">IFERROR(IF(F305="",SUMIF(F$3:F305,F304,AD$3:AD304),IF(AB305&gt;0,AB305-(M305+Q305),""))," ")</f>
        <v>0</v>
      </c>
      <c r="AE305" s="23" t="str">
        <f>IFERROR(IF(F305="",AVERAGEIF(F$3:F305,F304,AE$3:AE305),AC305/N305)," ")</f>
        <v xml:space="preserve"> </v>
      </c>
      <c r="AF305" s="23" t="str">
        <f>IFERROR(IF(F305="",AVERAGEIF(F$3:F305,F304,AF$3:AF305),AD305/N305)," ")</f>
        <v xml:space="preserve"> </v>
      </c>
    </row>
    <row r="306" spans="7:32" ht="19" customHeight="1" x14ac:dyDescent="0.2">
      <c r="G306" s="1" t="str">
        <f t="shared" si="12"/>
        <v/>
      </c>
      <c r="I306" s="1">
        <f t="shared" si="13"/>
        <v>0</v>
      </c>
      <c r="M306" s="1">
        <f ca="1">IF(F306="",SUMIF(F$3:F306,F305,M$3:M305),K306*L306)</f>
        <v>0</v>
      </c>
      <c r="N306" s="1">
        <f ca="1">IFERROR(IF(F306="",SUMIF(F$3:F306,F305,N$3:N305),VLOOKUP(J:J,Прайс!A:C,3,0)*K306)," ")</f>
        <v>0</v>
      </c>
      <c r="O306" s="7">
        <f ca="1">IFERROR(IF(F306="",SUMIF(F$3:F306,F305,O$3:O305),VLOOKUP(J:J,Прайс!A:E,5,0)*K306)," ")</f>
        <v>0</v>
      </c>
      <c r="P306" s="1">
        <f ca="1">IFERROR(IF(F306="",SUMIF(F$3:F306,F305,P$3:P305),VLOOKUP(J:J,Прайс!A:F,6,0)*K306)," ")</f>
        <v>0</v>
      </c>
      <c r="Q306" s="1">
        <f ca="1">IFERROR(IF(F306="",SUMIF(F$3:F306,F305,Q$3:Q305),VLOOKUP(J:J,Прайс!A:G,7,0)*K306)," ")</f>
        <v>0</v>
      </c>
      <c r="R306" s="7">
        <f ca="1">IFERROR(IF(F306="",SUMIF(F$3:F306,F305,R$3:R305),(N306-(M306+O306+P306)))," ")</f>
        <v>0</v>
      </c>
      <c r="S306" s="1">
        <f ca="1">IFERROR(IF(F306="",SUMIF(F$3:F306,F305,S$3:S305),(N306-(M306+O306+Q306)))," ")</f>
        <v>0</v>
      </c>
      <c r="T306" s="23" t="str">
        <f>IFERROR(IF(F306="",AVERAGEIF(F$3:F306,F305,T$3:T306),R306/N306)," ")</f>
        <v xml:space="preserve"> </v>
      </c>
      <c r="U306" s="23" t="str">
        <f>IFERROR(IF(F306="",AVERAGEIF(F$3:F306,F305,U$3:U306),S306/N306)," ")</f>
        <v xml:space="preserve"> </v>
      </c>
      <c r="V306" s="1" t="str">
        <f t="shared" si="14"/>
        <v xml:space="preserve"> </v>
      </c>
      <c r="AB306" s="7">
        <f ca="1">IFERROR(IF(F306="",SUMIF(F$3:F306,F305,AB$3:AB305),Доп!K304+Доп!L304)," ")</f>
        <v>0</v>
      </c>
      <c r="AC306" s="7">
        <f ca="1">IFERROR(IF(F306="",SUMIF(F$3:F306,F305,AC$3:AC305),IF(AB306&gt;0,AB306-(M306+P306),""))," ")</f>
        <v>0</v>
      </c>
      <c r="AD306" s="1">
        <f ca="1">IFERROR(IF(F306="",SUMIF(F$3:F306,F305,AD$3:AD305),IF(AB306&gt;0,AB306-(M306+Q306),""))," ")</f>
        <v>0</v>
      </c>
      <c r="AE306" s="23" t="str">
        <f>IFERROR(IF(F306="",AVERAGEIF(F$3:F306,F305,AE$3:AE306),AC306/N306)," ")</f>
        <v xml:space="preserve"> </v>
      </c>
      <c r="AF306" s="23" t="str">
        <f>IFERROR(IF(F306="",AVERAGEIF(F$3:F306,F305,AF$3:AF306),AD306/N306)," ")</f>
        <v xml:space="preserve"> </v>
      </c>
    </row>
    <row r="307" spans="7:32" ht="19" customHeight="1" x14ac:dyDescent="0.2">
      <c r="G307" s="1" t="str">
        <f t="shared" si="12"/>
        <v/>
      </c>
      <c r="I307" s="1">
        <f t="shared" si="13"/>
        <v>0</v>
      </c>
      <c r="M307" s="1">
        <f ca="1">IF(F307="",SUMIF(F$3:F307,F306,M$3:M306),K307*L307)</f>
        <v>0</v>
      </c>
      <c r="N307" s="1">
        <f ca="1">IFERROR(IF(F307="",SUMIF(F$3:F307,F306,N$3:N306),VLOOKUP(J:J,Прайс!A:C,3,0)*K307)," ")</f>
        <v>0</v>
      </c>
      <c r="O307" s="7">
        <f ca="1">IFERROR(IF(F307="",SUMIF(F$3:F307,F306,O$3:O306),VLOOKUP(J:J,Прайс!A:E,5,0)*K307)," ")</f>
        <v>0</v>
      </c>
      <c r="P307" s="1">
        <f ca="1">IFERROR(IF(F307="",SUMIF(F$3:F307,F306,P$3:P306),VLOOKUP(J:J,Прайс!A:F,6,0)*K307)," ")</f>
        <v>0</v>
      </c>
      <c r="Q307" s="1">
        <f ca="1">IFERROR(IF(F307="",SUMIF(F$3:F307,F306,Q$3:Q306),VLOOKUP(J:J,Прайс!A:G,7,0)*K307)," ")</f>
        <v>0</v>
      </c>
      <c r="R307" s="7">
        <f ca="1">IFERROR(IF(F307="",SUMIF(F$3:F307,F306,R$3:R306),(N307-(M307+O307+P307)))," ")</f>
        <v>0</v>
      </c>
      <c r="S307" s="1">
        <f ca="1">IFERROR(IF(F307="",SUMIF(F$3:F307,F306,S$3:S306),(N307-(M307+O307+Q307)))," ")</f>
        <v>0</v>
      </c>
      <c r="T307" s="23" t="str">
        <f>IFERROR(IF(F307="",AVERAGEIF(F$3:F307,F306,T$3:T307),R307/N307)," ")</f>
        <v xml:space="preserve"> </v>
      </c>
      <c r="U307" s="23" t="str">
        <f>IFERROR(IF(F307="",AVERAGEIF(F$3:F307,F306,U$3:U307),S307/N307)," ")</f>
        <v xml:space="preserve"> </v>
      </c>
      <c r="V307" s="1" t="str">
        <f t="shared" si="14"/>
        <v xml:space="preserve"> </v>
      </c>
      <c r="AB307" s="7">
        <f ca="1">IFERROR(IF(F307="",SUMIF(F$3:F307,F306,AB$3:AB306),Доп!K305+Доп!L305)," ")</f>
        <v>0</v>
      </c>
      <c r="AC307" s="7">
        <f ca="1">IFERROR(IF(F307="",SUMIF(F$3:F307,F306,AC$3:AC306),IF(AB307&gt;0,AB307-(M307+P307),""))," ")</f>
        <v>0</v>
      </c>
      <c r="AD307" s="1">
        <f ca="1">IFERROR(IF(F307="",SUMIF(F$3:F307,F306,AD$3:AD306),IF(AB307&gt;0,AB307-(M307+Q307),""))," ")</f>
        <v>0</v>
      </c>
      <c r="AE307" s="23" t="str">
        <f>IFERROR(IF(F307="",AVERAGEIF(F$3:F307,F306,AE$3:AE307),AC307/N307)," ")</f>
        <v xml:space="preserve"> </v>
      </c>
      <c r="AF307" s="23" t="str">
        <f>IFERROR(IF(F307="",AVERAGEIF(F$3:F307,F306,AF$3:AF307),AD307/N307)," ")</f>
        <v xml:space="preserve"> </v>
      </c>
    </row>
    <row r="308" spans="7:32" ht="19" customHeight="1" x14ac:dyDescent="0.2">
      <c r="G308" s="1" t="str">
        <f t="shared" si="12"/>
        <v/>
      </c>
      <c r="I308" s="1">
        <f t="shared" si="13"/>
        <v>0</v>
      </c>
      <c r="M308" s="1">
        <f ca="1">IF(F308="",SUMIF(F$3:F308,F307,M$3:M307),K308*L308)</f>
        <v>0</v>
      </c>
      <c r="N308" s="1">
        <f ca="1">IFERROR(IF(F308="",SUMIF(F$3:F308,F307,N$3:N307),VLOOKUP(J:J,Прайс!A:C,3,0)*K308)," ")</f>
        <v>0</v>
      </c>
      <c r="O308" s="7">
        <f ca="1">IFERROR(IF(F308="",SUMIF(F$3:F308,F307,O$3:O307),VLOOKUP(J:J,Прайс!A:E,5,0)*K308)," ")</f>
        <v>0</v>
      </c>
      <c r="P308" s="1">
        <f ca="1">IFERROR(IF(F308="",SUMIF(F$3:F308,F307,P$3:P307),VLOOKUP(J:J,Прайс!A:F,6,0)*K308)," ")</f>
        <v>0</v>
      </c>
      <c r="Q308" s="1">
        <f ca="1">IFERROR(IF(F308="",SUMIF(F$3:F308,F307,Q$3:Q307),VLOOKUP(J:J,Прайс!A:G,7,0)*K308)," ")</f>
        <v>0</v>
      </c>
      <c r="R308" s="7">
        <f ca="1">IFERROR(IF(F308="",SUMIF(F$3:F308,F307,R$3:R307),(N308-(M308+O308+P308)))," ")</f>
        <v>0</v>
      </c>
      <c r="S308" s="1">
        <f ca="1">IFERROR(IF(F308="",SUMIF(F$3:F308,F307,S$3:S307),(N308-(M308+O308+Q308)))," ")</f>
        <v>0</v>
      </c>
      <c r="T308" s="23" t="str">
        <f>IFERROR(IF(F308="",AVERAGEIF(F$3:F308,F307,T$3:T308),R308/N308)," ")</f>
        <v xml:space="preserve"> </v>
      </c>
      <c r="U308" s="23" t="str">
        <f>IFERROR(IF(F308="",AVERAGEIF(F$3:F308,F307,U$3:U308),S308/N308)," ")</f>
        <v xml:space="preserve"> </v>
      </c>
      <c r="V308" s="1" t="str">
        <f t="shared" si="14"/>
        <v xml:space="preserve"> </v>
      </c>
      <c r="AB308" s="7">
        <f ca="1">IFERROR(IF(F308="",SUMIF(F$3:F308,F307,AB$3:AB307),Доп!K306+Доп!L306)," ")</f>
        <v>0</v>
      </c>
      <c r="AC308" s="7">
        <f ca="1">IFERROR(IF(F308="",SUMIF(F$3:F308,F307,AC$3:AC307),IF(AB308&gt;0,AB308-(M308+P308),""))," ")</f>
        <v>0</v>
      </c>
      <c r="AD308" s="1">
        <f ca="1">IFERROR(IF(F308="",SUMIF(F$3:F308,F307,AD$3:AD307),IF(AB308&gt;0,AB308-(M308+Q308),""))," ")</f>
        <v>0</v>
      </c>
      <c r="AE308" s="23" t="str">
        <f>IFERROR(IF(F308="",AVERAGEIF(F$3:F308,F307,AE$3:AE308),AC308/N308)," ")</f>
        <v xml:space="preserve"> </v>
      </c>
      <c r="AF308" s="23" t="str">
        <f>IFERROR(IF(F308="",AVERAGEIF(F$3:F308,F307,AF$3:AF308),AD308/N308)," ")</f>
        <v xml:space="preserve"> </v>
      </c>
    </row>
    <row r="309" spans="7:32" ht="19" customHeight="1" x14ac:dyDescent="0.2">
      <c r="G309" s="1" t="str">
        <f t="shared" si="12"/>
        <v/>
      </c>
      <c r="I309" s="1">
        <f t="shared" si="13"/>
        <v>0</v>
      </c>
      <c r="M309" s="1">
        <f ca="1">IF(F309="",SUMIF(F$3:F309,F308,M$3:M308),K309*L309)</f>
        <v>0</v>
      </c>
      <c r="N309" s="1">
        <f ca="1">IFERROR(IF(F309="",SUMIF(F$3:F309,F308,N$3:N308),VLOOKUP(J:J,Прайс!A:C,3,0)*K309)," ")</f>
        <v>0</v>
      </c>
      <c r="O309" s="7">
        <f ca="1">IFERROR(IF(F309="",SUMIF(F$3:F309,F308,O$3:O308),VLOOKUP(J:J,Прайс!A:E,5,0)*K309)," ")</f>
        <v>0</v>
      </c>
      <c r="P309" s="1">
        <f ca="1">IFERROR(IF(F309="",SUMIF(F$3:F309,F308,P$3:P308),VLOOKUP(J:J,Прайс!A:F,6,0)*K309)," ")</f>
        <v>0</v>
      </c>
      <c r="Q309" s="1">
        <f ca="1">IFERROR(IF(F309="",SUMIF(F$3:F309,F308,Q$3:Q308),VLOOKUP(J:J,Прайс!A:G,7,0)*K309)," ")</f>
        <v>0</v>
      </c>
      <c r="R309" s="7">
        <f ca="1">IFERROR(IF(F309="",SUMIF(F$3:F309,F308,R$3:R308),(N309-(M309+O309+P309)))," ")</f>
        <v>0</v>
      </c>
      <c r="S309" s="1">
        <f ca="1">IFERROR(IF(F309="",SUMIF(F$3:F309,F308,S$3:S308),(N309-(M309+O309+Q309)))," ")</f>
        <v>0</v>
      </c>
      <c r="T309" s="23" t="str">
        <f>IFERROR(IF(F309="",AVERAGEIF(F$3:F309,F308,T$3:T309),R309/N309)," ")</f>
        <v xml:space="preserve"> </v>
      </c>
      <c r="U309" s="23" t="str">
        <f>IFERROR(IF(F309="",AVERAGEIF(F$3:F309,F308,U$3:U309),S309/N309)," ")</f>
        <v xml:space="preserve"> </v>
      </c>
      <c r="V309" s="1" t="str">
        <f t="shared" si="14"/>
        <v xml:space="preserve"> </v>
      </c>
      <c r="AB309" s="7">
        <f ca="1">IFERROR(IF(F309="",SUMIF(F$3:F309,F308,AB$3:AB308),Доп!K307+Доп!L307)," ")</f>
        <v>0</v>
      </c>
      <c r="AC309" s="7">
        <f ca="1">IFERROR(IF(F309="",SUMIF(F$3:F309,F308,AC$3:AC308),IF(AB309&gt;0,AB309-(M309+P309),""))," ")</f>
        <v>0</v>
      </c>
      <c r="AD309" s="1">
        <f ca="1">IFERROR(IF(F309="",SUMIF(F$3:F309,F308,AD$3:AD308),IF(AB309&gt;0,AB309-(M309+Q309),""))," ")</f>
        <v>0</v>
      </c>
      <c r="AE309" s="23" t="str">
        <f>IFERROR(IF(F309="",AVERAGEIF(F$3:F309,F308,AE$3:AE309),AC309/N309)," ")</f>
        <v xml:space="preserve"> </v>
      </c>
      <c r="AF309" s="23" t="str">
        <f>IFERROR(IF(F309="",AVERAGEIF(F$3:F309,F308,AF$3:AF309),AD309/N309)," ")</f>
        <v xml:space="preserve"> </v>
      </c>
    </row>
    <row r="310" spans="7:32" ht="19" customHeight="1" x14ac:dyDescent="0.2">
      <c r="G310" s="1" t="str">
        <f t="shared" si="12"/>
        <v/>
      </c>
      <c r="I310" s="1">
        <f t="shared" si="13"/>
        <v>0</v>
      </c>
      <c r="M310" s="1">
        <f ca="1">IF(F310="",SUMIF(F$3:F310,F309,M$3:M309),K310*L310)</f>
        <v>0</v>
      </c>
      <c r="N310" s="1">
        <f ca="1">IFERROR(IF(F310="",SUMIF(F$3:F310,F309,N$3:N309),VLOOKUP(J:J,Прайс!A:C,3,0)*K310)," ")</f>
        <v>0</v>
      </c>
      <c r="O310" s="7">
        <f ca="1">IFERROR(IF(F310="",SUMIF(F$3:F310,F309,O$3:O309),VLOOKUP(J:J,Прайс!A:E,5,0)*K310)," ")</f>
        <v>0</v>
      </c>
      <c r="P310" s="1">
        <f ca="1">IFERROR(IF(F310="",SUMIF(F$3:F310,F309,P$3:P309),VLOOKUP(J:J,Прайс!A:F,6,0)*K310)," ")</f>
        <v>0</v>
      </c>
      <c r="Q310" s="1">
        <f ca="1">IFERROR(IF(F310="",SUMIF(F$3:F310,F309,Q$3:Q309),VLOOKUP(J:J,Прайс!A:G,7,0)*K310)," ")</f>
        <v>0</v>
      </c>
      <c r="R310" s="7">
        <f ca="1">IFERROR(IF(F310="",SUMIF(F$3:F310,F309,R$3:R309),(N310-(M310+O310+P310)))," ")</f>
        <v>0</v>
      </c>
      <c r="S310" s="1">
        <f ca="1">IFERROR(IF(F310="",SUMIF(F$3:F310,F309,S$3:S309),(N310-(M310+O310+Q310)))," ")</f>
        <v>0</v>
      </c>
      <c r="T310" s="23" t="str">
        <f>IFERROR(IF(F310="",AVERAGEIF(F$3:F310,F309,T$3:T310),R310/N310)," ")</f>
        <v xml:space="preserve"> </v>
      </c>
      <c r="U310" s="23" t="str">
        <f>IFERROR(IF(F310="",AVERAGEIF(F$3:F310,F309,U$3:U310),S310/N310)," ")</f>
        <v xml:space="preserve"> </v>
      </c>
      <c r="V310" s="1" t="str">
        <f t="shared" si="14"/>
        <v xml:space="preserve"> </v>
      </c>
      <c r="AB310" s="7">
        <f ca="1">IFERROR(IF(F310="",SUMIF(F$3:F310,F309,AB$3:AB309),Доп!K308+Доп!L308)," ")</f>
        <v>0</v>
      </c>
      <c r="AC310" s="7">
        <f ca="1">IFERROR(IF(F310="",SUMIF(F$3:F310,F309,AC$3:AC309),IF(AB310&gt;0,AB310-(M310+P310),""))," ")</f>
        <v>0</v>
      </c>
      <c r="AD310" s="1">
        <f ca="1">IFERROR(IF(F310="",SUMIF(F$3:F310,F309,AD$3:AD309),IF(AB310&gt;0,AB310-(M310+Q310),""))," ")</f>
        <v>0</v>
      </c>
      <c r="AE310" s="23" t="str">
        <f>IFERROR(IF(F310="",AVERAGEIF(F$3:F310,F309,AE$3:AE310),AC310/N310)," ")</f>
        <v xml:space="preserve"> </v>
      </c>
      <c r="AF310" s="23" t="str">
        <f>IFERROR(IF(F310="",AVERAGEIF(F$3:F310,F309,AF$3:AF310),AD310/N310)," ")</f>
        <v xml:space="preserve"> </v>
      </c>
    </row>
    <row r="311" spans="7:32" ht="19" customHeight="1" x14ac:dyDescent="0.2">
      <c r="G311" s="1" t="str">
        <f t="shared" si="12"/>
        <v/>
      </c>
      <c r="I311" s="1">
        <f t="shared" si="13"/>
        <v>0</v>
      </c>
      <c r="M311" s="1">
        <f ca="1">IF(F311="",SUMIF(F$3:F311,F310,M$3:M310),K311*L311)</f>
        <v>0</v>
      </c>
      <c r="N311" s="1">
        <f ca="1">IFERROR(IF(F311="",SUMIF(F$3:F311,F310,N$3:N310),VLOOKUP(J:J,Прайс!A:C,3,0)*K311)," ")</f>
        <v>0</v>
      </c>
      <c r="O311" s="7">
        <f ca="1">IFERROR(IF(F311="",SUMIF(F$3:F311,F310,O$3:O310),VLOOKUP(J:J,Прайс!A:E,5,0)*K311)," ")</f>
        <v>0</v>
      </c>
      <c r="P311" s="1">
        <f ca="1">IFERROR(IF(F311="",SUMIF(F$3:F311,F310,P$3:P310),VLOOKUP(J:J,Прайс!A:F,6,0)*K311)," ")</f>
        <v>0</v>
      </c>
      <c r="Q311" s="1">
        <f ca="1">IFERROR(IF(F311="",SUMIF(F$3:F311,F310,Q$3:Q310),VLOOKUP(J:J,Прайс!A:G,7,0)*K311)," ")</f>
        <v>0</v>
      </c>
      <c r="R311" s="7">
        <f ca="1">IFERROR(IF(F311="",SUMIF(F$3:F311,F310,R$3:R310),(N311-(M311+O311+P311)))," ")</f>
        <v>0</v>
      </c>
      <c r="S311" s="1">
        <f ca="1">IFERROR(IF(F311="",SUMIF(F$3:F311,F310,S$3:S310),(N311-(M311+O311+Q311)))," ")</f>
        <v>0</v>
      </c>
      <c r="T311" s="23" t="str">
        <f>IFERROR(IF(F311="",AVERAGEIF(F$3:F311,F310,T$3:T311),R311/N311)," ")</f>
        <v xml:space="preserve"> </v>
      </c>
      <c r="U311" s="23" t="str">
        <f>IFERROR(IF(F311="",AVERAGEIF(F$3:F311,F310,U$3:U311),S311/N311)," ")</f>
        <v xml:space="preserve"> </v>
      </c>
      <c r="V311" s="1" t="str">
        <f t="shared" si="14"/>
        <v xml:space="preserve"> </v>
      </c>
      <c r="AB311" s="7">
        <f ca="1">IFERROR(IF(F311="",SUMIF(F$3:F311,F310,AB$3:AB310),Доп!K309+Доп!L309)," ")</f>
        <v>0</v>
      </c>
      <c r="AC311" s="7">
        <f ca="1">IFERROR(IF(F311="",SUMIF(F$3:F311,F310,AC$3:AC310),IF(AB311&gt;0,AB311-(M311+P311),""))," ")</f>
        <v>0</v>
      </c>
      <c r="AD311" s="1">
        <f ca="1">IFERROR(IF(F311="",SUMIF(F$3:F311,F310,AD$3:AD310),IF(AB311&gt;0,AB311-(M311+Q311),""))," ")</f>
        <v>0</v>
      </c>
      <c r="AE311" s="23" t="str">
        <f>IFERROR(IF(F311="",AVERAGEIF(F$3:F311,F310,AE$3:AE311),AC311/N311)," ")</f>
        <v xml:space="preserve"> </v>
      </c>
      <c r="AF311" s="23" t="str">
        <f>IFERROR(IF(F311="",AVERAGEIF(F$3:F311,F310,AF$3:AF311),AD311/N311)," ")</f>
        <v xml:space="preserve"> </v>
      </c>
    </row>
    <row r="312" spans="7:32" ht="19" customHeight="1" x14ac:dyDescent="0.2">
      <c r="G312" s="1" t="str">
        <f t="shared" si="12"/>
        <v/>
      </c>
      <c r="I312" s="1">
        <f t="shared" si="13"/>
        <v>0</v>
      </c>
      <c r="M312" s="1">
        <f ca="1">IF(F312="",SUMIF(F$3:F312,F311,M$3:M311),K312*L312)</f>
        <v>0</v>
      </c>
      <c r="N312" s="1">
        <f ca="1">IFERROR(IF(F312="",SUMIF(F$3:F312,F311,N$3:N311),VLOOKUP(J:J,Прайс!A:C,3,0)*K312)," ")</f>
        <v>0</v>
      </c>
      <c r="O312" s="7">
        <f ca="1">IFERROR(IF(F312="",SUMIF(F$3:F312,F311,O$3:O311),VLOOKUP(J:J,Прайс!A:E,5,0)*K312)," ")</f>
        <v>0</v>
      </c>
      <c r="P312" s="1">
        <f ca="1">IFERROR(IF(F312="",SUMIF(F$3:F312,F311,P$3:P311),VLOOKUP(J:J,Прайс!A:F,6,0)*K312)," ")</f>
        <v>0</v>
      </c>
      <c r="Q312" s="1">
        <f ca="1">IFERROR(IF(F312="",SUMIF(F$3:F312,F311,Q$3:Q311),VLOOKUP(J:J,Прайс!A:G,7,0)*K312)," ")</f>
        <v>0</v>
      </c>
      <c r="R312" s="7">
        <f ca="1">IFERROR(IF(F312="",SUMIF(F$3:F312,F311,R$3:R311),(N312-(M312+O312+P312)))," ")</f>
        <v>0</v>
      </c>
      <c r="S312" s="1">
        <f ca="1">IFERROR(IF(F312="",SUMIF(F$3:F312,F311,S$3:S311),(N312-(M312+O312+Q312)))," ")</f>
        <v>0</v>
      </c>
      <c r="T312" s="23" t="str">
        <f>IFERROR(IF(F312="",AVERAGEIF(F$3:F312,F311,T$3:T312),R312/N312)," ")</f>
        <v xml:space="preserve"> </v>
      </c>
      <c r="U312" s="23" t="str">
        <f>IFERROR(IF(F312="",AVERAGEIF(F$3:F312,F311,U$3:U312),S312/N312)," ")</f>
        <v xml:space="preserve"> </v>
      </c>
      <c r="V312" s="1" t="str">
        <f t="shared" si="14"/>
        <v xml:space="preserve"> </v>
      </c>
      <c r="AB312" s="7">
        <f ca="1">IFERROR(IF(F312="",SUMIF(F$3:F312,F311,AB$3:AB311),Доп!K310+Доп!L310)," ")</f>
        <v>0</v>
      </c>
      <c r="AC312" s="7">
        <f ca="1">IFERROR(IF(F312="",SUMIF(F$3:F312,F311,AC$3:AC311),IF(AB312&gt;0,AB312-(M312+P312),""))," ")</f>
        <v>0</v>
      </c>
      <c r="AD312" s="1">
        <f ca="1">IFERROR(IF(F312="",SUMIF(F$3:F312,F311,AD$3:AD311),IF(AB312&gt;0,AB312-(M312+Q312),""))," ")</f>
        <v>0</v>
      </c>
      <c r="AE312" s="23" t="str">
        <f>IFERROR(IF(F312="",AVERAGEIF(F$3:F312,F311,AE$3:AE312),AC312/N312)," ")</f>
        <v xml:space="preserve"> </v>
      </c>
      <c r="AF312" s="23" t="str">
        <f>IFERROR(IF(F312="",AVERAGEIF(F$3:F312,F311,AF$3:AF312),AD312/N312)," ")</f>
        <v xml:space="preserve"> </v>
      </c>
    </row>
    <row r="313" spans="7:32" ht="19" customHeight="1" x14ac:dyDescent="0.2">
      <c r="G313" s="1" t="str">
        <f t="shared" si="12"/>
        <v/>
      </c>
      <c r="I313" s="1">
        <f t="shared" si="13"/>
        <v>0</v>
      </c>
      <c r="M313" s="1">
        <f ca="1">IF(F313="",SUMIF(F$3:F313,F312,M$3:M312),K313*L313)</f>
        <v>0</v>
      </c>
      <c r="N313" s="1">
        <f ca="1">IFERROR(IF(F313="",SUMIF(F$3:F313,F312,N$3:N312),VLOOKUP(J:J,Прайс!A:C,3,0)*K313)," ")</f>
        <v>0</v>
      </c>
      <c r="O313" s="7">
        <f ca="1">IFERROR(IF(F313="",SUMIF(F$3:F313,F312,O$3:O312),VLOOKUP(J:J,Прайс!A:E,5,0)*K313)," ")</f>
        <v>0</v>
      </c>
      <c r="P313" s="1">
        <f ca="1">IFERROR(IF(F313="",SUMIF(F$3:F313,F312,P$3:P312),VLOOKUP(J:J,Прайс!A:F,6,0)*K313)," ")</f>
        <v>0</v>
      </c>
      <c r="Q313" s="1">
        <f ca="1">IFERROR(IF(F313="",SUMIF(F$3:F313,F312,Q$3:Q312),VLOOKUP(J:J,Прайс!A:G,7,0)*K313)," ")</f>
        <v>0</v>
      </c>
      <c r="R313" s="7">
        <f ca="1">IFERROR(IF(F313="",SUMIF(F$3:F313,F312,R$3:R312),(N313-(M313+O313+P313)))," ")</f>
        <v>0</v>
      </c>
      <c r="S313" s="1">
        <f ca="1">IFERROR(IF(F313="",SUMIF(F$3:F313,F312,S$3:S312),(N313-(M313+O313+Q313)))," ")</f>
        <v>0</v>
      </c>
      <c r="T313" s="23" t="str">
        <f>IFERROR(IF(F313="",AVERAGEIF(F$3:F313,F312,T$3:T313),R313/N313)," ")</f>
        <v xml:space="preserve"> </v>
      </c>
      <c r="U313" s="23" t="str">
        <f>IFERROR(IF(F313="",AVERAGEIF(F$3:F313,F312,U$3:U313),S313/N313)," ")</f>
        <v xml:space="preserve"> </v>
      </c>
      <c r="V313" s="1" t="str">
        <f t="shared" si="14"/>
        <v xml:space="preserve"> </v>
      </c>
      <c r="AB313" s="7">
        <f ca="1">IFERROR(IF(F313="",SUMIF(F$3:F313,F312,AB$3:AB312),Доп!K311+Доп!L311)," ")</f>
        <v>0</v>
      </c>
      <c r="AC313" s="7">
        <f ca="1">IFERROR(IF(F313="",SUMIF(F$3:F313,F312,AC$3:AC312),IF(AB313&gt;0,AB313-(M313+P313),""))," ")</f>
        <v>0</v>
      </c>
      <c r="AD313" s="1">
        <f ca="1">IFERROR(IF(F313="",SUMIF(F$3:F313,F312,AD$3:AD312),IF(AB313&gt;0,AB313-(M313+Q313),""))," ")</f>
        <v>0</v>
      </c>
      <c r="AE313" s="23" t="str">
        <f>IFERROR(IF(F313="",AVERAGEIF(F$3:F313,F312,AE$3:AE313),AC313/N313)," ")</f>
        <v xml:space="preserve"> </v>
      </c>
      <c r="AF313" s="23" t="str">
        <f>IFERROR(IF(F313="",AVERAGEIF(F$3:F313,F312,AF$3:AF313),AD313/N313)," ")</f>
        <v xml:space="preserve"> </v>
      </c>
    </row>
    <row r="314" spans="7:32" ht="19" customHeight="1" x14ac:dyDescent="0.2">
      <c r="G314" s="1" t="str">
        <f t="shared" si="12"/>
        <v/>
      </c>
      <c r="I314" s="1">
        <f t="shared" si="13"/>
        <v>0</v>
      </c>
      <c r="M314" s="1">
        <f ca="1">IF(F314="",SUMIF(F$3:F314,F313,M$3:M313),K314*L314)</f>
        <v>0</v>
      </c>
      <c r="N314" s="1">
        <f ca="1">IFERROR(IF(F314="",SUMIF(F$3:F314,F313,N$3:N313),VLOOKUP(J:J,Прайс!A:C,3,0)*K314)," ")</f>
        <v>0</v>
      </c>
      <c r="O314" s="7">
        <f ca="1">IFERROR(IF(F314="",SUMIF(F$3:F314,F313,O$3:O313),VLOOKUP(J:J,Прайс!A:E,5,0)*K314)," ")</f>
        <v>0</v>
      </c>
      <c r="P314" s="1">
        <f ca="1">IFERROR(IF(F314="",SUMIF(F$3:F314,F313,P$3:P313),VLOOKUP(J:J,Прайс!A:F,6,0)*K314)," ")</f>
        <v>0</v>
      </c>
      <c r="Q314" s="1">
        <f ca="1">IFERROR(IF(F314="",SUMIF(F$3:F314,F313,Q$3:Q313),VLOOKUP(J:J,Прайс!A:G,7,0)*K314)," ")</f>
        <v>0</v>
      </c>
      <c r="R314" s="7">
        <f ca="1">IFERROR(IF(F314="",SUMIF(F$3:F314,F313,R$3:R313),(N314-(M314+O314+P314)))," ")</f>
        <v>0</v>
      </c>
      <c r="S314" s="1">
        <f ca="1">IFERROR(IF(F314="",SUMIF(F$3:F314,F313,S$3:S313),(N314-(M314+O314+Q314)))," ")</f>
        <v>0</v>
      </c>
      <c r="T314" s="23" t="str">
        <f>IFERROR(IF(F314="",AVERAGEIF(F$3:F314,F313,T$3:T314),R314/N314)," ")</f>
        <v xml:space="preserve"> </v>
      </c>
      <c r="U314" s="23" t="str">
        <f>IFERROR(IF(F314="",AVERAGEIF(F$3:F314,F313,U$3:U314),S314/N314)," ")</f>
        <v xml:space="preserve"> </v>
      </c>
      <c r="V314" s="1" t="str">
        <f t="shared" si="14"/>
        <v xml:space="preserve"> </v>
      </c>
      <c r="AB314" s="7">
        <f ca="1">IFERROR(IF(F314="",SUMIF(F$3:F314,F313,AB$3:AB313),Доп!K312+Доп!L312)," ")</f>
        <v>0</v>
      </c>
      <c r="AC314" s="7">
        <f ca="1">IFERROR(IF(F314="",SUMIF(F$3:F314,F313,AC$3:AC313),IF(AB314&gt;0,AB314-(M314+P314),""))," ")</f>
        <v>0</v>
      </c>
      <c r="AD314" s="1">
        <f ca="1">IFERROR(IF(F314="",SUMIF(F$3:F314,F313,AD$3:AD313),IF(AB314&gt;0,AB314-(M314+Q314),""))," ")</f>
        <v>0</v>
      </c>
      <c r="AE314" s="23" t="str">
        <f>IFERROR(IF(F314="",AVERAGEIF(F$3:F314,F313,AE$3:AE314),AC314/N314)," ")</f>
        <v xml:space="preserve"> </v>
      </c>
      <c r="AF314" s="23" t="str">
        <f>IFERROR(IF(F314="",AVERAGEIF(F$3:F314,F313,AF$3:AF314),AD314/N314)," ")</f>
        <v xml:space="preserve"> </v>
      </c>
    </row>
    <row r="315" spans="7:32" ht="19" customHeight="1" x14ac:dyDescent="0.2">
      <c r="G315" s="1" t="str">
        <f t="shared" si="12"/>
        <v/>
      </c>
      <c r="I315" s="1">
        <f t="shared" si="13"/>
        <v>0</v>
      </c>
      <c r="M315" s="1">
        <f ca="1">IF(F315="",SUMIF(F$3:F315,F314,M$3:M314),K315*L315)</f>
        <v>0</v>
      </c>
      <c r="N315" s="1">
        <f ca="1">IFERROR(IF(F315="",SUMIF(F$3:F315,F314,N$3:N314),VLOOKUP(J:J,Прайс!A:C,3,0)*K315)," ")</f>
        <v>0</v>
      </c>
      <c r="O315" s="7">
        <f ca="1">IFERROR(IF(F315="",SUMIF(F$3:F315,F314,O$3:O314),VLOOKUP(J:J,Прайс!A:E,5,0)*K315)," ")</f>
        <v>0</v>
      </c>
      <c r="P315" s="1">
        <f ca="1">IFERROR(IF(F315="",SUMIF(F$3:F315,F314,P$3:P314),VLOOKUP(J:J,Прайс!A:F,6,0)*K315)," ")</f>
        <v>0</v>
      </c>
      <c r="Q315" s="1">
        <f ca="1">IFERROR(IF(F315="",SUMIF(F$3:F315,F314,Q$3:Q314),VLOOKUP(J:J,Прайс!A:G,7,0)*K315)," ")</f>
        <v>0</v>
      </c>
      <c r="R315" s="7">
        <f ca="1">IFERROR(IF(F315="",SUMIF(F$3:F315,F314,R$3:R314),(N315-(M315+O315+P315)))," ")</f>
        <v>0</v>
      </c>
      <c r="S315" s="1">
        <f ca="1">IFERROR(IF(F315="",SUMIF(F$3:F315,F314,S$3:S314),(N315-(M315+O315+Q315)))," ")</f>
        <v>0</v>
      </c>
      <c r="T315" s="23" t="str">
        <f>IFERROR(IF(F315="",AVERAGEIF(F$3:F315,F314,T$3:T315),R315/N315)," ")</f>
        <v xml:space="preserve"> </v>
      </c>
      <c r="U315" s="23" t="str">
        <f>IFERROR(IF(F315="",AVERAGEIF(F$3:F315,F314,U$3:U315),S315/N315)," ")</f>
        <v xml:space="preserve"> </v>
      </c>
      <c r="V315" s="1" t="str">
        <f t="shared" si="14"/>
        <v xml:space="preserve"> </v>
      </c>
      <c r="AB315" s="7">
        <f ca="1">IFERROR(IF(F315="",SUMIF(F$3:F315,F314,AB$3:AB314),Доп!K313+Доп!L313)," ")</f>
        <v>0</v>
      </c>
      <c r="AC315" s="7">
        <f ca="1">IFERROR(IF(F315="",SUMIF(F$3:F315,F314,AC$3:AC314),IF(AB315&gt;0,AB315-(M315+P315),""))," ")</f>
        <v>0</v>
      </c>
      <c r="AD315" s="1">
        <f ca="1">IFERROR(IF(F315="",SUMIF(F$3:F315,F314,AD$3:AD314),IF(AB315&gt;0,AB315-(M315+Q315),""))," ")</f>
        <v>0</v>
      </c>
      <c r="AE315" s="23" t="str">
        <f>IFERROR(IF(F315="",AVERAGEIF(F$3:F315,F314,AE$3:AE315),AC315/N315)," ")</f>
        <v xml:space="preserve"> </v>
      </c>
      <c r="AF315" s="23" t="str">
        <f>IFERROR(IF(F315="",AVERAGEIF(F$3:F315,F314,AF$3:AF315),AD315/N315)," ")</f>
        <v xml:space="preserve"> </v>
      </c>
    </row>
    <row r="316" spans="7:32" ht="19" customHeight="1" x14ac:dyDescent="0.2">
      <c r="G316" s="1" t="str">
        <f t="shared" si="12"/>
        <v/>
      </c>
      <c r="I316" s="1">
        <f t="shared" si="13"/>
        <v>0</v>
      </c>
      <c r="M316" s="1">
        <f ca="1">IF(F316="",SUMIF(F$3:F316,F315,M$3:M315),K316*L316)</f>
        <v>0</v>
      </c>
      <c r="N316" s="1">
        <f ca="1">IFERROR(IF(F316="",SUMIF(F$3:F316,F315,N$3:N315),VLOOKUP(J:J,Прайс!A:C,3,0)*K316)," ")</f>
        <v>0</v>
      </c>
      <c r="O316" s="7">
        <f ca="1">IFERROR(IF(F316="",SUMIF(F$3:F316,F315,O$3:O315),VLOOKUP(J:J,Прайс!A:E,5,0)*K316)," ")</f>
        <v>0</v>
      </c>
      <c r="P316" s="1">
        <f ca="1">IFERROR(IF(F316="",SUMIF(F$3:F316,F315,P$3:P315),VLOOKUP(J:J,Прайс!A:F,6,0)*K316)," ")</f>
        <v>0</v>
      </c>
      <c r="Q316" s="1">
        <f ca="1">IFERROR(IF(F316="",SUMIF(F$3:F316,F315,Q$3:Q315),VLOOKUP(J:J,Прайс!A:G,7,0)*K316)," ")</f>
        <v>0</v>
      </c>
      <c r="R316" s="7">
        <f ca="1">IFERROR(IF(F316="",SUMIF(F$3:F316,F315,R$3:R315),(N316-(M316+O316+P316)))," ")</f>
        <v>0</v>
      </c>
      <c r="S316" s="1">
        <f ca="1">IFERROR(IF(F316="",SUMIF(F$3:F316,F315,S$3:S315),(N316-(M316+O316+Q316)))," ")</f>
        <v>0</v>
      </c>
      <c r="T316" s="23" t="str">
        <f>IFERROR(IF(F316="",AVERAGEIF(F$3:F316,F315,T$3:T316),R316/N316)," ")</f>
        <v xml:space="preserve"> </v>
      </c>
      <c r="U316" s="23" t="str">
        <f>IFERROR(IF(F316="",AVERAGEIF(F$3:F316,F315,U$3:U316),S316/N316)," ")</f>
        <v xml:space="preserve"> </v>
      </c>
      <c r="V316" s="1" t="str">
        <f t="shared" si="14"/>
        <v xml:space="preserve"> </v>
      </c>
      <c r="AB316" s="7">
        <f ca="1">IFERROR(IF(F316="",SUMIF(F$3:F316,F315,AB$3:AB315),Доп!K314+Доп!L314)," ")</f>
        <v>0</v>
      </c>
      <c r="AC316" s="7">
        <f ca="1">IFERROR(IF(F316="",SUMIF(F$3:F316,F315,AC$3:AC315),IF(AB316&gt;0,AB316-(M316+P316),""))," ")</f>
        <v>0</v>
      </c>
      <c r="AD316" s="1">
        <f ca="1">IFERROR(IF(F316="",SUMIF(F$3:F316,F315,AD$3:AD315),IF(AB316&gt;0,AB316-(M316+Q316),""))," ")</f>
        <v>0</v>
      </c>
      <c r="AE316" s="23" t="str">
        <f>IFERROR(IF(F316="",AVERAGEIF(F$3:F316,F315,AE$3:AE316),AC316/N316)," ")</f>
        <v xml:space="preserve"> </v>
      </c>
      <c r="AF316" s="23" t="str">
        <f>IFERROR(IF(F316="",AVERAGEIF(F$3:F316,F315,AF$3:AF316),AD316/N316)," ")</f>
        <v xml:space="preserve"> </v>
      </c>
    </row>
    <row r="317" spans="7:32" ht="19" customHeight="1" x14ac:dyDescent="0.2">
      <c r="G317" s="1" t="str">
        <f t="shared" si="12"/>
        <v/>
      </c>
      <c r="I317" s="1">
        <f t="shared" si="13"/>
        <v>0</v>
      </c>
      <c r="M317" s="1">
        <f ca="1">IF(F317="",SUMIF(F$3:F317,F316,M$3:M316),K317*L317)</f>
        <v>0</v>
      </c>
      <c r="N317" s="1">
        <f ca="1">IFERROR(IF(F317="",SUMIF(F$3:F317,F316,N$3:N316),VLOOKUP(J:J,Прайс!A:C,3,0)*K317)," ")</f>
        <v>0</v>
      </c>
      <c r="O317" s="7">
        <f ca="1">IFERROR(IF(F317="",SUMIF(F$3:F317,F316,O$3:O316),VLOOKUP(J:J,Прайс!A:E,5,0)*K317)," ")</f>
        <v>0</v>
      </c>
      <c r="P317" s="1">
        <f ca="1">IFERROR(IF(F317="",SUMIF(F$3:F317,F316,P$3:P316),VLOOKUP(J:J,Прайс!A:F,6,0)*K317)," ")</f>
        <v>0</v>
      </c>
      <c r="Q317" s="1">
        <f ca="1">IFERROR(IF(F317="",SUMIF(F$3:F317,F316,Q$3:Q316),VLOOKUP(J:J,Прайс!A:G,7,0)*K317)," ")</f>
        <v>0</v>
      </c>
      <c r="R317" s="7">
        <f ca="1">IFERROR(IF(F317="",SUMIF(F$3:F317,F316,R$3:R316),(N317-(M317+O317+P317)))," ")</f>
        <v>0</v>
      </c>
      <c r="S317" s="1">
        <f ca="1">IFERROR(IF(F317="",SUMIF(F$3:F317,F316,S$3:S316),(N317-(M317+O317+Q317)))," ")</f>
        <v>0</v>
      </c>
      <c r="T317" s="23" t="str">
        <f>IFERROR(IF(F317="",AVERAGEIF(F$3:F317,F316,T$3:T317),R317/N317)," ")</f>
        <v xml:space="preserve"> </v>
      </c>
      <c r="U317" s="23" t="str">
        <f>IFERROR(IF(F317="",AVERAGEIF(F$3:F317,F316,U$3:U317),S317/N317)," ")</f>
        <v xml:space="preserve"> </v>
      </c>
      <c r="V317" s="1" t="str">
        <f t="shared" si="14"/>
        <v xml:space="preserve"> </v>
      </c>
      <c r="AB317" s="7">
        <f ca="1">IFERROR(IF(F317="",SUMIF(F$3:F317,F316,AB$3:AB316),Доп!K315+Доп!L315)," ")</f>
        <v>0</v>
      </c>
      <c r="AC317" s="7">
        <f ca="1">IFERROR(IF(F317="",SUMIF(F$3:F317,F316,AC$3:AC316),IF(AB317&gt;0,AB317-(M317+P317),""))," ")</f>
        <v>0</v>
      </c>
      <c r="AD317" s="1">
        <f ca="1">IFERROR(IF(F317="",SUMIF(F$3:F317,F316,AD$3:AD316),IF(AB317&gt;0,AB317-(M317+Q317),""))," ")</f>
        <v>0</v>
      </c>
      <c r="AE317" s="23" t="str">
        <f>IFERROR(IF(F317="",AVERAGEIF(F$3:F317,F316,AE$3:AE317),AC317/N317)," ")</f>
        <v xml:space="preserve"> </v>
      </c>
      <c r="AF317" s="23" t="str">
        <f>IFERROR(IF(F317="",AVERAGEIF(F$3:F317,F316,AF$3:AF317),AD317/N317)," ")</f>
        <v xml:space="preserve"> </v>
      </c>
    </row>
    <row r="318" spans="7:32" ht="19" customHeight="1" x14ac:dyDescent="0.2">
      <c r="G318" s="1" t="str">
        <f t="shared" si="12"/>
        <v/>
      </c>
      <c r="I318" s="1">
        <f t="shared" si="13"/>
        <v>0</v>
      </c>
      <c r="M318" s="1">
        <f ca="1">IF(F318="",SUMIF(F$3:F318,F317,M$3:M317),K318*L318)</f>
        <v>0</v>
      </c>
      <c r="N318" s="1">
        <f ca="1">IFERROR(IF(F318="",SUMIF(F$3:F318,F317,N$3:N317),VLOOKUP(J:J,Прайс!A:C,3,0)*K318)," ")</f>
        <v>0</v>
      </c>
      <c r="O318" s="7">
        <f ca="1">IFERROR(IF(F318="",SUMIF(F$3:F318,F317,O$3:O317),VLOOKUP(J:J,Прайс!A:E,5,0)*K318)," ")</f>
        <v>0</v>
      </c>
      <c r="P318" s="1">
        <f ca="1">IFERROR(IF(F318="",SUMIF(F$3:F318,F317,P$3:P317),VLOOKUP(J:J,Прайс!A:F,6,0)*K318)," ")</f>
        <v>0</v>
      </c>
      <c r="Q318" s="1">
        <f ca="1">IFERROR(IF(F318="",SUMIF(F$3:F318,F317,Q$3:Q317),VLOOKUP(J:J,Прайс!A:G,7,0)*K318)," ")</f>
        <v>0</v>
      </c>
      <c r="R318" s="7">
        <f ca="1">IFERROR(IF(F318="",SUMIF(F$3:F318,F317,R$3:R317),(N318-(M318+O318+P318)))," ")</f>
        <v>0</v>
      </c>
      <c r="S318" s="1">
        <f ca="1">IFERROR(IF(F318="",SUMIF(F$3:F318,F317,S$3:S317),(N318-(M318+O318+Q318)))," ")</f>
        <v>0</v>
      </c>
      <c r="T318" s="23" t="str">
        <f>IFERROR(IF(F318="",AVERAGEIF(F$3:F318,F317,T$3:T318),R318/N318)," ")</f>
        <v xml:space="preserve"> </v>
      </c>
      <c r="U318" s="23" t="str">
        <f>IFERROR(IF(F318="",AVERAGEIF(F$3:F318,F317,U$3:U318),S318/N318)," ")</f>
        <v xml:space="preserve"> </v>
      </c>
      <c r="V318" s="1" t="str">
        <f t="shared" si="14"/>
        <v xml:space="preserve"> </v>
      </c>
      <c r="AB318" s="7">
        <f ca="1">IFERROR(IF(F318="",SUMIF(F$3:F318,F317,AB$3:AB317),Доп!K316+Доп!L316)," ")</f>
        <v>0</v>
      </c>
      <c r="AC318" s="7">
        <f ca="1">IFERROR(IF(F318="",SUMIF(F$3:F318,F317,AC$3:AC317),IF(AB318&gt;0,AB318-(M318+P318),""))," ")</f>
        <v>0</v>
      </c>
      <c r="AD318" s="1">
        <f ca="1">IFERROR(IF(F318="",SUMIF(F$3:F318,F317,AD$3:AD317),IF(AB318&gt;0,AB318-(M318+Q318),""))," ")</f>
        <v>0</v>
      </c>
      <c r="AE318" s="23" t="str">
        <f>IFERROR(IF(F318="",AVERAGEIF(F$3:F318,F317,AE$3:AE318),AC318/N318)," ")</f>
        <v xml:space="preserve"> </v>
      </c>
      <c r="AF318" s="23" t="str">
        <f>IFERROR(IF(F318="",AVERAGEIF(F$3:F318,F317,AF$3:AF318),AD318/N318)," ")</f>
        <v xml:space="preserve"> </v>
      </c>
    </row>
    <row r="319" spans="7:32" ht="19" customHeight="1" x14ac:dyDescent="0.2">
      <c r="G319" s="1" t="str">
        <f t="shared" si="12"/>
        <v/>
      </c>
      <c r="I319" s="1">
        <f t="shared" si="13"/>
        <v>0</v>
      </c>
      <c r="M319" s="1">
        <f ca="1">IF(F319="",SUMIF(F$3:F319,F318,M$3:M318),K319*L319)</f>
        <v>0</v>
      </c>
      <c r="N319" s="1">
        <f ca="1">IFERROR(IF(F319="",SUMIF(F$3:F319,F318,N$3:N318),VLOOKUP(J:J,Прайс!A:C,3,0)*K319)," ")</f>
        <v>0</v>
      </c>
      <c r="O319" s="7">
        <f ca="1">IFERROR(IF(F319="",SUMIF(F$3:F319,F318,O$3:O318),VLOOKUP(J:J,Прайс!A:E,5,0)*K319)," ")</f>
        <v>0</v>
      </c>
      <c r="P319" s="1">
        <f ca="1">IFERROR(IF(F319="",SUMIF(F$3:F319,F318,P$3:P318),VLOOKUP(J:J,Прайс!A:F,6,0)*K319)," ")</f>
        <v>0</v>
      </c>
      <c r="Q319" s="1">
        <f ca="1">IFERROR(IF(F319="",SUMIF(F$3:F319,F318,Q$3:Q318),VLOOKUP(J:J,Прайс!A:G,7,0)*K319)," ")</f>
        <v>0</v>
      </c>
      <c r="R319" s="7">
        <f ca="1">IFERROR(IF(F319="",SUMIF(F$3:F319,F318,R$3:R318),(N319-(M319+O319+P319)))," ")</f>
        <v>0</v>
      </c>
      <c r="S319" s="1">
        <f ca="1">IFERROR(IF(F319="",SUMIF(F$3:F319,F318,S$3:S318),(N319-(M319+O319+Q319)))," ")</f>
        <v>0</v>
      </c>
      <c r="T319" s="23" t="str">
        <f>IFERROR(IF(F319="",AVERAGEIF(F$3:F319,F318,T$3:T319),R319/N319)," ")</f>
        <v xml:space="preserve"> </v>
      </c>
      <c r="U319" s="23" t="str">
        <f>IFERROR(IF(F319="",AVERAGEIF(F$3:F319,F318,U$3:U319),S319/N319)," ")</f>
        <v xml:space="preserve"> </v>
      </c>
      <c r="V319" s="1" t="str">
        <f t="shared" si="14"/>
        <v xml:space="preserve"> </v>
      </c>
      <c r="AB319" s="7">
        <f ca="1">IFERROR(IF(F319="",SUMIF(F$3:F319,F318,AB$3:AB318),Доп!K317+Доп!L317)," ")</f>
        <v>0</v>
      </c>
      <c r="AC319" s="7">
        <f ca="1">IFERROR(IF(F319="",SUMIF(F$3:F319,F318,AC$3:AC318),IF(AB319&gt;0,AB319-(M319+P319),""))," ")</f>
        <v>0</v>
      </c>
      <c r="AD319" s="1">
        <f ca="1">IFERROR(IF(F319="",SUMIF(F$3:F319,F318,AD$3:AD318),IF(AB319&gt;0,AB319-(M319+Q319),""))," ")</f>
        <v>0</v>
      </c>
      <c r="AE319" s="23" t="str">
        <f>IFERROR(IF(F319="",AVERAGEIF(F$3:F319,F318,AE$3:AE319),AC319/N319)," ")</f>
        <v xml:space="preserve"> </v>
      </c>
      <c r="AF319" s="23" t="str">
        <f>IFERROR(IF(F319="",AVERAGEIF(F$3:F319,F318,AF$3:AF319),AD319/N319)," ")</f>
        <v xml:space="preserve"> </v>
      </c>
    </row>
    <row r="320" spans="7:32" ht="19" customHeight="1" x14ac:dyDescent="0.2">
      <c r="G320" s="1" t="str">
        <f t="shared" si="12"/>
        <v/>
      </c>
      <c r="I320" s="1">
        <f t="shared" si="13"/>
        <v>0</v>
      </c>
      <c r="M320" s="1">
        <f ca="1">IF(F320="",SUMIF(F$3:F320,F319,M$3:M319),K320*L320)</f>
        <v>0</v>
      </c>
      <c r="N320" s="1">
        <f ca="1">IFERROR(IF(F320="",SUMIF(F$3:F320,F319,N$3:N319),VLOOKUP(J:J,Прайс!A:C,3,0)*K320)," ")</f>
        <v>0</v>
      </c>
      <c r="O320" s="7">
        <f ca="1">IFERROR(IF(F320="",SUMIF(F$3:F320,F319,O$3:O319),VLOOKUP(J:J,Прайс!A:E,5,0)*K320)," ")</f>
        <v>0</v>
      </c>
      <c r="P320" s="1">
        <f ca="1">IFERROR(IF(F320="",SUMIF(F$3:F320,F319,P$3:P319),VLOOKUP(J:J,Прайс!A:F,6,0)*K320)," ")</f>
        <v>0</v>
      </c>
      <c r="Q320" s="1">
        <f ca="1">IFERROR(IF(F320="",SUMIF(F$3:F320,F319,Q$3:Q319),VLOOKUP(J:J,Прайс!A:G,7,0)*K320)," ")</f>
        <v>0</v>
      </c>
      <c r="R320" s="7">
        <f ca="1">IFERROR(IF(F320="",SUMIF(F$3:F320,F319,R$3:R319),(N320-(M320+O320+P320)))," ")</f>
        <v>0</v>
      </c>
      <c r="S320" s="1">
        <f ca="1">IFERROR(IF(F320="",SUMIF(F$3:F320,F319,S$3:S319),(N320-(M320+O320+Q320)))," ")</f>
        <v>0</v>
      </c>
      <c r="T320" s="23" t="str">
        <f>IFERROR(IF(F320="",AVERAGEIF(F$3:F320,F319,T$3:T320),R320/N320)," ")</f>
        <v xml:space="preserve"> </v>
      </c>
      <c r="U320" s="23" t="str">
        <f>IFERROR(IF(F320="",AVERAGEIF(F$3:F320,F319,U$3:U320),S320/N320)," ")</f>
        <v xml:space="preserve"> </v>
      </c>
      <c r="V320" s="1" t="str">
        <f t="shared" si="14"/>
        <v xml:space="preserve"> </v>
      </c>
      <c r="AB320" s="7">
        <f ca="1">IFERROR(IF(F320="",SUMIF(F$3:F320,F319,AB$3:AB319),Доп!K318+Доп!L318)," ")</f>
        <v>0</v>
      </c>
      <c r="AC320" s="7">
        <f ca="1">IFERROR(IF(F320="",SUMIF(F$3:F320,F319,AC$3:AC319),IF(AB320&gt;0,AB320-(M320+P320),""))," ")</f>
        <v>0</v>
      </c>
      <c r="AD320" s="1">
        <f ca="1">IFERROR(IF(F320="",SUMIF(F$3:F320,F319,AD$3:AD319),IF(AB320&gt;0,AB320-(M320+Q320),""))," ")</f>
        <v>0</v>
      </c>
      <c r="AE320" s="23" t="str">
        <f>IFERROR(IF(F320="",AVERAGEIF(F$3:F320,F319,AE$3:AE320),AC320/N320)," ")</f>
        <v xml:space="preserve"> </v>
      </c>
      <c r="AF320" s="23" t="str">
        <f>IFERROR(IF(F320="",AVERAGEIF(F$3:F320,F319,AF$3:AF320),AD320/N320)," ")</f>
        <v xml:space="preserve"> </v>
      </c>
    </row>
    <row r="321" spans="7:32" ht="19" customHeight="1" x14ac:dyDescent="0.2">
      <c r="G321" s="1" t="str">
        <f t="shared" si="12"/>
        <v/>
      </c>
      <c r="I321" s="1">
        <f t="shared" si="13"/>
        <v>0</v>
      </c>
      <c r="M321" s="1">
        <f ca="1">IF(F321="",SUMIF(F$3:F321,F320,M$3:M320),K321*L321)</f>
        <v>0</v>
      </c>
      <c r="N321" s="1">
        <f ca="1">IFERROR(IF(F321="",SUMIF(F$3:F321,F320,N$3:N320),VLOOKUP(J:J,Прайс!A:C,3,0)*K321)," ")</f>
        <v>0</v>
      </c>
      <c r="O321" s="7">
        <f ca="1">IFERROR(IF(F321="",SUMIF(F$3:F321,F320,O$3:O320),VLOOKUP(J:J,Прайс!A:E,5,0)*K321)," ")</f>
        <v>0</v>
      </c>
      <c r="P321" s="1">
        <f ca="1">IFERROR(IF(F321="",SUMIF(F$3:F321,F320,P$3:P320),VLOOKUP(J:J,Прайс!A:F,6,0)*K321)," ")</f>
        <v>0</v>
      </c>
      <c r="Q321" s="1">
        <f ca="1">IFERROR(IF(F321="",SUMIF(F$3:F321,F320,Q$3:Q320),VLOOKUP(J:J,Прайс!A:G,7,0)*K321)," ")</f>
        <v>0</v>
      </c>
      <c r="R321" s="7">
        <f ca="1">IFERROR(IF(F321="",SUMIF(F$3:F321,F320,R$3:R320),(N321-(M321+O321+P321)))," ")</f>
        <v>0</v>
      </c>
      <c r="S321" s="1">
        <f ca="1">IFERROR(IF(F321="",SUMIF(F$3:F321,F320,S$3:S320),(N321-(M321+O321+Q321)))," ")</f>
        <v>0</v>
      </c>
      <c r="T321" s="23" t="str">
        <f>IFERROR(IF(F321="",AVERAGEIF(F$3:F321,F320,T$3:T321),R321/N321)," ")</f>
        <v xml:space="preserve"> </v>
      </c>
      <c r="U321" s="23" t="str">
        <f>IFERROR(IF(F321="",AVERAGEIF(F$3:F321,F320,U$3:U321),S321/N321)," ")</f>
        <v xml:space="preserve"> </v>
      </c>
      <c r="V321" s="1" t="str">
        <f t="shared" si="14"/>
        <v xml:space="preserve"> </v>
      </c>
      <c r="AB321" s="7">
        <f ca="1">IFERROR(IF(F321="",SUMIF(F$3:F321,F320,AB$3:AB320),Доп!K319+Доп!L319)," ")</f>
        <v>0</v>
      </c>
      <c r="AC321" s="7">
        <f ca="1">IFERROR(IF(F321="",SUMIF(F$3:F321,F320,AC$3:AC320),IF(AB321&gt;0,AB321-(M321+P321),""))," ")</f>
        <v>0</v>
      </c>
      <c r="AD321" s="1">
        <f ca="1">IFERROR(IF(F321="",SUMIF(F$3:F321,F320,AD$3:AD320),IF(AB321&gt;0,AB321-(M321+Q321),""))," ")</f>
        <v>0</v>
      </c>
      <c r="AE321" s="23" t="str">
        <f>IFERROR(IF(F321="",AVERAGEIF(F$3:F321,F320,AE$3:AE321),AC321/N321)," ")</f>
        <v xml:space="preserve"> </v>
      </c>
      <c r="AF321" s="23" t="str">
        <f>IFERROR(IF(F321="",AVERAGEIF(F$3:F321,F320,AF$3:AF321),AD321/N321)," ")</f>
        <v xml:space="preserve"> </v>
      </c>
    </row>
    <row r="322" spans="7:32" ht="19" customHeight="1" x14ac:dyDescent="0.2">
      <c r="G322" s="1" t="str">
        <f t="shared" si="12"/>
        <v/>
      </c>
      <c r="I322" s="1">
        <f t="shared" si="13"/>
        <v>0</v>
      </c>
      <c r="M322" s="1">
        <f ca="1">IF(F322="",SUMIF(F$3:F322,F321,M$3:M321),K322*L322)</f>
        <v>0</v>
      </c>
      <c r="N322" s="1">
        <f ca="1">IFERROR(IF(F322="",SUMIF(F$3:F322,F321,N$3:N321),VLOOKUP(J:J,Прайс!A:C,3,0)*K322)," ")</f>
        <v>0</v>
      </c>
      <c r="O322" s="7">
        <f ca="1">IFERROR(IF(F322="",SUMIF(F$3:F322,F321,O$3:O321),VLOOKUP(J:J,Прайс!A:E,5,0)*K322)," ")</f>
        <v>0</v>
      </c>
      <c r="P322" s="1">
        <f ca="1">IFERROR(IF(F322="",SUMIF(F$3:F322,F321,P$3:P321),VLOOKUP(J:J,Прайс!A:F,6,0)*K322)," ")</f>
        <v>0</v>
      </c>
      <c r="Q322" s="1">
        <f ca="1">IFERROR(IF(F322="",SUMIF(F$3:F322,F321,Q$3:Q321),VLOOKUP(J:J,Прайс!A:G,7,0)*K322)," ")</f>
        <v>0</v>
      </c>
      <c r="R322" s="7">
        <f ca="1">IFERROR(IF(F322="",SUMIF(F$3:F322,F321,R$3:R321),(N322-(M322+O322+P322)))," ")</f>
        <v>0</v>
      </c>
      <c r="S322" s="1">
        <f ca="1">IFERROR(IF(F322="",SUMIF(F$3:F322,F321,S$3:S321),(N322-(M322+O322+Q322)))," ")</f>
        <v>0</v>
      </c>
      <c r="T322" s="23" t="str">
        <f>IFERROR(IF(F322="",AVERAGEIF(F$3:F322,F321,T$3:T322),R322/N322)," ")</f>
        <v xml:space="preserve"> </v>
      </c>
      <c r="U322" s="23" t="str">
        <f>IFERROR(IF(F322="",AVERAGEIF(F$3:F322,F321,U$3:U322),S322/N322)," ")</f>
        <v xml:space="preserve"> </v>
      </c>
      <c r="V322" s="1" t="str">
        <f t="shared" si="14"/>
        <v xml:space="preserve"> </v>
      </c>
      <c r="AB322" s="7">
        <f ca="1">IFERROR(IF(F322="",SUMIF(F$3:F322,F321,AB$3:AB321),Доп!K320+Доп!L320)," ")</f>
        <v>0</v>
      </c>
      <c r="AC322" s="7">
        <f ca="1">IFERROR(IF(F322="",SUMIF(F$3:F322,F321,AC$3:AC321),IF(AB322&gt;0,AB322-(M322+P322),""))," ")</f>
        <v>0</v>
      </c>
      <c r="AD322" s="1">
        <f ca="1">IFERROR(IF(F322="",SUMIF(F$3:F322,F321,AD$3:AD321),IF(AB322&gt;0,AB322-(M322+Q322),""))," ")</f>
        <v>0</v>
      </c>
      <c r="AE322" s="23" t="str">
        <f>IFERROR(IF(F322="",AVERAGEIF(F$3:F322,F321,AE$3:AE322),AC322/N322)," ")</f>
        <v xml:space="preserve"> </v>
      </c>
      <c r="AF322" s="23" t="str">
        <f>IFERROR(IF(F322="",AVERAGEIF(F$3:F322,F321,AF$3:AF322),AD322/N322)," ")</f>
        <v xml:space="preserve"> </v>
      </c>
    </row>
    <row r="323" spans="7:32" ht="19" customHeight="1" x14ac:dyDescent="0.2">
      <c r="G323" s="1" t="str">
        <f t="shared" si="12"/>
        <v/>
      </c>
      <c r="I323" s="1">
        <f t="shared" si="13"/>
        <v>0</v>
      </c>
      <c r="M323" s="1">
        <f ca="1">IF(F323="",SUMIF(F$3:F323,F322,M$3:M322),K323*L323)</f>
        <v>0</v>
      </c>
      <c r="N323" s="1">
        <f ca="1">IFERROR(IF(F323="",SUMIF(F$3:F323,F322,N$3:N322),VLOOKUP(J:J,Прайс!A:C,3,0)*K323)," ")</f>
        <v>0</v>
      </c>
      <c r="O323" s="7">
        <f ca="1">IFERROR(IF(F323="",SUMIF(F$3:F323,F322,O$3:O322),VLOOKUP(J:J,Прайс!A:E,5,0)*K323)," ")</f>
        <v>0</v>
      </c>
      <c r="P323" s="1">
        <f ca="1">IFERROR(IF(F323="",SUMIF(F$3:F323,F322,P$3:P322),VLOOKUP(J:J,Прайс!A:F,6,0)*K323)," ")</f>
        <v>0</v>
      </c>
      <c r="Q323" s="1">
        <f ca="1">IFERROR(IF(F323="",SUMIF(F$3:F323,F322,Q$3:Q322),VLOOKUP(J:J,Прайс!A:G,7,0)*K323)," ")</f>
        <v>0</v>
      </c>
      <c r="R323" s="7">
        <f ca="1">IFERROR(IF(F323="",SUMIF(F$3:F323,F322,R$3:R322),(N323-(M323+O323+P323)))," ")</f>
        <v>0</v>
      </c>
      <c r="S323" s="1">
        <f ca="1">IFERROR(IF(F323="",SUMIF(F$3:F323,F322,S$3:S322),(N323-(M323+O323+Q323)))," ")</f>
        <v>0</v>
      </c>
      <c r="T323" s="23" t="str">
        <f>IFERROR(IF(F323="",AVERAGEIF(F$3:F323,F322,T$3:T323),R323/N323)," ")</f>
        <v xml:space="preserve"> </v>
      </c>
      <c r="U323" s="23" t="str">
        <f>IFERROR(IF(F323="",AVERAGEIF(F$3:F323,F322,U$3:U323),S323/N323)," ")</f>
        <v xml:space="preserve"> </v>
      </c>
      <c r="V323" s="1" t="str">
        <f t="shared" si="14"/>
        <v xml:space="preserve"> </v>
      </c>
      <c r="AB323" s="7">
        <f ca="1">IFERROR(IF(F323="",SUMIF(F$3:F323,F322,AB$3:AB322),Доп!K321+Доп!L321)," ")</f>
        <v>0</v>
      </c>
      <c r="AC323" s="7">
        <f ca="1">IFERROR(IF(F323="",SUMIF(F$3:F323,F322,AC$3:AC322),IF(AB323&gt;0,AB323-(M323+P323),""))," ")</f>
        <v>0</v>
      </c>
      <c r="AD323" s="1">
        <f ca="1">IFERROR(IF(F323="",SUMIF(F$3:F323,F322,AD$3:AD322),IF(AB323&gt;0,AB323-(M323+Q323),""))," ")</f>
        <v>0</v>
      </c>
      <c r="AE323" s="23" t="str">
        <f>IFERROR(IF(F323="",AVERAGEIF(F$3:F323,F322,AE$3:AE323),AC323/N323)," ")</f>
        <v xml:space="preserve"> </v>
      </c>
      <c r="AF323" s="23" t="str">
        <f>IFERROR(IF(F323="",AVERAGEIF(F$3:F323,F322,AF$3:AF323),AD323/N323)," ")</f>
        <v xml:space="preserve"> </v>
      </c>
    </row>
    <row r="324" spans="7:32" ht="19" customHeight="1" x14ac:dyDescent="0.2">
      <c r="G324" s="1" t="str">
        <f t="shared" si="12"/>
        <v/>
      </c>
      <c r="I324" s="1">
        <f t="shared" si="13"/>
        <v>0</v>
      </c>
      <c r="M324" s="1">
        <f ca="1">IF(F324="",SUMIF(F$3:F324,F323,M$3:M323),K324*L324)</f>
        <v>0</v>
      </c>
      <c r="N324" s="1">
        <f ca="1">IFERROR(IF(F324="",SUMIF(F$3:F324,F323,N$3:N323),VLOOKUP(J:J,Прайс!A:C,3,0)*K324)," ")</f>
        <v>0</v>
      </c>
      <c r="O324" s="7">
        <f ca="1">IFERROR(IF(F324="",SUMIF(F$3:F324,F323,O$3:O323),VLOOKUP(J:J,Прайс!A:E,5,0)*K324)," ")</f>
        <v>0</v>
      </c>
      <c r="P324" s="1">
        <f ca="1">IFERROR(IF(F324="",SUMIF(F$3:F324,F323,P$3:P323),VLOOKUP(J:J,Прайс!A:F,6,0)*K324)," ")</f>
        <v>0</v>
      </c>
      <c r="Q324" s="1">
        <f ca="1">IFERROR(IF(F324="",SUMIF(F$3:F324,F323,Q$3:Q323),VLOOKUP(J:J,Прайс!A:G,7,0)*K324)," ")</f>
        <v>0</v>
      </c>
      <c r="R324" s="7">
        <f ca="1">IFERROR(IF(F324="",SUMIF(F$3:F324,F323,R$3:R323),(N324-(M324+O324+P324)))," ")</f>
        <v>0</v>
      </c>
      <c r="S324" s="1">
        <f ca="1">IFERROR(IF(F324="",SUMIF(F$3:F324,F323,S$3:S323),(N324-(M324+O324+Q324)))," ")</f>
        <v>0</v>
      </c>
      <c r="T324" s="23" t="str">
        <f>IFERROR(IF(F324="",AVERAGEIF(F$3:F324,F323,T$3:T324),R324/N324)," ")</f>
        <v xml:space="preserve"> </v>
      </c>
      <c r="U324" s="23" t="str">
        <f>IFERROR(IF(F324="",AVERAGEIF(F$3:F324,F323,U$3:U324),S324/N324)," ")</f>
        <v xml:space="preserve"> </v>
      </c>
      <c r="V324" s="1" t="str">
        <f t="shared" si="14"/>
        <v xml:space="preserve"> </v>
      </c>
      <c r="AB324" s="7">
        <f ca="1">IFERROR(IF(F324="",SUMIF(F$3:F324,F323,AB$3:AB323),Доп!K322+Доп!L322)," ")</f>
        <v>0</v>
      </c>
      <c r="AC324" s="7">
        <f ca="1">IFERROR(IF(F324="",SUMIF(F$3:F324,F323,AC$3:AC323),IF(AB324&gt;0,AB324-(M324+P324),""))," ")</f>
        <v>0</v>
      </c>
      <c r="AD324" s="1">
        <f ca="1">IFERROR(IF(F324="",SUMIF(F$3:F324,F323,AD$3:AD323),IF(AB324&gt;0,AB324-(M324+Q324),""))," ")</f>
        <v>0</v>
      </c>
      <c r="AE324" s="23" t="str">
        <f>IFERROR(IF(F324="",AVERAGEIF(F$3:F324,F323,AE$3:AE324),AC324/N324)," ")</f>
        <v xml:space="preserve"> </v>
      </c>
      <c r="AF324" s="23" t="str">
        <f>IFERROR(IF(F324="",AVERAGEIF(F$3:F324,F323,AF$3:AF324),AD324/N324)," ")</f>
        <v xml:space="preserve"> </v>
      </c>
    </row>
    <row r="325" spans="7:32" ht="19" customHeight="1" x14ac:dyDescent="0.2">
      <c r="G325" s="1" t="str">
        <f t="shared" ref="G325:G388" si="15">IF(H325,SUM(G324,1),"")</f>
        <v/>
      </c>
      <c r="I325" s="1">
        <f t="shared" ref="I325:I388" si="16">--ISTEXT(J325)</f>
        <v>0</v>
      </c>
      <c r="M325" s="1">
        <f ca="1">IF(F325="",SUMIF(F$3:F325,F324,M$3:M324),K325*L325)</f>
        <v>0</v>
      </c>
      <c r="N325" s="1">
        <f ca="1">IFERROR(IF(F325="",SUMIF(F$3:F325,F324,N$3:N324),VLOOKUP(J:J,Прайс!A:C,3,0)*K325)," ")</f>
        <v>0</v>
      </c>
      <c r="O325" s="7">
        <f ca="1">IFERROR(IF(F325="",SUMIF(F$3:F325,F324,O$3:O324),VLOOKUP(J:J,Прайс!A:E,5,0)*K325)," ")</f>
        <v>0</v>
      </c>
      <c r="P325" s="1">
        <f ca="1">IFERROR(IF(F325="",SUMIF(F$3:F325,F324,P$3:P324),VLOOKUP(J:J,Прайс!A:F,6,0)*K325)," ")</f>
        <v>0</v>
      </c>
      <c r="Q325" s="1">
        <f ca="1">IFERROR(IF(F325="",SUMIF(F$3:F325,F324,Q$3:Q324),VLOOKUP(J:J,Прайс!A:G,7,0)*K325)," ")</f>
        <v>0</v>
      </c>
      <c r="R325" s="7">
        <f ca="1">IFERROR(IF(F325="",SUMIF(F$3:F325,F324,R$3:R324),(N325-(M325+O325+P325)))," ")</f>
        <v>0</v>
      </c>
      <c r="S325" s="1">
        <f ca="1">IFERROR(IF(F325="",SUMIF(F$3:F325,F324,S$3:S324),(N325-(M325+O325+Q325)))," ")</f>
        <v>0</v>
      </c>
      <c r="T325" s="23" t="str">
        <f>IFERROR(IF(F325="",AVERAGEIF(F$3:F325,F324,T$3:T325),R325/N325)," ")</f>
        <v xml:space="preserve"> </v>
      </c>
      <c r="U325" s="23" t="str">
        <f>IFERROR(IF(F325="",AVERAGEIF(F$3:F325,F324,U$3:U325),S325/N325)," ")</f>
        <v xml:space="preserve"> </v>
      </c>
      <c r="V325" s="1" t="str">
        <f t="shared" ref="V325:V388" si="17">CHOOSE(COUNTA(W325,Y325,AA325)+1," ","ОТГРУЖЕН","ДОСТАВЛЕН","ОПЛАЧЕН")</f>
        <v xml:space="preserve"> </v>
      </c>
      <c r="AB325" s="7">
        <f ca="1">IFERROR(IF(F325="",SUMIF(F$3:F325,F324,AB$3:AB324),Доп!K323+Доп!L323)," ")</f>
        <v>0</v>
      </c>
      <c r="AC325" s="7">
        <f ca="1">IFERROR(IF(F325="",SUMIF(F$3:F325,F324,AC$3:AC324),IF(AB325&gt;0,AB325-(M325+P325),""))," ")</f>
        <v>0</v>
      </c>
      <c r="AD325" s="1">
        <f ca="1">IFERROR(IF(F325="",SUMIF(F$3:F325,F324,AD$3:AD324),IF(AB325&gt;0,AB325-(M325+Q325),""))," ")</f>
        <v>0</v>
      </c>
      <c r="AE325" s="23" t="str">
        <f>IFERROR(IF(F325="",AVERAGEIF(F$3:F325,F324,AE$3:AE325),AC325/N325)," ")</f>
        <v xml:space="preserve"> </v>
      </c>
      <c r="AF325" s="23" t="str">
        <f>IFERROR(IF(F325="",AVERAGEIF(F$3:F325,F324,AF$3:AF325),AD325/N325)," ")</f>
        <v xml:space="preserve"> </v>
      </c>
    </row>
    <row r="326" spans="7:32" ht="19" customHeight="1" x14ac:dyDescent="0.2">
      <c r="G326" s="1" t="str">
        <f t="shared" si="15"/>
        <v/>
      </c>
      <c r="I326" s="1">
        <f t="shared" si="16"/>
        <v>0</v>
      </c>
      <c r="M326" s="1">
        <f ca="1">IF(F326="",SUMIF(F$3:F326,F325,M$3:M325),K326*L326)</f>
        <v>0</v>
      </c>
      <c r="N326" s="1">
        <f ca="1">IFERROR(IF(F326="",SUMIF(F$3:F326,F325,N$3:N325),VLOOKUP(J:J,Прайс!A:C,3,0)*K326)," ")</f>
        <v>0</v>
      </c>
      <c r="O326" s="7">
        <f ca="1">IFERROR(IF(F326="",SUMIF(F$3:F326,F325,O$3:O325),VLOOKUP(J:J,Прайс!A:E,5,0)*K326)," ")</f>
        <v>0</v>
      </c>
      <c r="P326" s="1">
        <f ca="1">IFERROR(IF(F326="",SUMIF(F$3:F326,F325,P$3:P325),VLOOKUP(J:J,Прайс!A:F,6,0)*K326)," ")</f>
        <v>0</v>
      </c>
      <c r="Q326" s="1">
        <f ca="1">IFERROR(IF(F326="",SUMIF(F$3:F326,F325,Q$3:Q325),VLOOKUP(J:J,Прайс!A:G,7,0)*K326)," ")</f>
        <v>0</v>
      </c>
      <c r="R326" s="7">
        <f ca="1">IFERROR(IF(F326="",SUMIF(F$3:F326,F325,R$3:R325),(N326-(M326+O326+P326)))," ")</f>
        <v>0</v>
      </c>
      <c r="S326" s="1">
        <f ca="1">IFERROR(IF(F326="",SUMIF(F$3:F326,F325,S$3:S325),(N326-(M326+O326+Q326)))," ")</f>
        <v>0</v>
      </c>
      <c r="T326" s="23" t="str">
        <f>IFERROR(IF(F326="",AVERAGEIF(F$3:F326,F325,T$3:T326),R326/N326)," ")</f>
        <v xml:space="preserve"> </v>
      </c>
      <c r="U326" s="23" t="str">
        <f>IFERROR(IF(F326="",AVERAGEIF(F$3:F326,F325,U$3:U326),S326/N326)," ")</f>
        <v xml:space="preserve"> </v>
      </c>
      <c r="V326" s="1" t="str">
        <f t="shared" si="17"/>
        <v xml:space="preserve"> </v>
      </c>
      <c r="AB326" s="7">
        <f ca="1">IFERROR(IF(F326="",SUMIF(F$3:F326,F325,AB$3:AB325),Доп!K324+Доп!L324)," ")</f>
        <v>0</v>
      </c>
      <c r="AC326" s="7">
        <f ca="1">IFERROR(IF(F326="",SUMIF(F$3:F326,F325,AC$3:AC325),IF(AB326&gt;0,AB326-(M326+P326),""))," ")</f>
        <v>0</v>
      </c>
      <c r="AD326" s="1">
        <f ca="1">IFERROR(IF(F326="",SUMIF(F$3:F326,F325,AD$3:AD325),IF(AB326&gt;0,AB326-(M326+Q326),""))," ")</f>
        <v>0</v>
      </c>
      <c r="AE326" s="23" t="str">
        <f>IFERROR(IF(F326="",AVERAGEIF(F$3:F326,F325,AE$3:AE326),AC326/N326)," ")</f>
        <v xml:space="preserve"> </v>
      </c>
      <c r="AF326" s="23" t="str">
        <f>IFERROR(IF(F326="",AVERAGEIF(F$3:F326,F325,AF$3:AF326),AD326/N326)," ")</f>
        <v xml:space="preserve"> </v>
      </c>
    </row>
    <row r="327" spans="7:32" ht="19" customHeight="1" x14ac:dyDescent="0.2">
      <c r="G327" s="1" t="str">
        <f t="shared" si="15"/>
        <v/>
      </c>
      <c r="I327" s="1">
        <f t="shared" si="16"/>
        <v>0</v>
      </c>
      <c r="M327" s="1">
        <f ca="1">IF(F327="",SUMIF(F$3:F327,F326,M$3:M326),K327*L327)</f>
        <v>0</v>
      </c>
      <c r="N327" s="1">
        <f ca="1">IFERROR(IF(F327="",SUMIF(F$3:F327,F326,N$3:N326),VLOOKUP(J:J,Прайс!A:C,3,0)*K327)," ")</f>
        <v>0</v>
      </c>
      <c r="O327" s="7">
        <f ca="1">IFERROR(IF(F327="",SUMIF(F$3:F327,F326,O$3:O326),VLOOKUP(J:J,Прайс!A:E,5,0)*K327)," ")</f>
        <v>0</v>
      </c>
      <c r="P327" s="1">
        <f ca="1">IFERROR(IF(F327="",SUMIF(F$3:F327,F326,P$3:P326),VLOOKUP(J:J,Прайс!A:F,6,0)*K327)," ")</f>
        <v>0</v>
      </c>
      <c r="Q327" s="1">
        <f ca="1">IFERROR(IF(F327="",SUMIF(F$3:F327,F326,Q$3:Q326),VLOOKUP(J:J,Прайс!A:G,7,0)*K327)," ")</f>
        <v>0</v>
      </c>
      <c r="R327" s="7">
        <f ca="1">IFERROR(IF(F327="",SUMIF(F$3:F327,F326,R$3:R326),(N327-(M327+O327+P327)))," ")</f>
        <v>0</v>
      </c>
      <c r="S327" s="1">
        <f ca="1">IFERROR(IF(F327="",SUMIF(F$3:F327,F326,S$3:S326),(N327-(M327+O327+Q327)))," ")</f>
        <v>0</v>
      </c>
      <c r="T327" s="23" t="str">
        <f>IFERROR(IF(F327="",AVERAGEIF(F$3:F327,F326,T$3:T327),R327/N327)," ")</f>
        <v xml:space="preserve"> </v>
      </c>
      <c r="U327" s="23" t="str">
        <f>IFERROR(IF(F327="",AVERAGEIF(F$3:F327,F326,U$3:U327),S327/N327)," ")</f>
        <v xml:space="preserve"> </v>
      </c>
      <c r="V327" s="1" t="str">
        <f t="shared" si="17"/>
        <v xml:space="preserve"> </v>
      </c>
      <c r="AB327" s="7">
        <f ca="1">IFERROR(IF(F327="",SUMIF(F$3:F327,F326,AB$3:AB326),Доп!K325+Доп!L325)," ")</f>
        <v>0</v>
      </c>
      <c r="AC327" s="7">
        <f ca="1">IFERROR(IF(F327="",SUMIF(F$3:F327,F326,AC$3:AC326),IF(AB327&gt;0,AB327-(M327+P327),""))," ")</f>
        <v>0</v>
      </c>
      <c r="AD327" s="1">
        <f ca="1">IFERROR(IF(F327="",SUMIF(F$3:F327,F326,AD$3:AD326),IF(AB327&gt;0,AB327-(M327+Q327),""))," ")</f>
        <v>0</v>
      </c>
      <c r="AE327" s="23" t="str">
        <f>IFERROR(IF(F327="",AVERAGEIF(F$3:F327,F326,AE$3:AE327),AC327/N327)," ")</f>
        <v xml:space="preserve"> </v>
      </c>
      <c r="AF327" s="23" t="str">
        <f>IFERROR(IF(F327="",AVERAGEIF(F$3:F327,F326,AF$3:AF327),AD327/N327)," ")</f>
        <v xml:space="preserve"> </v>
      </c>
    </row>
    <row r="328" spans="7:32" ht="19" customHeight="1" x14ac:dyDescent="0.2">
      <c r="G328" s="1" t="str">
        <f t="shared" si="15"/>
        <v/>
      </c>
      <c r="I328" s="1">
        <f t="shared" si="16"/>
        <v>0</v>
      </c>
      <c r="M328" s="1">
        <f ca="1">IF(F328="",SUMIF(F$3:F328,F327,M$3:M327),K328*L328)</f>
        <v>0</v>
      </c>
      <c r="N328" s="1">
        <f ca="1">IFERROR(IF(F328="",SUMIF(F$3:F328,F327,N$3:N327),VLOOKUP(J:J,Прайс!A:C,3,0)*K328)," ")</f>
        <v>0</v>
      </c>
      <c r="O328" s="7">
        <f ca="1">IFERROR(IF(F328="",SUMIF(F$3:F328,F327,O$3:O327),VLOOKUP(J:J,Прайс!A:E,5,0)*K328)," ")</f>
        <v>0</v>
      </c>
      <c r="P328" s="1">
        <f ca="1">IFERROR(IF(F328="",SUMIF(F$3:F328,F327,P$3:P327),VLOOKUP(J:J,Прайс!A:F,6,0)*K328)," ")</f>
        <v>0</v>
      </c>
      <c r="Q328" s="1">
        <f ca="1">IFERROR(IF(F328="",SUMIF(F$3:F328,F327,Q$3:Q327),VLOOKUP(J:J,Прайс!A:G,7,0)*K328)," ")</f>
        <v>0</v>
      </c>
      <c r="R328" s="7">
        <f ca="1">IFERROR(IF(F328="",SUMIF(F$3:F328,F327,R$3:R327),(N328-(M328+O328+P328)))," ")</f>
        <v>0</v>
      </c>
      <c r="S328" s="1">
        <f ca="1">IFERROR(IF(F328="",SUMIF(F$3:F328,F327,S$3:S327),(N328-(M328+O328+Q328)))," ")</f>
        <v>0</v>
      </c>
      <c r="T328" s="23" t="str">
        <f>IFERROR(IF(F328="",AVERAGEIF(F$3:F328,F327,T$3:T328),R328/N328)," ")</f>
        <v xml:space="preserve"> </v>
      </c>
      <c r="U328" s="23" t="str">
        <f>IFERROR(IF(F328="",AVERAGEIF(F$3:F328,F327,U$3:U328),S328/N328)," ")</f>
        <v xml:space="preserve"> </v>
      </c>
      <c r="V328" s="1" t="str">
        <f t="shared" si="17"/>
        <v xml:space="preserve"> </v>
      </c>
      <c r="AB328" s="7">
        <f ca="1">IFERROR(IF(F328="",SUMIF(F$3:F328,F327,AB$3:AB327),Доп!K326+Доп!L326)," ")</f>
        <v>0</v>
      </c>
      <c r="AC328" s="7">
        <f ca="1">IFERROR(IF(F328="",SUMIF(F$3:F328,F327,AC$3:AC327),IF(AB328&gt;0,AB328-(M328+P328),""))," ")</f>
        <v>0</v>
      </c>
      <c r="AD328" s="1">
        <f ca="1">IFERROR(IF(F328="",SUMIF(F$3:F328,F327,AD$3:AD327),IF(AB328&gt;0,AB328-(M328+Q328),""))," ")</f>
        <v>0</v>
      </c>
      <c r="AE328" s="23" t="str">
        <f>IFERROR(IF(F328="",AVERAGEIF(F$3:F328,F327,AE$3:AE328),AC328/N328)," ")</f>
        <v xml:space="preserve"> </v>
      </c>
      <c r="AF328" s="23" t="str">
        <f>IFERROR(IF(F328="",AVERAGEIF(F$3:F328,F327,AF$3:AF328),AD328/N328)," ")</f>
        <v xml:space="preserve"> </v>
      </c>
    </row>
    <row r="329" spans="7:32" ht="19" customHeight="1" x14ac:dyDescent="0.2">
      <c r="G329" s="1" t="str">
        <f t="shared" si="15"/>
        <v/>
      </c>
      <c r="I329" s="1">
        <f t="shared" si="16"/>
        <v>0</v>
      </c>
      <c r="M329" s="1">
        <f ca="1">IF(F329="",SUMIF(F$3:F329,F328,M$3:M328),K329*L329)</f>
        <v>0</v>
      </c>
      <c r="N329" s="1">
        <f ca="1">IFERROR(IF(F329="",SUMIF(F$3:F329,F328,N$3:N328),VLOOKUP(J:J,Прайс!A:C,3,0)*K329)," ")</f>
        <v>0</v>
      </c>
      <c r="O329" s="7">
        <f ca="1">IFERROR(IF(F329="",SUMIF(F$3:F329,F328,O$3:O328),VLOOKUP(J:J,Прайс!A:E,5,0)*K329)," ")</f>
        <v>0</v>
      </c>
      <c r="P329" s="1">
        <f ca="1">IFERROR(IF(F329="",SUMIF(F$3:F329,F328,P$3:P328),VLOOKUP(J:J,Прайс!A:F,6,0)*K329)," ")</f>
        <v>0</v>
      </c>
      <c r="Q329" s="1">
        <f ca="1">IFERROR(IF(F329="",SUMIF(F$3:F329,F328,Q$3:Q328),VLOOKUP(J:J,Прайс!A:G,7,0)*K329)," ")</f>
        <v>0</v>
      </c>
      <c r="R329" s="7">
        <f ca="1">IFERROR(IF(F329="",SUMIF(F$3:F329,F328,R$3:R328),(N329-(M329+O329+P329)))," ")</f>
        <v>0</v>
      </c>
      <c r="S329" s="1">
        <f ca="1">IFERROR(IF(F329="",SUMIF(F$3:F329,F328,S$3:S328),(N329-(M329+O329+Q329)))," ")</f>
        <v>0</v>
      </c>
      <c r="T329" s="23" t="str">
        <f>IFERROR(IF(F329="",AVERAGEIF(F$3:F329,F328,T$3:T329),R329/N329)," ")</f>
        <v xml:space="preserve"> </v>
      </c>
      <c r="U329" s="23" t="str">
        <f>IFERROR(IF(F329="",AVERAGEIF(F$3:F329,F328,U$3:U329),S329/N329)," ")</f>
        <v xml:space="preserve"> </v>
      </c>
      <c r="V329" s="1" t="str">
        <f t="shared" si="17"/>
        <v xml:space="preserve"> </v>
      </c>
      <c r="AB329" s="7">
        <f ca="1">IFERROR(IF(F329="",SUMIF(F$3:F329,F328,AB$3:AB328),Доп!K327+Доп!L327)," ")</f>
        <v>0</v>
      </c>
      <c r="AC329" s="7">
        <f ca="1">IFERROR(IF(F329="",SUMIF(F$3:F329,F328,AC$3:AC328),IF(AB329&gt;0,AB329-(M329+P329),""))," ")</f>
        <v>0</v>
      </c>
      <c r="AD329" s="1">
        <f ca="1">IFERROR(IF(F329="",SUMIF(F$3:F329,F328,AD$3:AD328),IF(AB329&gt;0,AB329-(M329+Q329),""))," ")</f>
        <v>0</v>
      </c>
      <c r="AE329" s="23" t="str">
        <f>IFERROR(IF(F329="",AVERAGEIF(F$3:F329,F328,AE$3:AE329),AC329/N329)," ")</f>
        <v xml:space="preserve"> </v>
      </c>
      <c r="AF329" s="23" t="str">
        <f>IFERROR(IF(F329="",AVERAGEIF(F$3:F329,F328,AF$3:AF329),AD329/N329)," ")</f>
        <v xml:space="preserve"> </v>
      </c>
    </row>
    <row r="330" spans="7:32" ht="19" customHeight="1" x14ac:dyDescent="0.2">
      <c r="G330" s="1" t="str">
        <f t="shared" si="15"/>
        <v/>
      </c>
      <c r="I330" s="1">
        <f t="shared" si="16"/>
        <v>0</v>
      </c>
      <c r="M330" s="1">
        <f ca="1">IF(F330="",SUMIF(F$3:F330,F329,M$3:M329),K330*L330)</f>
        <v>0</v>
      </c>
      <c r="N330" s="1">
        <f ca="1">IFERROR(IF(F330="",SUMIF(F$3:F330,F329,N$3:N329),VLOOKUP(J:J,Прайс!A:C,3,0)*K330)," ")</f>
        <v>0</v>
      </c>
      <c r="O330" s="7">
        <f ca="1">IFERROR(IF(F330="",SUMIF(F$3:F330,F329,O$3:O329),VLOOKUP(J:J,Прайс!A:E,5,0)*K330)," ")</f>
        <v>0</v>
      </c>
      <c r="P330" s="1">
        <f ca="1">IFERROR(IF(F330="",SUMIF(F$3:F330,F329,P$3:P329),VLOOKUP(J:J,Прайс!A:F,6,0)*K330)," ")</f>
        <v>0</v>
      </c>
      <c r="Q330" s="1">
        <f ca="1">IFERROR(IF(F330="",SUMIF(F$3:F330,F329,Q$3:Q329),VLOOKUP(J:J,Прайс!A:G,7,0)*K330)," ")</f>
        <v>0</v>
      </c>
      <c r="R330" s="7">
        <f ca="1">IFERROR(IF(F330="",SUMIF(F$3:F330,F329,R$3:R329),(N330-(M330+O330+P330)))," ")</f>
        <v>0</v>
      </c>
      <c r="S330" s="1">
        <f ca="1">IFERROR(IF(F330="",SUMIF(F$3:F330,F329,S$3:S329),(N330-(M330+O330+Q330)))," ")</f>
        <v>0</v>
      </c>
      <c r="T330" s="23" t="str">
        <f>IFERROR(IF(F330="",AVERAGEIF(F$3:F330,F329,T$3:T330),R330/N330)," ")</f>
        <v xml:space="preserve"> </v>
      </c>
      <c r="U330" s="23" t="str">
        <f>IFERROR(IF(F330="",AVERAGEIF(F$3:F330,F329,U$3:U330),S330/N330)," ")</f>
        <v xml:space="preserve"> </v>
      </c>
      <c r="V330" s="1" t="str">
        <f t="shared" si="17"/>
        <v xml:space="preserve"> </v>
      </c>
      <c r="AB330" s="7">
        <f ca="1">IFERROR(IF(F330="",SUMIF(F$3:F330,F329,AB$3:AB329),Доп!K328+Доп!L328)," ")</f>
        <v>0</v>
      </c>
      <c r="AC330" s="7">
        <f ca="1">IFERROR(IF(F330="",SUMIF(F$3:F330,F329,AC$3:AC329),IF(AB330&gt;0,AB330-(M330+P330),""))," ")</f>
        <v>0</v>
      </c>
      <c r="AD330" s="1">
        <f ca="1">IFERROR(IF(F330="",SUMIF(F$3:F330,F329,AD$3:AD329),IF(AB330&gt;0,AB330-(M330+Q330),""))," ")</f>
        <v>0</v>
      </c>
      <c r="AE330" s="23" t="str">
        <f>IFERROR(IF(F330="",AVERAGEIF(F$3:F330,F329,AE$3:AE330),AC330/N330)," ")</f>
        <v xml:space="preserve"> </v>
      </c>
      <c r="AF330" s="23" t="str">
        <f>IFERROR(IF(F330="",AVERAGEIF(F$3:F330,F329,AF$3:AF330),AD330/N330)," ")</f>
        <v xml:space="preserve"> </v>
      </c>
    </row>
    <row r="331" spans="7:32" ht="19" customHeight="1" x14ac:dyDescent="0.2">
      <c r="G331" s="1" t="str">
        <f t="shared" si="15"/>
        <v/>
      </c>
      <c r="I331" s="1">
        <f t="shared" si="16"/>
        <v>0</v>
      </c>
      <c r="M331" s="1">
        <f ca="1">IF(F331="",SUMIF(F$3:F331,F330,M$3:M330),K331*L331)</f>
        <v>0</v>
      </c>
      <c r="N331" s="1">
        <f ca="1">IFERROR(IF(F331="",SUMIF(F$3:F331,F330,N$3:N330),VLOOKUP(J:J,Прайс!A:C,3,0)*K331)," ")</f>
        <v>0</v>
      </c>
      <c r="O331" s="7">
        <f ca="1">IFERROR(IF(F331="",SUMIF(F$3:F331,F330,O$3:O330),VLOOKUP(J:J,Прайс!A:E,5,0)*K331)," ")</f>
        <v>0</v>
      </c>
      <c r="P331" s="1">
        <f ca="1">IFERROR(IF(F331="",SUMIF(F$3:F331,F330,P$3:P330),VLOOKUP(J:J,Прайс!A:F,6,0)*K331)," ")</f>
        <v>0</v>
      </c>
      <c r="Q331" s="1">
        <f ca="1">IFERROR(IF(F331="",SUMIF(F$3:F331,F330,Q$3:Q330),VLOOKUP(J:J,Прайс!A:G,7,0)*K331)," ")</f>
        <v>0</v>
      </c>
      <c r="R331" s="7">
        <f ca="1">IFERROR(IF(F331="",SUMIF(F$3:F331,F330,R$3:R330),(N331-(M331+O331+P331)))," ")</f>
        <v>0</v>
      </c>
      <c r="S331" s="1">
        <f ca="1">IFERROR(IF(F331="",SUMIF(F$3:F331,F330,S$3:S330),(N331-(M331+O331+Q331)))," ")</f>
        <v>0</v>
      </c>
      <c r="T331" s="23" t="str">
        <f>IFERROR(IF(F331="",AVERAGEIF(F$3:F331,F330,T$3:T331),R331/N331)," ")</f>
        <v xml:space="preserve"> </v>
      </c>
      <c r="U331" s="23" t="str">
        <f>IFERROR(IF(F331="",AVERAGEIF(F$3:F331,F330,U$3:U331),S331/N331)," ")</f>
        <v xml:space="preserve"> </v>
      </c>
      <c r="V331" s="1" t="str">
        <f t="shared" si="17"/>
        <v xml:space="preserve"> </v>
      </c>
      <c r="AB331" s="7">
        <f ca="1">IFERROR(IF(F331="",SUMIF(F$3:F331,F330,AB$3:AB330),Доп!K329+Доп!L329)," ")</f>
        <v>0</v>
      </c>
      <c r="AC331" s="7">
        <f ca="1">IFERROR(IF(F331="",SUMIF(F$3:F331,F330,AC$3:AC330),IF(AB331&gt;0,AB331-(M331+P331),""))," ")</f>
        <v>0</v>
      </c>
      <c r="AD331" s="1">
        <f ca="1">IFERROR(IF(F331="",SUMIF(F$3:F331,F330,AD$3:AD330),IF(AB331&gt;0,AB331-(M331+Q331),""))," ")</f>
        <v>0</v>
      </c>
      <c r="AE331" s="23" t="str">
        <f>IFERROR(IF(F331="",AVERAGEIF(F$3:F331,F330,AE$3:AE331),AC331/N331)," ")</f>
        <v xml:space="preserve"> </v>
      </c>
      <c r="AF331" s="23" t="str">
        <f>IFERROR(IF(F331="",AVERAGEIF(F$3:F331,F330,AF$3:AF331),AD331/N331)," ")</f>
        <v xml:space="preserve"> </v>
      </c>
    </row>
    <row r="332" spans="7:32" ht="19" customHeight="1" x14ac:dyDescent="0.2">
      <c r="G332" s="1" t="str">
        <f t="shared" si="15"/>
        <v/>
      </c>
      <c r="I332" s="1">
        <f t="shared" si="16"/>
        <v>0</v>
      </c>
      <c r="M332" s="1">
        <f ca="1">IF(F332="",SUMIF(F$3:F332,F331,M$3:M331),K332*L332)</f>
        <v>0</v>
      </c>
      <c r="N332" s="1">
        <f ca="1">IFERROR(IF(F332="",SUMIF(F$3:F332,F331,N$3:N331),VLOOKUP(J:J,Прайс!A:C,3,0)*K332)," ")</f>
        <v>0</v>
      </c>
      <c r="O332" s="7">
        <f ca="1">IFERROR(IF(F332="",SUMIF(F$3:F332,F331,O$3:O331),VLOOKUP(J:J,Прайс!A:E,5,0)*K332)," ")</f>
        <v>0</v>
      </c>
      <c r="P332" s="1">
        <f ca="1">IFERROR(IF(F332="",SUMIF(F$3:F332,F331,P$3:P331),VLOOKUP(J:J,Прайс!A:F,6,0)*K332)," ")</f>
        <v>0</v>
      </c>
      <c r="Q332" s="1">
        <f ca="1">IFERROR(IF(F332="",SUMIF(F$3:F332,F331,Q$3:Q331),VLOOKUP(J:J,Прайс!A:G,7,0)*K332)," ")</f>
        <v>0</v>
      </c>
      <c r="R332" s="7">
        <f ca="1">IFERROR(IF(F332="",SUMIF(F$3:F332,F331,R$3:R331),(N332-(M332+O332+P332)))," ")</f>
        <v>0</v>
      </c>
      <c r="S332" s="1">
        <f ca="1">IFERROR(IF(F332="",SUMIF(F$3:F332,F331,S$3:S331),(N332-(M332+O332+Q332)))," ")</f>
        <v>0</v>
      </c>
      <c r="T332" s="23" t="str">
        <f>IFERROR(IF(F332="",AVERAGEIF(F$3:F332,F331,T$3:T332),R332/N332)," ")</f>
        <v xml:space="preserve"> </v>
      </c>
      <c r="U332" s="23" t="str">
        <f>IFERROR(IF(F332="",AVERAGEIF(F$3:F332,F331,U$3:U332),S332/N332)," ")</f>
        <v xml:space="preserve"> </v>
      </c>
      <c r="V332" s="1" t="str">
        <f t="shared" si="17"/>
        <v xml:space="preserve"> </v>
      </c>
      <c r="AB332" s="7">
        <f ca="1">IFERROR(IF(F332="",SUMIF(F$3:F332,F331,AB$3:AB331),Доп!K330+Доп!L330)," ")</f>
        <v>0</v>
      </c>
      <c r="AC332" s="7">
        <f ca="1">IFERROR(IF(F332="",SUMIF(F$3:F332,F331,AC$3:AC331),IF(AB332&gt;0,AB332-(M332+P332),""))," ")</f>
        <v>0</v>
      </c>
      <c r="AD332" s="1">
        <f ca="1">IFERROR(IF(F332="",SUMIF(F$3:F332,F331,AD$3:AD331),IF(AB332&gt;0,AB332-(M332+Q332),""))," ")</f>
        <v>0</v>
      </c>
      <c r="AE332" s="23" t="str">
        <f>IFERROR(IF(F332="",AVERAGEIF(F$3:F332,F331,AE$3:AE332),AC332/N332)," ")</f>
        <v xml:space="preserve"> </v>
      </c>
      <c r="AF332" s="23" t="str">
        <f>IFERROR(IF(F332="",AVERAGEIF(F$3:F332,F331,AF$3:AF332),AD332/N332)," ")</f>
        <v xml:space="preserve"> </v>
      </c>
    </row>
    <row r="333" spans="7:32" ht="19" customHeight="1" x14ac:dyDescent="0.2">
      <c r="G333" s="1" t="str">
        <f t="shared" si="15"/>
        <v/>
      </c>
      <c r="I333" s="1">
        <f t="shared" si="16"/>
        <v>0</v>
      </c>
      <c r="M333" s="1">
        <f ca="1">IF(F333="",SUMIF(F$3:F333,F332,M$3:M332),K333*L333)</f>
        <v>0</v>
      </c>
      <c r="N333" s="1">
        <f ca="1">IFERROR(IF(F333="",SUMIF(F$3:F333,F332,N$3:N332),VLOOKUP(J:J,Прайс!A:C,3,0)*K333)," ")</f>
        <v>0</v>
      </c>
      <c r="O333" s="7">
        <f ca="1">IFERROR(IF(F333="",SUMIF(F$3:F333,F332,O$3:O332),VLOOKUP(J:J,Прайс!A:E,5,0)*K333)," ")</f>
        <v>0</v>
      </c>
      <c r="P333" s="1">
        <f ca="1">IFERROR(IF(F333="",SUMIF(F$3:F333,F332,P$3:P332),VLOOKUP(J:J,Прайс!A:F,6,0)*K333)," ")</f>
        <v>0</v>
      </c>
      <c r="Q333" s="1">
        <f ca="1">IFERROR(IF(F333="",SUMIF(F$3:F333,F332,Q$3:Q332),VLOOKUP(J:J,Прайс!A:G,7,0)*K333)," ")</f>
        <v>0</v>
      </c>
      <c r="R333" s="7">
        <f ca="1">IFERROR(IF(F333="",SUMIF(F$3:F333,F332,R$3:R332),(N333-(M333+O333+P333)))," ")</f>
        <v>0</v>
      </c>
      <c r="S333" s="1">
        <f ca="1">IFERROR(IF(F333="",SUMIF(F$3:F333,F332,S$3:S332),(N333-(M333+O333+Q333)))," ")</f>
        <v>0</v>
      </c>
      <c r="T333" s="23" t="str">
        <f>IFERROR(IF(F333="",AVERAGEIF(F$3:F333,F332,T$3:T333),R333/N333)," ")</f>
        <v xml:space="preserve"> </v>
      </c>
      <c r="U333" s="23" t="str">
        <f>IFERROR(IF(F333="",AVERAGEIF(F$3:F333,F332,U$3:U333),S333/N333)," ")</f>
        <v xml:space="preserve"> </v>
      </c>
      <c r="V333" s="1" t="str">
        <f t="shared" si="17"/>
        <v xml:space="preserve"> </v>
      </c>
      <c r="AB333" s="7">
        <f ca="1">IFERROR(IF(F333="",SUMIF(F$3:F333,F332,AB$3:AB332),Доп!K331+Доп!L331)," ")</f>
        <v>0</v>
      </c>
      <c r="AC333" s="7">
        <f ca="1">IFERROR(IF(F333="",SUMIF(F$3:F333,F332,AC$3:AC332),IF(AB333&gt;0,AB333-(M333+P333),""))," ")</f>
        <v>0</v>
      </c>
      <c r="AD333" s="1">
        <f ca="1">IFERROR(IF(F333="",SUMIF(F$3:F333,F332,AD$3:AD332),IF(AB333&gt;0,AB333-(M333+Q333),""))," ")</f>
        <v>0</v>
      </c>
      <c r="AE333" s="23" t="str">
        <f>IFERROR(IF(F333="",AVERAGEIF(F$3:F333,F332,AE$3:AE333),AC333/N333)," ")</f>
        <v xml:space="preserve"> </v>
      </c>
      <c r="AF333" s="23" t="str">
        <f>IFERROR(IF(F333="",AVERAGEIF(F$3:F333,F332,AF$3:AF333),AD333/N333)," ")</f>
        <v xml:space="preserve"> </v>
      </c>
    </row>
    <row r="334" spans="7:32" ht="19" customHeight="1" x14ac:dyDescent="0.2">
      <c r="G334" s="1" t="str">
        <f t="shared" si="15"/>
        <v/>
      </c>
      <c r="I334" s="1">
        <f t="shared" si="16"/>
        <v>0</v>
      </c>
      <c r="M334" s="1">
        <f ca="1">IF(F334="",SUMIF(F$3:F334,F333,M$3:M333),K334*L334)</f>
        <v>0</v>
      </c>
      <c r="N334" s="1">
        <f ca="1">IFERROR(IF(F334="",SUMIF(F$3:F334,F333,N$3:N333),VLOOKUP(J:J,Прайс!A:C,3,0)*K334)," ")</f>
        <v>0</v>
      </c>
      <c r="O334" s="7">
        <f ca="1">IFERROR(IF(F334="",SUMIF(F$3:F334,F333,O$3:O333),VLOOKUP(J:J,Прайс!A:E,5,0)*K334)," ")</f>
        <v>0</v>
      </c>
      <c r="P334" s="1">
        <f ca="1">IFERROR(IF(F334="",SUMIF(F$3:F334,F333,P$3:P333),VLOOKUP(J:J,Прайс!A:F,6,0)*K334)," ")</f>
        <v>0</v>
      </c>
      <c r="Q334" s="1">
        <f ca="1">IFERROR(IF(F334="",SUMIF(F$3:F334,F333,Q$3:Q333),VLOOKUP(J:J,Прайс!A:G,7,0)*K334)," ")</f>
        <v>0</v>
      </c>
      <c r="R334" s="7">
        <f ca="1">IFERROR(IF(F334="",SUMIF(F$3:F334,F333,R$3:R333),(N334-(M334+O334+P334)))," ")</f>
        <v>0</v>
      </c>
      <c r="S334" s="1">
        <f ca="1">IFERROR(IF(F334="",SUMIF(F$3:F334,F333,S$3:S333),(N334-(M334+O334+Q334)))," ")</f>
        <v>0</v>
      </c>
      <c r="T334" s="23" t="str">
        <f>IFERROR(IF(F334="",AVERAGEIF(F$3:F334,F333,T$3:T334),R334/N334)," ")</f>
        <v xml:space="preserve"> </v>
      </c>
      <c r="U334" s="23" t="str">
        <f>IFERROR(IF(F334="",AVERAGEIF(F$3:F334,F333,U$3:U334),S334/N334)," ")</f>
        <v xml:space="preserve"> </v>
      </c>
      <c r="V334" s="1" t="str">
        <f t="shared" si="17"/>
        <v xml:space="preserve"> </v>
      </c>
      <c r="AB334" s="7">
        <f ca="1">IFERROR(IF(F334="",SUMIF(F$3:F334,F333,AB$3:AB333),Доп!K332+Доп!L332)," ")</f>
        <v>0</v>
      </c>
      <c r="AC334" s="7">
        <f ca="1">IFERROR(IF(F334="",SUMIF(F$3:F334,F333,AC$3:AC333),IF(AB334&gt;0,AB334-(M334+P334),""))," ")</f>
        <v>0</v>
      </c>
      <c r="AD334" s="1">
        <f ca="1">IFERROR(IF(F334="",SUMIF(F$3:F334,F333,AD$3:AD333),IF(AB334&gt;0,AB334-(M334+Q334),""))," ")</f>
        <v>0</v>
      </c>
      <c r="AE334" s="23" t="str">
        <f>IFERROR(IF(F334="",AVERAGEIF(F$3:F334,F333,AE$3:AE334),AC334/N334)," ")</f>
        <v xml:space="preserve"> </v>
      </c>
      <c r="AF334" s="23" t="str">
        <f>IFERROR(IF(F334="",AVERAGEIF(F$3:F334,F333,AF$3:AF334),AD334/N334)," ")</f>
        <v xml:space="preserve"> </v>
      </c>
    </row>
    <row r="335" spans="7:32" ht="19" customHeight="1" x14ac:dyDescent="0.2">
      <c r="G335" s="1" t="str">
        <f t="shared" si="15"/>
        <v/>
      </c>
      <c r="I335" s="1">
        <f t="shared" si="16"/>
        <v>0</v>
      </c>
      <c r="M335" s="1">
        <f ca="1">IF(F335="",SUMIF(F$3:F335,F334,M$3:M334),K335*L335)</f>
        <v>0</v>
      </c>
      <c r="N335" s="1">
        <f ca="1">IFERROR(IF(F335="",SUMIF(F$3:F335,F334,N$3:N334),VLOOKUP(J:J,Прайс!A:C,3,0)*K335)," ")</f>
        <v>0</v>
      </c>
      <c r="O335" s="7">
        <f ca="1">IFERROR(IF(F335="",SUMIF(F$3:F335,F334,O$3:O334),VLOOKUP(J:J,Прайс!A:E,5,0)*K335)," ")</f>
        <v>0</v>
      </c>
      <c r="P335" s="1">
        <f ca="1">IFERROR(IF(F335="",SUMIF(F$3:F335,F334,P$3:P334),VLOOKUP(J:J,Прайс!A:F,6,0)*K335)," ")</f>
        <v>0</v>
      </c>
      <c r="Q335" s="1">
        <f ca="1">IFERROR(IF(F335="",SUMIF(F$3:F335,F334,Q$3:Q334),VLOOKUP(J:J,Прайс!A:G,7,0)*K335)," ")</f>
        <v>0</v>
      </c>
      <c r="R335" s="7">
        <f ca="1">IFERROR(IF(F335="",SUMIF(F$3:F335,F334,R$3:R334),(N335-(M335+O335+P335)))," ")</f>
        <v>0</v>
      </c>
      <c r="S335" s="1">
        <f ca="1">IFERROR(IF(F335="",SUMIF(F$3:F335,F334,S$3:S334),(N335-(M335+O335+Q335)))," ")</f>
        <v>0</v>
      </c>
      <c r="T335" s="23" t="str">
        <f>IFERROR(IF(F335="",AVERAGEIF(F$3:F335,F334,T$3:T335),R335/N335)," ")</f>
        <v xml:space="preserve"> </v>
      </c>
      <c r="U335" s="23" t="str">
        <f>IFERROR(IF(F335="",AVERAGEIF(F$3:F335,F334,U$3:U335),S335/N335)," ")</f>
        <v xml:space="preserve"> </v>
      </c>
      <c r="V335" s="1" t="str">
        <f t="shared" si="17"/>
        <v xml:space="preserve"> </v>
      </c>
      <c r="AB335" s="7">
        <f ca="1">IFERROR(IF(F335="",SUMIF(F$3:F335,F334,AB$3:AB334),Доп!K333+Доп!L333)," ")</f>
        <v>0</v>
      </c>
      <c r="AC335" s="7">
        <f ca="1">IFERROR(IF(F335="",SUMIF(F$3:F335,F334,AC$3:AC334),IF(AB335&gt;0,AB335-(M335+P335),""))," ")</f>
        <v>0</v>
      </c>
      <c r="AD335" s="1">
        <f ca="1">IFERROR(IF(F335="",SUMIF(F$3:F335,F334,AD$3:AD334),IF(AB335&gt;0,AB335-(M335+Q335),""))," ")</f>
        <v>0</v>
      </c>
      <c r="AE335" s="23" t="str">
        <f>IFERROR(IF(F335="",AVERAGEIF(F$3:F335,F334,AE$3:AE335),AC335/N335)," ")</f>
        <v xml:space="preserve"> </v>
      </c>
      <c r="AF335" s="23" t="str">
        <f>IFERROR(IF(F335="",AVERAGEIF(F$3:F335,F334,AF$3:AF335),AD335/N335)," ")</f>
        <v xml:space="preserve"> </v>
      </c>
    </row>
    <row r="336" spans="7:32" ht="19" customHeight="1" x14ac:dyDescent="0.2">
      <c r="G336" s="1" t="str">
        <f t="shared" si="15"/>
        <v/>
      </c>
      <c r="I336" s="1">
        <f t="shared" si="16"/>
        <v>0</v>
      </c>
      <c r="M336" s="1">
        <f ca="1">IF(F336="",SUMIF(F$3:F336,F335,M$3:M335),K336*L336)</f>
        <v>0</v>
      </c>
      <c r="N336" s="1">
        <f ca="1">IFERROR(IF(F336="",SUMIF(F$3:F336,F335,N$3:N335),VLOOKUP(J:J,Прайс!A:C,3,0)*K336)," ")</f>
        <v>0</v>
      </c>
      <c r="O336" s="7">
        <f ca="1">IFERROR(IF(F336="",SUMIF(F$3:F336,F335,O$3:O335),VLOOKUP(J:J,Прайс!A:E,5,0)*K336)," ")</f>
        <v>0</v>
      </c>
      <c r="P336" s="1">
        <f ca="1">IFERROR(IF(F336="",SUMIF(F$3:F336,F335,P$3:P335),VLOOKUP(J:J,Прайс!A:F,6,0)*K336)," ")</f>
        <v>0</v>
      </c>
      <c r="Q336" s="1">
        <f ca="1">IFERROR(IF(F336="",SUMIF(F$3:F336,F335,Q$3:Q335),VLOOKUP(J:J,Прайс!A:G,7,0)*K336)," ")</f>
        <v>0</v>
      </c>
      <c r="R336" s="7">
        <f ca="1">IFERROR(IF(F336="",SUMIF(F$3:F336,F335,R$3:R335),(N336-(M336+O336+P336)))," ")</f>
        <v>0</v>
      </c>
      <c r="S336" s="1">
        <f ca="1">IFERROR(IF(F336="",SUMIF(F$3:F336,F335,S$3:S335),(N336-(M336+O336+Q336)))," ")</f>
        <v>0</v>
      </c>
      <c r="T336" s="23" t="str">
        <f>IFERROR(IF(F336="",AVERAGEIF(F$3:F336,F335,T$3:T336),R336/N336)," ")</f>
        <v xml:space="preserve"> </v>
      </c>
      <c r="U336" s="23" t="str">
        <f>IFERROR(IF(F336="",AVERAGEIF(F$3:F336,F335,U$3:U336),S336/N336)," ")</f>
        <v xml:space="preserve"> </v>
      </c>
      <c r="V336" s="1" t="str">
        <f t="shared" si="17"/>
        <v xml:space="preserve"> </v>
      </c>
      <c r="AB336" s="7">
        <f ca="1">IFERROR(IF(F336="",SUMIF(F$3:F336,F335,AB$3:AB335),Доп!K334+Доп!L334)," ")</f>
        <v>0</v>
      </c>
      <c r="AC336" s="7">
        <f ca="1">IFERROR(IF(F336="",SUMIF(F$3:F336,F335,AC$3:AC335),IF(AB336&gt;0,AB336-(M336+P336),""))," ")</f>
        <v>0</v>
      </c>
      <c r="AD336" s="1">
        <f ca="1">IFERROR(IF(F336="",SUMIF(F$3:F336,F335,AD$3:AD335),IF(AB336&gt;0,AB336-(M336+Q336),""))," ")</f>
        <v>0</v>
      </c>
      <c r="AE336" s="23" t="str">
        <f>IFERROR(IF(F336="",AVERAGEIF(F$3:F336,F335,AE$3:AE336),AC336/N336)," ")</f>
        <v xml:space="preserve"> </v>
      </c>
      <c r="AF336" s="23" t="str">
        <f>IFERROR(IF(F336="",AVERAGEIF(F$3:F336,F335,AF$3:AF336),AD336/N336)," ")</f>
        <v xml:space="preserve"> </v>
      </c>
    </row>
    <row r="337" spans="7:32" ht="19" customHeight="1" x14ac:dyDescent="0.2">
      <c r="G337" s="1" t="str">
        <f t="shared" si="15"/>
        <v/>
      </c>
      <c r="I337" s="1">
        <f t="shared" si="16"/>
        <v>0</v>
      </c>
      <c r="M337" s="1">
        <f ca="1">IF(F337="",SUMIF(F$3:F337,F336,M$3:M336),K337*L337)</f>
        <v>0</v>
      </c>
      <c r="N337" s="1">
        <f ca="1">IFERROR(IF(F337="",SUMIF(F$3:F337,F336,N$3:N336),VLOOKUP(J:J,Прайс!A:C,3,0)*K337)," ")</f>
        <v>0</v>
      </c>
      <c r="O337" s="7">
        <f ca="1">IFERROR(IF(F337="",SUMIF(F$3:F337,F336,O$3:O336),VLOOKUP(J:J,Прайс!A:E,5,0)*K337)," ")</f>
        <v>0</v>
      </c>
      <c r="P337" s="1">
        <f ca="1">IFERROR(IF(F337="",SUMIF(F$3:F337,F336,P$3:P336),VLOOKUP(J:J,Прайс!A:F,6,0)*K337)," ")</f>
        <v>0</v>
      </c>
      <c r="Q337" s="1">
        <f ca="1">IFERROR(IF(F337="",SUMIF(F$3:F337,F336,Q$3:Q336),VLOOKUP(J:J,Прайс!A:G,7,0)*K337)," ")</f>
        <v>0</v>
      </c>
      <c r="R337" s="7">
        <f ca="1">IFERROR(IF(F337="",SUMIF(F$3:F337,F336,R$3:R336),(N337-(M337+O337+P337)))," ")</f>
        <v>0</v>
      </c>
      <c r="S337" s="1">
        <f ca="1">IFERROR(IF(F337="",SUMIF(F$3:F337,F336,S$3:S336),(N337-(M337+O337+Q337)))," ")</f>
        <v>0</v>
      </c>
      <c r="T337" s="23" t="str">
        <f>IFERROR(IF(F337="",AVERAGEIF(F$3:F337,F336,T$3:T337),R337/N337)," ")</f>
        <v xml:space="preserve"> </v>
      </c>
      <c r="U337" s="23" t="str">
        <f>IFERROR(IF(F337="",AVERAGEIF(F$3:F337,F336,U$3:U337),S337/N337)," ")</f>
        <v xml:space="preserve"> </v>
      </c>
      <c r="V337" s="1" t="str">
        <f t="shared" si="17"/>
        <v xml:space="preserve"> </v>
      </c>
      <c r="AB337" s="7">
        <f ca="1">IFERROR(IF(F337="",SUMIF(F$3:F337,F336,AB$3:AB336),Доп!K335+Доп!L335)," ")</f>
        <v>0</v>
      </c>
      <c r="AC337" s="7">
        <f ca="1">IFERROR(IF(F337="",SUMIF(F$3:F337,F336,AC$3:AC336),IF(AB337&gt;0,AB337-(M337+P337),""))," ")</f>
        <v>0</v>
      </c>
      <c r="AD337" s="1">
        <f ca="1">IFERROR(IF(F337="",SUMIF(F$3:F337,F336,AD$3:AD336),IF(AB337&gt;0,AB337-(M337+Q337),""))," ")</f>
        <v>0</v>
      </c>
      <c r="AE337" s="23" t="str">
        <f>IFERROR(IF(F337="",AVERAGEIF(F$3:F337,F336,AE$3:AE337),AC337/N337)," ")</f>
        <v xml:space="preserve"> </v>
      </c>
      <c r="AF337" s="23" t="str">
        <f>IFERROR(IF(F337="",AVERAGEIF(F$3:F337,F336,AF$3:AF337),AD337/N337)," ")</f>
        <v xml:space="preserve"> </v>
      </c>
    </row>
    <row r="338" spans="7:32" ht="19" customHeight="1" x14ac:dyDescent="0.2">
      <c r="G338" s="1" t="str">
        <f t="shared" si="15"/>
        <v/>
      </c>
      <c r="I338" s="1">
        <f t="shared" si="16"/>
        <v>0</v>
      </c>
      <c r="M338" s="1">
        <f ca="1">IF(F338="",SUMIF(F$3:F338,F337,M$3:M337),K338*L338)</f>
        <v>0</v>
      </c>
      <c r="N338" s="1">
        <f ca="1">IFERROR(IF(F338="",SUMIF(F$3:F338,F337,N$3:N337),VLOOKUP(J:J,Прайс!A:C,3,0)*K338)," ")</f>
        <v>0</v>
      </c>
      <c r="O338" s="7">
        <f ca="1">IFERROR(IF(F338="",SUMIF(F$3:F338,F337,O$3:O337),VLOOKUP(J:J,Прайс!A:E,5,0)*K338)," ")</f>
        <v>0</v>
      </c>
      <c r="P338" s="1">
        <f ca="1">IFERROR(IF(F338="",SUMIF(F$3:F338,F337,P$3:P337),VLOOKUP(J:J,Прайс!A:F,6,0)*K338)," ")</f>
        <v>0</v>
      </c>
      <c r="Q338" s="1">
        <f ca="1">IFERROR(IF(F338="",SUMIF(F$3:F338,F337,Q$3:Q337),VLOOKUP(J:J,Прайс!A:G,7,0)*K338)," ")</f>
        <v>0</v>
      </c>
      <c r="R338" s="7">
        <f ca="1">IFERROR(IF(F338="",SUMIF(F$3:F338,F337,R$3:R337),(N338-(M338+O338+P338)))," ")</f>
        <v>0</v>
      </c>
      <c r="S338" s="1">
        <f ca="1">IFERROR(IF(F338="",SUMIF(F$3:F338,F337,S$3:S337),(N338-(M338+O338+Q338)))," ")</f>
        <v>0</v>
      </c>
      <c r="T338" s="23" t="str">
        <f>IFERROR(IF(F338="",AVERAGEIF(F$3:F338,F337,T$3:T338),R338/N338)," ")</f>
        <v xml:space="preserve"> </v>
      </c>
      <c r="U338" s="23" t="str">
        <f>IFERROR(IF(F338="",AVERAGEIF(F$3:F338,F337,U$3:U338),S338/N338)," ")</f>
        <v xml:space="preserve"> </v>
      </c>
      <c r="V338" s="1" t="str">
        <f t="shared" si="17"/>
        <v xml:space="preserve"> </v>
      </c>
      <c r="AB338" s="7">
        <f ca="1">IFERROR(IF(F338="",SUMIF(F$3:F338,F337,AB$3:AB337),Доп!K336+Доп!L336)," ")</f>
        <v>0</v>
      </c>
      <c r="AC338" s="7">
        <f ca="1">IFERROR(IF(F338="",SUMIF(F$3:F338,F337,AC$3:AC337),IF(AB338&gt;0,AB338-(M338+P338),""))," ")</f>
        <v>0</v>
      </c>
      <c r="AD338" s="1">
        <f ca="1">IFERROR(IF(F338="",SUMIF(F$3:F338,F337,AD$3:AD337),IF(AB338&gt;0,AB338-(M338+Q338),""))," ")</f>
        <v>0</v>
      </c>
      <c r="AE338" s="23" t="str">
        <f>IFERROR(IF(F338="",AVERAGEIF(F$3:F338,F337,AE$3:AE338),AC338/N338)," ")</f>
        <v xml:space="preserve"> </v>
      </c>
      <c r="AF338" s="23" t="str">
        <f>IFERROR(IF(F338="",AVERAGEIF(F$3:F338,F337,AF$3:AF338),AD338/N338)," ")</f>
        <v xml:space="preserve"> </v>
      </c>
    </row>
    <row r="339" spans="7:32" ht="19" customHeight="1" x14ac:dyDescent="0.2">
      <c r="G339" s="1" t="str">
        <f t="shared" si="15"/>
        <v/>
      </c>
      <c r="I339" s="1">
        <f t="shared" si="16"/>
        <v>0</v>
      </c>
      <c r="M339" s="1">
        <f ca="1">IF(F339="",SUMIF(F$3:F339,F338,M$3:M338),K339*L339)</f>
        <v>0</v>
      </c>
      <c r="N339" s="1">
        <f ca="1">IFERROR(IF(F339="",SUMIF(F$3:F339,F338,N$3:N338),VLOOKUP(J:J,Прайс!A:C,3,0)*K339)," ")</f>
        <v>0</v>
      </c>
      <c r="O339" s="7">
        <f ca="1">IFERROR(IF(F339="",SUMIF(F$3:F339,F338,O$3:O338),VLOOKUP(J:J,Прайс!A:E,5,0)*K339)," ")</f>
        <v>0</v>
      </c>
      <c r="P339" s="1">
        <f ca="1">IFERROR(IF(F339="",SUMIF(F$3:F339,F338,P$3:P338),VLOOKUP(J:J,Прайс!A:F,6,0)*K339)," ")</f>
        <v>0</v>
      </c>
      <c r="Q339" s="1">
        <f ca="1">IFERROR(IF(F339="",SUMIF(F$3:F339,F338,Q$3:Q338),VLOOKUP(J:J,Прайс!A:G,7,0)*K339)," ")</f>
        <v>0</v>
      </c>
      <c r="R339" s="7">
        <f ca="1">IFERROR(IF(F339="",SUMIF(F$3:F339,F338,R$3:R338),(N339-(M339+O339+P339)))," ")</f>
        <v>0</v>
      </c>
      <c r="S339" s="1">
        <f ca="1">IFERROR(IF(F339="",SUMIF(F$3:F339,F338,S$3:S338),(N339-(M339+O339+Q339)))," ")</f>
        <v>0</v>
      </c>
      <c r="T339" s="23" t="str">
        <f>IFERROR(IF(F339="",AVERAGEIF(F$3:F339,F338,T$3:T339),R339/N339)," ")</f>
        <v xml:space="preserve"> </v>
      </c>
      <c r="U339" s="23" t="str">
        <f>IFERROR(IF(F339="",AVERAGEIF(F$3:F339,F338,U$3:U339),S339/N339)," ")</f>
        <v xml:space="preserve"> </v>
      </c>
      <c r="V339" s="1" t="str">
        <f t="shared" si="17"/>
        <v xml:space="preserve"> </v>
      </c>
      <c r="AB339" s="7">
        <f ca="1">IFERROR(IF(F339="",SUMIF(F$3:F339,F338,AB$3:AB338),Доп!K337+Доп!L337)," ")</f>
        <v>0</v>
      </c>
      <c r="AC339" s="7">
        <f ca="1">IFERROR(IF(F339="",SUMIF(F$3:F339,F338,AC$3:AC338),IF(AB339&gt;0,AB339-(M339+P339),""))," ")</f>
        <v>0</v>
      </c>
      <c r="AD339" s="1">
        <f ca="1">IFERROR(IF(F339="",SUMIF(F$3:F339,F338,AD$3:AD338),IF(AB339&gt;0,AB339-(M339+Q339),""))," ")</f>
        <v>0</v>
      </c>
      <c r="AE339" s="23" t="str">
        <f>IFERROR(IF(F339="",AVERAGEIF(F$3:F339,F338,AE$3:AE339),AC339/N339)," ")</f>
        <v xml:space="preserve"> </v>
      </c>
      <c r="AF339" s="23" t="str">
        <f>IFERROR(IF(F339="",AVERAGEIF(F$3:F339,F338,AF$3:AF339),AD339/N339)," ")</f>
        <v xml:space="preserve"> </v>
      </c>
    </row>
    <row r="340" spans="7:32" ht="19" customHeight="1" x14ac:dyDescent="0.2">
      <c r="G340" s="1" t="str">
        <f t="shared" si="15"/>
        <v/>
      </c>
      <c r="I340" s="1">
        <f t="shared" si="16"/>
        <v>0</v>
      </c>
      <c r="M340" s="1">
        <f ca="1">IF(F340="",SUMIF(F$3:F340,F339,M$3:M339),K340*L340)</f>
        <v>0</v>
      </c>
      <c r="N340" s="1">
        <f ca="1">IFERROR(IF(F340="",SUMIF(F$3:F340,F339,N$3:N339),VLOOKUP(J:J,Прайс!A:C,3,0)*K340)," ")</f>
        <v>0</v>
      </c>
      <c r="O340" s="7">
        <f ca="1">IFERROR(IF(F340="",SUMIF(F$3:F340,F339,O$3:O339),VLOOKUP(J:J,Прайс!A:E,5,0)*K340)," ")</f>
        <v>0</v>
      </c>
      <c r="P340" s="1">
        <f ca="1">IFERROR(IF(F340="",SUMIF(F$3:F340,F339,P$3:P339),VLOOKUP(J:J,Прайс!A:F,6,0)*K340)," ")</f>
        <v>0</v>
      </c>
      <c r="Q340" s="1">
        <f ca="1">IFERROR(IF(F340="",SUMIF(F$3:F340,F339,Q$3:Q339),VLOOKUP(J:J,Прайс!A:G,7,0)*K340)," ")</f>
        <v>0</v>
      </c>
      <c r="R340" s="7">
        <f ca="1">IFERROR(IF(F340="",SUMIF(F$3:F340,F339,R$3:R339),(N340-(M340+O340+P340)))," ")</f>
        <v>0</v>
      </c>
      <c r="S340" s="1">
        <f ca="1">IFERROR(IF(F340="",SUMIF(F$3:F340,F339,S$3:S339),(N340-(M340+O340+Q340)))," ")</f>
        <v>0</v>
      </c>
      <c r="T340" s="23" t="str">
        <f>IFERROR(IF(F340="",AVERAGEIF(F$3:F340,F339,T$3:T340),R340/N340)," ")</f>
        <v xml:space="preserve"> </v>
      </c>
      <c r="U340" s="23" t="str">
        <f>IFERROR(IF(F340="",AVERAGEIF(F$3:F340,F339,U$3:U340),S340/N340)," ")</f>
        <v xml:space="preserve"> </v>
      </c>
      <c r="V340" s="1" t="str">
        <f t="shared" si="17"/>
        <v xml:space="preserve"> </v>
      </c>
      <c r="AB340" s="7">
        <f ca="1">IFERROR(IF(F340="",SUMIF(F$3:F340,F339,AB$3:AB339),Доп!K338+Доп!L338)," ")</f>
        <v>0</v>
      </c>
      <c r="AC340" s="7">
        <f ca="1">IFERROR(IF(F340="",SUMIF(F$3:F340,F339,AC$3:AC339),IF(AB340&gt;0,AB340-(M340+P340),""))," ")</f>
        <v>0</v>
      </c>
      <c r="AD340" s="1">
        <f ca="1">IFERROR(IF(F340="",SUMIF(F$3:F340,F339,AD$3:AD339),IF(AB340&gt;0,AB340-(M340+Q340),""))," ")</f>
        <v>0</v>
      </c>
      <c r="AE340" s="23" t="str">
        <f>IFERROR(IF(F340="",AVERAGEIF(F$3:F340,F339,AE$3:AE340),AC340/N340)," ")</f>
        <v xml:space="preserve"> </v>
      </c>
      <c r="AF340" s="23" t="str">
        <f>IFERROR(IF(F340="",AVERAGEIF(F$3:F340,F339,AF$3:AF340),AD340/N340)," ")</f>
        <v xml:space="preserve"> </v>
      </c>
    </row>
    <row r="341" spans="7:32" ht="19" customHeight="1" x14ac:dyDescent="0.2">
      <c r="G341" s="1" t="str">
        <f t="shared" si="15"/>
        <v/>
      </c>
      <c r="I341" s="1">
        <f t="shared" si="16"/>
        <v>0</v>
      </c>
      <c r="M341" s="1">
        <f ca="1">IF(F341="",SUMIF(F$3:F341,F340,M$3:M340),K341*L341)</f>
        <v>0</v>
      </c>
      <c r="N341" s="1">
        <f ca="1">IFERROR(IF(F341="",SUMIF(F$3:F341,F340,N$3:N340),VLOOKUP(J:J,Прайс!A:C,3,0)*K341)," ")</f>
        <v>0</v>
      </c>
      <c r="O341" s="7">
        <f ca="1">IFERROR(IF(F341="",SUMIF(F$3:F341,F340,O$3:O340),VLOOKUP(J:J,Прайс!A:E,5,0)*K341)," ")</f>
        <v>0</v>
      </c>
      <c r="P341" s="1">
        <f ca="1">IFERROR(IF(F341="",SUMIF(F$3:F341,F340,P$3:P340),VLOOKUP(J:J,Прайс!A:F,6,0)*K341)," ")</f>
        <v>0</v>
      </c>
      <c r="Q341" s="1">
        <f ca="1">IFERROR(IF(F341="",SUMIF(F$3:F341,F340,Q$3:Q340),VLOOKUP(J:J,Прайс!A:G,7,0)*K341)," ")</f>
        <v>0</v>
      </c>
      <c r="R341" s="7">
        <f ca="1">IFERROR(IF(F341="",SUMIF(F$3:F341,F340,R$3:R340),(N341-(M341+O341+P341)))," ")</f>
        <v>0</v>
      </c>
      <c r="S341" s="1">
        <f ca="1">IFERROR(IF(F341="",SUMIF(F$3:F341,F340,S$3:S340),(N341-(M341+O341+Q341)))," ")</f>
        <v>0</v>
      </c>
      <c r="T341" s="23" t="str">
        <f>IFERROR(IF(F341="",AVERAGEIF(F$3:F341,F340,T$3:T341),R341/N341)," ")</f>
        <v xml:space="preserve"> </v>
      </c>
      <c r="U341" s="23" t="str">
        <f>IFERROR(IF(F341="",AVERAGEIF(F$3:F341,F340,U$3:U341),S341/N341)," ")</f>
        <v xml:space="preserve"> </v>
      </c>
      <c r="V341" s="1" t="str">
        <f t="shared" si="17"/>
        <v xml:space="preserve"> </v>
      </c>
      <c r="AB341" s="7">
        <f ca="1">IFERROR(IF(F341="",SUMIF(F$3:F341,F340,AB$3:AB340),Доп!K339+Доп!L339)," ")</f>
        <v>0</v>
      </c>
      <c r="AC341" s="7">
        <f ca="1">IFERROR(IF(F341="",SUMIF(F$3:F341,F340,AC$3:AC340),IF(AB341&gt;0,AB341-(M341+P341),""))," ")</f>
        <v>0</v>
      </c>
      <c r="AD341" s="1">
        <f ca="1">IFERROR(IF(F341="",SUMIF(F$3:F341,F340,AD$3:AD340),IF(AB341&gt;0,AB341-(M341+Q341),""))," ")</f>
        <v>0</v>
      </c>
      <c r="AE341" s="23" t="str">
        <f>IFERROR(IF(F341="",AVERAGEIF(F$3:F341,F340,AE$3:AE341),AC341/N341)," ")</f>
        <v xml:space="preserve"> </v>
      </c>
      <c r="AF341" s="23" t="str">
        <f>IFERROR(IF(F341="",AVERAGEIF(F$3:F341,F340,AF$3:AF341),AD341/N341)," ")</f>
        <v xml:space="preserve"> </v>
      </c>
    </row>
    <row r="342" spans="7:32" ht="19" customHeight="1" x14ac:dyDescent="0.2">
      <c r="G342" s="1" t="str">
        <f t="shared" si="15"/>
        <v/>
      </c>
      <c r="I342" s="1">
        <f t="shared" si="16"/>
        <v>0</v>
      </c>
      <c r="M342" s="1">
        <f ca="1">IF(F342="",SUMIF(F$3:F342,F341,M$3:M341),K342*L342)</f>
        <v>0</v>
      </c>
      <c r="N342" s="1">
        <f ca="1">IFERROR(IF(F342="",SUMIF(F$3:F342,F341,N$3:N341),VLOOKUP(J:J,Прайс!A:C,3,0)*K342)," ")</f>
        <v>0</v>
      </c>
      <c r="O342" s="7">
        <f ca="1">IFERROR(IF(F342="",SUMIF(F$3:F342,F341,O$3:O341),VLOOKUP(J:J,Прайс!A:E,5,0)*K342)," ")</f>
        <v>0</v>
      </c>
      <c r="P342" s="1">
        <f ca="1">IFERROR(IF(F342="",SUMIF(F$3:F342,F341,P$3:P341),VLOOKUP(J:J,Прайс!A:F,6,0)*K342)," ")</f>
        <v>0</v>
      </c>
      <c r="Q342" s="1">
        <f ca="1">IFERROR(IF(F342="",SUMIF(F$3:F342,F341,Q$3:Q341),VLOOKUP(J:J,Прайс!A:G,7,0)*K342)," ")</f>
        <v>0</v>
      </c>
      <c r="R342" s="7">
        <f ca="1">IFERROR(IF(F342="",SUMIF(F$3:F342,F341,R$3:R341),(N342-(M342+O342+P342)))," ")</f>
        <v>0</v>
      </c>
      <c r="S342" s="1">
        <f ca="1">IFERROR(IF(F342="",SUMIF(F$3:F342,F341,S$3:S341),(N342-(M342+O342+Q342)))," ")</f>
        <v>0</v>
      </c>
      <c r="T342" s="23" t="str">
        <f>IFERROR(IF(F342="",AVERAGEIF(F$3:F342,F341,T$3:T342),R342/N342)," ")</f>
        <v xml:space="preserve"> </v>
      </c>
      <c r="U342" s="23" t="str">
        <f>IFERROR(IF(F342="",AVERAGEIF(F$3:F342,F341,U$3:U342),S342/N342)," ")</f>
        <v xml:space="preserve"> </v>
      </c>
      <c r="V342" s="1" t="str">
        <f t="shared" si="17"/>
        <v xml:space="preserve"> </v>
      </c>
      <c r="AB342" s="7">
        <f ca="1">IFERROR(IF(F342="",SUMIF(F$3:F342,F341,AB$3:AB341),Доп!K340+Доп!L340)," ")</f>
        <v>0</v>
      </c>
      <c r="AC342" s="7">
        <f ca="1">IFERROR(IF(F342="",SUMIF(F$3:F342,F341,AC$3:AC341),IF(AB342&gt;0,AB342-(M342+P342),""))," ")</f>
        <v>0</v>
      </c>
      <c r="AD342" s="1">
        <f ca="1">IFERROR(IF(F342="",SUMIF(F$3:F342,F341,AD$3:AD341),IF(AB342&gt;0,AB342-(M342+Q342),""))," ")</f>
        <v>0</v>
      </c>
      <c r="AE342" s="23" t="str">
        <f>IFERROR(IF(F342="",AVERAGEIF(F$3:F342,F341,AE$3:AE342),AC342/N342)," ")</f>
        <v xml:space="preserve"> </v>
      </c>
      <c r="AF342" s="23" t="str">
        <f>IFERROR(IF(F342="",AVERAGEIF(F$3:F342,F341,AF$3:AF342),AD342/N342)," ")</f>
        <v xml:space="preserve"> </v>
      </c>
    </row>
    <row r="343" spans="7:32" ht="19" customHeight="1" x14ac:dyDescent="0.2">
      <c r="G343" s="1" t="str">
        <f t="shared" si="15"/>
        <v/>
      </c>
      <c r="I343" s="1">
        <f t="shared" si="16"/>
        <v>0</v>
      </c>
      <c r="M343" s="1">
        <f ca="1">IF(F343="",SUMIF(F$3:F343,F342,M$3:M342),K343*L343)</f>
        <v>0</v>
      </c>
      <c r="N343" s="1">
        <f ca="1">IFERROR(IF(F343="",SUMIF(F$3:F343,F342,N$3:N342),VLOOKUP(J:J,Прайс!A:C,3,0)*K343)," ")</f>
        <v>0</v>
      </c>
      <c r="O343" s="7">
        <f ca="1">IFERROR(IF(F343="",SUMIF(F$3:F343,F342,O$3:O342),VLOOKUP(J:J,Прайс!A:E,5,0)*K343)," ")</f>
        <v>0</v>
      </c>
      <c r="P343" s="1">
        <f ca="1">IFERROR(IF(F343="",SUMIF(F$3:F343,F342,P$3:P342),VLOOKUP(J:J,Прайс!A:F,6,0)*K343)," ")</f>
        <v>0</v>
      </c>
      <c r="Q343" s="1">
        <f ca="1">IFERROR(IF(F343="",SUMIF(F$3:F343,F342,Q$3:Q342),VLOOKUP(J:J,Прайс!A:G,7,0)*K343)," ")</f>
        <v>0</v>
      </c>
      <c r="R343" s="7">
        <f ca="1">IFERROR(IF(F343="",SUMIF(F$3:F343,F342,R$3:R342),(N343-(M343+O343+P343)))," ")</f>
        <v>0</v>
      </c>
      <c r="S343" s="1">
        <f ca="1">IFERROR(IF(F343="",SUMIF(F$3:F343,F342,S$3:S342),(N343-(M343+O343+Q343)))," ")</f>
        <v>0</v>
      </c>
      <c r="T343" s="23" t="str">
        <f>IFERROR(IF(F343="",AVERAGEIF(F$3:F343,F342,T$3:T343),R343/N343)," ")</f>
        <v xml:space="preserve"> </v>
      </c>
      <c r="U343" s="23" t="str">
        <f>IFERROR(IF(F343="",AVERAGEIF(F$3:F343,F342,U$3:U343),S343/N343)," ")</f>
        <v xml:space="preserve"> </v>
      </c>
      <c r="V343" s="1" t="str">
        <f t="shared" si="17"/>
        <v xml:space="preserve"> </v>
      </c>
      <c r="AB343" s="7">
        <f ca="1">IFERROR(IF(F343="",SUMIF(F$3:F343,F342,AB$3:AB342),Доп!K341+Доп!L341)," ")</f>
        <v>0</v>
      </c>
      <c r="AC343" s="7">
        <f ca="1">IFERROR(IF(F343="",SUMIF(F$3:F343,F342,AC$3:AC342),IF(AB343&gt;0,AB343-(M343+P343),""))," ")</f>
        <v>0</v>
      </c>
      <c r="AD343" s="1">
        <f ca="1">IFERROR(IF(F343="",SUMIF(F$3:F343,F342,AD$3:AD342),IF(AB343&gt;0,AB343-(M343+Q343),""))," ")</f>
        <v>0</v>
      </c>
      <c r="AE343" s="23" t="str">
        <f>IFERROR(IF(F343="",AVERAGEIF(F$3:F343,F342,AE$3:AE343),AC343/N343)," ")</f>
        <v xml:space="preserve"> </v>
      </c>
      <c r="AF343" s="23" t="str">
        <f>IFERROR(IF(F343="",AVERAGEIF(F$3:F343,F342,AF$3:AF343),AD343/N343)," ")</f>
        <v xml:space="preserve"> </v>
      </c>
    </row>
    <row r="344" spans="7:32" ht="19" customHeight="1" x14ac:dyDescent="0.2">
      <c r="G344" s="1" t="str">
        <f t="shared" si="15"/>
        <v/>
      </c>
      <c r="I344" s="1">
        <f t="shared" si="16"/>
        <v>0</v>
      </c>
      <c r="M344" s="1">
        <f ca="1">IF(F344="",SUMIF(F$3:F344,F343,M$3:M343),K344*L344)</f>
        <v>0</v>
      </c>
      <c r="N344" s="1">
        <f ca="1">IFERROR(IF(F344="",SUMIF(F$3:F344,F343,N$3:N343),VLOOKUP(J:J,Прайс!A:C,3,0)*K344)," ")</f>
        <v>0</v>
      </c>
      <c r="O344" s="7">
        <f ca="1">IFERROR(IF(F344="",SUMIF(F$3:F344,F343,O$3:O343),VLOOKUP(J:J,Прайс!A:E,5,0)*K344)," ")</f>
        <v>0</v>
      </c>
      <c r="P344" s="1">
        <f ca="1">IFERROR(IF(F344="",SUMIF(F$3:F344,F343,P$3:P343),VLOOKUP(J:J,Прайс!A:F,6,0)*K344)," ")</f>
        <v>0</v>
      </c>
      <c r="Q344" s="1">
        <f ca="1">IFERROR(IF(F344="",SUMIF(F$3:F344,F343,Q$3:Q343),VLOOKUP(J:J,Прайс!A:G,7,0)*K344)," ")</f>
        <v>0</v>
      </c>
      <c r="R344" s="7">
        <f ca="1">IFERROR(IF(F344="",SUMIF(F$3:F344,F343,R$3:R343),(N344-(M344+O344+P344)))," ")</f>
        <v>0</v>
      </c>
      <c r="S344" s="1">
        <f ca="1">IFERROR(IF(F344="",SUMIF(F$3:F344,F343,S$3:S343),(N344-(M344+O344+Q344)))," ")</f>
        <v>0</v>
      </c>
      <c r="T344" s="23" t="str">
        <f>IFERROR(IF(F344="",AVERAGEIF(F$3:F344,F343,T$3:T344),R344/N344)," ")</f>
        <v xml:space="preserve"> </v>
      </c>
      <c r="U344" s="23" t="str">
        <f>IFERROR(IF(F344="",AVERAGEIF(F$3:F344,F343,U$3:U344),S344/N344)," ")</f>
        <v xml:space="preserve"> </v>
      </c>
      <c r="V344" s="1" t="str">
        <f t="shared" si="17"/>
        <v xml:space="preserve"> </v>
      </c>
      <c r="AB344" s="7">
        <f ca="1">IFERROR(IF(F344="",SUMIF(F$3:F344,F343,AB$3:AB343),Доп!K342+Доп!L342)," ")</f>
        <v>0</v>
      </c>
      <c r="AC344" s="7">
        <f ca="1">IFERROR(IF(F344="",SUMIF(F$3:F344,F343,AC$3:AC343),IF(AB344&gt;0,AB344-(M344+P344),""))," ")</f>
        <v>0</v>
      </c>
      <c r="AD344" s="1">
        <f ca="1">IFERROR(IF(F344="",SUMIF(F$3:F344,F343,AD$3:AD343),IF(AB344&gt;0,AB344-(M344+Q344),""))," ")</f>
        <v>0</v>
      </c>
      <c r="AE344" s="23" t="str">
        <f>IFERROR(IF(F344="",AVERAGEIF(F$3:F344,F343,AE$3:AE344),AC344/N344)," ")</f>
        <v xml:space="preserve"> </v>
      </c>
      <c r="AF344" s="23" t="str">
        <f>IFERROR(IF(F344="",AVERAGEIF(F$3:F344,F343,AF$3:AF344),AD344/N344)," ")</f>
        <v xml:space="preserve"> </v>
      </c>
    </row>
    <row r="345" spans="7:32" ht="19" customHeight="1" x14ac:dyDescent="0.2">
      <c r="G345" s="1" t="str">
        <f t="shared" si="15"/>
        <v/>
      </c>
      <c r="I345" s="1">
        <f t="shared" si="16"/>
        <v>0</v>
      </c>
      <c r="M345" s="1">
        <f ca="1">IF(F345="",SUMIF(F$3:F345,F344,M$3:M344),K345*L345)</f>
        <v>0</v>
      </c>
      <c r="N345" s="1">
        <f ca="1">IFERROR(IF(F345="",SUMIF(F$3:F345,F344,N$3:N344),VLOOKUP(J:J,Прайс!A:C,3,0)*K345)," ")</f>
        <v>0</v>
      </c>
      <c r="O345" s="7">
        <f ca="1">IFERROR(IF(F345="",SUMIF(F$3:F345,F344,O$3:O344),VLOOKUP(J:J,Прайс!A:E,5,0)*K345)," ")</f>
        <v>0</v>
      </c>
      <c r="P345" s="1">
        <f ca="1">IFERROR(IF(F345="",SUMIF(F$3:F345,F344,P$3:P344),VLOOKUP(J:J,Прайс!A:F,6,0)*K345)," ")</f>
        <v>0</v>
      </c>
      <c r="Q345" s="1">
        <f ca="1">IFERROR(IF(F345="",SUMIF(F$3:F345,F344,Q$3:Q344),VLOOKUP(J:J,Прайс!A:G,7,0)*K345)," ")</f>
        <v>0</v>
      </c>
      <c r="R345" s="7">
        <f ca="1">IFERROR(IF(F345="",SUMIF(F$3:F345,F344,R$3:R344),(N345-(M345+O345+P345)))," ")</f>
        <v>0</v>
      </c>
      <c r="S345" s="1">
        <f ca="1">IFERROR(IF(F345="",SUMIF(F$3:F345,F344,S$3:S344),(N345-(M345+O345+Q345)))," ")</f>
        <v>0</v>
      </c>
      <c r="T345" s="23" t="str">
        <f>IFERROR(IF(F345="",AVERAGEIF(F$3:F345,F344,T$3:T345),R345/N345)," ")</f>
        <v xml:space="preserve"> </v>
      </c>
      <c r="U345" s="23" t="str">
        <f>IFERROR(IF(F345="",AVERAGEIF(F$3:F345,F344,U$3:U345),S345/N345)," ")</f>
        <v xml:space="preserve"> </v>
      </c>
      <c r="V345" s="1" t="str">
        <f t="shared" si="17"/>
        <v xml:space="preserve"> </v>
      </c>
      <c r="AB345" s="7">
        <f ca="1">IFERROR(IF(F345="",SUMIF(F$3:F345,F344,AB$3:AB344),Доп!K343+Доп!L343)," ")</f>
        <v>0</v>
      </c>
      <c r="AC345" s="7">
        <f ca="1">IFERROR(IF(F345="",SUMIF(F$3:F345,F344,AC$3:AC344),IF(AB345&gt;0,AB345-(M345+P345),""))," ")</f>
        <v>0</v>
      </c>
      <c r="AD345" s="1">
        <f ca="1">IFERROR(IF(F345="",SUMIF(F$3:F345,F344,AD$3:AD344),IF(AB345&gt;0,AB345-(M345+Q345),""))," ")</f>
        <v>0</v>
      </c>
      <c r="AE345" s="23" t="str">
        <f>IFERROR(IF(F345="",AVERAGEIF(F$3:F345,F344,AE$3:AE345),AC345/N345)," ")</f>
        <v xml:space="preserve"> </v>
      </c>
      <c r="AF345" s="23" t="str">
        <f>IFERROR(IF(F345="",AVERAGEIF(F$3:F345,F344,AF$3:AF345),AD345/N345)," ")</f>
        <v xml:space="preserve"> </v>
      </c>
    </row>
    <row r="346" spans="7:32" ht="19" customHeight="1" x14ac:dyDescent="0.2">
      <c r="G346" s="1" t="str">
        <f t="shared" si="15"/>
        <v/>
      </c>
      <c r="I346" s="1">
        <f t="shared" si="16"/>
        <v>0</v>
      </c>
      <c r="M346" s="1">
        <f ca="1">IF(F346="",SUMIF(F$3:F346,F345,M$3:M345),K346*L346)</f>
        <v>0</v>
      </c>
      <c r="N346" s="1">
        <f ca="1">IFERROR(IF(F346="",SUMIF(F$3:F346,F345,N$3:N345),VLOOKUP(J:J,Прайс!A:C,3,0)*K346)," ")</f>
        <v>0</v>
      </c>
      <c r="O346" s="7">
        <f ca="1">IFERROR(IF(F346="",SUMIF(F$3:F346,F345,O$3:O345),VLOOKUP(J:J,Прайс!A:E,5,0)*K346)," ")</f>
        <v>0</v>
      </c>
      <c r="P346" s="1">
        <f ca="1">IFERROR(IF(F346="",SUMIF(F$3:F346,F345,P$3:P345),VLOOKUP(J:J,Прайс!A:F,6,0)*K346)," ")</f>
        <v>0</v>
      </c>
      <c r="Q346" s="1">
        <f ca="1">IFERROR(IF(F346="",SUMIF(F$3:F346,F345,Q$3:Q345),VLOOKUP(J:J,Прайс!A:G,7,0)*K346)," ")</f>
        <v>0</v>
      </c>
      <c r="R346" s="7">
        <f ca="1">IFERROR(IF(F346="",SUMIF(F$3:F346,F345,R$3:R345),(N346-(M346+O346+P346)))," ")</f>
        <v>0</v>
      </c>
      <c r="S346" s="1">
        <f ca="1">IFERROR(IF(F346="",SUMIF(F$3:F346,F345,S$3:S345),(N346-(M346+O346+Q346)))," ")</f>
        <v>0</v>
      </c>
      <c r="T346" s="23" t="str">
        <f>IFERROR(IF(F346="",AVERAGEIF(F$3:F346,F345,T$3:T346),R346/N346)," ")</f>
        <v xml:space="preserve"> </v>
      </c>
      <c r="U346" s="23" t="str">
        <f>IFERROR(IF(F346="",AVERAGEIF(F$3:F346,F345,U$3:U346),S346/N346)," ")</f>
        <v xml:space="preserve"> </v>
      </c>
      <c r="V346" s="1" t="str">
        <f t="shared" si="17"/>
        <v xml:space="preserve"> </v>
      </c>
      <c r="AB346" s="7">
        <f ca="1">IFERROR(IF(F346="",SUMIF(F$3:F346,F345,AB$3:AB345),Доп!K344+Доп!L344)," ")</f>
        <v>0</v>
      </c>
      <c r="AC346" s="7">
        <f ca="1">IFERROR(IF(F346="",SUMIF(F$3:F346,F345,AC$3:AC345),IF(AB346&gt;0,AB346-(M346+P346),""))," ")</f>
        <v>0</v>
      </c>
      <c r="AD346" s="1">
        <f ca="1">IFERROR(IF(F346="",SUMIF(F$3:F346,F345,AD$3:AD345),IF(AB346&gt;0,AB346-(M346+Q346),""))," ")</f>
        <v>0</v>
      </c>
      <c r="AE346" s="23" t="str">
        <f>IFERROR(IF(F346="",AVERAGEIF(F$3:F346,F345,AE$3:AE346),AC346/N346)," ")</f>
        <v xml:space="preserve"> </v>
      </c>
      <c r="AF346" s="23" t="str">
        <f>IFERROR(IF(F346="",AVERAGEIF(F$3:F346,F345,AF$3:AF346),AD346/N346)," ")</f>
        <v xml:space="preserve"> </v>
      </c>
    </row>
    <row r="347" spans="7:32" ht="19" customHeight="1" x14ac:dyDescent="0.2">
      <c r="G347" s="1" t="str">
        <f t="shared" si="15"/>
        <v/>
      </c>
      <c r="I347" s="1">
        <f t="shared" si="16"/>
        <v>0</v>
      </c>
      <c r="M347" s="1">
        <f ca="1">IF(F347="",SUMIF(F$3:F347,F346,M$3:M346),K347*L347)</f>
        <v>0</v>
      </c>
      <c r="N347" s="1">
        <f ca="1">IFERROR(IF(F347="",SUMIF(F$3:F347,F346,N$3:N346),VLOOKUP(J:J,Прайс!A:C,3,0)*K347)," ")</f>
        <v>0</v>
      </c>
      <c r="O347" s="7">
        <f ca="1">IFERROR(IF(F347="",SUMIF(F$3:F347,F346,O$3:O346),VLOOKUP(J:J,Прайс!A:E,5,0)*K347)," ")</f>
        <v>0</v>
      </c>
      <c r="P347" s="1">
        <f ca="1">IFERROR(IF(F347="",SUMIF(F$3:F347,F346,P$3:P346),VLOOKUP(J:J,Прайс!A:F,6,0)*K347)," ")</f>
        <v>0</v>
      </c>
      <c r="Q347" s="1">
        <f ca="1">IFERROR(IF(F347="",SUMIF(F$3:F347,F346,Q$3:Q346),VLOOKUP(J:J,Прайс!A:G,7,0)*K347)," ")</f>
        <v>0</v>
      </c>
      <c r="R347" s="7">
        <f ca="1">IFERROR(IF(F347="",SUMIF(F$3:F347,F346,R$3:R346),(N347-(M347+O347+P347)))," ")</f>
        <v>0</v>
      </c>
      <c r="S347" s="1">
        <f ca="1">IFERROR(IF(F347="",SUMIF(F$3:F347,F346,S$3:S346),(N347-(M347+O347+Q347)))," ")</f>
        <v>0</v>
      </c>
      <c r="T347" s="23" t="str">
        <f>IFERROR(IF(F347="",AVERAGEIF(F$3:F347,F346,T$3:T347),R347/N347)," ")</f>
        <v xml:space="preserve"> </v>
      </c>
      <c r="U347" s="23" t="str">
        <f>IFERROR(IF(F347="",AVERAGEIF(F$3:F347,F346,U$3:U347),S347/N347)," ")</f>
        <v xml:space="preserve"> </v>
      </c>
      <c r="V347" s="1" t="str">
        <f t="shared" si="17"/>
        <v xml:space="preserve"> </v>
      </c>
      <c r="AB347" s="7">
        <f ca="1">IFERROR(IF(F347="",SUMIF(F$3:F347,F346,AB$3:AB346),Доп!K345+Доп!L345)," ")</f>
        <v>0</v>
      </c>
      <c r="AC347" s="7">
        <f ca="1">IFERROR(IF(F347="",SUMIF(F$3:F347,F346,AC$3:AC346),IF(AB347&gt;0,AB347-(M347+P347),""))," ")</f>
        <v>0</v>
      </c>
      <c r="AD347" s="1">
        <f ca="1">IFERROR(IF(F347="",SUMIF(F$3:F347,F346,AD$3:AD346),IF(AB347&gt;0,AB347-(M347+Q347),""))," ")</f>
        <v>0</v>
      </c>
      <c r="AE347" s="23" t="str">
        <f>IFERROR(IF(F347="",AVERAGEIF(F$3:F347,F346,AE$3:AE347),AC347/N347)," ")</f>
        <v xml:space="preserve"> </v>
      </c>
      <c r="AF347" s="23" t="str">
        <f>IFERROR(IF(F347="",AVERAGEIF(F$3:F347,F346,AF$3:AF347),AD347/N347)," ")</f>
        <v xml:space="preserve"> </v>
      </c>
    </row>
    <row r="348" spans="7:32" ht="19" customHeight="1" x14ac:dyDescent="0.2">
      <c r="G348" s="1" t="str">
        <f t="shared" si="15"/>
        <v/>
      </c>
      <c r="I348" s="1">
        <f t="shared" si="16"/>
        <v>0</v>
      </c>
      <c r="M348" s="1">
        <f ca="1">IF(F348="",SUMIF(F$3:F348,F347,M$3:M347),K348*L348)</f>
        <v>0</v>
      </c>
      <c r="N348" s="1">
        <f ca="1">IFERROR(IF(F348="",SUMIF(F$3:F348,F347,N$3:N347),VLOOKUP(J:J,Прайс!A:C,3,0)*K348)," ")</f>
        <v>0</v>
      </c>
      <c r="O348" s="7">
        <f ca="1">IFERROR(IF(F348="",SUMIF(F$3:F348,F347,O$3:O347),VLOOKUP(J:J,Прайс!A:E,5,0)*K348)," ")</f>
        <v>0</v>
      </c>
      <c r="P348" s="1">
        <f ca="1">IFERROR(IF(F348="",SUMIF(F$3:F348,F347,P$3:P347),VLOOKUP(J:J,Прайс!A:F,6,0)*K348)," ")</f>
        <v>0</v>
      </c>
      <c r="Q348" s="1">
        <f ca="1">IFERROR(IF(F348="",SUMIF(F$3:F348,F347,Q$3:Q347),VLOOKUP(J:J,Прайс!A:G,7,0)*K348)," ")</f>
        <v>0</v>
      </c>
      <c r="R348" s="7">
        <f ca="1">IFERROR(IF(F348="",SUMIF(F$3:F348,F347,R$3:R347),(N348-(M348+O348+P348)))," ")</f>
        <v>0</v>
      </c>
      <c r="S348" s="1">
        <f ca="1">IFERROR(IF(F348="",SUMIF(F$3:F348,F347,S$3:S347),(N348-(M348+O348+Q348)))," ")</f>
        <v>0</v>
      </c>
      <c r="T348" s="23" t="str">
        <f>IFERROR(IF(F348="",AVERAGEIF(F$3:F348,F347,T$3:T348),R348/N348)," ")</f>
        <v xml:space="preserve"> </v>
      </c>
      <c r="U348" s="23" t="str">
        <f>IFERROR(IF(F348="",AVERAGEIF(F$3:F348,F347,U$3:U348),S348/N348)," ")</f>
        <v xml:space="preserve"> </v>
      </c>
      <c r="V348" s="1" t="str">
        <f t="shared" si="17"/>
        <v xml:space="preserve"> </v>
      </c>
      <c r="AB348" s="7">
        <f ca="1">IFERROR(IF(F348="",SUMIF(F$3:F348,F347,AB$3:AB347),Доп!K346+Доп!L346)," ")</f>
        <v>0</v>
      </c>
      <c r="AC348" s="7">
        <f ca="1">IFERROR(IF(F348="",SUMIF(F$3:F348,F347,AC$3:AC347),IF(AB348&gt;0,AB348-(M348+P348),""))," ")</f>
        <v>0</v>
      </c>
      <c r="AD348" s="1">
        <f ca="1">IFERROR(IF(F348="",SUMIF(F$3:F348,F347,AD$3:AD347),IF(AB348&gt;0,AB348-(M348+Q348),""))," ")</f>
        <v>0</v>
      </c>
      <c r="AE348" s="23" t="str">
        <f>IFERROR(IF(F348="",AVERAGEIF(F$3:F348,F347,AE$3:AE348),AC348/N348)," ")</f>
        <v xml:space="preserve"> </v>
      </c>
      <c r="AF348" s="23" t="str">
        <f>IFERROR(IF(F348="",AVERAGEIF(F$3:F348,F347,AF$3:AF348),AD348/N348)," ")</f>
        <v xml:space="preserve"> </v>
      </c>
    </row>
    <row r="349" spans="7:32" ht="19" customHeight="1" x14ac:dyDescent="0.2">
      <c r="G349" s="1" t="str">
        <f t="shared" si="15"/>
        <v/>
      </c>
      <c r="I349" s="1">
        <f t="shared" si="16"/>
        <v>0</v>
      </c>
      <c r="M349" s="1">
        <f ca="1">IF(F349="",SUMIF(F$3:F349,F348,M$3:M348),K349*L349)</f>
        <v>0</v>
      </c>
      <c r="N349" s="1">
        <f ca="1">IFERROR(IF(F349="",SUMIF(F$3:F349,F348,N$3:N348),VLOOKUP(J:J,Прайс!A:C,3,0)*K349)," ")</f>
        <v>0</v>
      </c>
      <c r="O349" s="7">
        <f ca="1">IFERROR(IF(F349="",SUMIF(F$3:F349,F348,O$3:O348),VLOOKUP(J:J,Прайс!A:E,5,0)*K349)," ")</f>
        <v>0</v>
      </c>
      <c r="P349" s="1">
        <f ca="1">IFERROR(IF(F349="",SUMIF(F$3:F349,F348,P$3:P348),VLOOKUP(J:J,Прайс!A:F,6,0)*K349)," ")</f>
        <v>0</v>
      </c>
      <c r="Q349" s="1">
        <f ca="1">IFERROR(IF(F349="",SUMIF(F$3:F349,F348,Q$3:Q348),VLOOKUP(J:J,Прайс!A:G,7,0)*K349)," ")</f>
        <v>0</v>
      </c>
      <c r="R349" s="7">
        <f ca="1">IFERROR(IF(F349="",SUMIF(F$3:F349,F348,R$3:R348),(N349-(M349+O349+P349)))," ")</f>
        <v>0</v>
      </c>
      <c r="S349" s="1">
        <f ca="1">IFERROR(IF(F349="",SUMIF(F$3:F349,F348,S$3:S348),(N349-(M349+O349+Q349)))," ")</f>
        <v>0</v>
      </c>
      <c r="T349" s="23" t="str">
        <f>IFERROR(IF(F349="",AVERAGEIF(F$3:F349,F348,T$3:T349),R349/N349)," ")</f>
        <v xml:space="preserve"> </v>
      </c>
      <c r="U349" s="23" t="str">
        <f>IFERROR(IF(F349="",AVERAGEIF(F$3:F349,F348,U$3:U349),S349/N349)," ")</f>
        <v xml:space="preserve"> </v>
      </c>
      <c r="V349" s="1" t="str">
        <f t="shared" si="17"/>
        <v xml:space="preserve"> </v>
      </c>
      <c r="AB349" s="7">
        <f ca="1">IFERROR(IF(F349="",SUMIF(F$3:F349,F348,AB$3:AB348),Доп!K347+Доп!L347)," ")</f>
        <v>0</v>
      </c>
      <c r="AC349" s="7">
        <f ca="1">IFERROR(IF(F349="",SUMIF(F$3:F349,F348,AC$3:AC348),IF(AB349&gt;0,AB349-(M349+P349),""))," ")</f>
        <v>0</v>
      </c>
      <c r="AD349" s="1">
        <f ca="1">IFERROR(IF(F349="",SUMIF(F$3:F349,F348,AD$3:AD348),IF(AB349&gt;0,AB349-(M349+Q349),""))," ")</f>
        <v>0</v>
      </c>
      <c r="AE349" s="23" t="str">
        <f>IFERROR(IF(F349="",AVERAGEIF(F$3:F349,F348,AE$3:AE349),AC349/N349)," ")</f>
        <v xml:space="preserve"> </v>
      </c>
      <c r="AF349" s="23" t="str">
        <f>IFERROR(IF(F349="",AVERAGEIF(F$3:F349,F348,AF$3:AF349),AD349/N349)," ")</f>
        <v xml:space="preserve"> </v>
      </c>
    </row>
    <row r="350" spans="7:32" ht="19" customHeight="1" x14ac:dyDescent="0.2">
      <c r="G350" s="1" t="str">
        <f t="shared" si="15"/>
        <v/>
      </c>
      <c r="I350" s="1">
        <f t="shared" si="16"/>
        <v>0</v>
      </c>
      <c r="M350" s="1">
        <f ca="1">IF(F350="",SUMIF(F$3:F350,F349,M$3:M349),K350*L350)</f>
        <v>0</v>
      </c>
      <c r="N350" s="1">
        <f ca="1">IFERROR(IF(F350="",SUMIF(F$3:F350,F349,N$3:N349),VLOOKUP(J:J,Прайс!A:C,3,0)*K350)," ")</f>
        <v>0</v>
      </c>
      <c r="O350" s="7">
        <f ca="1">IFERROR(IF(F350="",SUMIF(F$3:F350,F349,O$3:O349),VLOOKUP(J:J,Прайс!A:E,5,0)*K350)," ")</f>
        <v>0</v>
      </c>
      <c r="P350" s="1">
        <f ca="1">IFERROR(IF(F350="",SUMIF(F$3:F350,F349,P$3:P349),VLOOKUP(J:J,Прайс!A:F,6,0)*K350)," ")</f>
        <v>0</v>
      </c>
      <c r="Q350" s="1">
        <f ca="1">IFERROR(IF(F350="",SUMIF(F$3:F350,F349,Q$3:Q349),VLOOKUP(J:J,Прайс!A:G,7,0)*K350)," ")</f>
        <v>0</v>
      </c>
      <c r="R350" s="7">
        <f ca="1">IFERROR(IF(F350="",SUMIF(F$3:F350,F349,R$3:R349),(N350-(M350+O350+P350)))," ")</f>
        <v>0</v>
      </c>
      <c r="S350" s="1">
        <f ca="1">IFERROR(IF(F350="",SUMIF(F$3:F350,F349,S$3:S349),(N350-(M350+O350+Q350)))," ")</f>
        <v>0</v>
      </c>
      <c r="T350" s="23" t="str">
        <f>IFERROR(IF(F350="",AVERAGEIF(F$3:F350,F349,T$3:T350),R350/N350)," ")</f>
        <v xml:space="preserve"> </v>
      </c>
      <c r="U350" s="23" t="str">
        <f>IFERROR(IF(F350="",AVERAGEIF(F$3:F350,F349,U$3:U350),S350/N350)," ")</f>
        <v xml:space="preserve"> </v>
      </c>
      <c r="V350" s="1" t="str">
        <f t="shared" si="17"/>
        <v xml:space="preserve"> </v>
      </c>
      <c r="AB350" s="7">
        <f ca="1">IFERROR(IF(F350="",SUMIF(F$3:F350,F349,AB$3:AB349),Доп!K348+Доп!L348)," ")</f>
        <v>0</v>
      </c>
      <c r="AC350" s="7">
        <f ca="1">IFERROR(IF(F350="",SUMIF(F$3:F350,F349,AC$3:AC349),IF(AB350&gt;0,AB350-(M350+P350),""))," ")</f>
        <v>0</v>
      </c>
      <c r="AD350" s="1">
        <f ca="1">IFERROR(IF(F350="",SUMIF(F$3:F350,F349,AD$3:AD349),IF(AB350&gt;0,AB350-(M350+Q350),""))," ")</f>
        <v>0</v>
      </c>
      <c r="AE350" s="23" t="str">
        <f>IFERROR(IF(F350="",AVERAGEIF(F$3:F350,F349,AE$3:AE350),AC350/N350)," ")</f>
        <v xml:space="preserve"> </v>
      </c>
      <c r="AF350" s="23" t="str">
        <f>IFERROR(IF(F350="",AVERAGEIF(F$3:F350,F349,AF$3:AF350),AD350/N350)," ")</f>
        <v xml:space="preserve"> </v>
      </c>
    </row>
    <row r="351" spans="7:32" ht="19" customHeight="1" x14ac:dyDescent="0.2">
      <c r="G351" s="1" t="str">
        <f t="shared" si="15"/>
        <v/>
      </c>
      <c r="I351" s="1">
        <f t="shared" si="16"/>
        <v>0</v>
      </c>
      <c r="M351" s="1">
        <f ca="1">IF(F351="",SUMIF(F$3:F351,F350,M$3:M350),K351*L351)</f>
        <v>0</v>
      </c>
      <c r="N351" s="1">
        <f ca="1">IFERROR(IF(F351="",SUMIF(F$3:F351,F350,N$3:N350),VLOOKUP(J:J,Прайс!A:C,3,0)*K351)," ")</f>
        <v>0</v>
      </c>
      <c r="O351" s="7">
        <f ca="1">IFERROR(IF(F351="",SUMIF(F$3:F351,F350,O$3:O350),VLOOKUP(J:J,Прайс!A:E,5,0)*K351)," ")</f>
        <v>0</v>
      </c>
      <c r="P351" s="1">
        <f ca="1">IFERROR(IF(F351="",SUMIF(F$3:F351,F350,P$3:P350),VLOOKUP(J:J,Прайс!A:F,6,0)*K351)," ")</f>
        <v>0</v>
      </c>
      <c r="Q351" s="1">
        <f ca="1">IFERROR(IF(F351="",SUMIF(F$3:F351,F350,Q$3:Q350),VLOOKUP(J:J,Прайс!A:G,7,0)*K351)," ")</f>
        <v>0</v>
      </c>
      <c r="R351" s="7">
        <f ca="1">IFERROR(IF(F351="",SUMIF(F$3:F351,F350,R$3:R350),(N351-(M351+O351+P351)))," ")</f>
        <v>0</v>
      </c>
      <c r="S351" s="1">
        <f ca="1">IFERROR(IF(F351="",SUMIF(F$3:F351,F350,S$3:S350),(N351-(M351+O351+Q351)))," ")</f>
        <v>0</v>
      </c>
      <c r="T351" s="23" t="str">
        <f>IFERROR(IF(F351="",AVERAGEIF(F$3:F351,F350,T$3:T351),R351/N351)," ")</f>
        <v xml:space="preserve"> </v>
      </c>
      <c r="U351" s="23" t="str">
        <f>IFERROR(IF(F351="",AVERAGEIF(F$3:F351,F350,U$3:U351),S351/N351)," ")</f>
        <v xml:space="preserve"> </v>
      </c>
      <c r="V351" s="1" t="str">
        <f t="shared" si="17"/>
        <v xml:space="preserve"> </v>
      </c>
      <c r="AB351" s="7">
        <f ca="1">IFERROR(IF(F351="",SUMIF(F$3:F351,F350,AB$3:AB350),Доп!K349+Доп!L349)," ")</f>
        <v>0</v>
      </c>
      <c r="AC351" s="7">
        <f ca="1">IFERROR(IF(F351="",SUMIF(F$3:F351,F350,AC$3:AC350),IF(AB351&gt;0,AB351-(M351+P351),""))," ")</f>
        <v>0</v>
      </c>
      <c r="AD351" s="1">
        <f ca="1">IFERROR(IF(F351="",SUMIF(F$3:F351,F350,AD$3:AD350),IF(AB351&gt;0,AB351-(M351+Q351),""))," ")</f>
        <v>0</v>
      </c>
      <c r="AE351" s="23" t="str">
        <f>IFERROR(IF(F351="",AVERAGEIF(F$3:F351,F350,AE$3:AE351),AC351/N351)," ")</f>
        <v xml:space="preserve"> </v>
      </c>
      <c r="AF351" s="23" t="str">
        <f>IFERROR(IF(F351="",AVERAGEIF(F$3:F351,F350,AF$3:AF351),AD351/N351)," ")</f>
        <v xml:space="preserve"> </v>
      </c>
    </row>
    <row r="352" spans="7:32" ht="19" customHeight="1" x14ac:dyDescent="0.2">
      <c r="G352" s="1" t="str">
        <f t="shared" si="15"/>
        <v/>
      </c>
      <c r="I352" s="1">
        <f t="shared" si="16"/>
        <v>0</v>
      </c>
      <c r="M352" s="1">
        <f ca="1">IF(F352="",SUMIF(F$3:F352,F351,M$3:M351),K352*L352)</f>
        <v>0</v>
      </c>
      <c r="N352" s="1">
        <f ca="1">IFERROR(IF(F352="",SUMIF(F$3:F352,F351,N$3:N351),VLOOKUP(J:J,Прайс!A:C,3,0)*K352)," ")</f>
        <v>0</v>
      </c>
      <c r="O352" s="7">
        <f ca="1">IFERROR(IF(F352="",SUMIF(F$3:F352,F351,O$3:O351),VLOOKUP(J:J,Прайс!A:E,5,0)*K352)," ")</f>
        <v>0</v>
      </c>
      <c r="P352" s="1">
        <f ca="1">IFERROR(IF(F352="",SUMIF(F$3:F352,F351,P$3:P351),VLOOKUP(J:J,Прайс!A:F,6,0)*K352)," ")</f>
        <v>0</v>
      </c>
      <c r="Q352" s="1">
        <f ca="1">IFERROR(IF(F352="",SUMIF(F$3:F352,F351,Q$3:Q351),VLOOKUP(J:J,Прайс!A:G,7,0)*K352)," ")</f>
        <v>0</v>
      </c>
      <c r="R352" s="7">
        <f ca="1">IFERROR(IF(F352="",SUMIF(F$3:F352,F351,R$3:R351),(N352-(M352+O352+P352)))," ")</f>
        <v>0</v>
      </c>
      <c r="S352" s="1">
        <f ca="1">IFERROR(IF(F352="",SUMIF(F$3:F352,F351,S$3:S351),(N352-(M352+O352+Q352)))," ")</f>
        <v>0</v>
      </c>
      <c r="T352" s="23" t="str">
        <f>IFERROR(IF(F352="",AVERAGEIF(F$3:F352,F351,T$3:T352),R352/N352)," ")</f>
        <v xml:space="preserve"> </v>
      </c>
      <c r="U352" s="23" t="str">
        <f>IFERROR(IF(F352="",AVERAGEIF(F$3:F352,F351,U$3:U352),S352/N352)," ")</f>
        <v xml:space="preserve"> </v>
      </c>
      <c r="V352" s="1" t="str">
        <f t="shared" si="17"/>
        <v xml:space="preserve"> </v>
      </c>
      <c r="AB352" s="7">
        <f ca="1">IFERROR(IF(F352="",SUMIF(F$3:F352,F351,AB$3:AB351),Доп!K350+Доп!L350)," ")</f>
        <v>0</v>
      </c>
      <c r="AC352" s="7">
        <f ca="1">IFERROR(IF(F352="",SUMIF(F$3:F352,F351,AC$3:AC351),IF(AB352&gt;0,AB352-(M352+P352),""))," ")</f>
        <v>0</v>
      </c>
      <c r="AD352" s="1">
        <f ca="1">IFERROR(IF(F352="",SUMIF(F$3:F352,F351,AD$3:AD351),IF(AB352&gt;0,AB352-(M352+Q352),""))," ")</f>
        <v>0</v>
      </c>
      <c r="AE352" s="23" t="str">
        <f>IFERROR(IF(F352="",AVERAGEIF(F$3:F352,F351,AE$3:AE352),AC352/N352)," ")</f>
        <v xml:space="preserve"> </v>
      </c>
      <c r="AF352" s="23" t="str">
        <f>IFERROR(IF(F352="",AVERAGEIF(F$3:F352,F351,AF$3:AF352),AD352/N352)," ")</f>
        <v xml:space="preserve"> </v>
      </c>
    </row>
    <row r="353" spans="7:32" ht="19" customHeight="1" x14ac:dyDescent="0.2">
      <c r="G353" s="1" t="str">
        <f t="shared" si="15"/>
        <v/>
      </c>
      <c r="I353" s="1">
        <f t="shared" si="16"/>
        <v>0</v>
      </c>
      <c r="M353" s="1">
        <f ca="1">IF(F353="",SUMIF(F$3:F353,F352,M$3:M352),K353*L353)</f>
        <v>0</v>
      </c>
      <c r="N353" s="1">
        <f ca="1">IFERROR(IF(F353="",SUMIF(F$3:F353,F352,N$3:N352),VLOOKUP(J:J,Прайс!A:C,3,0)*K353)," ")</f>
        <v>0</v>
      </c>
      <c r="O353" s="7">
        <f ca="1">IFERROR(IF(F353="",SUMIF(F$3:F353,F352,O$3:O352),VLOOKUP(J:J,Прайс!A:E,5,0)*K353)," ")</f>
        <v>0</v>
      </c>
      <c r="P353" s="1">
        <f ca="1">IFERROR(IF(F353="",SUMIF(F$3:F353,F352,P$3:P352),VLOOKUP(J:J,Прайс!A:F,6,0)*K353)," ")</f>
        <v>0</v>
      </c>
      <c r="Q353" s="1">
        <f ca="1">IFERROR(IF(F353="",SUMIF(F$3:F353,F352,Q$3:Q352),VLOOKUP(J:J,Прайс!A:G,7,0)*K353)," ")</f>
        <v>0</v>
      </c>
      <c r="R353" s="7">
        <f ca="1">IFERROR(IF(F353="",SUMIF(F$3:F353,F352,R$3:R352),(N353-(M353+O353+P353)))," ")</f>
        <v>0</v>
      </c>
      <c r="S353" s="1">
        <f ca="1">IFERROR(IF(F353="",SUMIF(F$3:F353,F352,S$3:S352),(N353-(M353+O353+Q353)))," ")</f>
        <v>0</v>
      </c>
      <c r="T353" s="23" t="str">
        <f>IFERROR(IF(F353="",AVERAGEIF(F$3:F353,F352,T$3:T353),R353/N353)," ")</f>
        <v xml:space="preserve"> </v>
      </c>
      <c r="U353" s="23" t="str">
        <f>IFERROR(IF(F353="",AVERAGEIF(F$3:F353,F352,U$3:U353),S353/N353)," ")</f>
        <v xml:space="preserve"> </v>
      </c>
      <c r="V353" s="1" t="str">
        <f t="shared" si="17"/>
        <v xml:space="preserve"> </v>
      </c>
      <c r="AB353" s="7">
        <f ca="1">IFERROR(IF(F353="",SUMIF(F$3:F353,F352,AB$3:AB352),Доп!K351+Доп!L351)," ")</f>
        <v>0</v>
      </c>
      <c r="AC353" s="7">
        <f ca="1">IFERROR(IF(F353="",SUMIF(F$3:F353,F352,AC$3:AC352),IF(AB353&gt;0,AB353-(M353+P353),""))," ")</f>
        <v>0</v>
      </c>
      <c r="AD353" s="1">
        <f ca="1">IFERROR(IF(F353="",SUMIF(F$3:F353,F352,AD$3:AD352),IF(AB353&gt;0,AB353-(M353+Q353),""))," ")</f>
        <v>0</v>
      </c>
      <c r="AE353" s="23" t="str">
        <f>IFERROR(IF(F353="",AVERAGEIF(F$3:F353,F352,AE$3:AE353),AC353/N353)," ")</f>
        <v xml:space="preserve"> </v>
      </c>
      <c r="AF353" s="23" t="str">
        <f>IFERROR(IF(F353="",AVERAGEIF(F$3:F353,F352,AF$3:AF353),AD353/N353)," ")</f>
        <v xml:space="preserve"> </v>
      </c>
    </row>
    <row r="354" spans="7:32" ht="19" customHeight="1" x14ac:dyDescent="0.2">
      <c r="G354" s="1" t="str">
        <f t="shared" si="15"/>
        <v/>
      </c>
      <c r="I354" s="1">
        <f t="shared" si="16"/>
        <v>0</v>
      </c>
      <c r="M354" s="1">
        <f ca="1">IF(F354="",SUMIF(F$3:F354,F353,M$3:M353),K354*L354)</f>
        <v>0</v>
      </c>
      <c r="N354" s="1">
        <f ca="1">IFERROR(IF(F354="",SUMIF(F$3:F354,F353,N$3:N353),VLOOKUP(J:J,Прайс!A:C,3,0)*K354)," ")</f>
        <v>0</v>
      </c>
      <c r="O354" s="7">
        <f ca="1">IFERROR(IF(F354="",SUMIF(F$3:F354,F353,O$3:O353),VLOOKUP(J:J,Прайс!A:E,5,0)*K354)," ")</f>
        <v>0</v>
      </c>
      <c r="P354" s="1">
        <f ca="1">IFERROR(IF(F354="",SUMIF(F$3:F354,F353,P$3:P353),VLOOKUP(J:J,Прайс!A:F,6,0)*K354)," ")</f>
        <v>0</v>
      </c>
      <c r="Q354" s="1">
        <f ca="1">IFERROR(IF(F354="",SUMIF(F$3:F354,F353,Q$3:Q353),VLOOKUP(J:J,Прайс!A:G,7,0)*K354)," ")</f>
        <v>0</v>
      </c>
      <c r="R354" s="7">
        <f ca="1">IFERROR(IF(F354="",SUMIF(F$3:F354,F353,R$3:R353),(N354-(M354+O354+P354)))," ")</f>
        <v>0</v>
      </c>
      <c r="S354" s="1">
        <f ca="1">IFERROR(IF(F354="",SUMIF(F$3:F354,F353,S$3:S353),(N354-(M354+O354+Q354)))," ")</f>
        <v>0</v>
      </c>
      <c r="T354" s="23" t="str">
        <f>IFERROR(IF(F354="",AVERAGEIF(F$3:F354,F353,T$3:T354),R354/N354)," ")</f>
        <v xml:space="preserve"> </v>
      </c>
      <c r="U354" s="23" t="str">
        <f>IFERROR(IF(F354="",AVERAGEIF(F$3:F354,F353,U$3:U354),S354/N354)," ")</f>
        <v xml:space="preserve"> </v>
      </c>
      <c r="V354" s="1" t="str">
        <f t="shared" si="17"/>
        <v xml:space="preserve"> </v>
      </c>
      <c r="AB354" s="7">
        <f ca="1">IFERROR(IF(F354="",SUMIF(F$3:F354,F353,AB$3:AB353),Доп!K352+Доп!L352)," ")</f>
        <v>0</v>
      </c>
      <c r="AC354" s="7">
        <f ca="1">IFERROR(IF(F354="",SUMIF(F$3:F354,F353,AC$3:AC353),IF(AB354&gt;0,AB354-(M354+P354),""))," ")</f>
        <v>0</v>
      </c>
      <c r="AD354" s="1">
        <f ca="1">IFERROR(IF(F354="",SUMIF(F$3:F354,F353,AD$3:AD353),IF(AB354&gt;0,AB354-(M354+Q354),""))," ")</f>
        <v>0</v>
      </c>
      <c r="AE354" s="23" t="str">
        <f>IFERROR(IF(F354="",AVERAGEIF(F$3:F354,F353,AE$3:AE354),AC354/N354)," ")</f>
        <v xml:space="preserve"> </v>
      </c>
      <c r="AF354" s="23" t="str">
        <f>IFERROR(IF(F354="",AVERAGEIF(F$3:F354,F353,AF$3:AF354),AD354/N354)," ")</f>
        <v xml:space="preserve"> </v>
      </c>
    </row>
    <row r="355" spans="7:32" ht="19" customHeight="1" x14ac:dyDescent="0.2">
      <c r="G355" s="1" t="str">
        <f t="shared" si="15"/>
        <v/>
      </c>
      <c r="I355" s="1">
        <f t="shared" si="16"/>
        <v>0</v>
      </c>
      <c r="M355" s="1">
        <f ca="1">IF(F355="",SUMIF(F$3:F355,F354,M$3:M354),K355*L355)</f>
        <v>0</v>
      </c>
      <c r="N355" s="1">
        <f ca="1">IFERROR(IF(F355="",SUMIF(F$3:F355,F354,N$3:N354),VLOOKUP(J:J,Прайс!A:C,3,0)*K355)," ")</f>
        <v>0</v>
      </c>
      <c r="O355" s="7">
        <f ca="1">IFERROR(IF(F355="",SUMIF(F$3:F355,F354,O$3:O354),VLOOKUP(J:J,Прайс!A:E,5,0)*K355)," ")</f>
        <v>0</v>
      </c>
      <c r="P355" s="1">
        <f ca="1">IFERROR(IF(F355="",SUMIF(F$3:F355,F354,P$3:P354),VLOOKUP(J:J,Прайс!A:F,6,0)*K355)," ")</f>
        <v>0</v>
      </c>
      <c r="Q355" s="1">
        <f ca="1">IFERROR(IF(F355="",SUMIF(F$3:F355,F354,Q$3:Q354),VLOOKUP(J:J,Прайс!A:G,7,0)*K355)," ")</f>
        <v>0</v>
      </c>
      <c r="R355" s="7">
        <f ca="1">IFERROR(IF(F355="",SUMIF(F$3:F355,F354,R$3:R354),(N355-(M355+O355+P355)))," ")</f>
        <v>0</v>
      </c>
      <c r="S355" s="1">
        <f ca="1">IFERROR(IF(F355="",SUMIF(F$3:F355,F354,S$3:S354),(N355-(M355+O355+Q355)))," ")</f>
        <v>0</v>
      </c>
      <c r="T355" s="23" t="str">
        <f>IFERROR(IF(F355="",AVERAGEIF(F$3:F355,F354,T$3:T355),R355/N355)," ")</f>
        <v xml:space="preserve"> </v>
      </c>
      <c r="U355" s="23" t="str">
        <f>IFERROR(IF(F355="",AVERAGEIF(F$3:F355,F354,U$3:U355),S355/N355)," ")</f>
        <v xml:space="preserve"> </v>
      </c>
      <c r="V355" s="1" t="str">
        <f t="shared" si="17"/>
        <v xml:space="preserve"> </v>
      </c>
      <c r="AB355" s="7">
        <f ca="1">IFERROR(IF(F355="",SUMIF(F$3:F355,F354,AB$3:AB354),Доп!K353+Доп!L353)," ")</f>
        <v>0</v>
      </c>
      <c r="AC355" s="7">
        <f ca="1">IFERROR(IF(F355="",SUMIF(F$3:F355,F354,AC$3:AC354),IF(AB355&gt;0,AB355-(M355+P355),""))," ")</f>
        <v>0</v>
      </c>
      <c r="AD355" s="1">
        <f ca="1">IFERROR(IF(F355="",SUMIF(F$3:F355,F354,AD$3:AD354),IF(AB355&gt;0,AB355-(M355+Q355),""))," ")</f>
        <v>0</v>
      </c>
      <c r="AE355" s="23" t="str">
        <f>IFERROR(IF(F355="",AVERAGEIF(F$3:F355,F354,AE$3:AE355),AC355/N355)," ")</f>
        <v xml:space="preserve"> </v>
      </c>
      <c r="AF355" s="23" t="str">
        <f>IFERROR(IF(F355="",AVERAGEIF(F$3:F355,F354,AF$3:AF355),AD355/N355)," ")</f>
        <v xml:space="preserve"> </v>
      </c>
    </row>
    <row r="356" spans="7:32" ht="19" customHeight="1" x14ac:dyDescent="0.2">
      <c r="G356" s="1" t="str">
        <f t="shared" si="15"/>
        <v/>
      </c>
      <c r="I356" s="1">
        <f t="shared" si="16"/>
        <v>0</v>
      </c>
      <c r="M356" s="1">
        <f ca="1">IF(F356="",SUMIF(F$3:F356,F355,M$3:M355),K356*L356)</f>
        <v>0</v>
      </c>
      <c r="N356" s="1">
        <f ca="1">IFERROR(IF(F356="",SUMIF(F$3:F356,F355,N$3:N355),VLOOKUP(J:J,Прайс!A:C,3,0)*K356)," ")</f>
        <v>0</v>
      </c>
      <c r="O356" s="7">
        <f ca="1">IFERROR(IF(F356="",SUMIF(F$3:F356,F355,O$3:O355),VLOOKUP(J:J,Прайс!A:E,5,0)*K356)," ")</f>
        <v>0</v>
      </c>
      <c r="P356" s="1">
        <f ca="1">IFERROR(IF(F356="",SUMIF(F$3:F356,F355,P$3:P355),VLOOKUP(J:J,Прайс!A:F,6,0)*K356)," ")</f>
        <v>0</v>
      </c>
      <c r="Q356" s="1">
        <f ca="1">IFERROR(IF(F356="",SUMIF(F$3:F356,F355,Q$3:Q355),VLOOKUP(J:J,Прайс!A:G,7,0)*K356)," ")</f>
        <v>0</v>
      </c>
      <c r="R356" s="7">
        <f ca="1">IFERROR(IF(F356="",SUMIF(F$3:F356,F355,R$3:R355),(N356-(M356+O356+P356)))," ")</f>
        <v>0</v>
      </c>
      <c r="S356" s="1">
        <f ca="1">IFERROR(IF(F356="",SUMIF(F$3:F356,F355,S$3:S355),(N356-(M356+O356+Q356)))," ")</f>
        <v>0</v>
      </c>
      <c r="T356" s="23" t="str">
        <f>IFERROR(IF(F356="",AVERAGEIF(F$3:F356,F355,T$3:T356),R356/N356)," ")</f>
        <v xml:space="preserve"> </v>
      </c>
      <c r="U356" s="23" t="str">
        <f>IFERROR(IF(F356="",AVERAGEIF(F$3:F356,F355,U$3:U356),S356/N356)," ")</f>
        <v xml:space="preserve"> </v>
      </c>
      <c r="V356" s="1" t="str">
        <f t="shared" si="17"/>
        <v xml:space="preserve"> </v>
      </c>
      <c r="AB356" s="7">
        <f ca="1">IFERROR(IF(F356="",SUMIF(F$3:F356,F355,AB$3:AB355),Доп!K354+Доп!L354)," ")</f>
        <v>0</v>
      </c>
      <c r="AC356" s="7">
        <f ca="1">IFERROR(IF(F356="",SUMIF(F$3:F356,F355,AC$3:AC355),IF(AB356&gt;0,AB356-(M356+P356),""))," ")</f>
        <v>0</v>
      </c>
      <c r="AD356" s="1">
        <f ca="1">IFERROR(IF(F356="",SUMIF(F$3:F356,F355,AD$3:AD355),IF(AB356&gt;0,AB356-(M356+Q356),""))," ")</f>
        <v>0</v>
      </c>
      <c r="AE356" s="23" t="str">
        <f>IFERROR(IF(F356="",AVERAGEIF(F$3:F356,F355,AE$3:AE356),AC356/N356)," ")</f>
        <v xml:space="preserve"> </v>
      </c>
      <c r="AF356" s="23" t="str">
        <f>IFERROR(IF(F356="",AVERAGEIF(F$3:F356,F355,AF$3:AF356),AD356/N356)," ")</f>
        <v xml:space="preserve"> </v>
      </c>
    </row>
    <row r="357" spans="7:32" ht="19" customHeight="1" x14ac:dyDescent="0.2">
      <c r="G357" s="1" t="str">
        <f t="shared" si="15"/>
        <v/>
      </c>
      <c r="I357" s="1">
        <f t="shared" si="16"/>
        <v>0</v>
      </c>
      <c r="M357" s="1">
        <f ca="1">IF(F357="",SUMIF(F$3:F357,F356,M$3:M356),K357*L357)</f>
        <v>0</v>
      </c>
      <c r="N357" s="1">
        <f ca="1">IFERROR(IF(F357="",SUMIF(F$3:F357,F356,N$3:N356),VLOOKUP(J:J,Прайс!A:C,3,0)*K357)," ")</f>
        <v>0</v>
      </c>
      <c r="O357" s="7">
        <f ca="1">IFERROR(IF(F357="",SUMIF(F$3:F357,F356,O$3:O356),VLOOKUP(J:J,Прайс!A:E,5,0)*K357)," ")</f>
        <v>0</v>
      </c>
      <c r="P357" s="1">
        <f ca="1">IFERROR(IF(F357="",SUMIF(F$3:F357,F356,P$3:P356),VLOOKUP(J:J,Прайс!A:F,6,0)*K357)," ")</f>
        <v>0</v>
      </c>
      <c r="Q357" s="1">
        <f ca="1">IFERROR(IF(F357="",SUMIF(F$3:F357,F356,Q$3:Q356),VLOOKUP(J:J,Прайс!A:G,7,0)*K357)," ")</f>
        <v>0</v>
      </c>
      <c r="R357" s="7">
        <f ca="1">IFERROR(IF(F357="",SUMIF(F$3:F357,F356,R$3:R356),(N357-(M357+O357+P357)))," ")</f>
        <v>0</v>
      </c>
      <c r="S357" s="1">
        <f ca="1">IFERROR(IF(F357="",SUMIF(F$3:F357,F356,S$3:S356),(N357-(M357+O357+Q357)))," ")</f>
        <v>0</v>
      </c>
      <c r="T357" s="23" t="str">
        <f>IFERROR(IF(F357="",AVERAGEIF(F$3:F357,F356,T$3:T357),R357/N357)," ")</f>
        <v xml:space="preserve"> </v>
      </c>
      <c r="U357" s="23" t="str">
        <f>IFERROR(IF(F357="",AVERAGEIF(F$3:F357,F356,U$3:U357),S357/N357)," ")</f>
        <v xml:space="preserve"> </v>
      </c>
      <c r="V357" s="1" t="str">
        <f t="shared" si="17"/>
        <v xml:space="preserve"> </v>
      </c>
      <c r="AB357" s="7">
        <f ca="1">IFERROR(IF(F357="",SUMIF(F$3:F357,F356,AB$3:AB356),Доп!K355+Доп!L355)," ")</f>
        <v>0</v>
      </c>
      <c r="AC357" s="7">
        <f ca="1">IFERROR(IF(F357="",SUMIF(F$3:F357,F356,AC$3:AC356),IF(AB357&gt;0,AB357-(M357+P357),""))," ")</f>
        <v>0</v>
      </c>
      <c r="AD357" s="1">
        <f ca="1">IFERROR(IF(F357="",SUMIF(F$3:F357,F356,AD$3:AD356),IF(AB357&gt;0,AB357-(M357+Q357),""))," ")</f>
        <v>0</v>
      </c>
      <c r="AE357" s="23" t="str">
        <f>IFERROR(IF(F357="",AVERAGEIF(F$3:F357,F356,AE$3:AE357),AC357/N357)," ")</f>
        <v xml:space="preserve"> </v>
      </c>
      <c r="AF357" s="23" t="str">
        <f>IFERROR(IF(F357="",AVERAGEIF(F$3:F357,F356,AF$3:AF357),AD357/N357)," ")</f>
        <v xml:space="preserve"> </v>
      </c>
    </row>
    <row r="358" spans="7:32" ht="19" customHeight="1" x14ac:dyDescent="0.2">
      <c r="G358" s="1" t="str">
        <f t="shared" si="15"/>
        <v/>
      </c>
      <c r="I358" s="1">
        <f t="shared" si="16"/>
        <v>0</v>
      </c>
      <c r="M358" s="1">
        <f ca="1">IF(F358="",SUMIF(F$3:F358,F357,M$3:M357),K358*L358)</f>
        <v>0</v>
      </c>
      <c r="N358" s="1">
        <f ca="1">IFERROR(IF(F358="",SUMIF(F$3:F358,F357,N$3:N357),VLOOKUP(J:J,Прайс!A:C,3,0)*K358)," ")</f>
        <v>0</v>
      </c>
      <c r="O358" s="7">
        <f ca="1">IFERROR(IF(F358="",SUMIF(F$3:F358,F357,O$3:O357),VLOOKUP(J:J,Прайс!A:E,5,0)*K358)," ")</f>
        <v>0</v>
      </c>
      <c r="P358" s="1">
        <f ca="1">IFERROR(IF(F358="",SUMIF(F$3:F358,F357,P$3:P357),VLOOKUP(J:J,Прайс!A:F,6,0)*K358)," ")</f>
        <v>0</v>
      </c>
      <c r="Q358" s="1">
        <f ca="1">IFERROR(IF(F358="",SUMIF(F$3:F358,F357,Q$3:Q357),VLOOKUP(J:J,Прайс!A:G,7,0)*K358)," ")</f>
        <v>0</v>
      </c>
      <c r="R358" s="7">
        <f ca="1">IFERROR(IF(F358="",SUMIF(F$3:F358,F357,R$3:R357),(N358-(M358+O358+P358)))," ")</f>
        <v>0</v>
      </c>
      <c r="S358" s="1">
        <f ca="1">IFERROR(IF(F358="",SUMIF(F$3:F358,F357,S$3:S357),(N358-(M358+O358+Q358)))," ")</f>
        <v>0</v>
      </c>
      <c r="T358" s="23" t="str">
        <f>IFERROR(IF(F358="",AVERAGEIF(F$3:F358,F357,T$3:T358),R358/N358)," ")</f>
        <v xml:space="preserve"> </v>
      </c>
      <c r="U358" s="23" t="str">
        <f>IFERROR(IF(F358="",AVERAGEIF(F$3:F358,F357,U$3:U358),S358/N358)," ")</f>
        <v xml:space="preserve"> </v>
      </c>
      <c r="V358" s="1" t="str">
        <f t="shared" si="17"/>
        <v xml:space="preserve"> </v>
      </c>
      <c r="AB358" s="7">
        <f ca="1">IFERROR(IF(F358="",SUMIF(F$3:F358,F357,AB$3:AB357),Доп!K356+Доп!L356)," ")</f>
        <v>0</v>
      </c>
      <c r="AC358" s="7">
        <f ca="1">IFERROR(IF(F358="",SUMIF(F$3:F358,F357,AC$3:AC357),IF(AB358&gt;0,AB358-(M358+P358),""))," ")</f>
        <v>0</v>
      </c>
      <c r="AD358" s="1">
        <f ca="1">IFERROR(IF(F358="",SUMIF(F$3:F358,F357,AD$3:AD357),IF(AB358&gt;0,AB358-(M358+Q358),""))," ")</f>
        <v>0</v>
      </c>
      <c r="AE358" s="23" t="str">
        <f>IFERROR(IF(F358="",AVERAGEIF(F$3:F358,F357,AE$3:AE358),AC358/N358)," ")</f>
        <v xml:space="preserve"> </v>
      </c>
      <c r="AF358" s="23" t="str">
        <f>IFERROR(IF(F358="",AVERAGEIF(F$3:F358,F357,AF$3:AF358),AD358/N358)," ")</f>
        <v xml:space="preserve"> </v>
      </c>
    </row>
    <row r="359" spans="7:32" ht="19" customHeight="1" x14ac:dyDescent="0.2">
      <c r="G359" s="1" t="str">
        <f t="shared" si="15"/>
        <v/>
      </c>
      <c r="I359" s="1">
        <f t="shared" si="16"/>
        <v>0</v>
      </c>
      <c r="M359" s="1">
        <f ca="1">IF(F359="",SUMIF(F$3:F359,F358,M$3:M358),K359*L359)</f>
        <v>0</v>
      </c>
      <c r="N359" s="1">
        <f ca="1">IFERROR(IF(F359="",SUMIF(F$3:F359,F358,N$3:N358),VLOOKUP(J:J,Прайс!A:C,3,0)*K359)," ")</f>
        <v>0</v>
      </c>
      <c r="O359" s="7">
        <f ca="1">IFERROR(IF(F359="",SUMIF(F$3:F359,F358,O$3:O358),VLOOKUP(J:J,Прайс!A:E,5,0)*K359)," ")</f>
        <v>0</v>
      </c>
      <c r="P359" s="1">
        <f ca="1">IFERROR(IF(F359="",SUMIF(F$3:F359,F358,P$3:P358),VLOOKUP(J:J,Прайс!A:F,6,0)*K359)," ")</f>
        <v>0</v>
      </c>
      <c r="Q359" s="1">
        <f ca="1">IFERROR(IF(F359="",SUMIF(F$3:F359,F358,Q$3:Q358),VLOOKUP(J:J,Прайс!A:G,7,0)*K359)," ")</f>
        <v>0</v>
      </c>
      <c r="R359" s="7">
        <f ca="1">IFERROR(IF(F359="",SUMIF(F$3:F359,F358,R$3:R358),(N359-(M359+O359+P359)))," ")</f>
        <v>0</v>
      </c>
      <c r="S359" s="1">
        <f ca="1">IFERROR(IF(F359="",SUMIF(F$3:F359,F358,S$3:S358),(N359-(M359+O359+Q359)))," ")</f>
        <v>0</v>
      </c>
      <c r="T359" s="23" t="str">
        <f>IFERROR(IF(F359="",AVERAGEIF(F$3:F359,F358,T$3:T359),R359/N359)," ")</f>
        <v xml:space="preserve"> </v>
      </c>
      <c r="U359" s="23" t="str">
        <f>IFERROR(IF(F359="",AVERAGEIF(F$3:F359,F358,U$3:U359),S359/N359)," ")</f>
        <v xml:space="preserve"> </v>
      </c>
      <c r="V359" s="1" t="str">
        <f t="shared" si="17"/>
        <v xml:space="preserve"> </v>
      </c>
      <c r="AB359" s="7">
        <f ca="1">IFERROR(IF(F359="",SUMIF(F$3:F359,F358,AB$3:AB358),Доп!K357+Доп!L357)," ")</f>
        <v>0</v>
      </c>
      <c r="AC359" s="7">
        <f ca="1">IFERROR(IF(F359="",SUMIF(F$3:F359,F358,AC$3:AC358),IF(AB359&gt;0,AB359-(M359+P359),""))," ")</f>
        <v>0</v>
      </c>
      <c r="AD359" s="1">
        <f ca="1">IFERROR(IF(F359="",SUMIF(F$3:F359,F358,AD$3:AD358),IF(AB359&gt;0,AB359-(M359+Q359),""))," ")</f>
        <v>0</v>
      </c>
      <c r="AE359" s="23" t="str">
        <f>IFERROR(IF(F359="",AVERAGEIF(F$3:F359,F358,AE$3:AE359),AC359/N359)," ")</f>
        <v xml:space="preserve"> </v>
      </c>
      <c r="AF359" s="23" t="str">
        <f>IFERROR(IF(F359="",AVERAGEIF(F$3:F359,F358,AF$3:AF359),AD359/N359)," ")</f>
        <v xml:space="preserve"> </v>
      </c>
    </row>
    <row r="360" spans="7:32" ht="19" customHeight="1" x14ac:dyDescent="0.2">
      <c r="G360" s="1" t="str">
        <f t="shared" si="15"/>
        <v/>
      </c>
      <c r="I360" s="1">
        <f t="shared" si="16"/>
        <v>0</v>
      </c>
      <c r="M360" s="1">
        <f ca="1">IF(F360="",SUMIF(F$3:F360,F359,M$3:M359),K360*L360)</f>
        <v>0</v>
      </c>
      <c r="N360" s="1">
        <f ca="1">IFERROR(IF(F360="",SUMIF(F$3:F360,F359,N$3:N359),VLOOKUP(J:J,Прайс!A:C,3,0)*K360)," ")</f>
        <v>0</v>
      </c>
      <c r="O360" s="7">
        <f ca="1">IFERROR(IF(F360="",SUMIF(F$3:F360,F359,O$3:O359),VLOOKUP(J:J,Прайс!A:E,5,0)*K360)," ")</f>
        <v>0</v>
      </c>
      <c r="P360" s="1">
        <f ca="1">IFERROR(IF(F360="",SUMIF(F$3:F360,F359,P$3:P359),VLOOKUP(J:J,Прайс!A:F,6,0)*K360)," ")</f>
        <v>0</v>
      </c>
      <c r="Q360" s="1">
        <f ca="1">IFERROR(IF(F360="",SUMIF(F$3:F360,F359,Q$3:Q359),VLOOKUP(J:J,Прайс!A:G,7,0)*K360)," ")</f>
        <v>0</v>
      </c>
      <c r="R360" s="7">
        <f ca="1">IFERROR(IF(F360="",SUMIF(F$3:F360,F359,R$3:R359),(N360-(M360+O360+P360)))," ")</f>
        <v>0</v>
      </c>
      <c r="S360" s="1">
        <f ca="1">IFERROR(IF(F360="",SUMIF(F$3:F360,F359,S$3:S359),(N360-(M360+O360+Q360)))," ")</f>
        <v>0</v>
      </c>
      <c r="T360" s="23" t="str">
        <f>IFERROR(IF(F360="",AVERAGEIF(F$3:F360,F359,T$3:T360),R360/N360)," ")</f>
        <v xml:space="preserve"> </v>
      </c>
      <c r="U360" s="23" t="str">
        <f>IFERROR(IF(F360="",AVERAGEIF(F$3:F360,F359,U$3:U360),S360/N360)," ")</f>
        <v xml:space="preserve"> </v>
      </c>
      <c r="V360" s="1" t="str">
        <f t="shared" si="17"/>
        <v xml:space="preserve"> </v>
      </c>
      <c r="AB360" s="7">
        <f ca="1">IFERROR(IF(F360="",SUMIF(F$3:F360,F359,AB$3:AB359),Доп!K358+Доп!L358)," ")</f>
        <v>0</v>
      </c>
      <c r="AC360" s="7">
        <f ca="1">IFERROR(IF(F360="",SUMIF(F$3:F360,F359,AC$3:AC359),IF(AB360&gt;0,AB360-(M360+P360),""))," ")</f>
        <v>0</v>
      </c>
      <c r="AD360" s="1">
        <f ca="1">IFERROR(IF(F360="",SUMIF(F$3:F360,F359,AD$3:AD359),IF(AB360&gt;0,AB360-(M360+Q360),""))," ")</f>
        <v>0</v>
      </c>
      <c r="AE360" s="23" t="str">
        <f>IFERROR(IF(F360="",AVERAGEIF(F$3:F360,F359,AE$3:AE360),AC360/N360)," ")</f>
        <v xml:space="preserve"> </v>
      </c>
      <c r="AF360" s="23" t="str">
        <f>IFERROR(IF(F360="",AVERAGEIF(F$3:F360,F359,AF$3:AF360),AD360/N360)," ")</f>
        <v xml:space="preserve"> </v>
      </c>
    </row>
    <row r="361" spans="7:32" ht="19" customHeight="1" x14ac:dyDescent="0.2">
      <c r="G361" s="1" t="str">
        <f t="shared" si="15"/>
        <v/>
      </c>
      <c r="I361" s="1">
        <f t="shared" si="16"/>
        <v>0</v>
      </c>
      <c r="M361" s="1">
        <f ca="1">IF(F361="",SUMIF(F$3:F361,F360,M$3:M360),K361*L361)</f>
        <v>0</v>
      </c>
      <c r="N361" s="1">
        <f ca="1">IFERROR(IF(F361="",SUMIF(F$3:F361,F360,N$3:N360),VLOOKUP(J:J,Прайс!A:C,3,0)*K361)," ")</f>
        <v>0</v>
      </c>
      <c r="O361" s="7">
        <f ca="1">IFERROR(IF(F361="",SUMIF(F$3:F361,F360,O$3:O360),VLOOKUP(J:J,Прайс!A:E,5,0)*K361)," ")</f>
        <v>0</v>
      </c>
      <c r="P361" s="1">
        <f ca="1">IFERROR(IF(F361="",SUMIF(F$3:F361,F360,P$3:P360),VLOOKUP(J:J,Прайс!A:F,6,0)*K361)," ")</f>
        <v>0</v>
      </c>
      <c r="Q361" s="1">
        <f ca="1">IFERROR(IF(F361="",SUMIF(F$3:F361,F360,Q$3:Q360),VLOOKUP(J:J,Прайс!A:G,7,0)*K361)," ")</f>
        <v>0</v>
      </c>
      <c r="R361" s="7">
        <f ca="1">IFERROR(IF(F361="",SUMIF(F$3:F361,F360,R$3:R360),(N361-(M361+O361+P361)))," ")</f>
        <v>0</v>
      </c>
      <c r="S361" s="1">
        <f ca="1">IFERROR(IF(F361="",SUMIF(F$3:F361,F360,S$3:S360),(N361-(M361+O361+Q361)))," ")</f>
        <v>0</v>
      </c>
      <c r="T361" s="23" t="str">
        <f>IFERROR(IF(F361="",AVERAGEIF(F$3:F361,F360,T$3:T361),R361/N361)," ")</f>
        <v xml:space="preserve"> </v>
      </c>
      <c r="U361" s="23" t="str">
        <f>IFERROR(IF(F361="",AVERAGEIF(F$3:F361,F360,U$3:U361),S361/N361)," ")</f>
        <v xml:space="preserve"> </v>
      </c>
      <c r="V361" s="1" t="str">
        <f t="shared" si="17"/>
        <v xml:space="preserve"> </v>
      </c>
      <c r="AB361" s="7">
        <f ca="1">IFERROR(IF(F361="",SUMIF(F$3:F361,F360,AB$3:AB360),Доп!K359+Доп!L359)," ")</f>
        <v>0</v>
      </c>
      <c r="AC361" s="7">
        <f ca="1">IFERROR(IF(F361="",SUMIF(F$3:F361,F360,AC$3:AC360),IF(AB361&gt;0,AB361-(M361+P361),""))," ")</f>
        <v>0</v>
      </c>
      <c r="AD361" s="1">
        <f ca="1">IFERROR(IF(F361="",SUMIF(F$3:F361,F360,AD$3:AD360),IF(AB361&gt;0,AB361-(M361+Q361),""))," ")</f>
        <v>0</v>
      </c>
      <c r="AE361" s="23" t="str">
        <f>IFERROR(IF(F361="",AVERAGEIF(F$3:F361,F360,AE$3:AE361),AC361/N361)," ")</f>
        <v xml:space="preserve"> </v>
      </c>
      <c r="AF361" s="23" t="str">
        <f>IFERROR(IF(F361="",AVERAGEIF(F$3:F361,F360,AF$3:AF361),AD361/N361)," ")</f>
        <v xml:space="preserve"> </v>
      </c>
    </row>
    <row r="362" spans="7:32" ht="19" customHeight="1" x14ac:dyDescent="0.2">
      <c r="G362" s="1" t="str">
        <f t="shared" si="15"/>
        <v/>
      </c>
      <c r="I362" s="1">
        <f t="shared" si="16"/>
        <v>0</v>
      </c>
      <c r="M362" s="1">
        <f ca="1">IF(F362="",SUMIF(F$3:F362,F361,M$3:M361),K362*L362)</f>
        <v>0</v>
      </c>
      <c r="N362" s="1">
        <f ca="1">IFERROR(IF(F362="",SUMIF(F$3:F362,F361,N$3:N361),VLOOKUP(J:J,Прайс!A:C,3,0)*K362)," ")</f>
        <v>0</v>
      </c>
      <c r="O362" s="7">
        <f ca="1">IFERROR(IF(F362="",SUMIF(F$3:F362,F361,O$3:O361),VLOOKUP(J:J,Прайс!A:E,5,0)*K362)," ")</f>
        <v>0</v>
      </c>
      <c r="P362" s="1">
        <f ca="1">IFERROR(IF(F362="",SUMIF(F$3:F362,F361,P$3:P361),VLOOKUP(J:J,Прайс!A:F,6,0)*K362)," ")</f>
        <v>0</v>
      </c>
      <c r="Q362" s="1">
        <f ca="1">IFERROR(IF(F362="",SUMIF(F$3:F362,F361,Q$3:Q361),VLOOKUP(J:J,Прайс!A:G,7,0)*K362)," ")</f>
        <v>0</v>
      </c>
      <c r="R362" s="7">
        <f ca="1">IFERROR(IF(F362="",SUMIF(F$3:F362,F361,R$3:R361),(N362-(M362+O362+P362)))," ")</f>
        <v>0</v>
      </c>
      <c r="S362" s="1">
        <f ca="1">IFERROR(IF(F362="",SUMIF(F$3:F362,F361,S$3:S361),(N362-(M362+O362+Q362)))," ")</f>
        <v>0</v>
      </c>
      <c r="T362" s="23" t="str">
        <f>IFERROR(IF(F362="",AVERAGEIF(F$3:F362,F361,T$3:T362),R362/N362)," ")</f>
        <v xml:space="preserve"> </v>
      </c>
      <c r="U362" s="23" t="str">
        <f>IFERROR(IF(F362="",AVERAGEIF(F$3:F362,F361,U$3:U362),S362/N362)," ")</f>
        <v xml:space="preserve"> </v>
      </c>
      <c r="V362" s="1" t="str">
        <f t="shared" si="17"/>
        <v xml:space="preserve"> </v>
      </c>
      <c r="AB362" s="7">
        <f ca="1">IFERROR(IF(F362="",SUMIF(F$3:F362,F361,AB$3:AB361),Доп!K360+Доп!L360)," ")</f>
        <v>0</v>
      </c>
      <c r="AC362" s="7">
        <f ca="1">IFERROR(IF(F362="",SUMIF(F$3:F362,F361,AC$3:AC361),IF(AB362&gt;0,AB362-(M362+P362),""))," ")</f>
        <v>0</v>
      </c>
      <c r="AD362" s="1">
        <f ca="1">IFERROR(IF(F362="",SUMIF(F$3:F362,F361,AD$3:AD361),IF(AB362&gt;0,AB362-(M362+Q362),""))," ")</f>
        <v>0</v>
      </c>
      <c r="AE362" s="23" t="str">
        <f>IFERROR(IF(F362="",AVERAGEIF(F$3:F362,F361,AE$3:AE362),AC362/N362)," ")</f>
        <v xml:space="preserve"> </v>
      </c>
      <c r="AF362" s="23" t="str">
        <f>IFERROR(IF(F362="",AVERAGEIF(F$3:F362,F361,AF$3:AF362),AD362/N362)," ")</f>
        <v xml:space="preserve"> </v>
      </c>
    </row>
    <row r="363" spans="7:32" ht="19" customHeight="1" x14ac:dyDescent="0.2">
      <c r="G363" s="1" t="str">
        <f t="shared" si="15"/>
        <v/>
      </c>
      <c r="I363" s="1">
        <f t="shared" si="16"/>
        <v>0</v>
      </c>
      <c r="M363" s="1">
        <f ca="1">IF(F363="",SUMIF(F$3:F363,F362,M$3:M362),K363*L363)</f>
        <v>0</v>
      </c>
      <c r="N363" s="1">
        <f ca="1">IFERROR(IF(F363="",SUMIF(F$3:F363,F362,N$3:N362),VLOOKUP(J:J,Прайс!A:C,3,0)*K363)," ")</f>
        <v>0</v>
      </c>
      <c r="O363" s="7">
        <f ca="1">IFERROR(IF(F363="",SUMIF(F$3:F363,F362,O$3:O362),VLOOKUP(J:J,Прайс!A:E,5,0)*K363)," ")</f>
        <v>0</v>
      </c>
      <c r="P363" s="1">
        <f ca="1">IFERROR(IF(F363="",SUMIF(F$3:F363,F362,P$3:P362),VLOOKUP(J:J,Прайс!A:F,6,0)*K363)," ")</f>
        <v>0</v>
      </c>
      <c r="Q363" s="1">
        <f ca="1">IFERROR(IF(F363="",SUMIF(F$3:F363,F362,Q$3:Q362),VLOOKUP(J:J,Прайс!A:G,7,0)*K363)," ")</f>
        <v>0</v>
      </c>
      <c r="R363" s="7">
        <f ca="1">IFERROR(IF(F363="",SUMIF(F$3:F363,F362,R$3:R362),(N363-(M363+O363+P363)))," ")</f>
        <v>0</v>
      </c>
      <c r="S363" s="1">
        <f ca="1">IFERROR(IF(F363="",SUMIF(F$3:F363,F362,S$3:S362),(N363-(M363+O363+Q363)))," ")</f>
        <v>0</v>
      </c>
      <c r="T363" s="23" t="str">
        <f>IFERROR(IF(F363="",AVERAGEIF(F$3:F363,F362,T$3:T363),R363/N363)," ")</f>
        <v xml:space="preserve"> </v>
      </c>
      <c r="U363" s="23" t="str">
        <f>IFERROR(IF(F363="",AVERAGEIF(F$3:F363,F362,U$3:U363),S363/N363)," ")</f>
        <v xml:space="preserve"> </v>
      </c>
      <c r="V363" s="1" t="str">
        <f t="shared" si="17"/>
        <v xml:space="preserve"> </v>
      </c>
      <c r="AB363" s="7">
        <f ca="1">IFERROR(IF(F363="",SUMIF(F$3:F363,F362,AB$3:AB362),Доп!K361+Доп!L361)," ")</f>
        <v>0</v>
      </c>
      <c r="AC363" s="7">
        <f ca="1">IFERROR(IF(F363="",SUMIF(F$3:F363,F362,AC$3:AC362),IF(AB363&gt;0,AB363-(M363+P363),""))," ")</f>
        <v>0</v>
      </c>
      <c r="AD363" s="1">
        <f ca="1">IFERROR(IF(F363="",SUMIF(F$3:F363,F362,AD$3:AD362),IF(AB363&gt;0,AB363-(M363+Q363),""))," ")</f>
        <v>0</v>
      </c>
      <c r="AE363" s="23" t="str">
        <f>IFERROR(IF(F363="",AVERAGEIF(F$3:F363,F362,AE$3:AE363),AC363/N363)," ")</f>
        <v xml:space="preserve"> </v>
      </c>
      <c r="AF363" s="23" t="str">
        <f>IFERROR(IF(F363="",AVERAGEIF(F$3:F363,F362,AF$3:AF363),AD363/N363)," ")</f>
        <v xml:space="preserve"> </v>
      </c>
    </row>
    <row r="364" spans="7:32" ht="19" customHeight="1" x14ac:dyDescent="0.2">
      <c r="G364" s="1" t="str">
        <f t="shared" si="15"/>
        <v/>
      </c>
      <c r="I364" s="1">
        <f t="shared" si="16"/>
        <v>0</v>
      </c>
      <c r="M364" s="1">
        <f ca="1">IF(F364="",SUMIF(F$3:F364,F363,M$3:M363),K364*L364)</f>
        <v>0</v>
      </c>
      <c r="N364" s="1">
        <f ca="1">IFERROR(IF(F364="",SUMIF(F$3:F364,F363,N$3:N363),VLOOKUP(J:J,Прайс!A:C,3,0)*K364)," ")</f>
        <v>0</v>
      </c>
      <c r="O364" s="7">
        <f ca="1">IFERROR(IF(F364="",SUMIF(F$3:F364,F363,O$3:O363),VLOOKUP(J:J,Прайс!A:E,5,0)*K364)," ")</f>
        <v>0</v>
      </c>
      <c r="P364" s="1">
        <f ca="1">IFERROR(IF(F364="",SUMIF(F$3:F364,F363,P$3:P363),VLOOKUP(J:J,Прайс!A:F,6,0)*K364)," ")</f>
        <v>0</v>
      </c>
      <c r="Q364" s="1">
        <f ca="1">IFERROR(IF(F364="",SUMIF(F$3:F364,F363,Q$3:Q363),VLOOKUP(J:J,Прайс!A:G,7,0)*K364)," ")</f>
        <v>0</v>
      </c>
      <c r="R364" s="7">
        <f ca="1">IFERROR(IF(F364="",SUMIF(F$3:F364,F363,R$3:R363),(N364-(M364+O364+P364)))," ")</f>
        <v>0</v>
      </c>
      <c r="S364" s="1">
        <f ca="1">IFERROR(IF(F364="",SUMIF(F$3:F364,F363,S$3:S363),(N364-(M364+O364+Q364)))," ")</f>
        <v>0</v>
      </c>
      <c r="T364" s="23" t="str">
        <f>IFERROR(IF(F364="",AVERAGEIF(F$3:F364,F363,T$3:T364),R364/N364)," ")</f>
        <v xml:space="preserve"> </v>
      </c>
      <c r="U364" s="23" t="str">
        <f>IFERROR(IF(F364="",AVERAGEIF(F$3:F364,F363,U$3:U364),S364/N364)," ")</f>
        <v xml:space="preserve"> </v>
      </c>
      <c r="V364" s="1" t="str">
        <f t="shared" si="17"/>
        <v xml:space="preserve"> </v>
      </c>
      <c r="AB364" s="7">
        <f ca="1">IFERROR(IF(F364="",SUMIF(F$3:F364,F363,AB$3:AB363),Доп!K362+Доп!L362)," ")</f>
        <v>0</v>
      </c>
      <c r="AC364" s="7">
        <f ca="1">IFERROR(IF(F364="",SUMIF(F$3:F364,F363,AC$3:AC363),IF(AB364&gt;0,AB364-(M364+P364),""))," ")</f>
        <v>0</v>
      </c>
      <c r="AD364" s="1">
        <f ca="1">IFERROR(IF(F364="",SUMIF(F$3:F364,F363,AD$3:AD363),IF(AB364&gt;0,AB364-(M364+Q364),""))," ")</f>
        <v>0</v>
      </c>
      <c r="AE364" s="23" t="str">
        <f>IFERROR(IF(F364="",AVERAGEIF(F$3:F364,F363,AE$3:AE364),AC364/N364)," ")</f>
        <v xml:space="preserve"> </v>
      </c>
      <c r="AF364" s="23" t="str">
        <f>IFERROR(IF(F364="",AVERAGEIF(F$3:F364,F363,AF$3:AF364),AD364/N364)," ")</f>
        <v xml:space="preserve"> </v>
      </c>
    </row>
    <row r="365" spans="7:32" ht="19" customHeight="1" x14ac:dyDescent="0.2">
      <c r="G365" s="1" t="str">
        <f t="shared" si="15"/>
        <v/>
      </c>
      <c r="I365" s="1">
        <f t="shared" si="16"/>
        <v>0</v>
      </c>
      <c r="M365" s="1">
        <f ca="1">IF(F365="",SUMIF(F$3:F365,F364,M$3:M364),K365*L365)</f>
        <v>0</v>
      </c>
      <c r="N365" s="1">
        <f ca="1">IFERROR(IF(F365="",SUMIF(F$3:F365,F364,N$3:N364),VLOOKUP(J:J,Прайс!A:C,3,0)*K365)," ")</f>
        <v>0</v>
      </c>
      <c r="O365" s="7">
        <f ca="1">IFERROR(IF(F365="",SUMIF(F$3:F365,F364,O$3:O364),VLOOKUP(J:J,Прайс!A:E,5,0)*K365)," ")</f>
        <v>0</v>
      </c>
      <c r="P365" s="1">
        <f ca="1">IFERROR(IF(F365="",SUMIF(F$3:F365,F364,P$3:P364),VLOOKUP(J:J,Прайс!A:F,6,0)*K365)," ")</f>
        <v>0</v>
      </c>
      <c r="Q365" s="1">
        <f ca="1">IFERROR(IF(F365="",SUMIF(F$3:F365,F364,Q$3:Q364),VLOOKUP(J:J,Прайс!A:G,7,0)*K365)," ")</f>
        <v>0</v>
      </c>
      <c r="R365" s="7">
        <f ca="1">IFERROR(IF(F365="",SUMIF(F$3:F365,F364,R$3:R364),(N365-(M365+O365+P365)))," ")</f>
        <v>0</v>
      </c>
      <c r="S365" s="1">
        <f ca="1">IFERROR(IF(F365="",SUMIF(F$3:F365,F364,S$3:S364),(N365-(M365+O365+Q365)))," ")</f>
        <v>0</v>
      </c>
      <c r="T365" s="23" t="str">
        <f>IFERROR(IF(F365="",AVERAGEIF(F$3:F365,F364,T$3:T365),R365/N365)," ")</f>
        <v xml:space="preserve"> </v>
      </c>
      <c r="U365" s="23" t="str">
        <f>IFERROR(IF(F365="",AVERAGEIF(F$3:F365,F364,U$3:U365),S365/N365)," ")</f>
        <v xml:space="preserve"> </v>
      </c>
      <c r="V365" s="1" t="str">
        <f t="shared" si="17"/>
        <v xml:space="preserve"> </v>
      </c>
      <c r="AB365" s="7">
        <f ca="1">IFERROR(IF(F365="",SUMIF(F$3:F365,F364,AB$3:AB364),Доп!K363+Доп!L363)," ")</f>
        <v>0</v>
      </c>
      <c r="AC365" s="7">
        <f ca="1">IFERROR(IF(F365="",SUMIF(F$3:F365,F364,AC$3:AC364),IF(AB365&gt;0,AB365-(M365+P365),""))," ")</f>
        <v>0</v>
      </c>
      <c r="AD365" s="1">
        <f ca="1">IFERROR(IF(F365="",SUMIF(F$3:F365,F364,AD$3:AD364),IF(AB365&gt;0,AB365-(M365+Q365),""))," ")</f>
        <v>0</v>
      </c>
      <c r="AE365" s="23" t="str">
        <f>IFERROR(IF(F365="",AVERAGEIF(F$3:F365,F364,AE$3:AE365),AC365/N365)," ")</f>
        <v xml:space="preserve"> </v>
      </c>
      <c r="AF365" s="23" t="str">
        <f>IFERROR(IF(F365="",AVERAGEIF(F$3:F365,F364,AF$3:AF365),AD365/N365)," ")</f>
        <v xml:space="preserve"> </v>
      </c>
    </row>
    <row r="366" spans="7:32" ht="19" customHeight="1" x14ac:dyDescent="0.2">
      <c r="G366" s="1" t="str">
        <f t="shared" si="15"/>
        <v/>
      </c>
      <c r="I366" s="1">
        <f t="shared" si="16"/>
        <v>0</v>
      </c>
      <c r="M366" s="1">
        <f ca="1">IF(F366="",SUMIF(F$3:F366,F365,M$3:M365),K366*L366)</f>
        <v>0</v>
      </c>
      <c r="N366" s="1">
        <f ca="1">IFERROR(IF(F366="",SUMIF(F$3:F366,F365,N$3:N365),VLOOKUP(J:J,Прайс!A:C,3,0)*K366)," ")</f>
        <v>0</v>
      </c>
      <c r="O366" s="7">
        <f ca="1">IFERROR(IF(F366="",SUMIF(F$3:F366,F365,O$3:O365),VLOOKUP(J:J,Прайс!A:E,5,0)*K366)," ")</f>
        <v>0</v>
      </c>
      <c r="P366" s="1">
        <f ca="1">IFERROR(IF(F366="",SUMIF(F$3:F366,F365,P$3:P365),VLOOKUP(J:J,Прайс!A:F,6,0)*K366)," ")</f>
        <v>0</v>
      </c>
      <c r="Q366" s="1">
        <f ca="1">IFERROR(IF(F366="",SUMIF(F$3:F366,F365,Q$3:Q365),VLOOKUP(J:J,Прайс!A:G,7,0)*K366)," ")</f>
        <v>0</v>
      </c>
      <c r="R366" s="7">
        <f ca="1">IFERROR(IF(F366="",SUMIF(F$3:F366,F365,R$3:R365),(N366-(M366+O366+P366)))," ")</f>
        <v>0</v>
      </c>
      <c r="S366" s="1">
        <f ca="1">IFERROR(IF(F366="",SUMIF(F$3:F366,F365,S$3:S365),(N366-(M366+O366+Q366)))," ")</f>
        <v>0</v>
      </c>
      <c r="T366" s="23" t="str">
        <f>IFERROR(IF(F366="",AVERAGEIF(F$3:F366,F365,T$3:T366),R366/N366)," ")</f>
        <v xml:space="preserve"> </v>
      </c>
      <c r="U366" s="23" t="str">
        <f>IFERROR(IF(F366="",AVERAGEIF(F$3:F366,F365,U$3:U366),S366/N366)," ")</f>
        <v xml:space="preserve"> </v>
      </c>
      <c r="V366" s="1" t="str">
        <f t="shared" si="17"/>
        <v xml:space="preserve"> </v>
      </c>
      <c r="AB366" s="7">
        <f ca="1">IFERROR(IF(F366="",SUMIF(F$3:F366,F365,AB$3:AB365),Доп!K364+Доп!L364)," ")</f>
        <v>0</v>
      </c>
      <c r="AC366" s="7">
        <f ca="1">IFERROR(IF(F366="",SUMIF(F$3:F366,F365,AC$3:AC365),IF(AB366&gt;0,AB366-(M366+P366),""))," ")</f>
        <v>0</v>
      </c>
      <c r="AD366" s="1">
        <f ca="1">IFERROR(IF(F366="",SUMIF(F$3:F366,F365,AD$3:AD365),IF(AB366&gt;0,AB366-(M366+Q366),""))," ")</f>
        <v>0</v>
      </c>
      <c r="AE366" s="23" t="str">
        <f>IFERROR(IF(F366="",AVERAGEIF(F$3:F366,F365,AE$3:AE366),AC366/N366)," ")</f>
        <v xml:space="preserve"> </v>
      </c>
      <c r="AF366" s="23" t="str">
        <f>IFERROR(IF(F366="",AVERAGEIF(F$3:F366,F365,AF$3:AF366),AD366/N366)," ")</f>
        <v xml:space="preserve"> </v>
      </c>
    </row>
    <row r="367" spans="7:32" ht="19" customHeight="1" x14ac:dyDescent="0.2">
      <c r="G367" s="1" t="str">
        <f t="shared" si="15"/>
        <v/>
      </c>
      <c r="I367" s="1">
        <f t="shared" si="16"/>
        <v>0</v>
      </c>
      <c r="M367" s="1">
        <f ca="1">IF(F367="",SUMIF(F$3:F367,F366,M$3:M366),K367*L367)</f>
        <v>0</v>
      </c>
      <c r="N367" s="1">
        <f ca="1">IFERROR(IF(F367="",SUMIF(F$3:F367,F366,N$3:N366),VLOOKUP(J:J,Прайс!A:C,3,0)*K367)," ")</f>
        <v>0</v>
      </c>
      <c r="O367" s="7">
        <f ca="1">IFERROR(IF(F367="",SUMIF(F$3:F367,F366,O$3:O366),VLOOKUP(J:J,Прайс!A:E,5,0)*K367)," ")</f>
        <v>0</v>
      </c>
      <c r="P367" s="1">
        <f ca="1">IFERROR(IF(F367="",SUMIF(F$3:F367,F366,P$3:P366),VLOOKUP(J:J,Прайс!A:F,6,0)*K367)," ")</f>
        <v>0</v>
      </c>
      <c r="Q367" s="1">
        <f ca="1">IFERROR(IF(F367="",SUMIF(F$3:F367,F366,Q$3:Q366),VLOOKUP(J:J,Прайс!A:G,7,0)*K367)," ")</f>
        <v>0</v>
      </c>
      <c r="R367" s="7">
        <f ca="1">IFERROR(IF(F367="",SUMIF(F$3:F367,F366,R$3:R366),(N367-(M367+O367+P367)))," ")</f>
        <v>0</v>
      </c>
      <c r="S367" s="1">
        <f ca="1">IFERROR(IF(F367="",SUMIF(F$3:F367,F366,S$3:S366),(N367-(M367+O367+Q367)))," ")</f>
        <v>0</v>
      </c>
      <c r="T367" s="23" t="str">
        <f>IFERROR(IF(F367="",AVERAGEIF(F$3:F367,F366,T$3:T367),R367/N367)," ")</f>
        <v xml:space="preserve"> </v>
      </c>
      <c r="U367" s="23" t="str">
        <f>IFERROR(IF(F367="",AVERAGEIF(F$3:F367,F366,U$3:U367),S367/N367)," ")</f>
        <v xml:space="preserve"> </v>
      </c>
      <c r="V367" s="1" t="str">
        <f t="shared" si="17"/>
        <v xml:space="preserve"> </v>
      </c>
      <c r="AB367" s="7">
        <f ca="1">IFERROR(IF(F367="",SUMIF(F$3:F367,F366,AB$3:AB366),Доп!K365+Доп!L365)," ")</f>
        <v>0</v>
      </c>
      <c r="AC367" s="7">
        <f ca="1">IFERROR(IF(F367="",SUMIF(F$3:F367,F366,AC$3:AC366),IF(AB367&gt;0,AB367-(M367+P367),""))," ")</f>
        <v>0</v>
      </c>
      <c r="AD367" s="1">
        <f ca="1">IFERROR(IF(F367="",SUMIF(F$3:F367,F366,AD$3:AD366),IF(AB367&gt;0,AB367-(M367+Q367),""))," ")</f>
        <v>0</v>
      </c>
      <c r="AE367" s="23" t="str">
        <f>IFERROR(IF(F367="",AVERAGEIF(F$3:F367,F366,AE$3:AE367),AC367/N367)," ")</f>
        <v xml:space="preserve"> </v>
      </c>
      <c r="AF367" s="23" t="str">
        <f>IFERROR(IF(F367="",AVERAGEIF(F$3:F367,F366,AF$3:AF367),AD367/N367)," ")</f>
        <v xml:space="preserve"> </v>
      </c>
    </row>
    <row r="368" spans="7:32" ht="19" customHeight="1" x14ac:dyDescent="0.2">
      <c r="G368" s="1" t="str">
        <f t="shared" si="15"/>
        <v/>
      </c>
      <c r="I368" s="1">
        <f t="shared" si="16"/>
        <v>0</v>
      </c>
      <c r="M368" s="1">
        <f ca="1">IF(F368="",SUMIF(F$3:F368,F367,M$3:M367),K368*L368)</f>
        <v>0</v>
      </c>
      <c r="N368" s="1">
        <f ca="1">IFERROR(IF(F368="",SUMIF(F$3:F368,F367,N$3:N367),VLOOKUP(J:J,Прайс!A:C,3,0)*K368)," ")</f>
        <v>0</v>
      </c>
      <c r="O368" s="7">
        <f ca="1">IFERROR(IF(F368="",SUMIF(F$3:F368,F367,O$3:O367),VLOOKUP(J:J,Прайс!A:E,5,0)*K368)," ")</f>
        <v>0</v>
      </c>
      <c r="P368" s="1">
        <f ca="1">IFERROR(IF(F368="",SUMIF(F$3:F368,F367,P$3:P367),VLOOKUP(J:J,Прайс!A:F,6,0)*K368)," ")</f>
        <v>0</v>
      </c>
      <c r="Q368" s="1">
        <f ca="1">IFERROR(IF(F368="",SUMIF(F$3:F368,F367,Q$3:Q367),VLOOKUP(J:J,Прайс!A:G,7,0)*K368)," ")</f>
        <v>0</v>
      </c>
      <c r="R368" s="7">
        <f ca="1">IFERROR(IF(F368="",SUMIF(F$3:F368,F367,R$3:R367),(N368-(M368+O368+P368)))," ")</f>
        <v>0</v>
      </c>
      <c r="S368" s="1">
        <f ca="1">IFERROR(IF(F368="",SUMIF(F$3:F368,F367,S$3:S367),(N368-(M368+O368+Q368)))," ")</f>
        <v>0</v>
      </c>
      <c r="T368" s="23" t="str">
        <f>IFERROR(IF(F368="",AVERAGEIF(F$3:F368,F367,T$3:T368),R368/N368)," ")</f>
        <v xml:space="preserve"> </v>
      </c>
      <c r="U368" s="23" t="str">
        <f>IFERROR(IF(F368="",AVERAGEIF(F$3:F368,F367,U$3:U368),S368/N368)," ")</f>
        <v xml:space="preserve"> </v>
      </c>
      <c r="V368" s="1" t="str">
        <f t="shared" si="17"/>
        <v xml:space="preserve"> </v>
      </c>
      <c r="AB368" s="7">
        <f ca="1">IFERROR(IF(F368="",SUMIF(F$3:F368,F367,AB$3:AB367),Доп!K366+Доп!L366)," ")</f>
        <v>0</v>
      </c>
      <c r="AC368" s="7">
        <f ca="1">IFERROR(IF(F368="",SUMIF(F$3:F368,F367,AC$3:AC367),IF(AB368&gt;0,AB368-(M368+P368),""))," ")</f>
        <v>0</v>
      </c>
      <c r="AD368" s="1">
        <f ca="1">IFERROR(IF(F368="",SUMIF(F$3:F368,F367,AD$3:AD367),IF(AB368&gt;0,AB368-(M368+Q368),""))," ")</f>
        <v>0</v>
      </c>
      <c r="AE368" s="23" t="str">
        <f>IFERROR(IF(F368="",AVERAGEIF(F$3:F368,F367,AE$3:AE368),AC368/N368)," ")</f>
        <v xml:space="preserve"> </v>
      </c>
      <c r="AF368" s="23" t="str">
        <f>IFERROR(IF(F368="",AVERAGEIF(F$3:F368,F367,AF$3:AF368),AD368/N368)," ")</f>
        <v xml:space="preserve"> </v>
      </c>
    </row>
    <row r="369" spans="7:32" ht="19" customHeight="1" x14ac:dyDescent="0.2">
      <c r="G369" s="1" t="str">
        <f t="shared" si="15"/>
        <v/>
      </c>
      <c r="I369" s="1">
        <f t="shared" si="16"/>
        <v>0</v>
      </c>
      <c r="M369" s="1">
        <f ca="1">IF(F369="",SUMIF(F$3:F369,F368,M$3:M368),K369*L369)</f>
        <v>0</v>
      </c>
      <c r="N369" s="1">
        <f ca="1">IFERROR(IF(F369="",SUMIF(F$3:F369,F368,N$3:N368),VLOOKUP(J:J,Прайс!A:C,3,0)*K369)," ")</f>
        <v>0</v>
      </c>
      <c r="O369" s="7">
        <f ca="1">IFERROR(IF(F369="",SUMIF(F$3:F369,F368,O$3:O368),VLOOKUP(J:J,Прайс!A:E,5,0)*K369)," ")</f>
        <v>0</v>
      </c>
      <c r="P369" s="1">
        <f ca="1">IFERROR(IF(F369="",SUMIF(F$3:F369,F368,P$3:P368),VLOOKUP(J:J,Прайс!A:F,6,0)*K369)," ")</f>
        <v>0</v>
      </c>
      <c r="Q369" s="1">
        <f ca="1">IFERROR(IF(F369="",SUMIF(F$3:F369,F368,Q$3:Q368),VLOOKUP(J:J,Прайс!A:G,7,0)*K369)," ")</f>
        <v>0</v>
      </c>
      <c r="R369" s="7">
        <f ca="1">IFERROR(IF(F369="",SUMIF(F$3:F369,F368,R$3:R368),(N369-(M369+O369+P369)))," ")</f>
        <v>0</v>
      </c>
      <c r="S369" s="1">
        <f ca="1">IFERROR(IF(F369="",SUMIF(F$3:F369,F368,S$3:S368),(N369-(M369+O369+Q369)))," ")</f>
        <v>0</v>
      </c>
      <c r="T369" s="23" t="str">
        <f>IFERROR(IF(F369="",AVERAGEIF(F$3:F369,F368,T$3:T369),R369/N369)," ")</f>
        <v xml:space="preserve"> </v>
      </c>
      <c r="U369" s="23" t="str">
        <f>IFERROR(IF(F369="",AVERAGEIF(F$3:F369,F368,U$3:U369),S369/N369)," ")</f>
        <v xml:space="preserve"> </v>
      </c>
      <c r="V369" s="1" t="str">
        <f t="shared" si="17"/>
        <v xml:space="preserve"> </v>
      </c>
      <c r="AB369" s="7">
        <f ca="1">IFERROR(IF(F369="",SUMIF(F$3:F369,F368,AB$3:AB368),Доп!K367+Доп!L367)," ")</f>
        <v>0</v>
      </c>
      <c r="AC369" s="7">
        <f ca="1">IFERROR(IF(F369="",SUMIF(F$3:F369,F368,AC$3:AC368),IF(AB369&gt;0,AB369-(M369+P369),""))," ")</f>
        <v>0</v>
      </c>
      <c r="AD369" s="1">
        <f ca="1">IFERROR(IF(F369="",SUMIF(F$3:F369,F368,AD$3:AD368),IF(AB369&gt;0,AB369-(M369+Q369),""))," ")</f>
        <v>0</v>
      </c>
      <c r="AE369" s="23" t="str">
        <f>IFERROR(IF(F369="",AVERAGEIF(F$3:F369,F368,AE$3:AE369),AC369/N369)," ")</f>
        <v xml:space="preserve"> </v>
      </c>
      <c r="AF369" s="23" t="str">
        <f>IFERROR(IF(F369="",AVERAGEIF(F$3:F369,F368,AF$3:AF369),AD369/N369)," ")</f>
        <v xml:space="preserve"> </v>
      </c>
    </row>
    <row r="370" spans="7:32" ht="19" customHeight="1" x14ac:dyDescent="0.2">
      <c r="G370" s="1" t="str">
        <f t="shared" si="15"/>
        <v/>
      </c>
      <c r="I370" s="1">
        <f t="shared" si="16"/>
        <v>0</v>
      </c>
      <c r="M370" s="1">
        <f ca="1">IF(F370="",SUMIF(F$3:F370,F369,M$3:M369),K370*L370)</f>
        <v>0</v>
      </c>
      <c r="N370" s="1">
        <f ca="1">IFERROR(IF(F370="",SUMIF(F$3:F370,F369,N$3:N369),VLOOKUP(J:J,Прайс!A:C,3,0)*K370)," ")</f>
        <v>0</v>
      </c>
      <c r="O370" s="7">
        <f ca="1">IFERROR(IF(F370="",SUMIF(F$3:F370,F369,O$3:O369),VLOOKUP(J:J,Прайс!A:E,5,0)*K370)," ")</f>
        <v>0</v>
      </c>
      <c r="P370" s="1">
        <f ca="1">IFERROR(IF(F370="",SUMIF(F$3:F370,F369,P$3:P369),VLOOKUP(J:J,Прайс!A:F,6,0)*K370)," ")</f>
        <v>0</v>
      </c>
      <c r="Q370" s="1">
        <f ca="1">IFERROR(IF(F370="",SUMIF(F$3:F370,F369,Q$3:Q369),VLOOKUP(J:J,Прайс!A:G,7,0)*K370)," ")</f>
        <v>0</v>
      </c>
      <c r="R370" s="7">
        <f ca="1">IFERROR(IF(F370="",SUMIF(F$3:F370,F369,R$3:R369),(N370-(M370+O370+P370)))," ")</f>
        <v>0</v>
      </c>
      <c r="S370" s="1">
        <f ca="1">IFERROR(IF(F370="",SUMIF(F$3:F370,F369,S$3:S369),(N370-(M370+O370+Q370)))," ")</f>
        <v>0</v>
      </c>
      <c r="T370" s="23" t="str">
        <f>IFERROR(IF(F370="",AVERAGEIF(F$3:F370,F369,T$3:T370),R370/N370)," ")</f>
        <v xml:space="preserve"> </v>
      </c>
      <c r="U370" s="23" t="str">
        <f>IFERROR(IF(F370="",AVERAGEIF(F$3:F370,F369,U$3:U370),S370/N370)," ")</f>
        <v xml:space="preserve"> </v>
      </c>
      <c r="V370" s="1" t="str">
        <f t="shared" si="17"/>
        <v xml:space="preserve"> </v>
      </c>
      <c r="AB370" s="7">
        <f ca="1">IFERROR(IF(F370="",SUMIF(F$3:F370,F369,AB$3:AB369),Доп!K368+Доп!L368)," ")</f>
        <v>0</v>
      </c>
      <c r="AC370" s="7">
        <f ca="1">IFERROR(IF(F370="",SUMIF(F$3:F370,F369,AC$3:AC369),IF(AB370&gt;0,AB370-(M370+P370),""))," ")</f>
        <v>0</v>
      </c>
      <c r="AD370" s="1">
        <f ca="1">IFERROR(IF(F370="",SUMIF(F$3:F370,F369,AD$3:AD369),IF(AB370&gt;0,AB370-(M370+Q370),""))," ")</f>
        <v>0</v>
      </c>
      <c r="AE370" s="23" t="str">
        <f>IFERROR(IF(F370="",AVERAGEIF(F$3:F370,F369,AE$3:AE370),AC370/N370)," ")</f>
        <v xml:space="preserve"> </v>
      </c>
      <c r="AF370" s="23" t="str">
        <f>IFERROR(IF(F370="",AVERAGEIF(F$3:F370,F369,AF$3:AF370),AD370/N370)," ")</f>
        <v xml:space="preserve"> </v>
      </c>
    </row>
    <row r="371" spans="7:32" ht="19" customHeight="1" x14ac:dyDescent="0.2">
      <c r="G371" s="1" t="str">
        <f t="shared" si="15"/>
        <v/>
      </c>
      <c r="I371" s="1">
        <f t="shared" si="16"/>
        <v>0</v>
      </c>
      <c r="M371" s="1">
        <f ca="1">IF(F371="",SUMIF(F$3:F371,F370,M$3:M370),K371*L371)</f>
        <v>0</v>
      </c>
      <c r="N371" s="1">
        <f ca="1">IFERROR(IF(F371="",SUMIF(F$3:F371,F370,N$3:N370),VLOOKUP(J:J,Прайс!A:C,3,0)*K371)," ")</f>
        <v>0</v>
      </c>
      <c r="O371" s="7">
        <f ca="1">IFERROR(IF(F371="",SUMIF(F$3:F371,F370,O$3:O370),VLOOKUP(J:J,Прайс!A:E,5,0)*K371)," ")</f>
        <v>0</v>
      </c>
      <c r="P371" s="1">
        <f ca="1">IFERROR(IF(F371="",SUMIF(F$3:F371,F370,P$3:P370),VLOOKUP(J:J,Прайс!A:F,6,0)*K371)," ")</f>
        <v>0</v>
      </c>
      <c r="Q371" s="1">
        <f ca="1">IFERROR(IF(F371="",SUMIF(F$3:F371,F370,Q$3:Q370),VLOOKUP(J:J,Прайс!A:G,7,0)*K371)," ")</f>
        <v>0</v>
      </c>
      <c r="R371" s="7">
        <f ca="1">IFERROR(IF(F371="",SUMIF(F$3:F371,F370,R$3:R370),(N371-(M371+O371+P371)))," ")</f>
        <v>0</v>
      </c>
      <c r="S371" s="1">
        <f ca="1">IFERROR(IF(F371="",SUMIF(F$3:F371,F370,S$3:S370),(N371-(M371+O371+Q371)))," ")</f>
        <v>0</v>
      </c>
      <c r="T371" s="23" t="str">
        <f>IFERROR(IF(F371="",AVERAGEIF(F$3:F371,F370,T$3:T371),R371/N371)," ")</f>
        <v xml:space="preserve"> </v>
      </c>
      <c r="U371" s="23" t="str">
        <f>IFERROR(IF(F371="",AVERAGEIF(F$3:F371,F370,U$3:U371),S371/N371)," ")</f>
        <v xml:space="preserve"> </v>
      </c>
      <c r="V371" s="1" t="str">
        <f t="shared" si="17"/>
        <v xml:space="preserve"> </v>
      </c>
      <c r="AB371" s="7">
        <f ca="1">IFERROR(IF(F371="",SUMIF(F$3:F371,F370,AB$3:AB370),Доп!K369+Доп!L369)," ")</f>
        <v>0</v>
      </c>
      <c r="AC371" s="7">
        <f ca="1">IFERROR(IF(F371="",SUMIF(F$3:F371,F370,AC$3:AC370),IF(AB371&gt;0,AB371-(M371+P371),""))," ")</f>
        <v>0</v>
      </c>
      <c r="AD371" s="1">
        <f ca="1">IFERROR(IF(F371="",SUMIF(F$3:F371,F370,AD$3:AD370),IF(AB371&gt;0,AB371-(M371+Q371),""))," ")</f>
        <v>0</v>
      </c>
      <c r="AE371" s="23" t="str">
        <f>IFERROR(IF(F371="",AVERAGEIF(F$3:F371,F370,AE$3:AE371),AC371/N371)," ")</f>
        <v xml:space="preserve"> </v>
      </c>
      <c r="AF371" s="23" t="str">
        <f>IFERROR(IF(F371="",AVERAGEIF(F$3:F371,F370,AF$3:AF371),AD371/N371)," ")</f>
        <v xml:space="preserve"> </v>
      </c>
    </row>
    <row r="372" spans="7:32" ht="19" customHeight="1" x14ac:dyDescent="0.2">
      <c r="G372" s="1" t="str">
        <f t="shared" si="15"/>
        <v/>
      </c>
      <c r="I372" s="1">
        <f t="shared" si="16"/>
        <v>0</v>
      </c>
      <c r="M372" s="1">
        <f ca="1">IF(F372="",SUMIF(F$3:F372,F371,M$3:M371),K372*L372)</f>
        <v>0</v>
      </c>
      <c r="N372" s="1">
        <f ca="1">IFERROR(IF(F372="",SUMIF(F$3:F372,F371,N$3:N371),VLOOKUP(J:J,Прайс!A:C,3,0)*K372)," ")</f>
        <v>0</v>
      </c>
      <c r="O372" s="7">
        <f ca="1">IFERROR(IF(F372="",SUMIF(F$3:F372,F371,O$3:O371),VLOOKUP(J:J,Прайс!A:E,5,0)*K372)," ")</f>
        <v>0</v>
      </c>
      <c r="P372" s="1">
        <f ca="1">IFERROR(IF(F372="",SUMIF(F$3:F372,F371,P$3:P371),VLOOKUP(J:J,Прайс!A:F,6,0)*K372)," ")</f>
        <v>0</v>
      </c>
      <c r="Q372" s="1">
        <f ca="1">IFERROR(IF(F372="",SUMIF(F$3:F372,F371,Q$3:Q371),VLOOKUP(J:J,Прайс!A:G,7,0)*K372)," ")</f>
        <v>0</v>
      </c>
      <c r="R372" s="7">
        <f ca="1">IFERROR(IF(F372="",SUMIF(F$3:F372,F371,R$3:R371),(N372-(M372+O372+P372)))," ")</f>
        <v>0</v>
      </c>
      <c r="S372" s="1">
        <f ca="1">IFERROR(IF(F372="",SUMIF(F$3:F372,F371,S$3:S371),(N372-(M372+O372+Q372)))," ")</f>
        <v>0</v>
      </c>
      <c r="T372" s="23" t="str">
        <f>IFERROR(IF(F372="",AVERAGEIF(F$3:F372,F371,T$3:T372),R372/N372)," ")</f>
        <v xml:space="preserve"> </v>
      </c>
      <c r="U372" s="23" t="str">
        <f>IFERROR(IF(F372="",AVERAGEIF(F$3:F372,F371,U$3:U372),S372/N372)," ")</f>
        <v xml:space="preserve"> </v>
      </c>
      <c r="V372" s="1" t="str">
        <f t="shared" si="17"/>
        <v xml:space="preserve"> </v>
      </c>
      <c r="AB372" s="7">
        <f ca="1">IFERROR(IF(F372="",SUMIF(F$3:F372,F371,AB$3:AB371),Доп!K370+Доп!L370)," ")</f>
        <v>0</v>
      </c>
      <c r="AC372" s="7">
        <f ca="1">IFERROR(IF(F372="",SUMIF(F$3:F372,F371,AC$3:AC371),IF(AB372&gt;0,AB372-(M372+P372),""))," ")</f>
        <v>0</v>
      </c>
      <c r="AD372" s="1">
        <f ca="1">IFERROR(IF(F372="",SUMIF(F$3:F372,F371,AD$3:AD371),IF(AB372&gt;0,AB372-(M372+Q372),""))," ")</f>
        <v>0</v>
      </c>
      <c r="AE372" s="23" t="str">
        <f>IFERROR(IF(F372="",AVERAGEIF(F$3:F372,F371,AE$3:AE372),AC372/N372)," ")</f>
        <v xml:space="preserve"> </v>
      </c>
      <c r="AF372" s="23" t="str">
        <f>IFERROR(IF(F372="",AVERAGEIF(F$3:F372,F371,AF$3:AF372),AD372/N372)," ")</f>
        <v xml:space="preserve"> </v>
      </c>
    </row>
    <row r="373" spans="7:32" ht="19" customHeight="1" x14ac:dyDescent="0.2">
      <c r="G373" s="1" t="str">
        <f t="shared" si="15"/>
        <v/>
      </c>
      <c r="I373" s="1">
        <f t="shared" si="16"/>
        <v>0</v>
      </c>
      <c r="M373" s="1">
        <f ca="1">IF(F373="",SUMIF(F$3:F373,F372,M$3:M372),K373*L373)</f>
        <v>0</v>
      </c>
      <c r="N373" s="1">
        <f ca="1">IFERROR(IF(F373="",SUMIF(F$3:F373,F372,N$3:N372),VLOOKUP(J:J,Прайс!A:C,3,0)*K373)," ")</f>
        <v>0</v>
      </c>
      <c r="O373" s="7">
        <f ca="1">IFERROR(IF(F373="",SUMIF(F$3:F373,F372,O$3:O372),VLOOKUP(J:J,Прайс!A:E,5,0)*K373)," ")</f>
        <v>0</v>
      </c>
      <c r="P373" s="1">
        <f ca="1">IFERROR(IF(F373="",SUMIF(F$3:F373,F372,P$3:P372),VLOOKUP(J:J,Прайс!A:F,6,0)*K373)," ")</f>
        <v>0</v>
      </c>
      <c r="Q373" s="1">
        <f ca="1">IFERROR(IF(F373="",SUMIF(F$3:F373,F372,Q$3:Q372),VLOOKUP(J:J,Прайс!A:G,7,0)*K373)," ")</f>
        <v>0</v>
      </c>
      <c r="R373" s="7">
        <f ca="1">IFERROR(IF(F373="",SUMIF(F$3:F373,F372,R$3:R372),(N373-(M373+O373+P373)))," ")</f>
        <v>0</v>
      </c>
      <c r="S373" s="1">
        <f ca="1">IFERROR(IF(F373="",SUMIF(F$3:F373,F372,S$3:S372),(N373-(M373+O373+Q373)))," ")</f>
        <v>0</v>
      </c>
      <c r="T373" s="23" t="str">
        <f>IFERROR(IF(F373="",AVERAGEIF(F$3:F373,F372,T$3:T373),R373/N373)," ")</f>
        <v xml:space="preserve"> </v>
      </c>
      <c r="U373" s="23" t="str">
        <f>IFERROR(IF(F373="",AVERAGEIF(F$3:F373,F372,U$3:U373),S373/N373)," ")</f>
        <v xml:space="preserve"> </v>
      </c>
      <c r="V373" s="1" t="str">
        <f t="shared" si="17"/>
        <v xml:space="preserve"> </v>
      </c>
      <c r="AB373" s="7">
        <f ca="1">IFERROR(IF(F373="",SUMIF(F$3:F373,F372,AB$3:AB372),Доп!K371+Доп!L371)," ")</f>
        <v>0</v>
      </c>
      <c r="AC373" s="7">
        <f ca="1">IFERROR(IF(F373="",SUMIF(F$3:F373,F372,AC$3:AC372),IF(AB373&gt;0,AB373-(M373+P373),""))," ")</f>
        <v>0</v>
      </c>
      <c r="AD373" s="1">
        <f ca="1">IFERROR(IF(F373="",SUMIF(F$3:F373,F372,AD$3:AD372),IF(AB373&gt;0,AB373-(M373+Q373),""))," ")</f>
        <v>0</v>
      </c>
      <c r="AE373" s="23" t="str">
        <f>IFERROR(IF(F373="",AVERAGEIF(F$3:F373,F372,AE$3:AE373),AC373/N373)," ")</f>
        <v xml:space="preserve"> </v>
      </c>
      <c r="AF373" s="23" t="str">
        <f>IFERROR(IF(F373="",AVERAGEIF(F$3:F373,F372,AF$3:AF373),AD373/N373)," ")</f>
        <v xml:space="preserve"> </v>
      </c>
    </row>
    <row r="374" spans="7:32" ht="19" customHeight="1" x14ac:dyDescent="0.2">
      <c r="G374" s="1" t="str">
        <f t="shared" si="15"/>
        <v/>
      </c>
      <c r="I374" s="1">
        <f t="shared" si="16"/>
        <v>0</v>
      </c>
      <c r="M374" s="1">
        <f ca="1">IF(F374="",SUMIF(F$3:F374,F373,M$3:M373),K374*L374)</f>
        <v>0</v>
      </c>
      <c r="N374" s="1">
        <f ca="1">IFERROR(IF(F374="",SUMIF(F$3:F374,F373,N$3:N373),VLOOKUP(J:J,Прайс!A:C,3,0)*K374)," ")</f>
        <v>0</v>
      </c>
      <c r="O374" s="7">
        <f ca="1">IFERROR(IF(F374="",SUMIF(F$3:F374,F373,O$3:O373),VLOOKUP(J:J,Прайс!A:E,5,0)*K374)," ")</f>
        <v>0</v>
      </c>
      <c r="P374" s="1">
        <f ca="1">IFERROR(IF(F374="",SUMIF(F$3:F374,F373,P$3:P373),VLOOKUP(J:J,Прайс!A:F,6,0)*K374)," ")</f>
        <v>0</v>
      </c>
      <c r="Q374" s="1">
        <f ca="1">IFERROR(IF(F374="",SUMIF(F$3:F374,F373,Q$3:Q373),VLOOKUP(J:J,Прайс!A:G,7,0)*K374)," ")</f>
        <v>0</v>
      </c>
      <c r="R374" s="7">
        <f ca="1">IFERROR(IF(F374="",SUMIF(F$3:F374,F373,R$3:R373),(N374-(M374+O374+P374)))," ")</f>
        <v>0</v>
      </c>
      <c r="S374" s="1">
        <f ca="1">IFERROR(IF(F374="",SUMIF(F$3:F374,F373,S$3:S373),(N374-(M374+O374+Q374)))," ")</f>
        <v>0</v>
      </c>
      <c r="T374" s="23" t="str">
        <f>IFERROR(IF(F374="",AVERAGEIF(F$3:F374,F373,T$3:T374),R374/N374)," ")</f>
        <v xml:space="preserve"> </v>
      </c>
      <c r="U374" s="23" t="str">
        <f>IFERROR(IF(F374="",AVERAGEIF(F$3:F374,F373,U$3:U374),S374/N374)," ")</f>
        <v xml:space="preserve"> </v>
      </c>
      <c r="V374" s="1" t="str">
        <f t="shared" si="17"/>
        <v xml:space="preserve"> </v>
      </c>
      <c r="AB374" s="7">
        <f ca="1">IFERROR(IF(F374="",SUMIF(F$3:F374,F373,AB$3:AB373),Доп!K372+Доп!L372)," ")</f>
        <v>0</v>
      </c>
      <c r="AC374" s="7">
        <f ca="1">IFERROR(IF(F374="",SUMIF(F$3:F374,F373,AC$3:AC373),IF(AB374&gt;0,AB374-(M374+P374),""))," ")</f>
        <v>0</v>
      </c>
      <c r="AD374" s="1">
        <f ca="1">IFERROR(IF(F374="",SUMIF(F$3:F374,F373,AD$3:AD373),IF(AB374&gt;0,AB374-(M374+Q374),""))," ")</f>
        <v>0</v>
      </c>
      <c r="AE374" s="23" t="str">
        <f>IFERROR(IF(F374="",AVERAGEIF(F$3:F374,F373,AE$3:AE374),AC374/N374)," ")</f>
        <v xml:space="preserve"> </v>
      </c>
      <c r="AF374" s="23" t="str">
        <f>IFERROR(IF(F374="",AVERAGEIF(F$3:F374,F373,AF$3:AF374),AD374/N374)," ")</f>
        <v xml:space="preserve"> </v>
      </c>
    </row>
    <row r="375" spans="7:32" ht="19" customHeight="1" x14ac:dyDescent="0.2">
      <c r="G375" s="1" t="str">
        <f t="shared" si="15"/>
        <v/>
      </c>
      <c r="I375" s="1">
        <f t="shared" si="16"/>
        <v>0</v>
      </c>
      <c r="M375" s="1">
        <f ca="1">IF(F375="",SUMIF(F$3:F375,F374,M$3:M374),K375*L375)</f>
        <v>0</v>
      </c>
      <c r="N375" s="1">
        <f ca="1">IFERROR(IF(F375="",SUMIF(F$3:F375,F374,N$3:N374),VLOOKUP(J:J,Прайс!A:C,3,0)*K375)," ")</f>
        <v>0</v>
      </c>
      <c r="O375" s="7">
        <f ca="1">IFERROR(IF(F375="",SUMIF(F$3:F375,F374,O$3:O374),VLOOKUP(J:J,Прайс!A:E,5,0)*K375)," ")</f>
        <v>0</v>
      </c>
      <c r="P375" s="1">
        <f ca="1">IFERROR(IF(F375="",SUMIF(F$3:F375,F374,P$3:P374),VLOOKUP(J:J,Прайс!A:F,6,0)*K375)," ")</f>
        <v>0</v>
      </c>
      <c r="Q375" s="1">
        <f ca="1">IFERROR(IF(F375="",SUMIF(F$3:F375,F374,Q$3:Q374),VLOOKUP(J:J,Прайс!A:G,7,0)*K375)," ")</f>
        <v>0</v>
      </c>
      <c r="R375" s="7">
        <f ca="1">IFERROR(IF(F375="",SUMIF(F$3:F375,F374,R$3:R374),(N375-(M375+O375+P375)))," ")</f>
        <v>0</v>
      </c>
      <c r="S375" s="1">
        <f ca="1">IFERROR(IF(F375="",SUMIF(F$3:F375,F374,S$3:S374),(N375-(M375+O375+Q375)))," ")</f>
        <v>0</v>
      </c>
      <c r="T375" s="23" t="str">
        <f>IFERROR(IF(F375="",AVERAGEIF(F$3:F375,F374,T$3:T375),R375/N375)," ")</f>
        <v xml:space="preserve"> </v>
      </c>
      <c r="U375" s="23" t="str">
        <f>IFERROR(IF(F375="",AVERAGEIF(F$3:F375,F374,U$3:U375),S375/N375)," ")</f>
        <v xml:space="preserve"> </v>
      </c>
      <c r="V375" s="1" t="str">
        <f t="shared" si="17"/>
        <v xml:space="preserve"> </v>
      </c>
      <c r="AB375" s="7">
        <f ca="1">IFERROR(IF(F375="",SUMIF(F$3:F375,F374,AB$3:AB374),Доп!K373+Доп!L373)," ")</f>
        <v>0</v>
      </c>
      <c r="AC375" s="7">
        <f ca="1">IFERROR(IF(F375="",SUMIF(F$3:F375,F374,AC$3:AC374),IF(AB375&gt;0,AB375-(M375+P375),""))," ")</f>
        <v>0</v>
      </c>
      <c r="AD375" s="1">
        <f ca="1">IFERROR(IF(F375="",SUMIF(F$3:F375,F374,AD$3:AD374),IF(AB375&gt;0,AB375-(M375+Q375),""))," ")</f>
        <v>0</v>
      </c>
      <c r="AE375" s="23" t="str">
        <f>IFERROR(IF(F375="",AVERAGEIF(F$3:F375,F374,AE$3:AE375),AC375/N375)," ")</f>
        <v xml:space="preserve"> </v>
      </c>
      <c r="AF375" s="23" t="str">
        <f>IFERROR(IF(F375="",AVERAGEIF(F$3:F375,F374,AF$3:AF375),AD375/N375)," ")</f>
        <v xml:space="preserve"> </v>
      </c>
    </row>
    <row r="376" spans="7:32" ht="19" customHeight="1" x14ac:dyDescent="0.2">
      <c r="G376" s="1" t="str">
        <f t="shared" si="15"/>
        <v/>
      </c>
      <c r="I376" s="1">
        <f t="shared" si="16"/>
        <v>0</v>
      </c>
      <c r="M376" s="1">
        <f ca="1">IF(F376="",SUMIF(F$3:F376,F375,M$3:M375),K376*L376)</f>
        <v>0</v>
      </c>
      <c r="N376" s="1">
        <f ca="1">IFERROR(IF(F376="",SUMIF(F$3:F376,F375,N$3:N375),VLOOKUP(J:J,Прайс!A:C,3,0)*K376)," ")</f>
        <v>0</v>
      </c>
      <c r="O376" s="7">
        <f ca="1">IFERROR(IF(F376="",SUMIF(F$3:F376,F375,O$3:O375),VLOOKUP(J:J,Прайс!A:E,5,0)*K376)," ")</f>
        <v>0</v>
      </c>
      <c r="P376" s="1">
        <f ca="1">IFERROR(IF(F376="",SUMIF(F$3:F376,F375,P$3:P375),VLOOKUP(J:J,Прайс!A:F,6,0)*K376)," ")</f>
        <v>0</v>
      </c>
      <c r="Q376" s="1">
        <f ca="1">IFERROR(IF(F376="",SUMIF(F$3:F376,F375,Q$3:Q375),VLOOKUP(J:J,Прайс!A:G,7,0)*K376)," ")</f>
        <v>0</v>
      </c>
      <c r="R376" s="7">
        <f ca="1">IFERROR(IF(F376="",SUMIF(F$3:F376,F375,R$3:R375),(N376-(M376+O376+P376)))," ")</f>
        <v>0</v>
      </c>
      <c r="S376" s="1">
        <f ca="1">IFERROR(IF(F376="",SUMIF(F$3:F376,F375,S$3:S375),(N376-(M376+O376+Q376)))," ")</f>
        <v>0</v>
      </c>
      <c r="T376" s="23" t="str">
        <f>IFERROR(IF(F376="",AVERAGEIF(F$3:F376,F375,T$3:T376),R376/N376)," ")</f>
        <v xml:space="preserve"> </v>
      </c>
      <c r="U376" s="23" t="str">
        <f>IFERROR(IF(F376="",AVERAGEIF(F$3:F376,F375,U$3:U376),S376/N376)," ")</f>
        <v xml:space="preserve"> </v>
      </c>
      <c r="V376" s="1" t="str">
        <f t="shared" si="17"/>
        <v xml:space="preserve"> </v>
      </c>
      <c r="AB376" s="7">
        <f ca="1">IFERROR(IF(F376="",SUMIF(F$3:F376,F375,AB$3:AB375),Доп!K374+Доп!L374)," ")</f>
        <v>0</v>
      </c>
      <c r="AC376" s="7">
        <f ca="1">IFERROR(IF(F376="",SUMIF(F$3:F376,F375,AC$3:AC375),IF(AB376&gt;0,AB376-(M376+P376),""))," ")</f>
        <v>0</v>
      </c>
      <c r="AD376" s="1">
        <f ca="1">IFERROR(IF(F376="",SUMIF(F$3:F376,F375,AD$3:AD375),IF(AB376&gt;0,AB376-(M376+Q376),""))," ")</f>
        <v>0</v>
      </c>
      <c r="AE376" s="23" t="str">
        <f>IFERROR(IF(F376="",AVERAGEIF(F$3:F376,F375,AE$3:AE376),AC376/N376)," ")</f>
        <v xml:space="preserve"> </v>
      </c>
      <c r="AF376" s="23" t="str">
        <f>IFERROR(IF(F376="",AVERAGEIF(F$3:F376,F375,AF$3:AF376),AD376/N376)," ")</f>
        <v xml:space="preserve"> </v>
      </c>
    </row>
    <row r="377" spans="7:32" ht="19" customHeight="1" x14ac:dyDescent="0.2">
      <c r="G377" s="1" t="str">
        <f t="shared" si="15"/>
        <v/>
      </c>
      <c r="I377" s="1">
        <f t="shared" si="16"/>
        <v>0</v>
      </c>
      <c r="M377" s="1">
        <f ca="1">IF(F377="",SUMIF(F$3:F377,F376,M$3:M376),K377*L377)</f>
        <v>0</v>
      </c>
      <c r="N377" s="1">
        <f ca="1">IFERROR(IF(F377="",SUMIF(F$3:F377,F376,N$3:N376),VLOOKUP(J:J,Прайс!A:C,3,0)*K377)," ")</f>
        <v>0</v>
      </c>
      <c r="O377" s="7">
        <f ca="1">IFERROR(IF(F377="",SUMIF(F$3:F377,F376,O$3:O376),VLOOKUP(J:J,Прайс!A:E,5,0)*K377)," ")</f>
        <v>0</v>
      </c>
      <c r="P377" s="1">
        <f ca="1">IFERROR(IF(F377="",SUMIF(F$3:F377,F376,P$3:P376),VLOOKUP(J:J,Прайс!A:F,6,0)*K377)," ")</f>
        <v>0</v>
      </c>
      <c r="Q377" s="1">
        <f ca="1">IFERROR(IF(F377="",SUMIF(F$3:F377,F376,Q$3:Q376),VLOOKUP(J:J,Прайс!A:G,7,0)*K377)," ")</f>
        <v>0</v>
      </c>
      <c r="R377" s="7">
        <f ca="1">IFERROR(IF(F377="",SUMIF(F$3:F377,F376,R$3:R376),(N377-(M377+O377+P377)))," ")</f>
        <v>0</v>
      </c>
      <c r="S377" s="1">
        <f ca="1">IFERROR(IF(F377="",SUMIF(F$3:F377,F376,S$3:S376),(N377-(M377+O377+Q377)))," ")</f>
        <v>0</v>
      </c>
      <c r="T377" s="23" t="str">
        <f>IFERROR(IF(F377="",AVERAGEIF(F$3:F377,F376,T$3:T377),R377/N377)," ")</f>
        <v xml:space="preserve"> </v>
      </c>
      <c r="U377" s="23" t="str">
        <f>IFERROR(IF(F377="",AVERAGEIF(F$3:F377,F376,U$3:U377),S377/N377)," ")</f>
        <v xml:space="preserve"> </v>
      </c>
      <c r="V377" s="1" t="str">
        <f t="shared" si="17"/>
        <v xml:space="preserve"> </v>
      </c>
      <c r="AB377" s="7">
        <f ca="1">IFERROR(IF(F377="",SUMIF(F$3:F377,F376,AB$3:AB376),Доп!K375+Доп!L375)," ")</f>
        <v>0</v>
      </c>
      <c r="AC377" s="7">
        <f ca="1">IFERROR(IF(F377="",SUMIF(F$3:F377,F376,AC$3:AC376),IF(AB377&gt;0,AB377-(M377+P377),""))," ")</f>
        <v>0</v>
      </c>
      <c r="AD377" s="1">
        <f ca="1">IFERROR(IF(F377="",SUMIF(F$3:F377,F376,AD$3:AD376),IF(AB377&gt;0,AB377-(M377+Q377),""))," ")</f>
        <v>0</v>
      </c>
      <c r="AE377" s="23" t="str">
        <f>IFERROR(IF(F377="",AVERAGEIF(F$3:F377,F376,AE$3:AE377),AC377/N377)," ")</f>
        <v xml:space="preserve"> </v>
      </c>
      <c r="AF377" s="23" t="str">
        <f>IFERROR(IF(F377="",AVERAGEIF(F$3:F377,F376,AF$3:AF377),AD377/N377)," ")</f>
        <v xml:space="preserve"> </v>
      </c>
    </row>
    <row r="378" spans="7:32" ht="19" customHeight="1" x14ac:dyDescent="0.2">
      <c r="G378" s="1" t="str">
        <f t="shared" si="15"/>
        <v/>
      </c>
      <c r="I378" s="1">
        <f t="shared" si="16"/>
        <v>0</v>
      </c>
      <c r="M378" s="1">
        <f ca="1">IF(F378="",SUMIF(F$3:F378,F377,M$3:M377),K378*L378)</f>
        <v>0</v>
      </c>
      <c r="N378" s="1">
        <f ca="1">IFERROR(IF(F378="",SUMIF(F$3:F378,F377,N$3:N377),VLOOKUP(J:J,Прайс!A:C,3,0)*K378)," ")</f>
        <v>0</v>
      </c>
      <c r="O378" s="7">
        <f ca="1">IFERROR(IF(F378="",SUMIF(F$3:F378,F377,O$3:O377),VLOOKUP(J:J,Прайс!A:E,5,0)*K378)," ")</f>
        <v>0</v>
      </c>
      <c r="P378" s="1">
        <f ca="1">IFERROR(IF(F378="",SUMIF(F$3:F378,F377,P$3:P377),VLOOKUP(J:J,Прайс!A:F,6,0)*K378)," ")</f>
        <v>0</v>
      </c>
      <c r="Q378" s="1">
        <f ca="1">IFERROR(IF(F378="",SUMIF(F$3:F378,F377,Q$3:Q377),VLOOKUP(J:J,Прайс!A:G,7,0)*K378)," ")</f>
        <v>0</v>
      </c>
      <c r="R378" s="7">
        <f ca="1">IFERROR(IF(F378="",SUMIF(F$3:F378,F377,R$3:R377),(N378-(M378+O378+P378)))," ")</f>
        <v>0</v>
      </c>
      <c r="S378" s="1">
        <f ca="1">IFERROR(IF(F378="",SUMIF(F$3:F378,F377,S$3:S377),(N378-(M378+O378+Q378)))," ")</f>
        <v>0</v>
      </c>
      <c r="T378" s="23" t="str">
        <f>IFERROR(IF(F378="",AVERAGEIF(F$3:F378,F377,T$3:T378),R378/N378)," ")</f>
        <v xml:space="preserve"> </v>
      </c>
      <c r="U378" s="23" t="str">
        <f>IFERROR(IF(F378="",AVERAGEIF(F$3:F378,F377,U$3:U378),S378/N378)," ")</f>
        <v xml:space="preserve"> </v>
      </c>
      <c r="V378" s="1" t="str">
        <f t="shared" si="17"/>
        <v xml:space="preserve"> </v>
      </c>
      <c r="AB378" s="7">
        <f ca="1">IFERROR(IF(F378="",SUMIF(F$3:F378,F377,AB$3:AB377),Доп!K376+Доп!L376)," ")</f>
        <v>0</v>
      </c>
      <c r="AC378" s="7">
        <f ca="1">IFERROR(IF(F378="",SUMIF(F$3:F378,F377,AC$3:AC377),IF(AB378&gt;0,AB378-(M378+P378),""))," ")</f>
        <v>0</v>
      </c>
      <c r="AD378" s="1">
        <f ca="1">IFERROR(IF(F378="",SUMIF(F$3:F378,F377,AD$3:AD377),IF(AB378&gt;0,AB378-(M378+Q378),""))," ")</f>
        <v>0</v>
      </c>
      <c r="AE378" s="23" t="str">
        <f>IFERROR(IF(F378="",AVERAGEIF(F$3:F378,F377,AE$3:AE378),AC378/N378)," ")</f>
        <v xml:space="preserve"> </v>
      </c>
      <c r="AF378" s="23" t="str">
        <f>IFERROR(IF(F378="",AVERAGEIF(F$3:F378,F377,AF$3:AF378),AD378/N378)," ")</f>
        <v xml:space="preserve"> </v>
      </c>
    </row>
    <row r="379" spans="7:32" ht="19" customHeight="1" x14ac:dyDescent="0.2">
      <c r="G379" s="1" t="str">
        <f t="shared" si="15"/>
        <v/>
      </c>
      <c r="I379" s="1">
        <f t="shared" si="16"/>
        <v>0</v>
      </c>
      <c r="M379" s="1">
        <f ca="1">IF(F379="",SUMIF(F$3:F379,F378,M$3:M378),K379*L379)</f>
        <v>0</v>
      </c>
      <c r="N379" s="1">
        <f ca="1">IFERROR(IF(F379="",SUMIF(F$3:F379,F378,N$3:N378),VLOOKUP(J:J,Прайс!A:C,3,0)*K379)," ")</f>
        <v>0</v>
      </c>
      <c r="O379" s="7">
        <f ca="1">IFERROR(IF(F379="",SUMIF(F$3:F379,F378,O$3:O378),VLOOKUP(J:J,Прайс!A:E,5,0)*K379)," ")</f>
        <v>0</v>
      </c>
      <c r="P379" s="1">
        <f ca="1">IFERROR(IF(F379="",SUMIF(F$3:F379,F378,P$3:P378),VLOOKUP(J:J,Прайс!A:F,6,0)*K379)," ")</f>
        <v>0</v>
      </c>
      <c r="Q379" s="1">
        <f ca="1">IFERROR(IF(F379="",SUMIF(F$3:F379,F378,Q$3:Q378),VLOOKUP(J:J,Прайс!A:G,7,0)*K379)," ")</f>
        <v>0</v>
      </c>
      <c r="R379" s="7">
        <f ca="1">IFERROR(IF(F379="",SUMIF(F$3:F379,F378,R$3:R378),(N379-(M379+O379+P379)))," ")</f>
        <v>0</v>
      </c>
      <c r="S379" s="1">
        <f ca="1">IFERROR(IF(F379="",SUMIF(F$3:F379,F378,S$3:S378),(N379-(M379+O379+Q379)))," ")</f>
        <v>0</v>
      </c>
      <c r="T379" s="23" t="str">
        <f>IFERROR(IF(F379="",AVERAGEIF(F$3:F379,F378,T$3:T379),R379/N379)," ")</f>
        <v xml:space="preserve"> </v>
      </c>
      <c r="U379" s="23" t="str">
        <f>IFERROR(IF(F379="",AVERAGEIF(F$3:F379,F378,U$3:U379),S379/N379)," ")</f>
        <v xml:space="preserve"> </v>
      </c>
      <c r="V379" s="1" t="str">
        <f t="shared" si="17"/>
        <v xml:space="preserve"> </v>
      </c>
      <c r="AB379" s="7">
        <f ca="1">IFERROR(IF(F379="",SUMIF(F$3:F379,F378,AB$3:AB378),Доп!K377+Доп!L377)," ")</f>
        <v>0</v>
      </c>
      <c r="AC379" s="7">
        <f ca="1">IFERROR(IF(F379="",SUMIF(F$3:F379,F378,AC$3:AC378),IF(AB379&gt;0,AB379-(M379+P379),""))," ")</f>
        <v>0</v>
      </c>
      <c r="AD379" s="1">
        <f ca="1">IFERROR(IF(F379="",SUMIF(F$3:F379,F378,AD$3:AD378),IF(AB379&gt;0,AB379-(M379+Q379),""))," ")</f>
        <v>0</v>
      </c>
      <c r="AE379" s="23" t="str">
        <f>IFERROR(IF(F379="",AVERAGEIF(F$3:F379,F378,AE$3:AE379),AC379/N379)," ")</f>
        <v xml:space="preserve"> </v>
      </c>
      <c r="AF379" s="23" t="str">
        <f>IFERROR(IF(F379="",AVERAGEIF(F$3:F379,F378,AF$3:AF379),AD379/N379)," ")</f>
        <v xml:space="preserve"> </v>
      </c>
    </row>
    <row r="380" spans="7:32" ht="19" customHeight="1" x14ac:dyDescent="0.2">
      <c r="G380" s="1" t="str">
        <f t="shared" si="15"/>
        <v/>
      </c>
      <c r="I380" s="1">
        <f t="shared" si="16"/>
        <v>0</v>
      </c>
      <c r="M380" s="1">
        <f ca="1">IF(F380="",SUMIF(F$3:F380,F379,M$3:M379),K380*L380)</f>
        <v>0</v>
      </c>
      <c r="N380" s="1">
        <f ca="1">IFERROR(IF(F380="",SUMIF(F$3:F380,F379,N$3:N379),VLOOKUP(J:J,Прайс!A:C,3,0)*K380)," ")</f>
        <v>0</v>
      </c>
      <c r="O380" s="7">
        <f ca="1">IFERROR(IF(F380="",SUMIF(F$3:F380,F379,O$3:O379),VLOOKUP(J:J,Прайс!A:E,5,0)*K380)," ")</f>
        <v>0</v>
      </c>
      <c r="P380" s="1">
        <f ca="1">IFERROR(IF(F380="",SUMIF(F$3:F380,F379,P$3:P379),VLOOKUP(J:J,Прайс!A:F,6,0)*K380)," ")</f>
        <v>0</v>
      </c>
      <c r="Q380" s="1">
        <f ca="1">IFERROR(IF(F380="",SUMIF(F$3:F380,F379,Q$3:Q379),VLOOKUP(J:J,Прайс!A:G,7,0)*K380)," ")</f>
        <v>0</v>
      </c>
      <c r="R380" s="7">
        <f ca="1">IFERROR(IF(F380="",SUMIF(F$3:F380,F379,R$3:R379),(N380-(M380+O380+P380)))," ")</f>
        <v>0</v>
      </c>
      <c r="S380" s="1">
        <f ca="1">IFERROR(IF(F380="",SUMIF(F$3:F380,F379,S$3:S379),(N380-(M380+O380+Q380)))," ")</f>
        <v>0</v>
      </c>
      <c r="T380" s="23" t="str">
        <f>IFERROR(IF(F380="",AVERAGEIF(F$3:F380,F379,T$3:T380),R380/N380)," ")</f>
        <v xml:space="preserve"> </v>
      </c>
      <c r="U380" s="23" t="str">
        <f>IFERROR(IF(F380="",AVERAGEIF(F$3:F380,F379,U$3:U380),S380/N380)," ")</f>
        <v xml:space="preserve"> </v>
      </c>
      <c r="V380" s="1" t="str">
        <f t="shared" si="17"/>
        <v xml:space="preserve"> </v>
      </c>
      <c r="AB380" s="7">
        <f ca="1">IFERROR(IF(F380="",SUMIF(F$3:F380,F379,AB$3:AB379),Доп!K378+Доп!L378)," ")</f>
        <v>0</v>
      </c>
      <c r="AC380" s="7">
        <f ca="1">IFERROR(IF(F380="",SUMIF(F$3:F380,F379,AC$3:AC379),IF(AB380&gt;0,AB380-(M380+P380),""))," ")</f>
        <v>0</v>
      </c>
      <c r="AD380" s="1">
        <f ca="1">IFERROR(IF(F380="",SUMIF(F$3:F380,F379,AD$3:AD379),IF(AB380&gt;0,AB380-(M380+Q380),""))," ")</f>
        <v>0</v>
      </c>
      <c r="AE380" s="23" t="str">
        <f>IFERROR(IF(F380="",AVERAGEIF(F$3:F380,F379,AE$3:AE380),AC380/N380)," ")</f>
        <v xml:space="preserve"> </v>
      </c>
      <c r="AF380" s="23" t="str">
        <f>IFERROR(IF(F380="",AVERAGEIF(F$3:F380,F379,AF$3:AF380),AD380/N380)," ")</f>
        <v xml:space="preserve"> </v>
      </c>
    </row>
    <row r="381" spans="7:32" ht="19" customHeight="1" x14ac:dyDescent="0.2">
      <c r="G381" s="1" t="str">
        <f t="shared" si="15"/>
        <v/>
      </c>
      <c r="I381" s="1">
        <f t="shared" si="16"/>
        <v>0</v>
      </c>
      <c r="M381" s="1">
        <f ca="1">IF(F381="",SUMIF(F$3:F381,F380,M$3:M380),K381*L381)</f>
        <v>0</v>
      </c>
      <c r="N381" s="1">
        <f ca="1">IFERROR(IF(F381="",SUMIF(F$3:F381,F380,N$3:N380),VLOOKUP(J:J,Прайс!A:C,3,0)*K381)," ")</f>
        <v>0</v>
      </c>
      <c r="O381" s="7">
        <f ca="1">IFERROR(IF(F381="",SUMIF(F$3:F381,F380,O$3:O380),VLOOKUP(J:J,Прайс!A:E,5,0)*K381)," ")</f>
        <v>0</v>
      </c>
      <c r="P381" s="1">
        <f ca="1">IFERROR(IF(F381="",SUMIF(F$3:F381,F380,P$3:P380),VLOOKUP(J:J,Прайс!A:F,6,0)*K381)," ")</f>
        <v>0</v>
      </c>
      <c r="Q381" s="1">
        <f ca="1">IFERROR(IF(F381="",SUMIF(F$3:F381,F380,Q$3:Q380),VLOOKUP(J:J,Прайс!A:G,7,0)*K381)," ")</f>
        <v>0</v>
      </c>
      <c r="R381" s="7">
        <f ca="1">IFERROR(IF(F381="",SUMIF(F$3:F381,F380,R$3:R380),(N381-(M381+O381+P381)))," ")</f>
        <v>0</v>
      </c>
      <c r="S381" s="1">
        <f ca="1">IFERROR(IF(F381="",SUMIF(F$3:F381,F380,S$3:S380),(N381-(M381+O381+Q381)))," ")</f>
        <v>0</v>
      </c>
      <c r="T381" s="23" t="str">
        <f>IFERROR(IF(F381="",AVERAGEIF(F$3:F381,F380,T$3:T381),R381/N381)," ")</f>
        <v xml:space="preserve"> </v>
      </c>
      <c r="U381" s="23" t="str">
        <f>IFERROR(IF(F381="",AVERAGEIF(F$3:F381,F380,U$3:U381),S381/N381)," ")</f>
        <v xml:space="preserve"> </v>
      </c>
      <c r="V381" s="1" t="str">
        <f t="shared" si="17"/>
        <v xml:space="preserve"> </v>
      </c>
      <c r="AB381" s="7">
        <f ca="1">IFERROR(IF(F381="",SUMIF(F$3:F381,F380,AB$3:AB380),Доп!K379+Доп!L379)," ")</f>
        <v>0</v>
      </c>
      <c r="AC381" s="7">
        <f ca="1">IFERROR(IF(F381="",SUMIF(F$3:F381,F380,AC$3:AC380),IF(AB381&gt;0,AB381-(M381+P381),""))," ")</f>
        <v>0</v>
      </c>
      <c r="AD381" s="1">
        <f ca="1">IFERROR(IF(F381="",SUMIF(F$3:F381,F380,AD$3:AD380),IF(AB381&gt;0,AB381-(M381+Q381),""))," ")</f>
        <v>0</v>
      </c>
      <c r="AE381" s="23" t="str">
        <f>IFERROR(IF(F381="",AVERAGEIF(F$3:F381,F380,AE$3:AE381),AC381/N381)," ")</f>
        <v xml:space="preserve"> </v>
      </c>
      <c r="AF381" s="23" t="str">
        <f>IFERROR(IF(F381="",AVERAGEIF(F$3:F381,F380,AF$3:AF381),AD381/N381)," ")</f>
        <v xml:space="preserve"> </v>
      </c>
    </row>
    <row r="382" spans="7:32" ht="19" customHeight="1" x14ac:dyDescent="0.2">
      <c r="G382" s="1" t="str">
        <f t="shared" si="15"/>
        <v/>
      </c>
      <c r="I382" s="1">
        <f t="shared" si="16"/>
        <v>0</v>
      </c>
      <c r="M382" s="1">
        <f ca="1">IF(F382="",SUMIF(F$3:F382,F381,M$3:M381),K382*L382)</f>
        <v>0</v>
      </c>
      <c r="N382" s="1">
        <f ca="1">IFERROR(IF(F382="",SUMIF(F$3:F382,F381,N$3:N381),VLOOKUP(J:J,Прайс!A:C,3,0)*K382)," ")</f>
        <v>0</v>
      </c>
      <c r="O382" s="7">
        <f ca="1">IFERROR(IF(F382="",SUMIF(F$3:F382,F381,O$3:O381),VLOOKUP(J:J,Прайс!A:E,5,0)*K382)," ")</f>
        <v>0</v>
      </c>
      <c r="P382" s="1">
        <f ca="1">IFERROR(IF(F382="",SUMIF(F$3:F382,F381,P$3:P381),VLOOKUP(J:J,Прайс!A:F,6,0)*K382)," ")</f>
        <v>0</v>
      </c>
      <c r="Q382" s="1">
        <f ca="1">IFERROR(IF(F382="",SUMIF(F$3:F382,F381,Q$3:Q381),VLOOKUP(J:J,Прайс!A:G,7,0)*K382)," ")</f>
        <v>0</v>
      </c>
      <c r="R382" s="7">
        <f ca="1">IFERROR(IF(F382="",SUMIF(F$3:F382,F381,R$3:R381),(N382-(M382+O382+P382)))," ")</f>
        <v>0</v>
      </c>
      <c r="S382" s="1">
        <f ca="1">IFERROR(IF(F382="",SUMIF(F$3:F382,F381,S$3:S381),(N382-(M382+O382+Q382)))," ")</f>
        <v>0</v>
      </c>
      <c r="T382" s="23" t="str">
        <f>IFERROR(IF(F382="",AVERAGEIF(F$3:F382,F381,T$3:T382),R382/N382)," ")</f>
        <v xml:space="preserve"> </v>
      </c>
      <c r="U382" s="23" t="str">
        <f>IFERROR(IF(F382="",AVERAGEIF(F$3:F382,F381,U$3:U382),S382/N382)," ")</f>
        <v xml:space="preserve"> </v>
      </c>
      <c r="V382" s="1" t="str">
        <f t="shared" si="17"/>
        <v xml:space="preserve"> </v>
      </c>
      <c r="AB382" s="7">
        <f ca="1">IFERROR(IF(F382="",SUMIF(F$3:F382,F381,AB$3:AB381),Доп!K380+Доп!L380)," ")</f>
        <v>0</v>
      </c>
      <c r="AC382" s="7">
        <f ca="1">IFERROR(IF(F382="",SUMIF(F$3:F382,F381,AC$3:AC381),IF(AB382&gt;0,AB382-(M382+P382),""))," ")</f>
        <v>0</v>
      </c>
      <c r="AD382" s="1">
        <f ca="1">IFERROR(IF(F382="",SUMIF(F$3:F382,F381,AD$3:AD381),IF(AB382&gt;0,AB382-(M382+Q382),""))," ")</f>
        <v>0</v>
      </c>
      <c r="AE382" s="23" t="str">
        <f>IFERROR(IF(F382="",AVERAGEIF(F$3:F382,F381,AE$3:AE382),AC382/N382)," ")</f>
        <v xml:space="preserve"> </v>
      </c>
      <c r="AF382" s="23" t="str">
        <f>IFERROR(IF(F382="",AVERAGEIF(F$3:F382,F381,AF$3:AF382),AD382/N382)," ")</f>
        <v xml:space="preserve"> </v>
      </c>
    </row>
    <row r="383" spans="7:32" ht="19" customHeight="1" x14ac:dyDescent="0.2">
      <c r="G383" s="1" t="str">
        <f t="shared" si="15"/>
        <v/>
      </c>
      <c r="I383" s="1">
        <f t="shared" si="16"/>
        <v>0</v>
      </c>
      <c r="M383" s="1">
        <f ca="1">IF(F383="",SUMIF(F$3:F383,F382,M$3:M382),K383*L383)</f>
        <v>0</v>
      </c>
      <c r="N383" s="1">
        <f ca="1">IFERROR(IF(F383="",SUMIF(F$3:F383,F382,N$3:N382),VLOOKUP(J:J,Прайс!A:C,3,0)*K383)," ")</f>
        <v>0</v>
      </c>
      <c r="O383" s="7">
        <f ca="1">IFERROR(IF(F383="",SUMIF(F$3:F383,F382,O$3:O382),VLOOKUP(J:J,Прайс!A:E,5,0)*K383)," ")</f>
        <v>0</v>
      </c>
      <c r="P383" s="1">
        <f ca="1">IFERROR(IF(F383="",SUMIF(F$3:F383,F382,P$3:P382),VLOOKUP(J:J,Прайс!A:F,6,0)*K383)," ")</f>
        <v>0</v>
      </c>
      <c r="Q383" s="1">
        <f ca="1">IFERROR(IF(F383="",SUMIF(F$3:F383,F382,Q$3:Q382),VLOOKUP(J:J,Прайс!A:G,7,0)*K383)," ")</f>
        <v>0</v>
      </c>
      <c r="R383" s="7">
        <f ca="1">IFERROR(IF(F383="",SUMIF(F$3:F383,F382,R$3:R382),(N383-(M383+O383+P383)))," ")</f>
        <v>0</v>
      </c>
      <c r="S383" s="1">
        <f ca="1">IFERROR(IF(F383="",SUMIF(F$3:F383,F382,S$3:S382),(N383-(M383+O383+Q383)))," ")</f>
        <v>0</v>
      </c>
      <c r="T383" s="23" t="str">
        <f>IFERROR(IF(F383="",AVERAGEIF(F$3:F383,F382,T$3:T383),R383/N383)," ")</f>
        <v xml:space="preserve"> </v>
      </c>
      <c r="U383" s="23" t="str">
        <f>IFERROR(IF(F383="",AVERAGEIF(F$3:F383,F382,U$3:U383),S383/N383)," ")</f>
        <v xml:space="preserve"> </v>
      </c>
      <c r="V383" s="1" t="str">
        <f t="shared" si="17"/>
        <v xml:space="preserve"> </v>
      </c>
      <c r="AB383" s="7">
        <f ca="1">IFERROR(IF(F383="",SUMIF(F$3:F383,F382,AB$3:AB382),Доп!K381+Доп!L381)," ")</f>
        <v>0</v>
      </c>
      <c r="AC383" s="7">
        <f ca="1">IFERROR(IF(F383="",SUMIF(F$3:F383,F382,AC$3:AC382),IF(AB383&gt;0,AB383-(M383+P383),""))," ")</f>
        <v>0</v>
      </c>
      <c r="AD383" s="1">
        <f ca="1">IFERROR(IF(F383="",SUMIF(F$3:F383,F382,AD$3:AD382),IF(AB383&gt;0,AB383-(M383+Q383),""))," ")</f>
        <v>0</v>
      </c>
      <c r="AE383" s="23" t="str">
        <f>IFERROR(IF(F383="",AVERAGEIF(F$3:F383,F382,AE$3:AE383),AC383/N383)," ")</f>
        <v xml:space="preserve"> </v>
      </c>
      <c r="AF383" s="23" t="str">
        <f>IFERROR(IF(F383="",AVERAGEIF(F$3:F383,F382,AF$3:AF383),AD383/N383)," ")</f>
        <v xml:space="preserve"> </v>
      </c>
    </row>
    <row r="384" spans="7:32" ht="19" customHeight="1" x14ac:dyDescent="0.2">
      <c r="G384" s="1" t="str">
        <f t="shared" si="15"/>
        <v/>
      </c>
      <c r="I384" s="1">
        <f t="shared" si="16"/>
        <v>0</v>
      </c>
      <c r="M384" s="1">
        <f ca="1">IF(F384="",SUMIF(F$3:F384,F383,M$3:M383),K384*L384)</f>
        <v>0</v>
      </c>
      <c r="N384" s="1">
        <f ca="1">IFERROR(IF(F384="",SUMIF(F$3:F384,F383,N$3:N383),VLOOKUP(J:J,Прайс!A:C,3,0)*K384)," ")</f>
        <v>0</v>
      </c>
      <c r="O384" s="7">
        <f ca="1">IFERROR(IF(F384="",SUMIF(F$3:F384,F383,O$3:O383),VLOOKUP(J:J,Прайс!A:E,5,0)*K384)," ")</f>
        <v>0</v>
      </c>
      <c r="P384" s="1">
        <f ca="1">IFERROR(IF(F384="",SUMIF(F$3:F384,F383,P$3:P383),VLOOKUP(J:J,Прайс!A:F,6,0)*K384)," ")</f>
        <v>0</v>
      </c>
      <c r="Q384" s="1">
        <f ca="1">IFERROR(IF(F384="",SUMIF(F$3:F384,F383,Q$3:Q383),VLOOKUP(J:J,Прайс!A:G,7,0)*K384)," ")</f>
        <v>0</v>
      </c>
      <c r="R384" s="7">
        <f ca="1">IFERROR(IF(F384="",SUMIF(F$3:F384,F383,R$3:R383),(N384-(M384+O384+P384)))," ")</f>
        <v>0</v>
      </c>
      <c r="S384" s="1">
        <f ca="1">IFERROR(IF(F384="",SUMIF(F$3:F384,F383,S$3:S383),(N384-(M384+O384+Q384)))," ")</f>
        <v>0</v>
      </c>
      <c r="T384" s="23" t="str">
        <f>IFERROR(IF(F384="",AVERAGEIF(F$3:F384,F383,T$3:T384),R384/N384)," ")</f>
        <v xml:space="preserve"> </v>
      </c>
      <c r="U384" s="23" t="str">
        <f>IFERROR(IF(F384="",AVERAGEIF(F$3:F384,F383,U$3:U384),S384/N384)," ")</f>
        <v xml:space="preserve"> </v>
      </c>
      <c r="V384" s="1" t="str">
        <f t="shared" si="17"/>
        <v xml:space="preserve"> </v>
      </c>
      <c r="AB384" s="7">
        <f ca="1">IFERROR(IF(F384="",SUMIF(F$3:F384,F383,AB$3:AB383),Доп!K382+Доп!L382)," ")</f>
        <v>0</v>
      </c>
      <c r="AC384" s="7">
        <f ca="1">IFERROR(IF(F384="",SUMIF(F$3:F384,F383,AC$3:AC383),IF(AB384&gt;0,AB384-(M384+P384),""))," ")</f>
        <v>0</v>
      </c>
      <c r="AD384" s="1">
        <f ca="1">IFERROR(IF(F384="",SUMIF(F$3:F384,F383,AD$3:AD383),IF(AB384&gt;0,AB384-(M384+Q384),""))," ")</f>
        <v>0</v>
      </c>
      <c r="AE384" s="23" t="str">
        <f>IFERROR(IF(F384="",AVERAGEIF(F$3:F384,F383,AE$3:AE384),AC384/N384)," ")</f>
        <v xml:space="preserve"> </v>
      </c>
      <c r="AF384" s="23" t="str">
        <f>IFERROR(IF(F384="",AVERAGEIF(F$3:F384,F383,AF$3:AF384),AD384/N384)," ")</f>
        <v xml:space="preserve"> </v>
      </c>
    </row>
    <row r="385" spans="7:32" ht="19" customHeight="1" x14ac:dyDescent="0.2">
      <c r="G385" s="1" t="str">
        <f t="shared" si="15"/>
        <v/>
      </c>
      <c r="I385" s="1">
        <f t="shared" si="16"/>
        <v>0</v>
      </c>
      <c r="M385" s="1">
        <f ca="1">IF(F385="",SUMIF(F$3:F385,F384,M$3:M384),K385*L385)</f>
        <v>0</v>
      </c>
      <c r="N385" s="1">
        <f ca="1">IFERROR(IF(F385="",SUMIF(F$3:F385,F384,N$3:N384),VLOOKUP(J:J,Прайс!A:C,3,0)*K385)," ")</f>
        <v>0</v>
      </c>
      <c r="O385" s="7">
        <f ca="1">IFERROR(IF(F385="",SUMIF(F$3:F385,F384,O$3:O384),VLOOKUP(J:J,Прайс!A:E,5,0)*K385)," ")</f>
        <v>0</v>
      </c>
      <c r="P385" s="1">
        <f ca="1">IFERROR(IF(F385="",SUMIF(F$3:F385,F384,P$3:P384),VLOOKUP(J:J,Прайс!A:F,6,0)*K385)," ")</f>
        <v>0</v>
      </c>
      <c r="Q385" s="1">
        <f ca="1">IFERROR(IF(F385="",SUMIF(F$3:F385,F384,Q$3:Q384),VLOOKUP(J:J,Прайс!A:G,7,0)*K385)," ")</f>
        <v>0</v>
      </c>
      <c r="R385" s="7">
        <f ca="1">IFERROR(IF(F385="",SUMIF(F$3:F385,F384,R$3:R384),(N385-(M385+O385+P385)))," ")</f>
        <v>0</v>
      </c>
      <c r="S385" s="1">
        <f ca="1">IFERROR(IF(F385="",SUMIF(F$3:F385,F384,S$3:S384),(N385-(M385+O385+Q385)))," ")</f>
        <v>0</v>
      </c>
      <c r="T385" s="23" t="str">
        <f>IFERROR(IF(F385="",AVERAGEIF(F$3:F385,F384,T$3:T385),R385/N385)," ")</f>
        <v xml:space="preserve"> </v>
      </c>
      <c r="U385" s="23" t="str">
        <f>IFERROR(IF(F385="",AVERAGEIF(F$3:F385,F384,U$3:U385),S385/N385)," ")</f>
        <v xml:space="preserve"> </v>
      </c>
      <c r="V385" s="1" t="str">
        <f t="shared" si="17"/>
        <v xml:space="preserve"> </v>
      </c>
      <c r="AB385" s="7">
        <f ca="1">IFERROR(IF(F385="",SUMIF(F$3:F385,F384,AB$3:AB384),Доп!K383+Доп!L383)," ")</f>
        <v>0</v>
      </c>
      <c r="AC385" s="7">
        <f ca="1">IFERROR(IF(F385="",SUMIF(F$3:F385,F384,AC$3:AC384),IF(AB385&gt;0,AB385-(M385+P385),""))," ")</f>
        <v>0</v>
      </c>
      <c r="AD385" s="1">
        <f ca="1">IFERROR(IF(F385="",SUMIF(F$3:F385,F384,AD$3:AD384),IF(AB385&gt;0,AB385-(M385+Q385),""))," ")</f>
        <v>0</v>
      </c>
      <c r="AE385" s="23" t="str">
        <f>IFERROR(IF(F385="",AVERAGEIF(F$3:F385,F384,AE$3:AE385),AC385/N385)," ")</f>
        <v xml:space="preserve"> </v>
      </c>
      <c r="AF385" s="23" t="str">
        <f>IFERROR(IF(F385="",AVERAGEIF(F$3:F385,F384,AF$3:AF385),AD385/N385)," ")</f>
        <v xml:space="preserve"> </v>
      </c>
    </row>
    <row r="386" spans="7:32" ht="19" customHeight="1" x14ac:dyDescent="0.2">
      <c r="G386" s="1" t="str">
        <f t="shared" si="15"/>
        <v/>
      </c>
      <c r="I386" s="1">
        <f t="shared" si="16"/>
        <v>0</v>
      </c>
      <c r="M386" s="1">
        <f ca="1">IF(F386="",SUMIF(F$3:F386,F385,M$3:M385),K386*L386)</f>
        <v>0</v>
      </c>
      <c r="N386" s="1">
        <f ca="1">IFERROR(IF(F386="",SUMIF(F$3:F386,F385,N$3:N385),VLOOKUP(J:J,Прайс!A:C,3,0)*K386)," ")</f>
        <v>0</v>
      </c>
      <c r="O386" s="7">
        <f ca="1">IFERROR(IF(F386="",SUMIF(F$3:F386,F385,O$3:O385),VLOOKUP(J:J,Прайс!A:E,5,0)*K386)," ")</f>
        <v>0</v>
      </c>
      <c r="P386" s="1">
        <f ca="1">IFERROR(IF(F386="",SUMIF(F$3:F386,F385,P$3:P385),VLOOKUP(J:J,Прайс!A:F,6,0)*K386)," ")</f>
        <v>0</v>
      </c>
      <c r="Q386" s="1">
        <f ca="1">IFERROR(IF(F386="",SUMIF(F$3:F386,F385,Q$3:Q385),VLOOKUP(J:J,Прайс!A:G,7,0)*K386)," ")</f>
        <v>0</v>
      </c>
      <c r="R386" s="7">
        <f ca="1">IFERROR(IF(F386="",SUMIF(F$3:F386,F385,R$3:R385),(N386-(M386+O386+P386)))," ")</f>
        <v>0</v>
      </c>
      <c r="S386" s="1">
        <f ca="1">IFERROR(IF(F386="",SUMIF(F$3:F386,F385,S$3:S385),(N386-(M386+O386+Q386)))," ")</f>
        <v>0</v>
      </c>
      <c r="T386" s="23" t="str">
        <f>IFERROR(IF(F386="",AVERAGEIF(F$3:F386,F385,T$3:T386),R386/N386)," ")</f>
        <v xml:space="preserve"> </v>
      </c>
      <c r="U386" s="23" t="str">
        <f>IFERROR(IF(F386="",AVERAGEIF(F$3:F386,F385,U$3:U386),S386/N386)," ")</f>
        <v xml:space="preserve"> </v>
      </c>
      <c r="V386" s="1" t="str">
        <f t="shared" si="17"/>
        <v xml:space="preserve"> </v>
      </c>
      <c r="AB386" s="7">
        <f ca="1">IFERROR(IF(F386="",SUMIF(F$3:F386,F385,AB$3:AB385),Доп!K384+Доп!L384)," ")</f>
        <v>0</v>
      </c>
      <c r="AC386" s="7">
        <f ca="1">IFERROR(IF(F386="",SUMIF(F$3:F386,F385,AC$3:AC385),IF(AB386&gt;0,AB386-(M386+P386),""))," ")</f>
        <v>0</v>
      </c>
      <c r="AD386" s="1">
        <f ca="1">IFERROR(IF(F386="",SUMIF(F$3:F386,F385,AD$3:AD385),IF(AB386&gt;0,AB386-(M386+Q386),""))," ")</f>
        <v>0</v>
      </c>
      <c r="AE386" s="23" t="str">
        <f>IFERROR(IF(F386="",AVERAGEIF(F$3:F386,F385,AE$3:AE386),AC386/N386)," ")</f>
        <v xml:space="preserve"> </v>
      </c>
      <c r="AF386" s="23" t="str">
        <f>IFERROR(IF(F386="",AVERAGEIF(F$3:F386,F385,AF$3:AF386),AD386/N386)," ")</f>
        <v xml:space="preserve"> </v>
      </c>
    </row>
    <row r="387" spans="7:32" ht="19" customHeight="1" x14ac:dyDescent="0.2">
      <c r="G387" s="1" t="str">
        <f t="shared" si="15"/>
        <v/>
      </c>
      <c r="I387" s="1">
        <f t="shared" si="16"/>
        <v>0</v>
      </c>
      <c r="M387" s="1">
        <f ca="1">IF(F387="",SUMIF(F$3:F387,F386,M$3:M386),K387*L387)</f>
        <v>0</v>
      </c>
      <c r="N387" s="1">
        <f ca="1">IFERROR(IF(F387="",SUMIF(F$3:F387,F386,N$3:N386),VLOOKUP(J:J,Прайс!A:C,3,0)*K387)," ")</f>
        <v>0</v>
      </c>
      <c r="O387" s="7">
        <f ca="1">IFERROR(IF(F387="",SUMIF(F$3:F387,F386,O$3:O386),VLOOKUP(J:J,Прайс!A:E,5,0)*K387)," ")</f>
        <v>0</v>
      </c>
      <c r="P387" s="1">
        <f ca="1">IFERROR(IF(F387="",SUMIF(F$3:F387,F386,P$3:P386),VLOOKUP(J:J,Прайс!A:F,6,0)*K387)," ")</f>
        <v>0</v>
      </c>
      <c r="Q387" s="1">
        <f ca="1">IFERROR(IF(F387="",SUMIF(F$3:F387,F386,Q$3:Q386),VLOOKUP(J:J,Прайс!A:G,7,0)*K387)," ")</f>
        <v>0</v>
      </c>
      <c r="R387" s="7">
        <f ca="1">IFERROR(IF(F387="",SUMIF(F$3:F387,F386,R$3:R386),(N387-(M387+O387+P387)))," ")</f>
        <v>0</v>
      </c>
      <c r="S387" s="1">
        <f ca="1">IFERROR(IF(F387="",SUMIF(F$3:F387,F386,S$3:S386),(N387-(M387+O387+Q387)))," ")</f>
        <v>0</v>
      </c>
      <c r="T387" s="23" t="str">
        <f>IFERROR(IF(F387="",AVERAGEIF(F$3:F387,F386,T$3:T387),R387/N387)," ")</f>
        <v xml:space="preserve"> </v>
      </c>
      <c r="U387" s="23" t="str">
        <f>IFERROR(IF(F387="",AVERAGEIF(F$3:F387,F386,U$3:U387),S387/N387)," ")</f>
        <v xml:space="preserve"> </v>
      </c>
      <c r="V387" s="1" t="str">
        <f t="shared" si="17"/>
        <v xml:space="preserve"> </v>
      </c>
      <c r="AB387" s="7">
        <f ca="1">IFERROR(IF(F387="",SUMIF(F$3:F387,F386,AB$3:AB386),Доп!K385+Доп!L385)," ")</f>
        <v>0</v>
      </c>
      <c r="AC387" s="7">
        <f ca="1">IFERROR(IF(F387="",SUMIF(F$3:F387,F386,AC$3:AC386),IF(AB387&gt;0,AB387-(M387+P387),""))," ")</f>
        <v>0</v>
      </c>
      <c r="AD387" s="1">
        <f ca="1">IFERROR(IF(F387="",SUMIF(F$3:F387,F386,AD$3:AD386),IF(AB387&gt;0,AB387-(M387+Q387),""))," ")</f>
        <v>0</v>
      </c>
      <c r="AE387" s="23" t="str">
        <f>IFERROR(IF(F387="",AVERAGEIF(F$3:F387,F386,AE$3:AE387),AC387/N387)," ")</f>
        <v xml:space="preserve"> </v>
      </c>
      <c r="AF387" s="23" t="str">
        <f>IFERROR(IF(F387="",AVERAGEIF(F$3:F387,F386,AF$3:AF387),AD387/N387)," ")</f>
        <v xml:space="preserve"> </v>
      </c>
    </row>
    <row r="388" spans="7:32" ht="19" customHeight="1" x14ac:dyDescent="0.2">
      <c r="G388" s="1" t="str">
        <f t="shared" si="15"/>
        <v/>
      </c>
      <c r="I388" s="1">
        <f t="shared" si="16"/>
        <v>0</v>
      </c>
      <c r="M388" s="1">
        <f ca="1">IF(F388="",SUMIF(F$3:F388,F387,M$3:M387),K388*L388)</f>
        <v>0</v>
      </c>
      <c r="N388" s="1">
        <f ca="1">IFERROR(IF(F388="",SUMIF(F$3:F388,F387,N$3:N387),VLOOKUP(J:J,Прайс!A:C,3,0)*K388)," ")</f>
        <v>0</v>
      </c>
      <c r="O388" s="7">
        <f ca="1">IFERROR(IF(F388="",SUMIF(F$3:F388,F387,O$3:O387),VLOOKUP(J:J,Прайс!A:E,5,0)*K388)," ")</f>
        <v>0</v>
      </c>
      <c r="P388" s="1">
        <f ca="1">IFERROR(IF(F388="",SUMIF(F$3:F388,F387,P$3:P387),VLOOKUP(J:J,Прайс!A:F,6,0)*K388)," ")</f>
        <v>0</v>
      </c>
      <c r="Q388" s="1">
        <f ca="1">IFERROR(IF(F388="",SUMIF(F$3:F388,F387,Q$3:Q387),VLOOKUP(J:J,Прайс!A:G,7,0)*K388)," ")</f>
        <v>0</v>
      </c>
      <c r="R388" s="7">
        <f ca="1">IFERROR(IF(F388="",SUMIF(F$3:F388,F387,R$3:R387),(N388-(M388+O388+P388)))," ")</f>
        <v>0</v>
      </c>
      <c r="S388" s="1">
        <f ca="1">IFERROR(IF(F388="",SUMIF(F$3:F388,F387,S$3:S387),(N388-(M388+O388+Q388)))," ")</f>
        <v>0</v>
      </c>
      <c r="T388" s="23" t="str">
        <f>IFERROR(IF(F388="",AVERAGEIF(F$3:F388,F387,T$3:T388),R388/N388)," ")</f>
        <v xml:space="preserve"> </v>
      </c>
      <c r="U388" s="23" t="str">
        <f>IFERROR(IF(F388="",AVERAGEIF(F$3:F388,F387,U$3:U388),S388/N388)," ")</f>
        <v xml:space="preserve"> </v>
      </c>
      <c r="V388" s="1" t="str">
        <f t="shared" si="17"/>
        <v xml:space="preserve"> </v>
      </c>
      <c r="AB388" s="7">
        <f ca="1">IFERROR(IF(F388="",SUMIF(F$3:F388,F387,AB$3:AB387),Доп!K386+Доп!L386)," ")</f>
        <v>0</v>
      </c>
      <c r="AC388" s="7">
        <f ca="1">IFERROR(IF(F388="",SUMIF(F$3:F388,F387,AC$3:AC387),IF(AB388&gt;0,AB388-(M388+P388),""))," ")</f>
        <v>0</v>
      </c>
      <c r="AD388" s="1">
        <f ca="1">IFERROR(IF(F388="",SUMIF(F$3:F388,F387,AD$3:AD387),IF(AB388&gt;0,AB388-(M388+Q388),""))," ")</f>
        <v>0</v>
      </c>
      <c r="AE388" s="23" t="str">
        <f>IFERROR(IF(F388="",AVERAGEIF(F$3:F388,F387,AE$3:AE388),AC388/N388)," ")</f>
        <v xml:space="preserve"> </v>
      </c>
      <c r="AF388" s="23" t="str">
        <f>IFERROR(IF(F388="",AVERAGEIF(F$3:F388,F387,AF$3:AF388),AD388/N388)," ")</f>
        <v xml:space="preserve"> </v>
      </c>
    </row>
    <row r="389" spans="7:32" ht="19" customHeight="1" x14ac:dyDescent="0.2">
      <c r="G389" s="1" t="str">
        <f t="shared" ref="G389:G452" si="18">IF(H389,SUM(G388,1),"")</f>
        <v/>
      </c>
      <c r="I389" s="1">
        <f t="shared" ref="I389:I452" si="19">--ISTEXT(J389)</f>
        <v>0</v>
      </c>
      <c r="M389" s="1">
        <f ca="1">IF(F389="",SUMIF(F$3:F389,F388,M$3:M388),K389*L389)</f>
        <v>0</v>
      </c>
      <c r="N389" s="1">
        <f ca="1">IFERROR(IF(F389="",SUMIF(F$3:F389,F388,N$3:N388),VLOOKUP(J:J,Прайс!A:C,3,0)*K389)," ")</f>
        <v>0</v>
      </c>
      <c r="O389" s="7">
        <f ca="1">IFERROR(IF(F389="",SUMIF(F$3:F389,F388,O$3:O388),VLOOKUP(J:J,Прайс!A:E,5,0)*K389)," ")</f>
        <v>0</v>
      </c>
      <c r="P389" s="1">
        <f ca="1">IFERROR(IF(F389="",SUMIF(F$3:F389,F388,P$3:P388),VLOOKUP(J:J,Прайс!A:F,6,0)*K389)," ")</f>
        <v>0</v>
      </c>
      <c r="Q389" s="1">
        <f ca="1">IFERROR(IF(F389="",SUMIF(F$3:F389,F388,Q$3:Q388),VLOOKUP(J:J,Прайс!A:G,7,0)*K389)," ")</f>
        <v>0</v>
      </c>
      <c r="R389" s="7">
        <f ca="1">IFERROR(IF(F389="",SUMIF(F$3:F389,F388,R$3:R388),(N389-(M389+O389+P389)))," ")</f>
        <v>0</v>
      </c>
      <c r="S389" s="1">
        <f ca="1">IFERROR(IF(F389="",SUMIF(F$3:F389,F388,S$3:S388),(N389-(M389+O389+Q389)))," ")</f>
        <v>0</v>
      </c>
      <c r="T389" s="23" t="str">
        <f>IFERROR(IF(F389="",AVERAGEIF(F$3:F389,F388,T$3:T389),R389/N389)," ")</f>
        <v xml:space="preserve"> </v>
      </c>
      <c r="U389" s="23" t="str">
        <f>IFERROR(IF(F389="",AVERAGEIF(F$3:F389,F388,U$3:U389),S389/N389)," ")</f>
        <v xml:space="preserve"> </v>
      </c>
      <c r="V389" s="1" t="str">
        <f t="shared" ref="V389:V452" si="20">CHOOSE(COUNTA(W389,Y389,AA389)+1," ","ОТГРУЖЕН","ДОСТАВЛЕН","ОПЛАЧЕН")</f>
        <v xml:space="preserve"> </v>
      </c>
      <c r="AB389" s="7">
        <f ca="1">IFERROR(IF(F389="",SUMIF(F$3:F389,F388,AB$3:AB388),Доп!K387+Доп!L387)," ")</f>
        <v>0</v>
      </c>
      <c r="AC389" s="7">
        <f ca="1">IFERROR(IF(F389="",SUMIF(F$3:F389,F388,AC$3:AC388),IF(AB389&gt;0,AB389-(M389+P389),""))," ")</f>
        <v>0</v>
      </c>
      <c r="AD389" s="1">
        <f ca="1">IFERROR(IF(F389="",SUMIF(F$3:F389,F388,AD$3:AD388),IF(AB389&gt;0,AB389-(M389+Q389),""))," ")</f>
        <v>0</v>
      </c>
      <c r="AE389" s="23" t="str">
        <f>IFERROR(IF(F389="",AVERAGEIF(F$3:F389,F388,AE$3:AE389),AC389/N389)," ")</f>
        <v xml:space="preserve"> </v>
      </c>
      <c r="AF389" s="23" t="str">
        <f>IFERROR(IF(F389="",AVERAGEIF(F$3:F389,F388,AF$3:AF389),AD389/N389)," ")</f>
        <v xml:space="preserve"> </v>
      </c>
    </row>
    <row r="390" spans="7:32" ht="19" customHeight="1" x14ac:dyDescent="0.2">
      <c r="G390" s="1" t="str">
        <f t="shared" si="18"/>
        <v/>
      </c>
      <c r="I390" s="1">
        <f t="shared" si="19"/>
        <v>0</v>
      </c>
      <c r="M390" s="1">
        <f ca="1">IF(F390="",SUMIF(F$3:F390,F389,M$3:M389),K390*L390)</f>
        <v>0</v>
      </c>
      <c r="N390" s="1">
        <f ca="1">IFERROR(IF(F390="",SUMIF(F$3:F390,F389,N$3:N389),VLOOKUP(J:J,Прайс!A:C,3,0)*K390)," ")</f>
        <v>0</v>
      </c>
      <c r="O390" s="7">
        <f ca="1">IFERROR(IF(F390="",SUMIF(F$3:F390,F389,O$3:O389),VLOOKUP(J:J,Прайс!A:E,5,0)*K390)," ")</f>
        <v>0</v>
      </c>
      <c r="P390" s="1">
        <f ca="1">IFERROR(IF(F390="",SUMIF(F$3:F390,F389,P$3:P389),VLOOKUP(J:J,Прайс!A:F,6,0)*K390)," ")</f>
        <v>0</v>
      </c>
      <c r="Q390" s="1">
        <f ca="1">IFERROR(IF(F390="",SUMIF(F$3:F390,F389,Q$3:Q389),VLOOKUP(J:J,Прайс!A:G,7,0)*K390)," ")</f>
        <v>0</v>
      </c>
      <c r="R390" s="7">
        <f ca="1">IFERROR(IF(F390="",SUMIF(F$3:F390,F389,R$3:R389),(N390-(M390+O390+P390)))," ")</f>
        <v>0</v>
      </c>
      <c r="S390" s="1">
        <f ca="1">IFERROR(IF(F390="",SUMIF(F$3:F390,F389,S$3:S389),(N390-(M390+O390+Q390)))," ")</f>
        <v>0</v>
      </c>
      <c r="T390" s="23" t="str">
        <f>IFERROR(IF(F390="",AVERAGEIF(F$3:F390,F389,T$3:T390),R390/N390)," ")</f>
        <v xml:space="preserve"> </v>
      </c>
      <c r="U390" s="23" t="str">
        <f>IFERROR(IF(F390="",AVERAGEIF(F$3:F390,F389,U$3:U390),S390/N390)," ")</f>
        <v xml:space="preserve"> </v>
      </c>
      <c r="V390" s="1" t="str">
        <f t="shared" si="20"/>
        <v xml:space="preserve"> </v>
      </c>
      <c r="AB390" s="7">
        <f ca="1">IFERROR(IF(F390="",SUMIF(F$3:F390,F389,AB$3:AB389),Доп!K388+Доп!L388)," ")</f>
        <v>0</v>
      </c>
      <c r="AC390" s="7">
        <f ca="1">IFERROR(IF(F390="",SUMIF(F$3:F390,F389,AC$3:AC389),IF(AB390&gt;0,AB390-(M390+P390),""))," ")</f>
        <v>0</v>
      </c>
      <c r="AD390" s="1">
        <f ca="1">IFERROR(IF(F390="",SUMIF(F$3:F390,F389,AD$3:AD389),IF(AB390&gt;0,AB390-(M390+Q390),""))," ")</f>
        <v>0</v>
      </c>
      <c r="AE390" s="23" t="str">
        <f>IFERROR(IF(F390="",AVERAGEIF(F$3:F390,F389,AE$3:AE390),AC390/N390)," ")</f>
        <v xml:space="preserve"> </v>
      </c>
      <c r="AF390" s="23" t="str">
        <f>IFERROR(IF(F390="",AVERAGEIF(F$3:F390,F389,AF$3:AF390),AD390/N390)," ")</f>
        <v xml:space="preserve"> </v>
      </c>
    </row>
    <row r="391" spans="7:32" ht="19" customHeight="1" x14ac:dyDescent="0.2">
      <c r="G391" s="1" t="str">
        <f t="shared" si="18"/>
        <v/>
      </c>
      <c r="I391" s="1">
        <f t="shared" si="19"/>
        <v>0</v>
      </c>
      <c r="M391" s="1">
        <f ca="1">IF(F391="",SUMIF(F$3:F391,F390,M$3:M390),K391*L391)</f>
        <v>0</v>
      </c>
      <c r="N391" s="1">
        <f ca="1">IFERROR(IF(F391="",SUMIF(F$3:F391,F390,N$3:N390),VLOOKUP(J:J,Прайс!A:C,3,0)*K391)," ")</f>
        <v>0</v>
      </c>
      <c r="O391" s="7">
        <f ca="1">IFERROR(IF(F391="",SUMIF(F$3:F391,F390,O$3:O390),VLOOKUP(J:J,Прайс!A:E,5,0)*K391)," ")</f>
        <v>0</v>
      </c>
      <c r="P391" s="1">
        <f ca="1">IFERROR(IF(F391="",SUMIF(F$3:F391,F390,P$3:P390),VLOOKUP(J:J,Прайс!A:F,6,0)*K391)," ")</f>
        <v>0</v>
      </c>
      <c r="Q391" s="1">
        <f ca="1">IFERROR(IF(F391="",SUMIF(F$3:F391,F390,Q$3:Q390),VLOOKUP(J:J,Прайс!A:G,7,0)*K391)," ")</f>
        <v>0</v>
      </c>
      <c r="R391" s="7">
        <f ca="1">IFERROR(IF(F391="",SUMIF(F$3:F391,F390,R$3:R390),(N391-(M391+O391+P391)))," ")</f>
        <v>0</v>
      </c>
      <c r="S391" s="1">
        <f ca="1">IFERROR(IF(F391="",SUMIF(F$3:F391,F390,S$3:S390),(N391-(M391+O391+Q391)))," ")</f>
        <v>0</v>
      </c>
      <c r="T391" s="23" t="str">
        <f>IFERROR(IF(F391="",AVERAGEIF(F$3:F391,F390,T$3:T391),R391/N391)," ")</f>
        <v xml:space="preserve"> </v>
      </c>
      <c r="U391" s="23" t="str">
        <f>IFERROR(IF(F391="",AVERAGEIF(F$3:F391,F390,U$3:U391),S391/N391)," ")</f>
        <v xml:space="preserve"> </v>
      </c>
      <c r="V391" s="1" t="str">
        <f t="shared" si="20"/>
        <v xml:space="preserve"> </v>
      </c>
      <c r="AB391" s="7">
        <f ca="1">IFERROR(IF(F391="",SUMIF(F$3:F391,F390,AB$3:AB390),Доп!K389+Доп!L389)," ")</f>
        <v>0</v>
      </c>
      <c r="AC391" s="7">
        <f ca="1">IFERROR(IF(F391="",SUMIF(F$3:F391,F390,AC$3:AC390),IF(AB391&gt;0,AB391-(M391+P391),""))," ")</f>
        <v>0</v>
      </c>
      <c r="AD391" s="1">
        <f ca="1">IFERROR(IF(F391="",SUMIF(F$3:F391,F390,AD$3:AD390),IF(AB391&gt;0,AB391-(M391+Q391),""))," ")</f>
        <v>0</v>
      </c>
      <c r="AE391" s="23" t="str">
        <f>IFERROR(IF(F391="",AVERAGEIF(F$3:F391,F390,AE$3:AE391),AC391/N391)," ")</f>
        <v xml:space="preserve"> </v>
      </c>
      <c r="AF391" s="23" t="str">
        <f>IFERROR(IF(F391="",AVERAGEIF(F$3:F391,F390,AF$3:AF391),AD391/N391)," ")</f>
        <v xml:space="preserve"> </v>
      </c>
    </row>
    <row r="392" spans="7:32" ht="19" customHeight="1" x14ac:dyDescent="0.2">
      <c r="G392" s="1" t="str">
        <f t="shared" si="18"/>
        <v/>
      </c>
      <c r="I392" s="1">
        <f t="shared" si="19"/>
        <v>0</v>
      </c>
      <c r="M392" s="1">
        <f ca="1">IF(F392="",SUMIF(F$3:F392,F391,M$3:M391),K392*L392)</f>
        <v>0</v>
      </c>
      <c r="N392" s="1">
        <f ca="1">IFERROR(IF(F392="",SUMIF(F$3:F392,F391,N$3:N391),VLOOKUP(J:J,Прайс!A:C,3,0)*K392)," ")</f>
        <v>0</v>
      </c>
      <c r="O392" s="7">
        <f ca="1">IFERROR(IF(F392="",SUMIF(F$3:F392,F391,O$3:O391),VLOOKUP(J:J,Прайс!A:E,5,0)*K392)," ")</f>
        <v>0</v>
      </c>
      <c r="P392" s="1">
        <f ca="1">IFERROR(IF(F392="",SUMIF(F$3:F392,F391,P$3:P391),VLOOKUP(J:J,Прайс!A:F,6,0)*K392)," ")</f>
        <v>0</v>
      </c>
      <c r="Q392" s="1">
        <f ca="1">IFERROR(IF(F392="",SUMIF(F$3:F392,F391,Q$3:Q391),VLOOKUP(J:J,Прайс!A:G,7,0)*K392)," ")</f>
        <v>0</v>
      </c>
      <c r="R392" s="7">
        <f ca="1">IFERROR(IF(F392="",SUMIF(F$3:F392,F391,R$3:R391),(N392-(M392+O392+P392)))," ")</f>
        <v>0</v>
      </c>
      <c r="S392" s="1">
        <f ca="1">IFERROR(IF(F392="",SUMIF(F$3:F392,F391,S$3:S391),(N392-(M392+O392+Q392)))," ")</f>
        <v>0</v>
      </c>
      <c r="T392" s="23" t="str">
        <f>IFERROR(IF(F392="",AVERAGEIF(F$3:F392,F391,T$3:T392),R392/N392)," ")</f>
        <v xml:space="preserve"> </v>
      </c>
      <c r="U392" s="23" t="str">
        <f>IFERROR(IF(F392="",AVERAGEIF(F$3:F392,F391,U$3:U392),S392/N392)," ")</f>
        <v xml:space="preserve"> </v>
      </c>
      <c r="V392" s="1" t="str">
        <f t="shared" si="20"/>
        <v xml:space="preserve"> </v>
      </c>
      <c r="AB392" s="7">
        <f ca="1">IFERROR(IF(F392="",SUMIF(F$3:F392,F391,AB$3:AB391),Доп!K390+Доп!L390)," ")</f>
        <v>0</v>
      </c>
      <c r="AC392" s="7">
        <f ca="1">IFERROR(IF(F392="",SUMIF(F$3:F392,F391,AC$3:AC391),IF(AB392&gt;0,AB392-(M392+P392),""))," ")</f>
        <v>0</v>
      </c>
      <c r="AD392" s="1">
        <f ca="1">IFERROR(IF(F392="",SUMIF(F$3:F392,F391,AD$3:AD391),IF(AB392&gt;0,AB392-(M392+Q392),""))," ")</f>
        <v>0</v>
      </c>
      <c r="AE392" s="23" t="str">
        <f>IFERROR(IF(F392="",AVERAGEIF(F$3:F392,F391,AE$3:AE392),AC392/N392)," ")</f>
        <v xml:space="preserve"> </v>
      </c>
      <c r="AF392" s="23" t="str">
        <f>IFERROR(IF(F392="",AVERAGEIF(F$3:F392,F391,AF$3:AF392),AD392/N392)," ")</f>
        <v xml:space="preserve"> </v>
      </c>
    </row>
    <row r="393" spans="7:32" ht="19" customHeight="1" x14ac:dyDescent="0.2">
      <c r="G393" s="1" t="str">
        <f t="shared" si="18"/>
        <v/>
      </c>
      <c r="I393" s="1">
        <f t="shared" si="19"/>
        <v>0</v>
      </c>
      <c r="M393" s="1">
        <f ca="1">IF(F393="",SUMIF(F$3:F393,F392,M$3:M392),K393*L393)</f>
        <v>0</v>
      </c>
      <c r="N393" s="1">
        <f ca="1">IFERROR(IF(F393="",SUMIF(F$3:F393,F392,N$3:N392),VLOOKUP(J:J,Прайс!A:C,3,0)*K393)," ")</f>
        <v>0</v>
      </c>
      <c r="O393" s="7">
        <f ca="1">IFERROR(IF(F393="",SUMIF(F$3:F393,F392,O$3:O392),VLOOKUP(J:J,Прайс!A:E,5,0)*K393)," ")</f>
        <v>0</v>
      </c>
      <c r="P393" s="1">
        <f ca="1">IFERROR(IF(F393="",SUMIF(F$3:F393,F392,P$3:P392),VLOOKUP(J:J,Прайс!A:F,6,0)*K393)," ")</f>
        <v>0</v>
      </c>
      <c r="Q393" s="1">
        <f ca="1">IFERROR(IF(F393="",SUMIF(F$3:F393,F392,Q$3:Q392),VLOOKUP(J:J,Прайс!A:G,7,0)*K393)," ")</f>
        <v>0</v>
      </c>
      <c r="R393" s="7">
        <f ca="1">IFERROR(IF(F393="",SUMIF(F$3:F393,F392,R$3:R392),(N393-(M393+O393+P393)))," ")</f>
        <v>0</v>
      </c>
      <c r="S393" s="1">
        <f ca="1">IFERROR(IF(F393="",SUMIF(F$3:F393,F392,S$3:S392),(N393-(M393+O393+Q393)))," ")</f>
        <v>0</v>
      </c>
      <c r="T393" s="23" t="str">
        <f>IFERROR(IF(F393="",AVERAGEIF(F$3:F393,F392,T$3:T393),R393/N393)," ")</f>
        <v xml:space="preserve"> </v>
      </c>
      <c r="U393" s="23" t="str">
        <f>IFERROR(IF(F393="",AVERAGEIF(F$3:F393,F392,U$3:U393),S393/N393)," ")</f>
        <v xml:space="preserve"> </v>
      </c>
      <c r="V393" s="1" t="str">
        <f t="shared" si="20"/>
        <v xml:space="preserve"> </v>
      </c>
      <c r="AB393" s="7">
        <f ca="1">IFERROR(IF(F393="",SUMIF(F$3:F393,F392,AB$3:AB392),Доп!K391+Доп!L391)," ")</f>
        <v>0</v>
      </c>
      <c r="AC393" s="7">
        <f ca="1">IFERROR(IF(F393="",SUMIF(F$3:F393,F392,AC$3:AC392),IF(AB393&gt;0,AB393-(M393+P393),""))," ")</f>
        <v>0</v>
      </c>
      <c r="AD393" s="1">
        <f ca="1">IFERROR(IF(F393="",SUMIF(F$3:F393,F392,AD$3:AD392),IF(AB393&gt;0,AB393-(M393+Q393),""))," ")</f>
        <v>0</v>
      </c>
      <c r="AE393" s="23" t="str">
        <f>IFERROR(IF(F393="",AVERAGEIF(F$3:F393,F392,AE$3:AE393),AC393/N393)," ")</f>
        <v xml:space="preserve"> </v>
      </c>
      <c r="AF393" s="23" t="str">
        <f>IFERROR(IF(F393="",AVERAGEIF(F$3:F393,F392,AF$3:AF393),AD393/N393)," ")</f>
        <v xml:space="preserve"> </v>
      </c>
    </row>
    <row r="394" spans="7:32" ht="19" customHeight="1" x14ac:dyDescent="0.2">
      <c r="G394" s="1" t="str">
        <f t="shared" si="18"/>
        <v/>
      </c>
      <c r="I394" s="1">
        <f t="shared" si="19"/>
        <v>0</v>
      </c>
      <c r="M394" s="1">
        <f ca="1">IF(F394="",SUMIF(F$3:F394,F393,M$3:M393),K394*L394)</f>
        <v>0</v>
      </c>
      <c r="N394" s="1">
        <f ca="1">IFERROR(IF(F394="",SUMIF(F$3:F394,F393,N$3:N393),VLOOKUP(J:J,Прайс!A:C,3,0)*K394)," ")</f>
        <v>0</v>
      </c>
      <c r="O394" s="7">
        <f ca="1">IFERROR(IF(F394="",SUMIF(F$3:F394,F393,O$3:O393),VLOOKUP(J:J,Прайс!A:E,5,0)*K394)," ")</f>
        <v>0</v>
      </c>
      <c r="P394" s="1">
        <f ca="1">IFERROR(IF(F394="",SUMIF(F$3:F394,F393,P$3:P393),VLOOKUP(J:J,Прайс!A:F,6,0)*K394)," ")</f>
        <v>0</v>
      </c>
      <c r="Q394" s="1">
        <f ca="1">IFERROR(IF(F394="",SUMIF(F$3:F394,F393,Q$3:Q393),VLOOKUP(J:J,Прайс!A:G,7,0)*K394)," ")</f>
        <v>0</v>
      </c>
      <c r="R394" s="7">
        <f ca="1">IFERROR(IF(F394="",SUMIF(F$3:F394,F393,R$3:R393),(N394-(M394+O394+P394)))," ")</f>
        <v>0</v>
      </c>
      <c r="S394" s="1">
        <f ca="1">IFERROR(IF(F394="",SUMIF(F$3:F394,F393,S$3:S393),(N394-(M394+O394+Q394)))," ")</f>
        <v>0</v>
      </c>
      <c r="T394" s="23" t="str">
        <f>IFERROR(IF(F394="",AVERAGEIF(F$3:F394,F393,T$3:T394),R394/N394)," ")</f>
        <v xml:space="preserve"> </v>
      </c>
      <c r="U394" s="23" t="str">
        <f>IFERROR(IF(F394="",AVERAGEIF(F$3:F394,F393,U$3:U394),S394/N394)," ")</f>
        <v xml:space="preserve"> </v>
      </c>
      <c r="V394" s="1" t="str">
        <f t="shared" si="20"/>
        <v xml:space="preserve"> </v>
      </c>
      <c r="AB394" s="7">
        <f ca="1">IFERROR(IF(F394="",SUMIF(F$3:F394,F393,AB$3:AB393),Доп!K392+Доп!L392)," ")</f>
        <v>0</v>
      </c>
      <c r="AC394" s="7">
        <f ca="1">IFERROR(IF(F394="",SUMIF(F$3:F394,F393,AC$3:AC393),IF(AB394&gt;0,AB394-(M394+P394),""))," ")</f>
        <v>0</v>
      </c>
      <c r="AD394" s="1">
        <f ca="1">IFERROR(IF(F394="",SUMIF(F$3:F394,F393,AD$3:AD393),IF(AB394&gt;0,AB394-(M394+Q394),""))," ")</f>
        <v>0</v>
      </c>
      <c r="AE394" s="23" t="str">
        <f>IFERROR(IF(F394="",AVERAGEIF(F$3:F394,F393,AE$3:AE394),AC394/N394)," ")</f>
        <v xml:space="preserve"> </v>
      </c>
      <c r="AF394" s="23" t="str">
        <f>IFERROR(IF(F394="",AVERAGEIF(F$3:F394,F393,AF$3:AF394),AD394/N394)," ")</f>
        <v xml:space="preserve"> </v>
      </c>
    </row>
    <row r="395" spans="7:32" ht="19" customHeight="1" x14ac:dyDescent="0.2">
      <c r="G395" s="1" t="str">
        <f t="shared" si="18"/>
        <v/>
      </c>
      <c r="I395" s="1">
        <f t="shared" si="19"/>
        <v>0</v>
      </c>
      <c r="M395" s="1">
        <f ca="1">IF(F395="",SUMIF(F$3:F395,F394,M$3:M394),K395*L395)</f>
        <v>0</v>
      </c>
      <c r="N395" s="1">
        <f ca="1">IFERROR(IF(F395="",SUMIF(F$3:F395,F394,N$3:N394),VLOOKUP(J:J,Прайс!A:C,3,0)*K395)," ")</f>
        <v>0</v>
      </c>
      <c r="O395" s="7">
        <f ca="1">IFERROR(IF(F395="",SUMIF(F$3:F395,F394,O$3:O394),VLOOKUP(J:J,Прайс!A:E,5,0)*K395)," ")</f>
        <v>0</v>
      </c>
      <c r="P395" s="1">
        <f ca="1">IFERROR(IF(F395="",SUMIF(F$3:F395,F394,P$3:P394),VLOOKUP(J:J,Прайс!A:F,6,0)*K395)," ")</f>
        <v>0</v>
      </c>
      <c r="Q395" s="1">
        <f ca="1">IFERROR(IF(F395="",SUMIF(F$3:F395,F394,Q$3:Q394),VLOOKUP(J:J,Прайс!A:G,7,0)*K395)," ")</f>
        <v>0</v>
      </c>
      <c r="R395" s="7">
        <f ca="1">IFERROR(IF(F395="",SUMIF(F$3:F395,F394,R$3:R394),(N395-(M395+O395+P395)))," ")</f>
        <v>0</v>
      </c>
      <c r="S395" s="1">
        <f ca="1">IFERROR(IF(F395="",SUMIF(F$3:F395,F394,S$3:S394),(N395-(M395+O395+Q395)))," ")</f>
        <v>0</v>
      </c>
      <c r="T395" s="23" t="str">
        <f>IFERROR(IF(F395="",AVERAGEIF(F$3:F395,F394,T$3:T395),R395/N395)," ")</f>
        <v xml:space="preserve"> </v>
      </c>
      <c r="U395" s="23" t="str">
        <f>IFERROR(IF(F395="",AVERAGEIF(F$3:F395,F394,U$3:U395),S395/N395)," ")</f>
        <v xml:space="preserve"> </v>
      </c>
      <c r="V395" s="1" t="str">
        <f t="shared" si="20"/>
        <v xml:space="preserve"> </v>
      </c>
      <c r="AB395" s="7">
        <f ca="1">IFERROR(IF(F395="",SUMIF(F$3:F395,F394,AB$3:AB394),Доп!K393+Доп!L393)," ")</f>
        <v>0</v>
      </c>
      <c r="AC395" s="7">
        <f ca="1">IFERROR(IF(F395="",SUMIF(F$3:F395,F394,AC$3:AC394),IF(AB395&gt;0,AB395-(M395+P395),""))," ")</f>
        <v>0</v>
      </c>
      <c r="AD395" s="1">
        <f ca="1">IFERROR(IF(F395="",SUMIF(F$3:F395,F394,AD$3:AD394),IF(AB395&gt;0,AB395-(M395+Q395),""))," ")</f>
        <v>0</v>
      </c>
      <c r="AE395" s="23" t="str">
        <f>IFERROR(IF(F395="",AVERAGEIF(F$3:F395,F394,AE$3:AE395),AC395/N395)," ")</f>
        <v xml:space="preserve"> </v>
      </c>
      <c r="AF395" s="23" t="str">
        <f>IFERROR(IF(F395="",AVERAGEIF(F$3:F395,F394,AF$3:AF395),AD395/N395)," ")</f>
        <v xml:space="preserve"> </v>
      </c>
    </row>
    <row r="396" spans="7:32" ht="19" customHeight="1" x14ac:dyDescent="0.2">
      <c r="G396" s="1" t="str">
        <f t="shared" si="18"/>
        <v/>
      </c>
      <c r="I396" s="1">
        <f t="shared" si="19"/>
        <v>0</v>
      </c>
      <c r="M396" s="1">
        <f ca="1">IF(F396="",SUMIF(F$3:F396,F395,M$3:M395),K396*L396)</f>
        <v>0</v>
      </c>
      <c r="N396" s="1">
        <f ca="1">IFERROR(IF(F396="",SUMIF(F$3:F396,F395,N$3:N395),VLOOKUP(J:J,Прайс!A:C,3,0)*K396)," ")</f>
        <v>0</v>
      </c>
      <c r="O396" s="7">
        <f ca="1">IFERROR(IF(F396="",SUMIF(F$3:F396,F395,O$3:O395),VLOOKUP(J:J,Прайс!A:E,5,0)*K396)," ")</f>
        <v>0</v>
      </c>
      <c r="P396" s="1">
        <f ca="1">IFERROR(IF(F396="",SUMIF(F$3:F396,F395,P$3:P395),VLOOKUP(J:J,Прайс!A:F,6,0)*K396)," ")</f>
        <v>0</v>
      </c>
      <c r="Q396" s="1">
        <f ca="1">IFERROR(IF(F396="",SUMIF(F$3:F396,F395,Q$3:Q395),VLOOKUP(J:J,Прайс!A:G,7,0)*K396)," ")</f>
        <v>0</v>
      </c>
      <c r="R396" s="7">
        <f ca="1">IFERROR(IF(F396="",SUMIF(F$3:F396,F395,R$3:R395),(N396-(M396+O396+P396)))," ")</f>
        <v>0</v>
      </c>
      <c r="S396" s="1">
        <f ca="1">IFERROR(IF(F396="",SUMIF(F$3:F396,F395,S$3:S395),(N396-(M396+O396+Q396)))," ")</f>
        <v>0</v>
      </c>
      <c r="T396" s="23" t="str">
        <f>IFERROR(IF(F396="",AVERAGEIF(F$3:F396,F395,T$3:T396),R396/N396)," ")</f>
        <v xml:space="preserve"> </v>
      </c>
      <c r="U396" s="23" t="str">
        <f>IFERROR(IF(F396="",AVERAGEIF(F$3:F396,F395,U$3:U396),S396/N396)," ")</f>
        <v xml:space="preserve"> </v>
      </c>
      <c r="V396" s="1" t="str">
        <f t="shared" si="20"/>
        <v xml:space="preserve"> </v>
      </c>
      <c r="AB396" s="7">
        <f ca="1">IFERROR(IF(F396="",SUMIF(F$3:F396,F395,AB$3:AB395),Доп!K394+Доп!L394)," ")</f>
        <v>0</v>
      </c>
      <c r="AC396" s="7">
        <f ca="1">IFERROR(IF(F396="",SUMIF(F$3:F396,F395,AC$3:AC395),IF(AB396&gt;0,AB396-(M396+P396),""))," ")</f>
        <v>0</v>
      </c>
      <c r="AD396" s="1">
        <f ca="1">IFERROR(IF(F396="",SUMIF(F$3:F396,F395,AD$3:AD395),IF(AB396&gt;0,AB396-(M396+Q396),""))," ")</f>
        <v>0</v>
      </c>
      <c r="AE396" s="23" t="str">
        <f>IFERROR(IF(F396="",AVERAGEIF(F$3:F396,F395,AE$3:AE396),AC396/N396)," ")</f>
        <v xml:space="preserve"> </v>
      </c>
      <c r="AF396" s="23" t="str">
        <f>IFERROR(IF(F396="",AVERAGEIF(F$3:F396,F395,AF$3:AF396),AD396/N396)," ")</f>
        <v xml:space="preserve"> </v>
      </c>
    </row>
    <row r="397" spans="7:32" ht="19" customHeight="1" x14ac:dyDescent="0.2">
      <c r="G397" s="1" t="str">
        <f t="shared" si="18"/>
        <v/>
      </c>
      <c r="I397" s="1">
        <f t="shared" si="19"/>
        <v>0</v>
      </c>
      <c r="M397" s="1">
        <f ca="1">IF(F397="",SUMIF(F$3:F397,F396,M$3:M396),K397*L397)</f>
        <v>0</v>
      </c>
      <c r="N397" s="1">
        <f ca="1">IFERROR(IF(F397="",SUMIF(F$3:F397,F396,N$3:N396),VLOOKUP(J:J,Прайс!A:C,3,0)*K397)," ")</f>
        <v>0</v>
      </c>
      <c r="O397" s="7">
        <f ca="1">IFERROR(IF(F397="",SUMIF(F$3:F397,F396,O$3:O396),VLOOKUP(J:J,Прайс!A:E,5,0)*K397)," ")</f>
        <v>0</v>
      </c>
      <c r="P397" s="1">
        <f ca="1">IFERROR(IF(F397="",SUMIF(F$3:F397,F396,P$3:P396),VLOOKUP(J:J,Прайс!A:F,6,0)*K397)," ")</f>
        <v>0</v>
      </c>
      <c r="Q397" s="1">
        <f ca="1">IFERROR(IF(F397="",SUMIF(F$3:F397,F396,Q$3:Q396),VLOOKUP(J:J,Прайс!A:G,7,0)*K397)," ")</f>
        <v>0</v>
      </c>
      <c r="R397" s="7">
        <f ca="1">IFERROR(IF(F397="",SUMIF(F$3:F397,F396,R$3:R396),(N397-(M397+O397+P397)))," ")</f>
        <v>0</v>
      </c>
      <c r="S397" s="1">
        <f ca="1">IFERROR(IF(F397="",SUMIF(F$3:F397,F396,S$3:S396),(N397-(M397+O397+Q397)))," ")</f>
        <v>0</v>
      </c>
      <c r="T397" s="23" t="str">
        <f>IFERROR(IF(F397="",AVERAGEIF(F$3:F397,F396,T$3:T397),R397/N397)," ")</f>
        <v xml:space="preserve"> </v>
      </c>
      <c r="U397" s="23" t="str">
        <f>IFERROR(IF(F397="",AVERAGEIF(F$3:F397,F396,U$3:U397),S397/N397)," ")</f>
        <v xml:space="preserve"> </v>
      </c>
      <c r="V397" s="1" t="str">
        <f t="shared" si="20"/>
        <v xml:space="preserve"> </v>
      </c>
      <c r="AB397" s="7">
        <f ca="1">IFERROR(IF(F397="",SUMIF(F$3:F397,F396,AB$3:AB396),Доп!K395+Доп!L395)," ")</f>
        <v>0</v>
      </c>
      <c r="AC397" s="7">
        <f ca="1">IFERROR(IF(F397="",SUMIF(F$3:F397,F396,AC$3:AC396),IF(AB397&gt;0,AB397-(M397+P397),""))," ")</f>
        <v>0</v>
      </c>
      <c r="AD397" s="1">
        <f ca="1">IFERROR(IF(F397="",SUMIF(F$3:F397,F396,AD$3:AD396),IF(AB397&gt;0,AB397-(M397+Q397),""))," ")</f>
        <v>0</v>
      </c>
      <c r="AE397" s="23" t="str">
        <f>IFERROR(IF(F397="",AVERAGEIF(F$3:F397,F396,AE$3:AE397),AC397/N397)," ")</f>
        <v xml:space="preserve"> </v>
      </c>
      <c r="AF397" s="23" t="str">
        <f>IFERROR(IF(F397="",AVERAGEIF(F$3:F397,F396,AF$3:AF397),AD397/N397)," ")</f>
        <v xml:space="preserve"> </v>
      </c>
    </row>
    <row r="398" spans="7:32" ht="19" customHeight="1" x14ac:dyDescent="0.2">
      <c r="G398" s="1" t="str">
        <f t="shared" si="18"/>
        <v/>
      </c>
      <c r="I398" s="1">
        <f t="shared" si="19"/>
        <v>0</v>
      </c>
      <c r="M398" s="1">
        <f ca="1">IF(F398="",SUMIF(F$3:F398,F397,M$3:M397),K398*L398)</f>
        <v>0</v>
      </c>
      <c r="N398" s="1">
        <f ca="1">IFERROR(IF(F398="",SUMIF(F$3:F398,F397,N$3:N397),VLOOKUP(J:J,Прайс!A:C,3,0)*K398)," ")</f>
        <v>0</v>
      </c>
      <c r="O398" s="7">
        <f ca="1">IFERROR(IF(F398="",SUMIF(F$3:F398,F397,O$3:O397),VLOOKUP(J:J,Прайс!A:E,5,0)*K398)," ")</f>
        <v>0</v>
      </c>
      <c r="P398" s="1">
        <f ca="1">IFERROR(IF(F398="",SUMIF(F$3:F398,F397,P$3:P397),VLOOKUP(J:J,Прайс!A:F,6,0)*K398)," ")</f>
        <v>0</v>
      </c>
      <c r="Q398" s="1">
        <f ca="1">IFERROR(IF(F398="",SUMIF(F$3:F398,F397,Q$3:Q397),VLOOKUP(J:J,Прайс!A:G,7,0)*K398)," ")</f>
        <v>0</v>
      </c>
      <c r="R398" s="7">
        <f ca="1">IFERROR(IF(F398="",SUMIF(F$3:F398,F397,R$3:R397),(N398-(M398+O398+P398)))," ")</f>
        <v>0</v>
      </c>
      <c r="S398" s="1">
        <f ca="1">IFERROR(IF(F398="",SUMIF(F$3:F398,F397,S$3:S397),(N398-(M398+O398+Q398)))," ")</f>
        <v>0</v>
      </c>
      <c r="T398" s="23" t="str">
        <f>IFERROR(IF(F398="",AVERAGEIF(F$3:F398,F397,T$3:T398),R398/N398)," ")</f>
        <v xml:space="preserve"> </v>
      </c>
      <c r="U398" s="23" t="str">
        <f>IFERROR(IF(F398="",AVERAGEIF(F$3:F398,F397,U$3:U398),S398/N398)," ")</f>
        <v xml:space="preserve"> </v>
      </c>
      <c r="V398" s="1" t="str">
        <f t="shared" si="20"/>
        <v xml:space="preserve"> </v>
      </c>
      <c r="AB398" s="7">
        <f ca="1">IFERROR(IF(F398="",SUMIF(F$3:F398,F397,AB$3:AB397),Доп!K396+Доп!L396)," ")</f>
        <v>0</v>
      </c>
      <c r="AC398" s="7">
        <f ca="1">IFERROR(IF(F398="",SUMIF(F$3:F398,F397,AC$3:AC397),IF(AB398&gt;0,AB398-(M398+P398),""))," ")</f>
        <v>0</v>
      </c>
      <c r="AD398" s="1">
        <f ca="1">IFERROR(IF(F398="",SUMIF(F$3:F398,F397,AD$3:AD397),IF(AB398&gt;0,AB398-(M398+Q398),""))," ")</f>
        <v>0</v>
      </c>
      <c r="AE398" s="23" t="str">
        <f>IFERROR(IF(F398="",AVERAGEIF(F$3:F398,F397,AE$3:AE398),AC398/N398)," ")</f>
        <v xml:space="preserve"> </v>
      </c>
      <c r="AF398" s="23" t="str">
        <f>IFERROR(IF(F398="",AVERAGEIF(F$3:F398,F397,AF$3:AF398),AD398/N398)," ")</f>
        <v xml:space="preserve"> </v>
      </c>
    </row>
    <row r="399" spans="7:32" ht="19" customHeight="1" x14ac:dyDescent="0.2">
      <c r="G399" s="1" t="str">
        <f t="shared" si="18"/>
        <v/>
      </c>
      <c r="I399" s="1">
        <f t="shared" si="19"/>
        <v>0</v>
      </c>
      <c r="M399" s="1">
        <f ca="1">IF(F399="",SUMIF(F$3:F399,F398,M$3:M398),K399*L399)</f>
        <v>0</v>
      </c>
      <c r="N399" s="1">
        <f ca="1">IFERROR(IF(F399="",SUMIF(F$3:F399,F398,N$3:N398),VLOOKUP(J:J,Прайс!A:C,3,0)*K399)," ")</f>
        <v>0</v>
      </c>
      <c r="O399" s="7">
        <f ca="1">IFERROR(IF(F399="",SUMIF(F$3:F399,F398,O$3:O398),VLOOKUP(J:J,Прайс!A:E,5,0)*K399)," ")</f>
        <v>0</v>
      </c>
      <c r="P399" s="1">
        <f ca="1">IFERROR(IF(F399="",SUMIF(F$3:F399,F398,P$3:P398),VLOOKUP(J:J,Прайс!A:F,6,0)*K399)," ")</f>
        <v>0</v>
      </c>
      <c r="Q399" s="1">
        <f ca="1">IFERROR(IF(F399="",SUMIF(F$3:F399,F398,Q$3:Q398),VLOOKUP(J:J,Прайс!A:G,7,0)*K399)," ")</f>
        <v>0</v>
      </c>
      <c r="R399" s="7">
        <f ca="1">IFERROR(IF(F399="",SUMIF(F$3:F399,F398,R$3:R398),(N399-(M399+O399+P399)))," ")</f>
        <v>0</v>
      </c>
      <c r="S399" s="1">
        <f ca="1">IFERROR(IF(F399="",SUMIF(F$3:F399,F398,S$3:S398),(N399-(M399+O399+Q399)))," ")</f>
        <v>0</v>
      </c>
      <c r="T399" s="23" t="str">
        <f>IFERROR(IF(F399="",AVERAGEIF(F$3:F399,F398,T$3:T399),R399/N399)," ")</f>
        <v xml:space="preserve"> </v>
      </c>
      <c r="U399" s="23" t="str">
        <f>IFERROR(IF(F399="",AVERAGEIF(F$3:F399,F398,U$3:U399),S399/N399)," ")</f>
        <v xml:space="preserve"> </v>
      </c>
      <c r="V399" s="1" t="str">
        <f t="shared" si="20"/>
        <v xml:space="preserve"> </v>
      </c>
      <c r="AB399" s="7">
        <f ca="1">IFERROR(IF(F399="",SUMIF(F$3:F399,F398,AB$3:AB398),Доп!K397+Доп!L397)," ")</f>
        <v>0</v>
      </c>
      <c r="AC399" s="7">
        <f ca="1">IFERROR(IF(F399="",SUMIF(F$3:F399,F398,AC$3:AC398),IF(AB399&gt;0,AB399-(M399+P399),""))," ")</f>
        <v>0</v>
      </c>
      <c r="AD399" s="1">
        <f ca="1">IFERROR(IF(F399="",SUMIF(F$3:F399,F398,AD$3:AD398),IF(AB399&gt;0,AB399-(M399+Q399),""))," ")</f>
        <v>0</v>
      </c>
      <c r="AE399" s="23" t="str">
        <f>IFERROR(IF(F399="",AVERAGEIF(F$3:F399,F398,AE$3:AE399),AC399/N399)," ")</f>
        <v xml:space="preserve"> </v>
      </c>
      <c r="AF399" s="23" t="str">
        <f>IFERROR(IF(F399="",AVERAGEIF(F$3:F399,F398,AF$3:AF399),AD399/N399)," ")</f>
        <v xml:space="preserve"> </v>
      </c>
    </row>
    <row r="400" spans="7:32" ht="19" customHeight="1" x14ac:dyDescent="0.2">
      <c r="G400" s="1" t="str">
        <f t="shared" si="18"/>
        <v/>
      </c>
      <c r="I400" s="1">
        <f t="shared" si="19"/>
        <v>0</v>
      </c>
      <c r="M400" s="1">
        <f ca="1">IF(F400="",SUMIF(F$3:F400,F399,M$3:M399),K400*L400)</f>
        <v>0</v>
      </c>
      <c r="N400" s="1">
        <f ca="1">IFERROR(IF(F400="",SUMIF(F$3:F400,F399,N$3:N399),VLOOKUP(J:J,Прайс!A:C,3,0)*K400)," ")</f>
        <v>0</v>
      </c>
      <c r="O400" s="7">
        <f ca="1">IFERROR(IF(F400="",SUMIF(F$3:F400,F399,O$3:O399),VLOOKUP(J:J,Прайс!A:E,5,0)*K400)," ")</f>
        <v>0</v>
      </c>
      <c r="P400" s="1">
        <f ca="1">IFERROR(IF(F400="",SUMIF(F$3:F400,F399,P$3:P399),VLOOKUP(J:J,Прайс!A:F,6,0)*K400)," ")</f>
        <v>0</v>
      </c>
      <c r="Q400" s="1">
        <f ca="1">IFERROR(IF(F400="",SUMIF(F$3:F400,F399,Q$3:Q399),VLOOKUP(J:J,Прайс!A:G,7,0)*K400)," ")</f>
        <v>0</v>
      </c>
      <c r="R400" s="7">
        <f ca="1">IFERROR(IF(F400="",SUMIF(F$3:F400,F399,R$3:R399),(N400-(M400+O400+P400)))," ")</f>
        <v>0</v>
      </c>
      <c r="S400" s="1">
        <f ca="1">IFERROR(IF(F400="",SUMIF(F$3:F400,F399,S$3:S399),(N400-(M400+O400+Q400)))," ")</f>
        <v>0</v>
      </c>
      <c r="T400" s="23" t="str">
        <f>IFERROR(IF(F400="",AVERAGEIF(F$3:F400,F399,T$3:T400),R400/N400)," ")</f>
        <v xml:space="preserve"> </v>
      </c>
      <c r="U400" s="23" t="str">
        <f>IFERROR(IF(F400="",AVERAGEIF(F$3:F400,F399,U$3:U400),S400/N400)," ")</f>
        <v xml:space="preserve"> </v>
      </c>
      <c r="V400" s="1" t="str">
        <f t="shared" si="20"/>
        <v xml:space="preserve"> </v>
      </c>
      <c r="AB400" s="7">
        <f ca="1">IFERROR(IF(F400="",SUMIF(F$3:F400,F399,AB$3:AB399),Доп!K398+Доп!L398)," ")</f>
        <v>0</v>
      </c>
      <c r="AC400" s="7">
        <f ca="1">IFERROR(IF(F400="",SUMIF(F$3:F400,F399,AC$3:AC399),IF(AB400&gt;0,AB400-(M400+P400),""))," ")</f>
        <v>0</v>
      </c>
      <c r="AD400" s="1">
        <f ca="1">IFERROR(IF(F400="",SUMIF(F$3:F400,F399,AD$3:AD399),IF(AB400&gt;0,AB400-(M400+Q400),""))," ")</f>
        <v>0</v>
      </c>
      <c r="AE400" s="23" t="str">
        <f>IFERROR(IF(F400="",AVERAGEIF(F$3:F400,F399,AE$3:AE400),AC400/N400)," ")</f>
        <v xml:space="preserve"> </v>
      </c>
      <c r="AF400" s="23" t="str">
        <f>IFERROR(IF(F400="",AVERAGEIF(F$3:F400,F399,AF$3:AF400),AD400/N400)," ")</f>
        <v xml:space="preserve"> </v>
      </c>
    </row>
    <row r="401" spans="7:32" ht="19" customHeight="1" x14ac:dyDescent="0.2">
      <c r="G401" s="1" t="str">
        <f t="shared" si="18"/>
        <v/>
      </c>
      <c r="I401" s="1">
        <f t="shared" si="19"/>
        <v>0</v>
      </c>
      <c r="M401" s="1">
        <f ca="1">IF(F401="",SUMIF(F$3:F401,F400,M$3:M400),K401*L401)</f>
        <v>0</v>
      </c>
      <c r="N401" s="1">
        <f ca="1">IFERROR(IF(F401="",SUMIF(F$3:F401,F400,N$3:N400),VLOOKUP(J:J,Прайс!A:C,3,0)*K401)," ")</f>
        <v>0</v>
      </c>
      <c r="O401" s="7">
        <f ca="1">IFERROR(IF(F401="",SUMIF(F$3:F401,F400,O$3:O400),VLOOKUP(J:J,Прайс!A:E,5,0)*K401)," ")</f>
        <v>0</v>
      </c>
      <c r="P401" s="1">
        <f ca="1">IFERROR(IF(F401="",SUMIF(F$3:F401,F400,P$3:P400),VLOOKUP(J:J,Прайс!A:F,6,0)*K401)," ")</f>
        <v>0</v>
      </c>
      <c r="Q401" s="1">
        <f ca="1">IFERROR(IF(F401="",SUMIF(F$3:F401,F400,Q$3:Q400),VLOOKUP(J:J,Прайс!A:G,7,0)*K401)," ")</f>
        <v>0</v>
      </c>
      <c r="R401" s="7">
        <f ca="1">IFERROR(IF(F401="",SUMIF(F$3:F401,F400,R$3:R400),(N401-(M401+O401+P401)))," ")</f>
        <v>0</v>
      </c>
      <c r="S401" s="1">
        <f ca="1">IFERROR(IF(F401="",SUMIF(F$3:F401,F400,S$3:S400),(N401-(M401+O401+Q401)))," ")</f>
        <v>0</v>
      </c>
      <c r="T401" s="23" t="str">
        <f>IFERROR(IF(F401="",AVERAGEIF(F$3:F401,F400,T$3:T401),R401/N401)," ")</f>
        <v xml:space="preserve"> </v>
      </c>
      <c r="U401" s="23" t="str">
        <f>IFERROR(IF(F401="",AVERAGEIF(F$3:F401,F400,U$3:U401),S401/N401)," ")</f>
        <v xml:space="preserve"> </v>
      </c>
      <c r="V401" s="1" t="str">
        <f t="shared" si="20"/>
        <v xml:space="preserve"> </v>
      </c>
      <c r="AB401" s="7">
        <f ca="1">IFERROR(IF(F401="",SUMIF(F$3:F401,F400,AB$3:AB400),Доп!K399+Доп!L399)," ")</f>
        <v>0</v>
      </c>
      <c r="AC401" s="7">
        <f ca="1">IFERROR(IF(F401="",SUMIF(F$3:F401,F400,AC$3:AC400),IF(AB401&gt;0,AB401-(M401+P401),""))," ")</f>
        <v>0</v>
      </c>
      <c r="AD401" s="1">
        <f ca="1">IFERROR(IF(F401="",SUMIF(F$3:F401,F400,AD$3:AD400),IF(AB401&gt;0,AB401-(M401+Q401),""))," ")</f>
        <v>0</v>
      </c>
      <c r="AE401" s="23" t="str">
        <f>IFERROR(IF(F401="",AVERAGEIF(F$3:F401,F400,AE$3:AE401),AC401/N401)," ")</f>
        <v xml:space="preserve"> </v>
      </c>
      <c r="AF401" s="23" t="str">
        <f>IFERROR(IF(F401="",AVERAGEIF(F$3:F401,F400,AF$3:AF401),AD401/N401)," ")</f>
        <v xml:space="preserve"> </v>
      </c>
    </row>
    <row r="402" spans="7:32" ht="19" customHeight="1" x14ac:dyDescent="0.2">
      <c r="G402" s="1" t="str">
        <f t="shared" si="18"/>
        <v/>
      </c>
      <c r="I402" s="1">
        <f t="shared" si="19"/>
        <v>0</v>
      </c>
      <c r="M402" s="1">
        <f ca="1">IF(F402="",SUMIF(F$3:F402,F401,M$3:M401),K402*L402)</f>
        <v>0</v>
      </c>
      <c r="N402" s="1">
        <f ca="1">IFERROR(IF(F402="",SUMIF(F$3:F402,F401,N$3:N401),VLOOKUP(J:J,Прайс!A:C,3,0)*K402)," ")</f>
        <v>0</v>
      </c>
      <c r="O402" s="7">
        <f ca="1">IFERROR(IF(F402="",SUMIF(F$3:F402,F401,O$3:O401),VLOOKUP(J:J,Прайс!A:E,5,0)*K402)," ")</f>
        <v>0</v>
      </c>
      <c r="P402" s="1">
        <f ca="1">IFERROR(IF(F402="",SUMIF(F$3:F402,F401,P$3:P401),VLOOKUP(J:J,Прайс!A:F,6,0)*K402)," ")</f>
        <v>0</v>
      </c>
      <c r="Q402" s="1">
        <f ca="1">IFERROR(IF(F402="",SUMIF(F$3:F402,F401,Q$3:Q401),VLOOKUP(J:J,Прайс!A:G,7,0)*K402)," ")</f>
        <v>0</v>
      </c>
      <c r="R402" s="7">
        <f ca="1">IFERROR(IF(F402="",SUMIF(F$3:F402,F401,R$3:R401),(N402-(M402+O402+P402)))," ")</f>
        <v>0</v>
      </c>
      <c r="S402" s="1">
        <f ca="1">IFERROR(IF(F402="",SUMIF(F$3:F402,F401,S$3:S401),(N402-(M402+O402+Q402)))," ")</f>
        <v>0</v>
      </c>
      <c r="T402" s="23" t="str">
        <f>IFERROR(IF(F402="",AVERAGEIF(F$3:F402,F401,T$3:T402),R402/N402)," ")</f>
        <v xml:space="preserve"> </v>
      </c>
      <c r="U402" s="23" t="str">
        <f>IFERROR(IF(F402="",AVERAGEIF(F$3:F402,F401,U$3:U402),S402/N402)," ")</f>
        <v xml:space="preserve"> </v>
      </c>
      <c r="V402" s="1" t="str">
        <f t="shared" si="20"/>
        <v xml:space="preserve"> </v>
      </c>
      <c r="AB402" s="7">
        <f ca="1">IFERROR(IF(F402="",SUMIF(F$3:F402,F401,AB$3:AB401),Доп!K400+Доп!L400)," ")</f>
        <v>0</v>
      </c>
      <c r="AC402" s="7">
        <f ca="1">IFERROR(IF(F402="",SUMIF(F$3:F402,F401,AC$3:AC401),IF(AB402&gt;0,AB402-(M402+P402),""))," ")</f>
        <v>0</v>
      </c>
      <c r="AD402" s="1">
        <f ca="1">IFERROR(IF(F402="",SUMIF(F$3:F402,F401,AD$3:AD401),IF(AB402&gt;0,AB402-(M402+Q402),""))," ")</f>
        <v>0</v>
      </c>
      <c r="AE402" s="23" t="str">
        <f>IFERROR(IF(F402="",AVERAGEIF(F$3:F402,F401,AE$3:AE402),AC402/N402)," ")</f>
        <v xml:space="preserve"> </v>
      </c>
      <c r="AF402" s="23" t="str">
        <f>IFERROR(IF(F402="",AVERAGEIF(F$3:F402,F401,AF$3:AF402),AD402/N402)," ")</f>
        <v xml:space="preserve"> </v>
      </c>
    </row>
    <row r="403" spans="7:32" ht="19" customHeight="1" x14ac:dyDescent="0.2">
      <c r="G403" s="1" t="str">
        <f t="shared" si="18"/>
        <v/>
      </c>
      <c r="I403" s="1">
        <f t="shared" si="19"/>
        <v>0</v>
      </c>
      <c r="M403" s="1">
        <f ca="1">IF(F403="",SUMIF(F$3:F403,F402,M$3:M402),K403*L403)</f>
        <v>0</v>
      </c>
      <c r="N403" s="1">
        <f ca="1">IFERROR(IF(F403="",SUMIF(F$3:F403,F402,N$3:N402),VLOOKUP(J:J,Прайс!A:C,3,0)*K403)," ")</f>
        <v>0</v>
      </c>
      <c r="O403" s="7">
        <f ca="1">IFERROR(IF(F403="",SUMIF(F$3:F403,F402,O$3:O402),VLOOKUP(J:J,Прайс!A:E,5,0)*K403)," ")</f>
        <v>0</v>
      </c>
      <c r="P403" s="1">
        <f ca="1">IFERROR(IF(F403="",SUMIF(F$3:F403,F402,P$3:P402),VLOOKUP(J:J,Прайс!A:F,6,0)*K403)," ")</f>
        <v>0</v>
      </c>
      <c r="Q403" s="1">
        <f ca="1">IFERROR(IF(F403="",SUMIF(F$3:F403,F402,Q$3:Q402),VLOOKUP(J:J,Прайс!A:G,7,0)*K403)," ")</f>
        <v>0</v>
      </c>
      <c r="R403" s="7">
        <f ca="1">IFERROR(IF(F403="",SUMIF(F$3:F403,F402,R$3:R402),(N403-(M403+O403+P403)))," ")</f>
        <v>0</v>
      </c>
      <c r="S403" s="1">
        <f ca="1">IFERROR(IF(F403="",SUMIF(F$3:F403,F402,S$3:S402),(N403-(M403+O403+Q403)))," ")</f>
        <v>0</v>
      </c>
      <c r="T403" s="23" t="str">
        <f>IFERROR(IF(F403="",AVERAGEIF(F$3:F403,F402,T$3:T403),R403/N403)," ")</f>
        <v xml:space="preserve"> </v>
      </c>
      <c r="U403" s="23" t="str">
        <f>IFERROR(IF(F403="",AVERAGEIF(F$3:F403,F402,U$3:U403),S403/N403)," ")</f>
        <v xml:space="preserve"> </v>
      </c>
      <c r="V403" s="1" t="str">
        <f t="shared" si="20"/>
        <v xml:space="preserve"> </v>
      </c>
      <c r="AB403" s="7">
        <f ca="1">IFERROR(IF(F403="",SUMIF(F$3:F403,F402,AB$3:AB402),Доп!K401+Доп!L401)," ")</f>
        <v>0</v>
      </c>
      <c r="AC403" s="7">
        <f ca="1">IFERROR(IF(F403="",SUMIF(F$3:F403,F402,AC$3:AC402),IF(AB403&gt;0,AB403-(M403+P403),""))," ")</f>
        <v>0</v>
      </c>
      <c r="AD403" s="1">
        <f ca="1">IFERROR(IF(F403="",SUMIF(F$3:F403,F402,AD$3:AD402),IF(AB403&gt;0,AB403-(M403+Q403),""))," ")</f>
        <v>0</v>
      </c>
      <c r="AE403" s="23" t="str">
        <f>IFERROR(IF(F403="",AVERAGEIF(F$3:F403,F402,AE$3:AE403),AC403/N403)," ")</f>
        <v xml:space="preserve"> </v>
      </c>
      <c r="AF403" s="23" t="str">
        <f>IFERROR(IF(F403="",AVERAGEIF(F$3:F403,F402,AF$3:AF403),AD403/N403)," ")</f>
        <v xml:space="preserve"> </v>
      </c>
    </row>
    <row r="404" spans="7:32" ht="19" customHeight="1" x14ac:dyDescent="0.2">
      <c r="G404" s="1" t="str">
        <f t="shared" si="18"/>
        <v/>
      </c>
      <c r="I404" s="1">
        <f t="shared" si="19"/>
        <v>0</v>
      </c>
      <c r="M404" s="1">
        <f ca="1">IF(F404="",SUMIF(F$3:F404,F403,M$3:M403),K404*L404)</f>
        <v>0</v>
      </c>
      <c r="N404" s="1">
        <f ca="1">IFERROR(IF(F404="",SUMIF(F$3:F404,F403,N$3:N403),VLOOKUP(J:J,Прайс!A:C,3,0)*K404)," ")</f>
        <v>0</v>
      </c>
      <c r="O404" s="7">
        <f ca="1">IFERROR(IF(F404="",SUMIF(F$3:F404,F403,O$3:O403),VLOOKUP(J:J,Прайс!A:E,5,0)*K404)," ")</f>
        <v>0</v>
      </c>
      <c r="P404" s="1">
        <f ca="1">IFERROR(IF(F404="",SUMIF(F$3:F404,F403,P$3:P403),VLOOKUP(J:J,Прайс!A:F,6,0)*K404)," ")</f>
        <v>0</v>
      </c>
      <c r="Q404" s="1">
        <f ca="1">IFERROR(IF(F404="",SUMIF(F$3:F404,F403,Q$3:Q403),VLOOKUP(J:J,Прайс!A:G,7,0)*K404)," ")</f>
        <v>0</v>
      </c>
      <c r="R404" s="7">
        <f ca="1">IFERROR(IF(F404="",SUMIF(F$3:F404,F403,R$3:R403),(N404-(M404+O404+P404)))," ")</f>
        <v>0</v>
      </c>
      <c r="S404" s="1">
        <f ca="1">IFERROR(IF(F404="",SUMIF(F$3:F404,F403,S$3:S403),(N404-(M404+O404+Q404)))," ")</f>
        <v>0</v>
      </c>
      <c r="T404" s="23" t="str">
        <f>IFERROR(IF(F404="",AVERAGEIF(F$3:F404,F403,T$3:T404),R404/N404)," ")</f>
        <v xml:space="preserve"> </v>
      </c>
      <c r="U404" s="23" t="str">
        <f>IFERROR(IF(F404="",AVERAGEIF(F$3:F404,F403,U$3:U404),S404/N404)," ")</f>
        <v xml:space="preserve"> </v>
      </c>
      <c r="V404" s="1" t="str">
        <f t="shared" si="20"/>
        <v xml:space="preserve"> </v>
      </c>
      <c r="AB404" s="7">
        <f ca="1">IFERROR(IF(F404="",SUMIF(F$3:F404,F403,AB$3:AB403),Доп!K402+Доп!L402)," ")</f>
        <v>0</v>
      </c>
      <c r="AC404" s="7">
        <f ca="1">IFERROR(IF(F404="",SUMIF(F$3:F404,F403,AC$3:AC403),IF(AB404&gt;0,AB404-(M404+P404),""))," ")</f>
        <v>0</v>
      </c>
      <c r="AD404" s="1">
        <f ca="1">IFERROR(IF(F404="",SUMIF(F$3:F404,F403,AD$3:AD403),IF(AB404&gt;0,AB404-(M404+Q404),""))," ")</f>
        <v>0</v>
      </c>
      <c r="AE404" s="23" t="str">
        <f>IFERROR(IF(F404="",AVERAGEIF(F$3:F404,F403,AE$3:AE404),AC404/N404)," ")</f>
        <v xml:space="preserve"> </v>
      </c>
      <c r="AF404" s="23" t="str">
        <f>IFERROR(IF(F404="",AVERAGEIF(F$3:F404,F403,AF$3:AF404),AD404/N404)," ")</f>
        <v xml:space="preserve"> </v>
      </c>
    </row>
    <row r="405" spans="7:32" ht="19" customHeight="1" x14ac:dyDescent="0.2">
      <c r="G405" s="1" t="str">
        <f t="shared" si="18"/>
        <v/>
      </c>
      <c r="I405" s="1">
        <f t="shared" si="19"/>
        <v>0</v>
      </c>
      <c r="M405" s="1">
        <f ca="1">IF(F405="",SUMIF(F$3:F405,F404,M$3:M404),K405*L405)</f>
        <v>0</v>
      </c>
      <c r="N405" s="1">
        <f ca="1">IFERROR(IF(F405="",SUMIF(F$3:F405,F404,N$3:N404),VLOOKUP(J:J,Прайс!A:C,3,0)*K405)," ")</f>
        <v>0</v>
      </c>
      <c r="O405" s="7">
        <f ca="1">IFERROR(IF(F405="",SUMIF(F$3:F405,F404,O$3:O404),VLOOKUP(J:J,Прайс!A:E,5,0)*K405)," ")</f>
        <v>0</v>
      </c>
      <c r="P405" s="1">
        <f ca="1">IFERROR(IF(F405="",SUMIF(F$3:F405,F404,P$3:P404),VLOOKUP(J:J,Прайс!A:F,6,0)*K405)," ")</f>
        <v>0</v>
      </c>
      <c r="Q405" s="1">
        <f ca="1">IFERROR(IF(F405="",SUMIF(F$3:F405,F404,Q$3:Q404),VLOOKUP(J:J,Прайс!A:G,7,0)*K405)," ")</f>
        <v>0</v>
      </c>
      <c r="R405" s="7">
        <f ca="1">IFERROR(IF(F405="",SUMIF(F$3:F405,F404,R$3:R404),(N405-(M405+O405+P405)))," ")</f>
        <v>0</v>
      </c>
      <c r="S405" s="1">
        <f ca="1">IFERROR(IF(F405="",SUMIF(F$3:F405,F404,S$3:S404),(N405-(M405+O405+Q405)))," ")</f>
        <v>0</v>
      </c>
      <c r="T405" s="23" t="str">
        <f>IFERROR(IF(F405="",AVERAGEIF(F$3:F405,F404,T$3:T405),R405/N405)," ")</f>
        <v xml:space="preserve"> </v>
      </c>
      <c r="U405" s="23" t="str">
        <f>IFERROR(IF(F405="",AVERAGEIF(F$3:F405,F404,U$3:U405),S405/N405)," ")</f>
        <v xml:space="preserve"> </v>
      </c>
      <c r="V405" s="1" t="str">
        <f t="shared" si="20"/>
        <v xml:space="preserve"> </v>
      </c>
      <c r="AB405" s="7">
        <f ca="1">IFERROR(IF(F405="",SUMIF(F$3:F405,F404,AB$3:AB404),Доп!K403+Доп!L403)," ")</f>
        <v>0</v>
      </c>
      <c r="AC405" s="7">
        <f ca="1">IFERROR(IF(F405="",SUMIF(F$3:F405,F404,AC$3:AC404),IF(AB405&gt;0,AB405-(M405+P405),""))," ")</f>
        <v>0</v>
      </c>
      <c r="AD405" s="1">
        <f ca="1">IFERROR(IF(F405="",SUMIF(F$3:F405,F404,AD$3:AD404),IF(AB405&gt;0,AB405-(M405+Q405),""))," ")</f>
        <v>0</v>
      </c>
      <c r="AE405" s="23" t="str">
        <f>IFERROR(IF(F405="",AVERAGEIF(F$3:F405,F404,AE$3:AE405),AC405/N405)," ")</f>
        <v xml:space="preserve"> </v>
      </c>
      <c r="AF405" s="23" t="str">
        <f>IFERROR(IF(F405="",AVERAGEIF(F$3:F405,F404,AF$3:AF405),AD405/N405)," ")</f>
        <v xml:space="preserve"> </v>
      </c>
    </row>
    <row r="406" spans="7:32" ht="19" customHeight="1" x14ac:dyDescent="0.2">
      <c r="G406" s="1" t="str">
        <f t="shared" si="18"/>
        <v/>
      </c>
      <c r="I406" s="1">
        <f t="shared" si="19"/>
        <v>0</v>
      </c>
      <c r="M406" s="1">
        <f ca="1">IF(F406="",SUMIF(F$3:F406,F405,M$3:M405),K406*L406)</f>
        <v>0</v>
      </c>
      <c r="N406" s="1">
        <f ca="1">IFERROR(IF(F406="",SUMIF(F$3:F406,F405,N$3:N405),VLOOKUP(J:J,Прайс!A:C,3,0)*K406)," ")</f>
        <v>0</v>
      </c>
      <c r="O406" s="7">
        <f ca="1">IFERROR(IF(F406="",SUMIF(F$3:F406,F405,O$3:O405),VLOOKUP(J:J,Прайс!A:E,5,0)*K406)," ")</f>
        <v>0</v>
      </c>
      <c r="P406" s="1">
        <f ca="1">IFERROR(IF(F406="",SUMIF(F$3:F406,F405,P$3:P405),VLOOKUP(J:J,Прайс!A:F,6,0)*K406)," ")</f>
        <v>0</v>
      </c>
      <c r="Q406" s="1">
        <f ca="1">IFERROR(IF(F406="",SUMIF(F$3:F406,F405,Q$3:Q405),VLOOKUP(J:J,Прайс!A:G,7,0)*K406)," ")</f>
        <v>0</v>
      </c>
      <c r="R406" s="7">
        <f ca="1">IFERROR(IF(F406="",SUMIF(F$3:F406,F405,R$3:R405),(N406-(M406+O406+P406)))," ")</f>
        <v>0</v>
      </c>
      <c r="S406" s="1">
        <f ca="1">IFERROR(IF(F406="",SUMIF(F$3:F406,F405,S$3:S405),(N406-(M406+O406+Q406)))," ")</f>
        <v>0</v>
      </c>
      <c r="T406" s="23" t="str">
        <f>IFERROR(IF(F406="",AVERAGEIF(F$3:F406,F405,T$3:T406),R406/N406)," ")</f>
        <v xml:space="preserve"> </v>
      </c>
      <c r="U406" s="23" t="str">
        <f>IFERROR(IF(F406="",AVERAGEIF(F$3:F406,F405,U$3:U406),S406/N406)," ")</f>
        <v xml:space="preserve"> </v>
      </c>
      <c r="V406" s="1" t="str">
        <f t="shared" si="20"/>
        <v xml:space="preserve"> </v>
      </c>
      <c r="AB406" s="7">
        <f ca="1">IFERROR(IF(F406="",SUMIF(F$3:F406,F405,AB$3:AB405),Доп!K404+Доп!L404)," ")</f>
        <v>0</v>
      </c>
      <c r="AC406" s="7">
        <f ca="1">IFERROR(IF(F406="",SUMIF(F$3:F406,F405,AC$3:AC405),IF(AB406&gt;0,AB406-(M406+P406),""))," ")</f>
        <v>0</v>
      </c>
      <c r="AD406" s="1">
        <f ca="1">IFERROR(IF(F406="",SUMIF(F$3:F406,F405,AD$3:AD405),IF(AB406&gt;0,AB406-(M406+Q406),""))," ")</f>
        <v>0</v>
      </c>
      <c r="AE406" s="23" t="str">
        <f>IFERROR(IF(F406="",AVERAGEIF(F$3:F406,F405,AE$3:AE406),AC406/N406)," ")</f>
        <v xml:space="preserve"> </v>
      </c>
      <c r="AF406" s="23" t="str">
        <f>IFERROR(IF(F406="",AVERAGEIF(F$3:F406,F405,AF$3:AF406),AD406/N406)," ")</f>
        <v xml:space="preserve"> </v>
      </c>
    </row>
    <row r="407" spans="7:32" ht="19" customHeight="1" x14ac:dyDescent="0.2">
      <c r="G407" s="1" t="str">
        <f t="shared" si="18"/>
        <v/>
      </c>
      <c r="I407" s="1">
        <f t="shared" si="19"/>
        <v>0</v>
      </c>
      <c r="M407" s="1">
        <f ca="1">IF(F407="",SUMIF(F$3:F407,F406,M$3:M406),K407*L407)</f>
        <v>0</v>
      </c>
      <c r="N407" s="1">
        <f ca="1">IFERROR(IF(F407="",SUMIF(F$3:F407,F406,N$3:N406),VLOOKUP(J:J,Прайс!A:C,3,0)*K407)," ")</f>
        <v>0</v>
      </c>
      <c r="O407" s="7">
        <f ca="1">IFERROR(IF(F407="",SUMIF(F$3:F407,F406,O$3:O406),VLOOKUP(J:J,Прайс!A:E,5,0)*K407)," ")</f>
        <v>0</v>
      </c>
      <c r="P407" s="1">
        <f ca="1">IFERROR(IF(F407="",SUMIF(F$3:F407,F406,P$3:P406),VLOOKUP(J:J,Прайс!A:F,6,0)*K407)," ")</f>
        <v>0</v>
      </c>
      <c r="Q407" s="1">
        <f ca="1">IFERROR(IF(F407="",SUMIF(F$3:F407,F406,Q$3:Q406),VLOOKUP(J:J,Прайс!A:G,7,0)*K407)," ")</f>
        <v>0</v>
      </c>
      <c r="R407" s="7">
        <f ca="1">IFERROR(IF(F407="",SUMIF(F$3:F407,F406,R$3:R406),(N407-(M407+O407+P407)))," ")</f>
        <v>0</v>
      </c>
      <c r="S407" s="1">
        <f ca="1">IFERROR(IF(F407="",SUMIF(F$3:F407,F406,S$3:S406),(N407-(M407+O407+Q407)))," ")</f>
        <v>0</v>
      </c>
      <c r="T407" s="23" t="str">
        <f>IFERROR(IF(F407="",AVERAGEIF(F$3:F407,F406,T$3:T407),R407/N407)," ")</f>
        <v xml:space="preserve"> </v>
      </c>
      <c r="U407" s="23" t="str">
        <f>IFERROR(IF(F407="",AVERAGEIF(F$3:F407,F406,U$3:U407),S407/N407)," ")</f>
        <v xml:space="preserve"> </v>
      </c>
      <c r="V407" s="1" t="str">
        <f t="shared" si="20"/>
        <v xml:space="preserve"> </v>
      </c>
      <c r="AB407" s="7">
        <f ca="1">IFERROR(IF(F407="",SUMIF(F$3:F407,F406,AB$3:AB406),Доп!K405+Доп!L405)," ")</f>
        <v>0</v>
      </c>
      <c r="AC407" s="7">
        <f ca="1">IFERROR(IF(F407="",SUMIF(F$3:F407,F406,AC$3:AC406),IF(AB407&gt;0,AB407-(M407+P407),""))," ")</f>
        <v>0</v>
      </c>
      <c r="AD407" s="1">
        <f ca="1">IFERROR(IF(F407="",SUMIF(F$3:F407,F406,AD$3:AD406),IF(AB407&gt;0,AB407-(M407+Q407),""))," ")</f>
        <v>0</v>
      </c>
      <c r="AE407" s="23" t="str">
        <f>IFERROR(IF(F407="",AVERAGEIF(F$3:F407,F406,AE$3:AE407),AC407/N407)," ")</f>
        <v xml:space="preserve"> </v>
      </c>
      <c r="AF407" s="23" t="str">
        <f>IFERROR(IF(F407="",AVERAGEIF(F$3:F407,F406,AF$3:AF407),AD407/N407)," ")</f>
        <v xml:space="preserve"> </v>
      </c>
    </row>
    <row r="408" spans="7:32" ht="19" customHeight="1" x14ac:dyDescent="0.2">
      <c r="G408" s="1" t="str">
        <f t="shared" si="18"/>
        <v/>
      </c>
      <c r="I408" s="1">
        <f t="shared" si="19"/>
        <v>0</v>
      </c>
      <c r="M408" s="1">
        <f ca="1">IF(F408="",SUMIF(F$3:F408,F407,M$3:M407),K408*L408)</f>
        <v>0</v>
      </c>
      <c r="N408" s="1">
        <f ca="1">IFERROR(IF(F408="",SUMIF(F$3:F408,F407,N$3:N407),VLOOKUP(J:J,Прайс!A:C,3,0)*K408)," ")</f>
        <v>0</v>
      </c>
      <c r="O408" s="7">
        <f ca="1">IFERROR(IF(F408="",SUMIF(F$3:F408,F407,O$3:O407),VLOOKUP(J:J,Прайс!A:E,5,0)*K408)," ")</f>
        <v>0</v>
      </c>
      <c r="P408" s="1">
        <f ca="1">IFERROR(IF(F408="",SUMIF(F$3:F408,F407,P$3:P407),VLOOKUP(J:J,Прайс!A:F,6,0)*K408)," ")</f>
        <v>0</v>
      </c>
      <c r="Q408" s="1">
        <f ca="1">IFERROR(IF(F408="",SUMIF(F$3:F408,F407,Q$3:Q407),VLOOKUP(J:J,Прайс!A:G,7,0)*K408)," ")</f>
        <v>0</v>
      </c>
      <c r="R408" s="7">
        <f ca="1">IFERROR(IF(F408="",SUMIF(F$3:F408,F407,R$3:R407),(N408-(M408+O408+P408)))," ")</f>
        <v>0</v>
      </c>
      <c r="S408" s="1">
        <f ca="1">IFERROR(IF(F408="",SUMIF(F$3:F408,F407,S$3:S407),(N408-(M408+O408+Q408)))," ")</f>
        <v>0</v>
      </c>
      <c r="T408" s="23" t="str">
        <f>IFERROR(IF(F408="",AVERAGEIF(F$3:F408,F407,T$3:T408),R408/N408)," ")</f>
        <v xml:space="preserve"> </v>
      </c>
      <c r="U408" s="23" t="str">
        <f>IFERROR(IF(F408="",AVERAGEIF(F$3:F408,F407,U$3:U408),S408/N408)," ")</f>
        <v xml:space="preserve"> </v>
      </c>
      <c r="V408" s="1" t="str">
        <f t="shared" si="20"/>
        <v xml:space="preserve"> </v>
      </c>
      <c r="AB408" s="7">
        <f ca="1">IFERROR(IF(F408="",SUMIF(F$3:F408,F407,AB$3:AB407),Доп!K406+Доп!L406)," ")</f>
        <v>0</v>
      </c>
      <c r="AC408" s="7">
        <f ca="1">IFERROR(IF(F408="",SUMIF(F$3:F408,F407,AC$3:AC407),IF(AB408&gt;0,AB408-(M408+P408),""))," ")</f>
        <v>0</v>
      </c>
      <c r="AD408" s="1">
        <f ca="1">IFERROR(IF(F408="",SUMIF(F$3:F408,F407,AD$3:AD407),IF(AB408&gt;0,AB408-(M408+Q408),""))," ")</f>
        <v>0</v>
      </c>
      <c r="AE408" s="23" t="str">
        <f>IFERROR(IF(F408="",AVERAGEIF(F$3:F408,F407,AE$3:AE408),AC408/N408)," ")</f>
        <v xml:space="preserve"> </v>
      </c>
      <c r="AF408" s="23" t="str">
        <f>IFERROR(IF(F408="",AVERAGEIF(F$3:F408,F407,AF$3:AF408),AD408/N408)," ")</f>
        <v xml:space="preserve"> </v>
      </c>
    </row>
    <row r="409" spans="7:32" ht="19" customHeight="1" x14ac:dyDescent="0.2">
      <c r="G409" s="1" t="str">
        <f t="shared" si="18"/>
        <v/>
      </c>
      <c r="I409" s="1">
        <f t="shared" si="19"/>
        <v>0</v>
      </c>
      <c r="M409" s="1">
        <f ca="1">IF(F409="",SUMIF(F$3:F409,F408,M$3:M408),K409*L409)</f>
        <v>0</v>
      </c>
      <c r="N409" s="1">
        <f ca="1">IFERROR(IF(F409="",SUMIF(F$3:F409,F408,N$3:N408),VLOOKUP(J:J,Прайс!A:C,3,0)*K409)," ")</f>
        <v>0</v>
      </c>
      <c r="O409" s="7">
        <f ca="1">IFERROR(IF(F409="",SUMIF(F$3:F409,F408,O$3:O408),VLOOKUP(J:J,Прайс!A:E,5,0)*K409)," ")</f>
        <v>0</v>
      </c>
      <c r="P409" s="1">
        <f ca="1">IFERROR(IF(F409="",SUMIF(F$3:F409,F408,P$3:P408),VLOOKUP(J:J,Прайс!A:F,6,0)*K409)," ")</f>
        <v>0</v>
      </c>
      <c r="Q409" s="1">
        <f ca="1">IFERROR(IF(F409="",SUMIF(F$3:F409,F408,Q$3:Q408),VLOOKUP(J:J,Прайс!A:G,7,0)*K409)," ")</f>
        <v>0</v>
      </c>
      <c r="R409" s="7">
        <f ca="1">IFERROR(IF(F409="",SUMIF(F$3:F409,F408,R$3:R408),(N409-(M409+O409+P409)))," ")</f>
        <v>0</v>
      </c>
      <c r="S409" s="1">
        <f ca="1">IFERROR(IF(F409="",SUMIF(F$3:F409,F408,S$3:S408),(N409-(M409+O409+Q409)))," ")</f>
        <v>0</v>
      </c>
      <c r="T409" s="23" t="str">
        <f>IFERROR(IF(F409="",AVERAGEIF(F$3:F409,F408,T$3:T409),R409/N409)," ")</f>
        <v xml:space="preserve"> </v>
      </c>
      <c r="U409" s="23" t="str">
        <f>IFERROR(IF(F409="",AVERAGEIF(F$3:F409,F408,U$3:U409),S409/N409)," ")</f>
        <v xml:space="preserve"> </v>
      </c>
      <c r="V409" s="1" t="str">
        <f t="shared" si="20"/>
        <v xml:space="preserve"> </v>
      </c>
      <c r="AB409" s="7">
        <f ca="1">IFERROR(IF(F409="",SUMIF(F$3:F409,F408,AB$3:AB408),Доп!K407+Доп!L407)," ")</f>
        <v>0</v>
      </c>
      <c r="AC409" s="7">
        <f ca="1">IFERROR(IF(F409="",SUMIF(F$3:F409,F408,AC$3:AC408),IF(AB409&gt;0,AB409-(M409+P409),""))," ")</f>
        <v>0</v>
      </c>
      <c r="AD409" s="1">
        <f ca="1">IFERROR(IF(F409="",SUMIF(F$3:F409,F408,AD$3:AD408),IF(AB409&gt;0,AB409-(M409+Q409),""))," ")</f>
        <v>0</v>
      </c>
      <c r="AE409" s="23" t="str">
        <f>IFERROR(IF(F409="",AVERAGEIF(F$3:F409,F408,AE$3:AE409),AC409/N409)," ")</f>
        <v xml:space="preserve"> </v>
      </c>
      <c r="AF409" s="23" t="str">
        <f>IFERROR(IF(F409="",AVERAGEIF(F$3:F409,F408,AF$3:AF409),AD409/N409)," ")</f>
        <v xml:space="preserve"> </v>
      </c>
    </row>
    <row r="410" spans="7:32" ht="19" customHeight="1" x14ac:dyDescent="0.2">
      <c r="G410" s="1" t="str">
        <f t="shared" si="18"/>
        <v/>
      </c>
      <c r="I410" s="1">
        <f t="shared" si="19"/>
        <v>0</v>
      </c>
      <c r="M410" s="1">
        <f ca="1">IF(F410="",SUMIF(F$3:F410,F409,M$3:M409),K410*L410)</f>
        <v>0</v>
      </c>
      <c r="N410" s="1">
        <f ca="1">IFERROR(IF(F410="",SUMIF(F$3:F410,F409,N$3:N409),VLOOKUP(J:J,Прайс!A:C,3,0)*K410)," ")</f>
        <v>0</v>
      </c>
      <c r="O410" s="7">
        <f ca="1">IFERROR(IF(F410="",SUMIF(F$3:F410,F409,O$3:O409),VLOOKUP(J:J,Прайс!A:E,5,0)*K410)," ")</f>
        <v>0</v>
      </c>
      <c r="P410" s="1">
        <f ca="1">IFERROR(IF(F410="",SUMIF(F$3:F410,F409,P$3:P409),VLOOKUP(J:J,Прайс!A:F,6,0)*K410)," ")</f>
        <v>0</v>
      </c>
      <c r="Q410" s="1">
        <f ca="1">IFERROR(IF(F410="",SUMIF(F$3:F410,F409,Q$3:Q409),VLOOKUP(J:J,Прайс!A:G,7,0)*K410)," ")</f>
        <v>0</v>
      </c>
      <c r="R410" s="7">
        <f ca="1">IFERROR(IF(F410="",SUMIF(F$3:F410,F409,R$3:R409),(N410-(M410+O410+P410)))," ")</f>
        <v>0</v>
      </c>
      <c r="S410" s="1">
        <f ca="1">IFERROR(IF(F410="",SUMIF(F$3:F410,F409,S$3:S409),(N410-(M410+O410+Q410)))," ")</f>
        <v>0</v>
      </c>
      <c r="T410" s="23" t="str">
        <f>IFERROR(IF(F410="",AVERAGEIF(F$3:F410,F409,T$3:T410),R410/N410)," ")</f>
        <v xml:space="preserve"> </v>
      </c>
      <c r="U410" s="23" t="str">
        <f>IFERROR(IF(F410="",AVERAGEIF(F$3:F410,F409,U$3:U410),S410/N410)," ")</f>
        <v xml:space="preserve"> </v>
      </c>
      <c r="V410" s="1" t="str">
        <f t="shared" si="20"/>
        <v xml:space="preserve"> </v>
      </c>
      <c r="AB410" s="7">
        <f ca="1">IFERROR(IF(F410="",SUMIF(F$3:F410,F409,AB$3:AB409),Доп!K408+Доп!L408)," ")</f>
        <v>0</v>
      </c>
      <c r="AC410" s="7">
        <f ca="1">IFERROR(IF(F410="",SUMIF(F$3:F410,F409,AC$3:AC409),IF(AB410&gt;0,AB410-(M410+P410),""))," ")</f>
        <v>0</v>
      </c>
      <c r="AD410" s="1">
        <f ca="1">IFERROR(IF(F410="",SUMIF(F$3:F410,F409,AD$3:AD409),IF(AB410&gt;0,AB410-(M410+Q410),""))," ")</f>
        <v>0</v>
      </c>
      <c r="AE410" s="23" t="str">
        <f>IFERROR(IF(F410="",AVERAGEIF(F$3:F410,F409,AE$3:AE410),AC410/N410)," ")</f>
        <v xml:space="preserve"> </v>
      </c>
      <c r="AF410" s="23" t="str">
        <f>IFERROR(IF(F410="",AVERAGEIF(F$3:F410,F409,AF$3:AF410),AD410/N410)," ")</f>
        <v xml:space="preserve"> </v>
      </c>
    </row>
    <row r="411" spans="7:32" ht="19" customHeight="1" x14ac:dyDescent="0.2">
      <c r="G411" s="1" t="str">
        <f t="shared" si="18"/>
        <v/>
      </c>
      <c r="I411" s="1">
        <f t="shared" si="19"/>
        <v>0</v>
      </c>
      <c r="M411" s="1">
        <f ca="1">IF(F411="",SUMIF(F$3:F411,F410,M$3:M410),K411*L411)</f>
        <v>0</v>
      </c>
      <c r="N411" s="1">
        <f ca="1">IFERROR(IF(F411="",SUMIF(F$3:F411,F410,N$3:N410),VLOOKUP(J:J,Прайс!A:C,3,0)*K411)," ")</f>
        <v>0</v>
      </c>
      <c r="O411" s="7">
        <f ca="1">IFERROR(IF(F411="",SUMIF(F$3:F411,F410,O$3:O410),VLOOKUP(J:J,Прайс!A:E,5,0)*K411)," ")</f>
        <v>0</v>
      </c>
      <c r="P411" s="1">
        <f ca="1">IFERROR(IF(F411="",SUMIF(F$3:F411,F410,P$3:P410),VLOOKUP(J:J,Прайс!A:F,6,0)*K411)," ")</f>
        <v>0</v>
      </c>
      <c r="Q411" s="1">
        <f ca="1">IFERROR(IF(F411="",SUMIF(F$3:F411,F410,Q$3:Q410),VLOOKUP(J:J,Прайс!A:G,7,0)*K411)," ")</f>
        <v>0</v>
      </c>
      <c r="R411" s="7">
        <f ca="1">IFERROR(IF(F411="",SUMIF(F$3:F411,F410,R$3:R410),(N411-(M411+O411+P411)))," ")</f>
        <v>0</v>
      </c>
      <c r="S411" s="1">
        <f ca="1">IFERROR(IF(F411="",SUMIF(F$3:F411,F410,S$3:S410),(N411-(M411+O411+Q411)))," ")</f>
        <v>0</v>
      </c>
      <c r="T411" s="23" t="str">
        <f>IFERROR(IF(F411="",AVERAGEIF(F$3:F411,F410,T$3:T411),R411/N411)," ")</f>
        <v xml:space="preserve"> </v>
      </c>
      <c r="U411" s="23" t="str">
        <f>IFERROR(IF(F411="",AVERAGEIF(F$3:F411,F410,U$3:U411),S411/N411)," ")</f>
        <v xml:space="preserve"> </v>
      </c>
      <c r="V411" s="1" t="str">
        <f t="shared" si="20"/>
        <v xml:space="preserve"> </v>
      </c>
      <c r="AB411" s="7">
        <f ca="1">IFERROR(IF(F411="",SUMIF(F$3:F411,F410,AB$3:AB410),Доп!K409+Доп!L409)," ")</f>
        <v>0</v>
      </c>
      <c r="AC411" s="7">
        <f ca="1">IFERROR(IF(F411="",SUMIF(F$3:F411,F410,AC$3:AC410),IF(AB411&gt;0,AB411-(M411+P411),""))," ")</f>
        <v>0</v>
      </c>
      <c r="AD411" s="1">
        <f ca="1">IFERROR(IF(F411="",SUMIF(F$3:F411,F410,AD$3:AD410),IF(AB411&gt;0,AB411-(M411+Q411),""))," ")</f>
        <v>0</v>
      </c>
      <c r="AE411" s="23" t="str">
        <f>IFERROR(IF(F411="",AVERAGEIF(F$3:F411,F410,AE$3:AE411),AC411/N411)," ")</f>
        <v xml:space="preserve"> </v>
      </c>
      <c r="AF411" s="23" t="str">
        <f>IFERROR(IF(F411="",AVERAGEIF(F$3:F411,F410,AF$3:AF411),AD411/N411)," ")</f>
        <v xml:space="preserve"> </v>
      </c>
    </row>
    <row r="412" spans="7:32" ht="19" customHeight="1" x14ac:dyDescent="0.2">
      <c r="G412" s="1" t="str">
        <f t="shared" si="18"/>
        <v/>
      </c>
      <c r="I412" s="1">
        <f t="shared" si="19"/>
        <v>0</v>
      </c>
      <c r="M412" s="1">
        <f ca="1">IF(F412="",SUMIF(F$3:F412,F411,M$3:M411),K412*L412)</f>
        <v>0</v>
      </c>
      <c r="N412" s="1">
        <f ca="1">IFERROR(IF(F412="",SUMIF(F$3:F412,F411,N$3:N411),VLOOKUP(J:J,Прайс!A:C,3,0)*K412)," ")</f>
        <v>0</v>
      </c>
      <c r="O412" s="7">
        <f ca="1">IFERROR(IF(F412="",SUMIF(F$3:F412,F411,O$3:O411),VLOOKUP(J:J,Прайс!A:E,5,0)*K412)," ")</f>
        <v>0</v>
      </c>
      <c r="P412" s="1">
        <f ca="1">IFERROR(IF(F412="",SUMIF(F$3:F412,F411,P$3:P411),VLOOKUP(J:J,Прайс!A:F,6,0)*K412)," ")</f>
        <v>0</v>
      </c>
      <c r="Q412" s="1">
        <f ca="1">IFERROR(IF(F412="",SUMIF(F$3:F412,F411,Q$3:Q411),VLOOKUP(J:J,Прайс!A:G,7,0)*K412)," ")</f>
        <v>0</v>
      </c>
      <c r="R412" s="7">
        <f ca="1">IFERROR(IF(F412="",SUMIF(F$3:F412,F411,R$3:R411),(N412-(M412+O412+P412)))," ")</f>
        <v>0</v>
      </c>
      <c r="S412" s="1">
        <f ca="1">IFERROR(IF(F412="",SUMIF(F$3:F412,F411,S$3:S411),(N412-(M412+O412+Q412)))," ")</f>
        <v>0</v>
      </c>
      <c r="T412" s="23" t="str">
        <f>IFERROR(IF(F412="",AVERAGEIF(F$3:F412,F411,T$3:T412),R412/N412)," ")</f>
        <v xml:space="preserve"> </v>
      </c>
      <c r="U412" s="23" t="str">
        <f>IFERROR(IF(F412="",AVERAGEIF(F$3:F412,F411,U$3:U412),S412/N412)," ")</f>
        <v xml:space="preserve"> </v>
      </c>
      <c r="V412" s="1" t="str">
        <f t="shared" si="20"/>
        <v xml:space="preserve"> </v>
      </c>
      <c r="AB412" s="7">
        <f ca="1">IFERROR(IF(F412="",SUMIF(F$3:F412,F411,AB$3:AB411),Доп!K410+Доп!L410)," ")</f>
        <v>0</v>
      </c>
      <c r="AC412" s="7">
        <f ca="1">IFERROR(IF(F412="",SUMIF(F$3:F412,F411,AC$3:AC411),IF(AB412&gt;0,AB412-(M412+P412),""))," ")</f>
        <v>0</v>
      </c>
      <c r="AD412" s="1">
        <f ca="1">IFERROR(IF(F412="",SUMIF(F$3:F412,F411,AD$3:AD411),IF(AB412&gt;0,AB412-(M412+Q412),""))," ")</f>
        <v>0</v>
      </c>
      <c r="AE412" s="23" t="str">
        <f>IFERROR(IF(F412="",AVERAGEIF(F$3:F412,F411,AE$3:AE412),AC412/N412)," ")</f>
        <v xml:space="preserve"> </v>
      </c>
      <c r="AF412" s="23" t="str">
        <f>IFERROR(IF(F412="",AVERAGEIF(F$3:F412,F411,AF$3:AF412),AD412/N412)," ")</f>
        <v xml:space="preserve"> </v>
      </c>
    </row>
    <row r="413" spans="7:32" ht="19" customHeight="1" x14ac:dyDescent="0.2">
      <c r="G413" s="1" t="str">
        <f t="shared" si="18"/>
        <v/>
      </c>
      <c r="I413" s="1">
        <f t="shared" si="19"/>
        <v>0</v>
      </c>
      <c r="M413" s="1">
        <f ca="1">IF(F413="",SUMIF(F$3:F413,F412,M$3:M412),K413*L413)</f>
        <v>0</v>
      </c>
      <c r="N413" s="1">
        <f ca="1">IFERROR(IF(F413="",SUMIF(F$3:F413,F412,N$3:N412),VLOOKUP(J:J,Прайс!A:C,3,0)*K413)," ")</f>
        <v>0</v>
      </c>
      <c r="O413" s="7">
        <f ca="1">IFERROR(IF(F413="",SUMIF(F$3:F413,F412,O$3:O412),VLOOKUP(J:J,Прайс!A:E,5,0)*K413)," ")</f>
        <v>0</v>
      </c>
      <c r="P413" s="1">
        <f ca="1">IFERROR(IF(F413="",SUMIF(F$3:F413,F412,P$3:P412),VLOOKUP(J:J,Прайс!A:F,6,0)*K413)," ")</f>
        <v>0</v>
      </c>
      <c r="Q413" s="1">
        <f ca="1">IFERROR(IF(F413="",SUMIF(F$3:F413,F412,Q$3:Q412),VLOOKUP(J:J,Прайс!A:G,7,0)*K413)," ")</f>
        <v>0</v>
      </c>
      <c r="R413" s="7">
        <f ca="1">IFERROR(IF(F413="",SUMIF(F$3:F413,F412,R$3:R412),(N413-(M413+O413+P413)))," ")</f>
        <v>0</v>
      </c>
      <c r="S413" s="1">
        <f ca="1">IFERROR(IF(F413="",SUMIF(F$3:F413,F412,S$3:S412),(N413-(M413+O413+Q413)))," ")</f>
        <v>0</v>
      </c>
      <c r="T413" s="23" t="str">
        <f>IFERROR(IF(F413="",AVERAGEIF(F$3:F413,F412,T$3:T413),R413/N413)," ")</f>
        <v xml:space="preserve"> </v>
      </c>
      <c r="U413" s="23" t="str">
        <f>IFERROR(IF(F413="",AVERAGEIF(F$3:F413,F412,U$3:U413),S413/N413)," ")</f>
        <v xml:space="preserve"> </v>
      </c>
      <c r="V413" s="1" t="str">
        <f t="shared" si="20"/>
        <v xml:space="preserve"> </v>
      </c>
      <c r="AB413" s="7">
        <f ca="1">IFERROR(IF(F413="",SUMIF(F$3:F413,F412,AB$3:AB412),Доп!K411+Доп!L411)," ")</f>
        <v>0</v>
      </c>
      <c r="AC413" s="7">
        <f ca="1">IFERROR(IF(F413="",SUMIF(F$3:F413,F412,AC$3:AC412),IF(AB413&gt;0,AB413-(M413+P413),""))," ")</f>
        <v>0</v>
      </c>
      <c r="AD413" s="1">
        <f ca="1">IFERROR(IF(F413="",SUMIF(F$3:F413,F412,AD$3:AD412),IF(AB413&gt;0,AB413-(M413+Q413),""))," ")</f>
        <v>0</v>
      </c>
      <c r="AE413" s="23" t="str">
        <f>IFERROR(IF(F413="",AVERAGEIF(F$3:F413,F412,AE$3:AE413),AC413/N413)," ")</f>
        <v xml:space="preserve"> </v>
      </c>
      <c r="AF413" s="23" t="str">
        <f>IFERROR(IF(F413="",AVERAGEIF(F$3:F413,F412,AF$3:AF413),AD413/N413)," ")</f>
        <v xml:space="preserve"> </v>
      </c>
    </row>
    <row r="414" spans="7:32" ht="19" customHeight="1" x14ac:dyDescent="0.2">
      <c r="G414" s="1" t="str">
        <f t="shared" si="18"/>
        <v/>
      </c>
      <c r="I414" s="1">
        <f t="shared" si="19"/>
        <v>0</v>
      </c>
      <c r="M414" s="1">
        <f ca="1">IF(F414="",SUMIF(F$3:F414,F413,M$3:M413),K414*L414)</f>
        <v>0</v>
      </c>
      <c r="N414" s="1">
        <f ca="1">IFERROR(IF(F414="",SUMIF(F$3:F414,F413,N$3:N413),VLOOKUP(J:J,Прайс!A:C,3,0)*K414)," ")</f>
        <v>0</v>
      </c>
      <c r="O414" s="7">
        <f ca="1">IFERROR(IF(F414="",SUMIF(F$3:F414,F413,O$3:O413),VLOOKUP(J:J,Прайс!A:E,5,0)*K414)," ")</f>
        <v>0</v>
      </c>
      <c r="P414" s="1">
        <f ca="1">IFERROR(IF(F414="",SUMIF(F$3:F414,F413,P$3:P413),VLOOKUP(J:J,Прайс!A:F,6,0)*K414)," ")</f>
        <v>0</v>
      </c>
      <c r="Q414" s="1">
        <f ca="1">IFERROR(IF(F414="",SUMIF(F$3:F414,F413,Q$3:Q413),VLOOKUP(J:J,Прайс!A:G,7,0)*K414)," ")</f>
        <v>0</v>
      </c>
      <c r="R414" s="7">
        <f ca="1">IFERROR(IF(F414="",SUMIF(F$3:F414,F413,R$3:R413),(N414-(M414+O414+P414)))," ")</f>
        <v>0</v>
      </c>
      <c r="S414" s="1">
        <f ca="1">IFERROR(IF(F414="",SUMIF(F$3:F414,F413,S$3:S413),(N414-(M414+O414+Q414)))," ")</f>
        <v>0</v>
      </c>
      <c r="T414" s="23" t="str">
        <f>IFERROR(IF(F414="",AVERAGEIF(F$3:F414,F413,T$3:T414),R414/N414)," ")</f>
        <v xml:space="preserve"> </v>
      </c>
      <c r="U414" s="23" t="str">
        <f>IFERROR(IF(F414="",AVERAGEIF(F$3:F414,F413,U$3:U414),S414/N414)," ")</f>
        <v xml:space="preserve"> </v>
      </c>
      <c r="V414" s="1" t="str">
        <f t="shared" si="20"/>
        <v xml:space="preserve"> </v>
      </c>
      <c r="AB414" s="7">
        <f ca="1">IFERROR(IF(F414="",SUMIF(F$3:F414,F413,AB$3:AB413),Доп!K412+Доп!L412)," ")</f>
        <v>0</v>
      </c>
      <c r="AC414" s="7">
        <f ca="1">IFERROR(IF(F414="",SUMIF(F$3:F414,F413,AC$3:AC413),IF(AB414&gt;0,AB414-(M414+P414),""))," ")</f>
        <v>0</v>
      </c>
      <c r="AD414" s="1">
        <f ca="1">IFERROR(IF(F414="",SUMIF(F$3:F414,F413,AD$3:AD413),IF(AB414&gt;0,AB414-(M414+Q414),""))," ")</f>
        <v>0</v>
      </c>
      <c r="AE414" s="23" t="str">
        <f>IFERROR(IF(F414="",AVERAGEIF(F$3:F414,F413,AE$3:AE414),AC414/N414)," ")</f>
        <v xml:space="preserve"> </v>
      </c>
      <c r="AF414" s="23" t="str">
        <f>IFERROR(IF(F414="",AVERAGEIF(F$3:F414,F413,AF$3:AF414),AD414/N414)," ")</f>
        <v xml:space="preserve"> </v>
      </c>
    </row>
    <row r="415" spans="7:32" ht="19" customHeight="1" x14ac:dyDescent="0.2">
      <c r="G415" s="1" t="str">
        <f t="shared" si="18"/>
        <v/>
      </c>
      <c r="I415" s="1">
        <f t="shared" si="19"/>
        <v>0</v>
      </c>
      <c r="M415" s="1">
        <f ca="1">IF(F415="",SUMIF(F$3:F415,F414,M$3:M414),K415*L415)</f>
        <v>0</v>
      </c>
      <c r="N415" s="1">
        <f ca="1">IFERROR(IF(F415="",SUMIF(F$3:F415,F414,N$3:N414),VLOOKUP(J:J,Прайс!A:C,3,0)*K415)," ")</f>
        <v>0</v>
      </c>
      <c r="O415" s="7">
        <f ca="1">IFERROR(IF(F415="",SUMIF(F$3:F415,F414,O$3:O414),VLOOKUP(J:J,Прайс!A:E,5,0)*K415)," ")</f>
        <v>0</v>
      </c>
      <c r="P415" s="1">
        <f ca="1">IFERROR(IF(F415="",SUMIF(F$3:F415,F414,P$3:P414),VLOOKUP(J:J,Прайс!A:F,6,0)*K415)," ")</f>
        <v>0</v>
      </c>
      <c r="Q415" s="1">
        <f ca="1">IFERROR(IF(F415="",SUMIF(F$3:F415,F414,Q$3:Q414),VLOOKUP(J:J,Прайс!A:G,7,0)*K415)," ")</f>
        <v>0</v>
      </c>
      <c r="R415" s="7">
        <f ca="1">IFERROR(IF(F415="",SUMIF(F$3:F415,F414,R$3:R414),(N415-(M415+O415+P415)))," ")</f>
        <v>0</v>
      </c>
      <c r="S415" s="1">
        <f ca="1">IFERROR(IF(F415="",SUMIF(F$3:F415,F414,S$3:S414),(N415-(M415+O415+Q415)))," ")</f>
        <v>0</v>
      </c>
      <c r="T415" s="23" t="str">
        <f>IFERROR(IF(F415="",AVERAGEIF(F$3:F415,F414,T$3:T415),R415/N415)," ")</f>
        <v xml:space="preserve"> </v>
      </c>
      <c r="U415" s="23" t="str">
        <f>IFERROR(IF(F415="",AVERAGEIF(F$3:F415,F414,U$3:U415),S415/N415)," ")</f>
        <v xml:space="preserve"> </v>
      </c>
      <c r="V415" s="1" t="str">
        <f t="shared" si="20"/>
        <v xml:space="preserve"> </v>
      </c>
      <c r="AB415" s="7">
        <f ca="1">IFERROR(IF(F415="",SUMIF(F$3:F415,F414,AB$3:AB414),Доп!K413+Доп!L413)," ")</f>
        <v>0</v>
      </c>
      <c r="AC415" s="7">
        <f ca="1">IFERROR(IF(F415="",SUMIF(F$3:F415,F414,AC$3:AC414),IF(AB415&gt;0,AB415-(M415+P415),""))," ")</f>
        <v>0</v>
      </c>
      <c r="AD415" s="1">
        <f ca="1">IFERROR(IF(F415="",SUMIF(F$3:F415,F414,AD$3:AD414),IF(AB415&gt;0,AB415-(M415+Q415),""))," ")</f>
        <v>0</v>
      </c>
      <c r="AE415" s="23" t="str">
        <f>IFERROR(IF(F415="",AVERAGEIF(F$3:F415,F414,AE$3:AE415),AC415/N415)," ")</f>
        <v xml:space="preserve"> </v>
      </c>
      <c r="AF415" s="23" t="str">
        <f>IFERROR(IF(F415="",AVERAGEIF(F$3:F415,F414,AF$3:AF415),AD415/N415)," ")</f>
        <v xml:space="preserve"> </v>
      </c>
    </row>
    <row r="416" spans="7:32" ht="19" customHeight="1" x14ac:dyDescent="0.2">
      <c r="G416" s="1" t="str">
        <f t="shared" si="18"/>
        <v/>
      </c>
      <c r="I416" s="1">
        <f t="shared" si="19"/>
        <v>0</v>
      </c>
      <c r="M416" s="1">
        <f ca="1">IF(F416="",SUMIF(F$3:F416,F415,M$3:M415),K416*L416)</f>
        <v>0</v>
      </c>
      <c r="N416" s="1">
        <f ca="1">IFERROR(IF(F416="",SUMIF(F$3:F416,F415,N$3:N415),VLOOKUP(J:J,Прайс!A:C,3,0)*K416)," ")</f>
        <v>0</v>
      </c>
      <c r="O416" s="7">
        <f ca="1">IFERROR(IF(F416="",SUMIF(F$3:F416,F415,O$3:O415),VLOOKUP(J:J,Прайс!A:E,5,0)*K416)," ")</f>
        <v>0</v>
      </c>
      <c r="P416" s="1">
        <f ca="1">IFERROR(IF(F416="",SUMIF(F$3:F416,F415,P$3:P415),VLOOKUP(J:J,Прайс!A:F,6,0)*K416)," ")</f>
        <v>0</v>
      </c>
      <c r="Q416" s="1">
        <f ca="1">IFERROR(IF(F416="",SUMIF(F$3:F416,F415,Q$3:Q415),VLOOKUP(J:J,Прайс!A:G,7,0)*K416)," ")</f>
        <v>0</v>
      </c>
      <c r="R416" s="7">
        <f ca="1">IFERROR(IF(F416="",SUMIF(F$3:F416,F415,R$3:R415),(N416-(M416+O416+P416)))," ")</f>
        <v>0</v>
      </c>
      <c r="S416" s="1">
        <f ca="1">IFERROR(IF(F416="",SUMIF(F$3:F416,F415,S$3:S415),(N416-(M416+O416+Q416)))," ")</f>
        <v>0</v>
      </c>
      <c r="T416" s="23" t="str">
        <f>IFERROR(IF(F416="",AVERAGEIF(F$3:F416,F415,T$3:T416),R416/N416)," ")</f>
        <v xml:space="preserve"> </v>
      </c>
      <c r="U416" s="23" t="str">
        <f>IFERROR(IF(F416="",AVERAGEIF(F$3:F416,F415,U$3:U416),S416/N416)," ")</f>
        <v xml:space="preserve"> </v>
      </c>
      <c r="V416" s="1" t="str">
        <f t="shared" si="20"/>
        <v xml:space="preserve"> </v>
      </c>
      <c r="AB416" s="7">
        <f ca="1">IFERROR(IF(F416="",SUMIF(F$3:F416,F415,AB$3:AB415),Доп!K414+Доп!L414)," ")</f>
        <v>0</v>
      </c>
      <c r="AC416" s="7">
        <f ca="1">IFERROR(IF(F416="",SUMIF(F$3:F416,F415,AC$3:AC415),IF(AB416&gt;0,AB416-(M416+P416),""))," ")</f>
        <v>0</v>
      </c>
      <c r="AD416" s="1">
        <f ca="1">IFERROR(IF(F416="",SUMIF(F$3:F416,F415,AD$3:AD415),IF(AB416&gt;0,AB416-(M416+Q416),""))," ")</f>
        <v>0</v>
      </c>
      <c r="AE416" s="23" t="str">
        <f>IFERROR(IF(F416="",AVERAGEIF(F$3:F416,F415,AE$3:AE416),AC416/N416)," ")</f>
        <v xml:space="preserve"> </v>
      </c>
      <c r="AF416" s="23" t="str">
        <f>IFERROR(IF(F416="",AVERAGEIF(F$3:F416,F415,AF$3:AF416),AD416/N416)," ")</f>
        <v xml:space="preserve"> </v>
      </c>
    </row>
    <row r="417" spans="7:32" ht="19" customHeight="1" x14ac:dyDescent="0.2">
      <c r="G417" s="1" t="str">
        <f t="shared" si="18"/>
        <v/>
      </c>
      <c r="I417" s="1">
        <f t="shared" si="19"/>
        <v>0</v>
      </c>
      <c r="M417" s="1">
        <f ca="1">IF(F417="",SUMIF(F$3:F417,F416,M$3:M416),K417*L417)</f>
        <v>0</v>
      </c>
      <c r="N417" s="1">
        <f ca="1">IFERROR(IF(F417="",SUMIF(F$3:F417,F416,N$3:N416),VLOOKUP(J:J,Прайс!A:C,3,0)*K417)," ")</f>
        <v>0</v>
      </c>
      <c r="O417" s="7">
        <f ca="1">IFERROR(IF(F417="",SUMIF(F$3:F417,F416,O$3:O416),VLOOKUP(J:J,Прайс!A:E,5,0)*K417)," ")</f>
        <v>0</v>
      </c>
      <c r="P417" s="1">
        <f ca="1">IFERROR(IF(F417="",SUMIF(F$3:F417,F416,P$3:P416),VLOOKUP(J:J,Прайс!A:F,6,0)*K417)," ")</f>
        <v>0</v>
      </c>
      <c r="Q417" s="1">
        <f ca="1">IFERROR(IF(F417="",SUMIF(F$3:F417,F416,Q$3:Q416),VLOOKUP(J:J,Прайс!A:G,7,0)*K417)," ")</f>
        <v>0</v>
      </c>
      <c r="R417" s="7">
        <f ca="1">IFERROR(IF(F417="",SUMIF(F$3:F417,F416,R$3:R416),(N417-(M417+O417+P417)))," ")</f>
        <v>0</v>
      </c>
      <c r="S417" s="1">
        <f ca="1">IFERROR(IF(F417="",SUMIF(F$3:F417,F416,S$3:S416),(N417-(M417+O417+Q417)))," ")</f>
        <v>0</v>
      </c>
      <c r="T417" s="23" t="str">
        <f>IFERROR(IF(F417="",AVERAGEIF(F$3:F417,F416,T$3:T417),R417/N417)," ")</f>
        <v xml:space="preserve"> </v>
      </c>
      <c r="U417" s="23" t="str">
        <f>IFERROR(IF(F417="",AVERAGEIF(F$3:F417,F416,U$3:U417),S417/N417)," ")</f>
        <v xml:space="preserve"> </v>
      </c>
      <c r="V417" s="1" t="str">
        <f t="shared" si="20"/>
        <v xml:space="preserve"> </v>
      </c>
      <c r="AB417" s="7">
        <f ca="1">IFERROR(IF(F417="",SUMIF(F$3:F417,F416,AB$3:AB416),Доп!K415+Доп!L415)," ")</f>
        <v>0</v>
      </c>
      <c r="AC417" s="7">
        <f ca="1">IFERROR(IF(F417="",SUMIF(F$3:F417,F416,AC$3:AC416),IF(AB417&gt;0,AB417-(M417+P417),""))," ")</f>
        <v>0</v>
      </c>
      <c r="AD417" s="1">
        <f ca="1">IFERROR(IF(F417="",SUMIF(F$3:F417,F416,AD$3:AD416),IF(AB417&gt;0,AB417-(M417+Q417),""))," ")</f>
        <v>0</v>
      </c>
      <c r="AE417" s="23" t="str">
        <f>IFERROR(IF(F417="",AVERAGEIF(F$3:F417,F416,AE$3:AE417),AC417/N417)," ")</f>
        <v xml:space="preserve"> </v>
      </c>
      <c r="AF417" s="23" t="str">
        <f>IFERROR(IF(F417="",AVERAGEIF(F$3:F417,F416,AF$3:AF417),AD417/N417)," ")</f>
        <v xml:space="preserve"> </v>
      </c>
    </row>
    <row r="418" spans="7:32" ht="19" customHeight="1" x14ac:dyDescent="0.2">
      <c r="G418" s="1" t="str">
        <f t="shared" si="18"/>
        <v/>
      </c>
      <c r="I418" s="1">
        <f t="shared" si="19"/>
        <v>0</v>
      </c>
      <c r="M418" s="1">
        <f ca="1">IF(F418="",SUMIF(F$3:F418,F417,M$3:M417),K418*L418)</f>
        <v>0</v>
      </c>
      <c r="N418" s="1">
        <f ca="1">IFERROR(IF(F418="",SUMIF(F$3:F418,F417,N$3:N417),VLOOKUP(J:J,Прайс!A:C,3,0)*K418)," ")</f>
        <v>0</v>
      </c>
      <c r="O418" s="7">
        <f ca="1">IFERROR(IF(F418="",SUMIF(F$3:F418,F417,O$3:O417),VLOOKUP(J:J,Прайс!A:E,5,0)*K418)," ")</f>
        <v>0</v>
      </c>
      <c r="P418" s="1">
        <f ca="1">IFERROR(IF(F418="",SUMIF(F$3:F418,F417,P$3:P417),VLOOKUP(J:J,Прайс!A:F,6,0)*K418)," ")</f>
        <v>0</v>
      </c>
      <c r="Q418" s="1">
        <f ca="1">IFERROR(IF(F418="",SUMIF(F$3:F418,F417,Q$3:Q417),VLOOKUP(J:J,Прайс!A:G,7,0)*K418)," ")</f>
        <v>0</v>
      </c>
      <c r="R418" s="7">
        <f ca="1">IFERROR(IF(F418="",SUMIF(F$3:F418,F417,R$3:R417),(N418-(M418+O418+P418)))," ")</f>
        <v>0</v>
      </c>
      <c r="S418" s="1">
        <f ca="1">IFERROR(IF(F418="",SUMIF(F$3:F418,F417,S$3:S417),(N418-(M418+O418+Q418)))," ")</f>
        <v>0</v>
      </c>
      <c r="T418" s="23" t="str">
        <f>IFERROR(IF(F418="",AVERAGEIF(F$3:F418,F417,T$3:T418),R418/N418)," ")</f>
        <v xml:space="preserve"> </v>
      </c>
      <c r="U418" s="23" t="str">
        <f>IFERROR(IF(F418="",AVERAGEIF(F$3:F418,F417,U$3:U418),S418/N418)," ")</f>
        <v xml:space="preserve"> </v>
      </c>
      <c r="V418" s="1" t="str">
        <f t="shared" si="20"/>
        <v xml:space="preserve"> </v>
      </c>
      <c r="AB418" s="7">
        <f ca="1">IFERROR(IF(F418="",SUMIF(F$3:F418,F417,AB$3:AB417),Доп!K416+Доп!L416)," ")</f>
        <v>0</v>
      </c>
      <c r="AC418" s="7">
        <f ca="1">IFERROR(IF(F418="",SUMIF(F$3:F418,F417,AC$3:AC417),IF(AB418&gt;0,AB418-(M418+P418),""))," ")</f>
        <v>0</v>
      </c>
      <c r="AD418" s="1">
        <f ca="1">IFERROR(IF(F418="",SUMIF(F$3:F418,F417,AD$3:AD417),IF(AB418&gt;0,AB418-(M418+Q418),""))," ")</f>
        <v>0</v>
      </c>
      <c r="AE418" s="23" t="str">
        <f>IFERROR(IF(F418="",AVERAGEIF(F$3:F418,F417,AE$3:AE418),AC418/N418)," ")</f>
        <v xml:space="preserve"> </v>
      </c>
      <c r="AF418" s="23" t="str">
        <f>IFERROR(IF(F418="",AVERAGEIF(F$3:F418,F417,AF$3:AF418),AD418/N418)," ")</f>
        <v xml:space="preserve"> </v>
      </c>
    </row>
    <row r="419" spans="7:32" ht="19" customHeight="1" x14ac:dyDescent="0.2">
      <c r="G419" s="1" t="str">
        <f t="shared" si="18"/>
        <v/>
      </c>
      <c r="I419" s="1">
        <f t="shared" si="19"/>
        <v>0</v>
      </c>
      <c r="M419" s="1">
        <f ca="1">IF(F419="",SUMIF(F$3:F419,F418,M$3:M418),K419*L419)</f>
        <v>0</v>
      </c>
      <c r="N419" s="1">
        <f ca="1">IFERROR(IF(F419="",SUMIF(F$3:F419,F418,N$3:N418),VLOOKUP(J:J,Прайс!A:C,3,0)*K419)," ")</f>
        <v>0</v>
      </c>
      <c r="O419" s="7">
        <f ca="1">IFERROR(IF(F419="",SUMIF(F$3:F419,F418,O$3:O418),VLOOKUP(J:J,Прайс!A:E,5,0)*K419)," ")</f>
        <v>0</v>
      </c>
      <c r="P419" s="1">
        <f ca="1">IFERROR(IF(F419="",SUMIF(F$3:F419,F418,P$3:P418),VLOOKUP(J:J,Прайс!A:F,6,0)*K419)," ")</f>
        <v>0</v>
      </c>
      <c r="Q419" s="1">
        <f ca="1">IFERROR(IF(F419="",SUMIF(F$3:F419,F418,Q$3:Q418),VLOOKUP(J:J,Прайс!A:G,7,0)*K419)," ")</f>
        <v>0</v>
      </c>
      <c r="R419" s="7">
        <f ca="1">IFERROR(IF(F419="",SUMIF(F$3:F419,F418,R$3:R418),(N419-(M419+O419+P419)))," ")</f>
        <v>0</v>
      </c>
      <c r="S419" s="1">
        <f ca="1">IFERROR(IF(F419="",SUMIF(F$3:F419,F418,S$3:S418),(N419-(M419+O419+Q419)))," ")</f>
        <v>0</v>
      </c>
      <c r="T419" s="23" t="str">
        <f>IFERROR(IF(F419="",AVERAGEIF(F$3:F419,F418,T$3:T419),R419/N419)," ")</f>
        <v xml:space="preserve"> </v>
      </c>
      <c r="U419" s="23" t="str">
        <f>IFERROR(IF(F419="",AVERAGEIF(F$3:F419,F418,U$3:U419),S419/N419)," ")</f>
        <v xml:space="preserve"> </v>
      </c>
      <c r="V419" s="1" t="str">
        <f t="shared" si="20"/>
        <v xml:space="preserve"> </v>
      </c>
      <c r="AB419" s="7">
        <f ca="1">IFERROR(IF(F419="",SUMIF(F$3:F419,F418,AB$3:AB418),Доп!K417+Доп!L417)," ")</f>
        <v>0</v>
      </c>
      <c r="AC419" s="7">
        <f ca="1">IFERROR(IF(F419="",SUMIF(F$3:F419,F418,AC$3:AC418),IF(AB419&gt;0,AB419-(M419+P419),""))," ")</f>
        <v>0</v>
      </c>
      <c r="AD419" s="1">
        <f ca="1">IFERROR(IF(F419="",SUMIF(F$3:F419,F418,AD$3:AD418),IF(AB419&gt;0,AB419-(M419+Q419),""))," ")</f>
        <v>0</v>
      </c>
      <c r="AE419" s="23" t="str">
        <f>IFERROR(IF(F419="",AVERAGEIF(F$3:F419,F418,AE$3:AE419),AC419/N419)," ")</f>
        <v xml:space="preserve"> </v>
      </c>
      <c r="AF419" s="23" t="str">
        <f>IFERROR(IF(F419="",AVERAGEIF(F$3:F419,F418,AF$3:AF419),AD419/N419)," ")</f>
        <v xml:space="preserve"> </v>
      </c>
    </row>
    <row r="420" spans="7:32" ht="19" customHeight="1" x14ac:dyDescent="0.2">
      <c r="G420" s="1" t="str">
        <f t="shared" si="18"/>
        <v/>
      </c>
      <c r="I420" s="1">
        <f t="shared" si="19"/>
        <v>0</v>
      </c>
      <c r="M420" s="1">
        <f ca="1">IF(F420="",SUMIF(F$3:F420,F419,M$3:M419),K420*L420)</f>
        <v>0</v>
      </c>
      <c r="N420" s="1">
        <f ca="1">IFERROR(IF(F420="",SUMIF(F$3:F420,F419,N$3:N419),VLOOKUP(J:J,Прайс!A:C,3,0)*K420)," ")</f>
        <v>0</v>
      </c>
      <c r="O420" s="7">
        <f ca="1">IFERROR(IF(F420="",SUMIF(F$3:F420,F419,O$3:O419),VLOOKUP(J:J,Прайс!A:E,5,0)*K420)," ")</f>
        <v>0</v>
      </c>
      <c r="P420" s="1">
        <f ca="1">IFERROR(IF(F420="",SUMIF(F$3:F420,F419,P$3:P419),VLOOKUP(J:J,Прайс!A:F,6,0)*K420)," ")</f>
        <v>0</v>
      </c>
      <c r="Q420" s="1">
        <f ca="1">IFERROR(IF(F420="",SUMIF(F$3:F420,F419,Q$3:Q419),VLOOKUP(J:J,Прайс!A:G,7,0)*K420)," ")</f>
        <v>0</v>
      </c>
      <c r="R420" s="7">
        <f ca="1">IFERROR(IF(F420="",SUMIF(F$3:F420,F419,R$3:R419),(N420-(M420+O420+P420)))," ")</f>
        <v>0</v>
      </c>
      <c r="S420" s="1">
        <f ca="1">IFERROR(IF(F420="",SUMIF(F$3:F420,F419,S$3:S419),(N420-(M420+O420+Q420)))," ")</f>
        <v>0</v>
      </c>
      <c r="T420" s="23" t="str">
        <f>IFERROR(IF(F420="",AVERAGEIF(F$3:F420,F419,T$3:T420),R420/N420)," ")</f>
        <v xml:space="preserve"> </v>
      </c>
      <c r="U420" s="23" t="str">
        <f>IFERROR(IF(F420="",AVERAGEIF(F$3:F420,F419,U$3:U420),S420/N420)," ")</f>
        <v xml:space="preserve"> </v>
      </c>
      <c r="V420" s="1" t="str">
        <f t="shared" si="20"/>
        <v xml:space="preserve"> </v>
      </c>
      <c r="AB420" s="7">
        <f ca="1">IFERROR(IF(F420="",SUMIF(F$3:F420,F419,AB$3:AB419),Доп!K418+Доп!L418)," ")</f>
        <v>0</v>
      </c>
      <c r="AC420" s="7">
        <f ca="1">IFERROR(IF(F420="",SUMIF(F$3:F420,F419,AC$3:AC419),IF(AB420&gt;0,AB420-(M420+P420),""))," ")</f>
        <v>0</v>
      </c>
      <c r="AD420" s="1">
        <f ca="1">IFERROR(IF(F420="",SUMIF(F$3:F420,F419,AD$3:AD419),IF(AB420&gt;0,AB420-(M420+Q420),""))," ")</f>
        <v>0</v>
      </c>
      <c r="AE420" s="23" t="str">
        <f>IFERROR(IF(F420="",AVERAGEIF(F$3:F420,F419,AE$3:AE420),AC420/N420)," ")</f>
        <v xml:space="preserve"> </v>
      </c>
      <c r="AF420" s="23" t="str">
        <f>IFERROR(IF(F420="",AVERAGEIF(F$3:F420,F419,AF$3:AF420),AD420/N420)," ")</f>
        <v xml:space="preserve"> </v>
      </c>
    </row>
    <row r="421" spans="7:32" ht="19" customHeight="1" x14ac:dyDescent="0.2">
      <c r="G421" s="1" t="str">
        <f t="shared" si="18"/>
        <v/>
      </c>
      <c r="I421" s="1">
        <f t="shared" si="19"/>
        <v>0</v>
      </c>
      <c r="M421" s="1">
        <f ca="1">IF(F421="",SUMIF(F$3:F421,F420,M$3:M420),K421*L421)</f>
        <v>0</v>
      </c>
      <c r="N421" s="1">
        <f ca="1">IFERROR(IF(F421="",SUMIF(F$3:F421,F420,N$3:N420),VLOOKUP(J:J,Прайс!A:C,3,0)*K421)," ")</f>
        <v>0</v>
      </c>
      <c r="O421" s="7">
        <f ca="1">IFERROR(IF(F421="",SUMIF(F$3:F421,F420,O$3:O420),VLOOKUP(J:J,Прайс!A:E,5,0)*K421)," ")</f>
        <v>0</v>
      </c>
      <c r="P421" s="1">
        <f ca="1">IFERROR(IF(F421="",SUMIF(F$3:F421,F420,P$3:P420),VLOOKUP(J:J,Прайс!A:F,6,0)*K421)," ")</f>
        <v>0</v>
      </c>
      <c r="Q421" s="1">
        <f ca="1">IFERROR(IF(F421="",SUMIF(F$3:F421,F420,Q$3:Q420),VLOOKUP(J:J,Прайс!A:G,7,0)*K421)," ")</f>
        <v>0</v>
      </c>
      <c r="R421" s="7">
        <f ca="1">IFERROR(IF(F421="",SUMIF(F$3:F421,F420,R$3:R420),(N421-(M421+O421+P421)))," ")</f>
        <v>0</v>
      </c>
      <c r="S421" s="1">
        <f ca="1">IFERROR(IF(F421="",SUMIF(F$3:F421,F420,S$3:S420),(N421-(M421+O421+Q421)))," ")</f>
        <v>0</v>
      </c>
      <c r="T421" s="23" t="str">
        <f>IFERROR(IF(F421="",AVERAGEIF(F$3:F421,F420,T$3:T421),R421/N421)," ")</f>
        <v xml:space="preserve"> </v>
      </c>
      <c r="U421" s="23" t="str">
        <f>IFERROR(IF(F421="",AVERAGEIF(F$3:F421,F420,U$3:U421),S421/N421)," ")</f>
        <v xml:space="preserve"> </v>
      </c>
      <c r="V421" s="1" t="str">
        <f t="shared" si="20"/>
        <v xml:space="preserve"> </v>
      </c>
      <c r="AB421" s="7">
        <f ca="1">IFERROR(IF(F421="",SUMIF(F$3:F421,F420,AB$3:AB420),Доп!K419+Доп!L419)," ")</f>
        <v>0</v>
      </c>
      <c r="AC421" s="7">
        <f ca="1">IFERROR(IF(F421="",SUMIF(F$3:F421,F420,AC$3:AC420),IF(AB421&gt;0,AB421-(M421+P421),""))," ")</f>
        <v>0</v>
      </c>
      <c r="AD421" s="1">
        <f ca="1">IFERROR(IF(F421="",SUMIF(F$3:F421,F420,AD$3:AD420),IF(AB421&gt;0,AB421-(M421+Q421),""))," ")</f>
        <v>0</v>
      </c>
      <c r="AE421" s="23" t="str">
        <f>IFERROR(IF(F421="",AVERAGEIF(F$3:F421,F420,AE$3:AE421),AC421/N421)," ")</f>
        <v xml:space="preserve"> </v>
      </c>
      <c r="AF421" s="23" t="str">
        <f>IFERROR(IF(F421="",AVERAGEIF(F$3:F421,F420,AF$3:AF421),AD421/N421)," ")</f>
        <v xml:space="preserve"> </v>
      </c>
    </row>
    <row r="422" spans="7:32" ht="19" customHeight="1" x14ac:dyDescent="0.2">
      <c r="G422" s="1" t="str">
        <f t="shared" si="18"/>
        <v/>
      </c>
      <c r="I422" s="1">
        <f t="shared" si="19"/>
        <v>0</v>
      </c>
      <c r="M422" s="1">
        <f ca="1">IF(F422="",SUMIF(F$3:F422,F421,M$3:M421),K422*L422)</f>
        <v>0</v>
      </c>
      <c r="N422" s="1">
        <f ca="1">IFERROR(IF(F422="",SUMIF(F$3:F422,F421,N$3:N421),VLOOKUP(J:J,Прайс!A:C,3,0)*K422)," ")</f>
        <v>0</v>
      </c>
      <c r="O422" s="7">
        <f ca="1">IFERROR(IF(F422="",SUMIF(F$3:F422,F421,O$3:O421),VLOOKUP(J:J,Прайс!A:E,5,0)*K422)," ")</f>
        <v>0</v>
      </c>
      <c r="P422" s="1">
        <f ca="1">IFERROR(IF(F422="",SUMIF(F$3:F422,F421,P$3:P421),VLOOKUP(J:J,Прайс!A:F,6,0)*K422)," ")</f>
        <v>0</v>
      </c>
      <c r="Q422" s="1">
        <f ca="1">IFERROR(IF(F422="",SUMIF(F$3:F422,F421,Q$3:Q421),VLOOKUP(J:J,Прайс!A:G,7,0)*K422)," ")</f>
        <v>0</v>
      </c>
      <c r="R422" s="7">
        <f ca="1">IFERROR(IF(F422="",SUMIF(F$3:F422,F421,R$3:R421),(N422-(M422+O422+P422)))," ")</f>
        <v>0</v>
      </c>
      <c r="S422" s="1">
        <f ca="1">IFERROR(IF(F422="",SUMIF(F$3:F422,F421,S$3:S421),(N422-(M422+O422+Q422)))," ")</f>
        <v>0</v>
      </c>
      <c r="T422" s="23" t="str">
        <f>IFERROR(IF(F422="",AVERAGEIF(F$3:F422,F421,T$3:T422),R422/N422)," ")</f>
        <v xml:space="preserve"> </v>
      </c>
      <c r="U422" s="23" t="str">
        <f>IFERROR(IF(F422="",AVERAGEIF(F$3:F422,F421,U$3:U422),S422/N422)," ")</f>
        <v xml:space="preserve"> </v>
      </c>
      <c r="V422" s="1" t="str">
        <f t="shared" si="20"/>
        <v xml:space="preserve"> </v>
      </c>
      <c r="AB422" s="7">
        <f ca="1">IFERROR(IF(F422="",SUMIF(F$3:F422,F421,AB$3:AB421),Доп!K420+Доп!L420)," ")</f>
        <v>0</v>
      </c>
      <c r="AC422" s="7">
        <f ca="1">IFERROR(IF(F422="",SUMIF(F$3:F422,F421,AC$3:AC421),IF(AB422&gt;0,AB422-(M422+P422),""))," ")</f>
        <v>0</v>
      </c>
      <c r="AD422" s="1">
        <f ca="1">IFERROR(IF(F422="",SUMIF(F$3:F422,F421,AD$3:AD421),IF(AB422&gt;0,AB422-(M422+Q422),""))," ")</f>
        <v>0</v>
      </c>
      <c r="AE422" s="23" t="str">
        <f>IFERROR(IF(F422="",AVERAGEIF(F$3:F422,F421,AE$3:AE422),AC422/N422)," ")</f>
        <v xml:space="preserve"> </v>
      </c>
      <c r="AF422" s="23" t="str">
        <f>IFERROR(IF(F422="",AVERAGEIF(F$3:F422,F421,AF$3:AF422),AD422/N422)," ")</f>
        <v xml:space="preserve"> </v>
      </c>
    </row>
    <row r="423" spans="7:32" ht="19" customHeight="1" x14ac:dyDescent="0.2">
      <c r="G423" s="1" t="str">
        <f t="shared" si="18"/>
        <v/>
      </c>
      <c r="I423" s="1">
        <f t="shared" si="19"/>
        <v>0</v>
      </c>
      <c r="M423" s="1">
        <f ca="1">IF(F423="",SUMIF(F$3:F423,F422,M$3:M422),K423*L423)</f>
        <v>0</v>
      </c>
      <c r="N423" s="1">
        <f ca="1">IFERROR(IF(F423="",SUMIF(F$3:F423,F422,N$3:N422),VLOOKUP(J:J,Прайс!A:C,3,0)*K423)," ")</f>
        <v>0</v>
      </c>
      <c r="O423" s="7">
        <f ca="1">IFERROR(IF(F423="",SUMIF(F$3:F423,F422,O$3:O422),VLOOKUP(J:J,Прайс!A:E,5,0)*K423)," ")</f>
        <v>0</v>
      </c>
      <c r="P423" s="1">
        <f ca="1">IFERROR(IF(F423="",SUMIF(F$3:F423,F422,P$3:P422),VLOOKUP(J:J,Прайс!A:F,6,0)*K423)," ")</f>
        <v>0</v>
      </c>
      <c r="Q423" s="1">
        <f ca="1">IFERROR(IF(F423="",SUMIF(F$3:F423,F422,Q$3:Q422),VLOOKUP(J:J,Прайс!A:G,7,0)*K423)," ")</f>
        <v>0</v>
      </c>
      <c r="R423" s="7">
        <f ca="1">IFERROR(IF(F423="",SUMIF(F$3:F423,F422,R$3:R422),(N423-(M423+O423+P423)))," ")</f>
        <v>0</v>
      </c>
      <c r="S423" s="1">
        <f ca="1">IFERROR(IF(F423="",SUMIF(F$3:F423,F422,S$3:S422),(N423-(M423+O423+Q423)))," ")</f>
        <v>0</v>
      </c>
      <c r="T423" s="23" t="str">
        <f>IFERROR(IF(F423="",AVERAGEIF(F$3:F423,F422,T$3:T423),R423/N423)," ")</f>
        <v xml:space="preserve"> </v>
      </c>
      <c r="U423" s="23" t="str">
        <f>IFERROR(IF(F423="",AVERAGEIF(F$3:F423,F422,U$3:U423),S423/N423)," ")</f>
        <v xml:space="preserve"> </v>
      </c>
      <c r="V423" s="1" t="str">
        <f t="shared" si="20"/>
        <v xml:space="preserve"> </v>
      </c>
      <c r="AB423" s="7">
        <f ca="1">IFERROR(IF(F423="",SUMIF(F$3:F423,F422,AB$3:AB422),Доп!K421+Доп!L421)," ")</f>
        <v>0</v>
      </c>
      <c r="AC423" s="7">
        <f ca="1">IFERROR(IF(F423="",SUMIF(F$3:F423,F422,AC$3:AC422),IF(AB423&gt;0,AB423-(M423+P423),""))," ")</f>
        <v>0</v>
      </c>
      <c r="AD423" s="1">
        <f ca="1">IFERROR(IF(F423="",SUMIF(F$3:F423,F422,AD$3:AD422),IF(AB423&gt;0,AB423-(M423+Q423),""))," ")</f>
        <v>0</v>
      </c>
      <c r="AE423" s="23" t="str">
        <f>IFERROR(IF(F423="",AVERAGEIF(F$3:F423,F422,AE$3:AE423),AC423/N423)," ")</f>
        <v xml:space="preserve"> </v>
      </c>
      <c r="AF423" s="23" t="str">
        <f>IFERROR(IF(F423="",AVERAGEIF(F$3:F423,F422,AF$3:AF423),AD423/N423)," ")</f>
        <v xml:space="preserve"> </v>
      </c>
    </row>
    <row r="424" spans="7:32" ht="19" customHeight="1" x14ac:dyDescent="0.2">
      <c r="G424" s="1" t="str">
        <f t="shared" si="18"/>
        <v/>
      </c>
      <c r="I424" s="1">
        <f t="shared" si="19"/>
        <v>0</v>
      </c>
      <c r="M424" s="1">
        <f ca="1">IF(F424="",SUMIF(F$3:F424,F423,M$3:M423),K424*L424)</f>
        <v>0</v>
      </c>
      <c r="N424" s="1">
        <f ca="1">IFERROR(IF(F424="",SUMIF(F$3:F424,F423,N$3:N423),VLOOKUP(J:J,Прайс!A:C,3,0)*K424)," ")</f>
        <v>0</v>
      </c>
      <c r="O424" s="7">
        <f ca="1">IFERROR(IF(F424="",SUMIF(F$3:F424,F423,O$3:O423),VLOOKUP(J:J,Прайс!A:E,5,0)*K424)," ")</f>
        <v>0</v>
      </c>
      <c r="P424" s="1">
        <f ca="1">IFERROR(IF(F424="",SUMIF(F$3:F424,F423,P$3:P423),VLOOKUP(J:J,Прайс!A:F,6,0)*K424)," ")</f>
        <v>0</v>
      </c>
      <c r="Q424" s="1">
        <f ca="1">IFERROR(IF(F424="",SUMIF(F$3:F424,F423,Q$3:Q423),VLOOKUP(J:J,Прайс!A:G,7,0)*K424)," ")</f>
        <v>0</v>
      </c>
      <c r="R424" s="7">
        <f ca="1">IFERROR(IF(F424="",SUMIF(F$3:F424,F423,R$3:R423),(N424-(M424+O424+P424)))," ")</f>
        <v>0</v>
      </c>
      <c r="S424" s="1">
        <f ca="1">IFERROR(IF(F424="",SUMIF(F$3:F424,F423,S$3:S423),(N424-(M424+O424+Q424)))," ")</f>
        <v>0</v>
      </c>
      <c r="T424" s="23" t="str">
        <f>IFERROR(IF(F424="",AVERAGEIF(F$3:F424,F423,T$3:T424),R424/N424)," ")</f>
        <v xml:space="preserve"> </v>
      </c>
      <c r="U424" s="23" t="str">
        <f>IFERROR(IF(F424="",AVERAGEIF(F$3:F424,F423,U$3:U424),S424/N424)," ")</f>
        <v xml:space="preserve"> </v>
      </c>
      <c r="V424" s="1" t="str">
        <f t="shared" si="20"/>
        <v xml:space="preserve"> </v>
      </c>
      <c r="AB424" s="7">
        <f ca="1">IFERROR(IF(F424="",SUMIF(F$3:F424,F423,AB$3:AB423),Доп!K422+Доп!L422)," ")</f>
        <v>0</v>
      </c>
      <c r="AC424" s="7">
        <f ca="1">IFERROR(IF(F424="",SUMIF(F$3:F424,F423,AC$3:AC423),IF(AB424&gt;0,AB424-(M424+P424),""))," ")</f>
        <v>0</v>
      </c>
      <c r="AD424" s="1">
        <f ca="1">IFERROR(IF(F424="",SUMIF(F$3:F424,F423,AD$3:AD423),IF(AB424&gt;0,AB424-(M424+Q424),""))," ")</f>
        <v>0</v>
      </c>
      <c r="AE424" s="23" t="str">
        <f>IFERROR(IF(F424="",AVERAGEIF(F$3:F424,F423,AE$3:AE424),AC424/N424)," ")</f>
        <v xml:space="preserve"> </v>
      </c>
      <c r="AF424" s="23" t="str">
        <f>IFERROR(IF(F424="",AVERAGEIF(F$3:F424,F423,AF$3:AF424),AD424/N424)," ")</f>
        <v xml:space="preserve"> </v>
      </c>
    </row>
    <row r="425" spans="7:32" ht="19" customHeight="1" x14ac:dyDescent="0.2">
      <c r="G425" s="1" t="str">
        <f t="shared" si="18"/>
        <v/>
      </c>
      <c r="I425" s="1">
        <f t="shared" si="19"/>
        <v>0</v>
      </c>
      <c r="M425" s="1">
        <f ca="1">IF(F425="",SUMIF(F$3:F425,F424,M$3:M424),K425*L425)</f>
        <v>0</v>
      </c>
      <c r="N425" s="1">
        <f ca="1">IFERROR(IF(F425="",SUMIF(F$3:F425,F424,N$3:N424),VLOOKUP(J:J,Прайс!A:C,3,0)*K425)," ")</f>
        <v>0</v>
      </c>
      <c r="O425" s="7">
        <f ca="1">IFERROR(IF(F425="",SUMIF(F$3:F425,F424,O$3:O424),VLOOKUP(J:J,Прайс!A:E,5,0)*K425)," ")</f>
        <v>0</v>
      </c>
      <c r="P425" s="1">
        <f ca="1">IFERROR(IF(F425="",SUMIF(F$3:F425,F424,P$3:P424),VLOOKUP(J:J,Прайс!A:F,6,0)*K425)," ")</f>
        <v>0</v>
      </c>
      <c r="Q425" s="1">
        <f ca="1">IFERROR(IF(F425="",SUMIF(F$3:F425,F424,Q$3:Q424),VLOOKUP(J:J,Прайс!A:G,7,0)*K425)," ")</f>
        <v>0</v>
      </c>
      <c r="R425" s="7">
        <f ca="1">IFERROR(IF(F425="",SUMIF(F$3:F425,F424,R$3:R424),(N425-(M425+O425+P425)))," ")</f>
        <v>0</v>
      </c>
      <c r="S425" s="1">
        <f ca="1">IFERROR(IF(F425="",SUMIF(F$3:F425,F424,S$3:S424),(N425-(M425+O425+Q425)))," ")</f>
        <v>0</v>
      </c>
      <c r="T425" s="23" t="str">
        <f>IFERROR(IF(F425="",AVERAGEIF(F$3:F425,F424,T$3:T425),R425/N425)," ")</f>
        <v xml:space="preserve"> </v>
      </c>
      <c r="U425" s="23" t="str">
        <f>IFERROR(IF(F425="",AVERAGEIF(F$3:F425,F424,U$3:U425),S425/N425)," ")</f>
        <v xml:space="preserve"> </v>
      </c>
      <c r="V425" s="1" t="str">
        <f t="shared" si="20"/>
        <v xml:space="preserve"> </v>
      </c>
      <c r="AB425" s="7">
        <f ca="1">IFERROR(IF(F425="",SUMIF(F$3:F425,F424,AB$3:AB424),Доп!K423+Доп!L423)," ")</f>
        <v>0</v>
      </c>
      <c r="AC425" s="7">
        <f ca="1">IFERROR(IF(F425="",SUMIF(F$3:F425,F424,AC$3:AC424),IF(AB425&gt;0,AB425-(M425+P425),""))," ")</f>
        <v>0</v>
      </c>
      <c r="AD425" s="1">
        <f ca="1">IFERROR(IF(F425="",SUMIF(F$3:F425,F424,AD$3:AD424),IF(AB425&gt;0,AB425-(M425+Q425),""))," ")</f>
        <v>0</v>
      </c>
      <c r="AE425" s="23" t="str">
        <f>IFERROR(IF(F425="",AVERAGEIF(F$3:F425,F424,AE$3:AE425),AC425/N425)," ")</f>
        <v xml:space="preserve"> </v>
      </c>
      <c r="AF425" s="23" t="str">
        <f>IFERROR(IF(F425="",AVERAGEIF(F$3:F425,F424,AF$3:AF425),AD425/N425)," ")</f>
        <v xml:space="preserve"> </v>
      </c>
    </row>
    <row r="426" spans="7:32" ht="19" customHeight="1" x14ac:dyDescent="0.2">
      <c r="G426" s="1" t="str">
        <f t="shared" si="18"/>
        <v/>
      </c>
      <c r="I426" s="1">
        <f t="shared" si="19"/>
        <v>0</v>
      </c>
      <c r="M426" s="1">
        <f ca="1">IF(F426="",SUMIF(F$3:F426,F425,M$3:M425),K426*L426)</f>
        <v>0</v>
      </c>
      <c r="N426" s="1">
        <f ca="1">IFERROR(IF(F426="",SUMIF(F$3:F426,F425,N$3:N425),VLOOKUP(J:J,Прайс!A:C,3,0)*K426)," ")</f>
        <v>0</v>
      </c>
      <c r="O426" s="7">
        <f ca="1">IFERROR(IF(F426="",SUMIF(F$3:F426,F425,O$3:O425),VLOOKUP(J:J,Прайс!A:E,5,0)*K426)," ")</f>
        <v>0</v>
      </c>
      <c r="P426" s="1">
        <f ca="1">IFERROR(IF(F426="",SUMIF(F$3:F426,F425,P$3:P425),VLOOKUP(J:J,Прайс!A:F,6,0)*K426)," ")</f>
        <v>0</v>
      </c>
      <c r="Q426" s="1">
        <f ca="1">IFERROR(IF(F426="",SUMIF(F$3:F426,F425,Q$3:Q425),VLOOKUP(J:J,Прайс!A:G,7,0)*K426)," ")</f>
        <v>0</v>
      </c>
      <c r="R426" s="7">
        <f ca="1">IFERROR(IF(F426="",SUMIF(F$3:F426,F425,R$3:R425),(N426-(M426+O426+P426)))," ")</f>
        <v>0</v>
      </c>
      <c r="S426" s="1">
        <f ca="1">IFERROR(IF(F426="",SUMIF(F$3:F426,F425,S$3:S425),(N426-(M426+O426+Q426)))," ")</f>
        <v>0</v>
      </c>
      <c r="T426" s="23" t="str">
        <f>IFERROR(IF(F426="",AVERAGEIF(F$3:F426,F425,T$3:T426),R426/N426)," ")</f>
        <v xml:space="preserve"> </v>
      </c>
      <c r="U426" s="23" t="str">
        <f>IFERROR(IF(F426="",AVERAGEIF(F$3:F426,F425,U$3:U426),S426/N426)," ")</f>
        <v xml:space="preserve"> </v>
      </c>
      <c r="V426" s="1" t="str">
        <f t="shared" si="20"/>
        <v xml:space="preserve"> </v>
      </c>
      <c r="AB426" s="7">
        <f ca="1">IFERROR(IF(F426="",SUMIF(F$3:F426,F425,AB$3:AB425),Доп!K424+Доп!L424)," ")</f>
        <v>0</v>
      </c>
      <c r="AC426" s="7">
        <f ca="1">IFERROR(IF(F426="",SUMIF(F$3:F426,F425,AC$3:AC425),IF(AB426&gt;0,AB426-(M426+P426),""))," ")</f>
        <v>0</v>
      </c>
      <c r="AD426" s="1">
        <f ca="1">IFERROR(IF(F426="",SUMIF(F$3:F426,F425,AD$3:AD425),IF(AB426&gt;0,AB426-(M426+Q426),""))," ")</f>
        <v>0</v>
      </c>
      <c r="AE426" s="23" t="str">
        <f>IFERROR(IF(F426="",AVERAGEIF(F$3:F426,F425,AE$3:AE426),AC426/N426)," ")</f>
        <v xml:space="preserve"> </v>
      </c>
      <c r="AF426" s="23" t="str">
        <f>IFERROR(IF(F426="",AVERAGEIF(F$3:F426,F425,AF$3:AF426),AD426/N426)," ")</f>
        <v xml:space="preserve"> </v>
      </c>
    </row>
    <row r="427" spans="7:32" ht="19" customHeight="1" x14ac:dyDescent="0.2">
      <c r="G427" s="1" t="str">
        <f t="shared" si="18"/>
        <v/>
      </c>
      <c r="I427" s="1">
        <f t="shared" si="19"/>
        <v>0</v>
      </c>
      <c r="M427" s="1">
        <f ca="1">IF(F427="",SUMIF(F$3:F427,F426,M$3:M426),K427*L427)</f>
        <v>0</v>
      </c>
      <c r="N427" s="1">
        <f ca="1">IFERROR(IF(F427="",SUMIF(F$3:F427,F426,N$3:N426),VLOOKUP(J:J,Прайс!A:C,3,0)*K427)," ")</f>
        <v>0</v>
      </c>
      <c r="O427" s="7">
        <f ca="1">IFERROR(IF(F427="",SUMIF(F$3:F427,F426,O$3:O426),VLOOKUP(J:J,Прайс!A:E,5,0)*K427)," ")</f>
        <v>0</v>
      </c>
      <c r="P427" s="1">
        <f ca="1">IFERROR(IF(F427="",SUMIF(F$3:F427,F426,P$3:P426),VLOOKUP(J:J,Прайс!A:F,6,0)*K427)," ")</f>
        <v>0</v>
      </c>
      <c r="Q427" s="1">
        <f ca="1">IFERROR(IF(F427="",SUMIF(F$3:F427,F426,Q$3:Q426),VLOOKUP(J:J,Прайс!A:G,7,0)*K427)," ")</f>
        <v>0</v>
      </c>
      <c r="R427" s="7">
        <f ca="1">IFERROR(IF(F427="",SUMIF(F$3:F427,F426,R$3:R426),(N427-(M427+O427+P427)))," ")</f>
        <v>0</v>
      </c>
      <c r="S427" s="1">
        <f ca="1">IFERROR(IF(F427="",SUMIF(F$3:F427,F426,S$3:S426),(N427-(M427+O427+Q427)))," ")</f>
        <v>0</v>
      </c>
      <c r="T427" s="23" t="str">
        <f>IFERROR(IF(F427="",AVERAGEIF(F$3:F427,F426,T$3:T427),R427/N427)," ")</f>
        <v xml:space="preserve"> </v>
      </c>
      <c r="U427" s="23" t="str">
        <f>IFERROR(IF(F427="",AVERAGEIF(F$3:F427,F426,U$3:U427),S427/N427)," ")</f>
        <v xml:space="preserve"> </v>
      </c>
      <c r="V427" s="1" t="str">
        <f t="shared" si="20"/>
        <v xml:space="preserve"> </v>
      </c>
      <c r="AB427" s="7">
        <f ca="1">IFERROR(IF(F427="",SUMIF(F$3:F427,F426,AB$3:AB426),Доп!K425+Доп!L425)," ")</f>
        <v>0</v>
      </c>
      <c r="AC427" s="7">
        <f ca="1">IFERROR(IF(F427="",SUMIF(F$3:F427,F426,AC$3:AC426),IF(AB427&gt;0,AB427-(M427+P427),""))," ")</f>
        <v>0</v>
      </c>
      <c r="AD427" s="1">
        <f ca="1">IFERROR(IF(F427="",SUMIF(F$3:F427,F426,AD$3:AD426),IF(AB427&gt;0,AB427-(M427+Q427),""))," ")</f>
        <v>0</v>
      </c>
      <c r="AE427" s="23" t="str">
        <f>IFERROR(IF(F427="",AVERAGEIF(F$3:F427,F426,AE$3:AE427),AC427/N427)," ")</f>
        <v xml:space="preserve"> </v>
      </c>
      <c r="AF427" s="23" t="str">
        <f>IFERROR(IF(F427="",AVERAGEIF(F$3:F427,F426,AF$3:AF427),AD427/N427)," ")</f>
        <v xml:space="preserve"> </v>
      </c>
    </row>
    <row r="428" spans="7:32" ht="19" customHeight="1" x14ac:dyDescent="0.2">
      <c r="G428" s="1" t="str">
        <f t="shared" si="18"/>
        <v/>
      </c>
      <c r="I428" s="1">
        <f t="shared" si="19"/>
        <v>0</v>
      </c>
      <c r="M428" s="1">
        <f ca="1">IF(F428="",SUMIF(F$3:F428,F427,M$3:M427),K428*L428)</f>
        <v>0</v>
      </c>
      <c r="N428" s="1">
        <f ca="1">IFERROR(IF(F428="",SUMIF(F$3:F428,F427,N$3:N427),VLOOKUP(J:J,Прайс!A:C,3,0)*K428)," ")</f>
        <v>0</v>
      </c>
      <c r="O428" s="7">
        <f ca="1">IFERROR(IF(F428="",SUMIF(F$3:F428,F427,O$3:O427),VLOOKUP(J:J,Прайс!A:E,5,0)*K428)," ")</f>
        <v>0</v>
      </c>
      <c r="P428" s="1">
        <f ca="1">IFERROR(IF(F428="",SUMIF(F$3:F428,F427,P$3:P427),VLOOKUP(J:J,Прайс!A:F,6,0)*K428)," ")</f>
        <v>0</v>
      </c>
      <c r="Q428" s="1">
        <f ca="1">IFERROR(IF(F428="",SUMIF(F$3:F428,F427,Q$3:Q427),VLOOKUP(J:J,Прайс!A:G,7,0)*K428)," ")</f>
        <v>0</v>
      </c>
      <c r="R428" s="7">
        <f ca="1">IFERROR(IF(F428="",SUMIF(F$3:F428,F427,R$3:R427),(N428-(M428+O428+P428)))," ")</f>
        <v>0</v>
      </c>
      <c r="S428" s="1">
        <f ca="1">IFERROR(IF(F428="",SUMIF(F$3:F428,F427,S$3:S427),(N428-(M428+O428+Q428)))," ")</f>
        <v>0</v>
      </c>
      <c r="T428" s="23" t="str">
        <f>IFERROR(IF(F428="",AVERAGEIF(F$3:F428,F427,T$3:T428),R428/N428)," ")</f>
        <v xml:space="preserve"> </v>
      </c>
      <c r="U428" s="23" t="str">
        <f>IFERROR(IF(F428="",AVERAGEIF(F$3:F428,F427,U$3:U428),S428/N428)," ")</f>
        <v xml:space="preserve"> </v>
      </c>
      <c r="V428" s="1" t="str">
        <f t="shared" si="20"/>
        <v xml:space="preserve"> </v>
      </c>
      <c r="AB428" s="7">
        <f ca="1">IFERROR(IF(F428="",SUMIF(F$3:F428,F427,AB$3:AB427),Доп!K426+Доп!L426)," ")</f>
        <v>0</v>
      </c>
      <c r="AC428" s="7">
        <f ca="1">IFERROR(IF(F428="",SUMIF(F$3:F428,F427,AC$3:AC427),IF(AB428&gt;0,AB428-(M428+P428),""))," ")</f>
        <v>0</v>
      </c>
      <c r="AD428" s="1">
        <f ca="1">IFERROR(IF(F428="",SUMIF(F$3:F428,F427,AD$3:AD427),IF(AB428&gt;0,AB428-(M428+Q428),""))," ")</f>
        <v>0</v>
      </c>
      <c r="AE428" s="23" t="str">
        <f>IFERROR(IF(F428="",AVERAGEIF(F$3:F428,F427,AE$3:AE428),AC428/N428)," ")</f>
        <v xml:space="preserve"> </v>
      </c>
      <c r="AF428" s="23" t="str">
        <f>IFERROR(IF(F428="",AVERAGEIF(F$3:F428,F427,AF$3:AF428),AD428/N428)," ")</f>
        <v xml:space="preserve"> </v>
      </c>
    </row>
    <row r="429" spans="7:32" ht="19" customHeight="1" x14ac:dyDescent="0.2">
      <c r="G429" s="1" t="str">
        <f t="shared" si="18"/>
        <v/>
      </c>
      <c r="I429" s="1">
        <f t="shared" si="19"/>
        <v>0</v>
      </c>
      <c r="M429" s="1">
        <f ca="1">IF(F429="",SUMIF(F$3:F429,F428,M$3:M428),K429*L429)</f>
        <v>0</v>
      </c>
      <c r="N429" s="1">
        <f ca="1">IFERROR(IF(F429="",SUMIF(F$3:F429,F428,N$3:N428),VLOOKUP(J:J,Прайс!A:C,3,0)*K429)," ")</f>
        <v>0</v>
      </c>
      <c r="O429" s="7">
        <f ca="1">IFERROR(IF(F429="",SUMIF(F$3:F429,F428,O$3:O428),VLOOKUP(J:J,Прайс!A:E,5,0)*K429)," ")</f>
        <v>0</v>
      </c>
      <c r="P429" s="1">
        <f ca="1">IFERROR(IF(F429="",SUMIF(F$3:F429,F428,P$3:P428),VLOOKUP(J:J,Прайс!A:F,6,0)*K429)," ")</f>
        <v>0</v>
      </c>
      <c r="Q429" s="1">
        <f ca="1">IFERROR(IF(F429="",SUMIF(F$3:F429,F428,Q$3:Q428),VLOOKUP(J:J,Прайс!A:G,7,0)*K429)," ")</f>
        <v>0</v>
      </c>
      <c r="R429" s="7">
        <f ca="1">IFERROR(IF(F429="",SUMIF(F$3:F429,F428,R$3:R428),(N429-(M429+O429+P429)))," ")</f>
        <v>0</v>
      </c>
      <c r="S429" s="1">
        <f ca="1">IFERROR(IF(F429="",SUMIF(F$3:F429,F428,S$3:S428),(N429-(M429+O429+Q429)))," ")</f>
        <v>0</v>
      </c>
      <c r="T429" s="23" t="str">
        <f>IFERROR(IF(F429="",AVERAGEIF(F$3:F429,F428,T$3:T429),R429/N429)," ")</f>
        <v xml:space="preserve"> </v>
      </c>
      <c r="U429" s="23" t="str">
        <f>IFERROR(IF(F429="",AVERAGEIF(F$3:F429,F428,U$3:U429),S429/N429)," ")</f>
        <v xml:space="preserve"> </v>
      </c>
      <c r="V429" s="1" t="str">
        <f t="shared" si="20"/>
        <v xml:space="preserve"> </v>
      </c>
      <c r="AB429" s="7">
        <f ca="1">IFERROR(IF(F429="",SUMIF(F$3:F429,F428,AB$3:AB428),Доп!K427+Доп!L427)," ")</f>
        <v>0</v>
      </c>
      <c r="AC429" s="7">
        <f ca="1">IFERROR(IF(F429="",SUMIF(F$3:F429,F428,AC$3:AC428),IF(AB429&gt;0,AB429-(M429+P429),""))," ")</f>
        <v>0</v>
      </c>
      <c r="AD429" s="1">
        <f ca="1">IFERROR(IF(F429="",SUMIF(F$3:F429,F428,AD$3:AD428),IF(AB429&gt;0,AB429-(M429+Q429),""))," ")</f>
        <v>0</v>
      </c>
      <c r="AE429" s="23" t="str">
        <f>IFERROR(IF(F429="",AVERAGEIF(F$3:F429,F428,AE$3:AE429),AC429/N429)," ")</f>
        <v xml:space="preserve"> </v>
      </c>
      <c r="AF429" s="23" t="str">
        <f>IFERROR(IF(F429="",AVERAGEIF(F$3:F429,F428,AF$3:AF429),AD429/N429)," ")</f>
        <v xml:space="preserve"> </v>
      </c>
    </row>
    <row r="430" spans="7:32" ht="19" customHeight="1" x14ac:dyDescent="0.2">
      <c r="G430" s="1" t="str">
        <f t="shared" si="18"/>
        <v/>
      </c>
      <c r="I430" s="1">
        <f t="shared" si="19"/>
        <v>0</v>
      </c>
      <c r="M430" s="1">
        <f ca="1">IF(F430="",SUMIF(F$3:F430,F429,M$3:M429),K430*L430)</f>
        <v>0</v>
      </c>
      <c r="N430" s="1">
        <f ca="1">IFERROR(IF(F430="",SUMIF(F$3:F430,F429,N$3:N429),VLOOKUP(J:J,Прайс!A:C,3,0)*K430)," ")</f>
        <v>0</v>
      </c>
      <c r="O430" s="7">
        <f ca="1">IFERROR(IF(F430="",SUMIF(F$3:F430,F429,O$3:O429),VLOOKUP(J:J,Прайс!A:E,5,0)*K430)," ")</f>
        <v>0</v>
      </c>
      <c r="P430" s="1">
        <f ca="1">IFERROR(IF(F430="",SUMIF(F$3:F430,F429,P$3:P429),VLOOKUP(J:J,Прайс!A:F,6,0)*K430)," ")</f>
        <v>0</v>
      </c>
      <c r="Q430" s="1">
        <f ca="1">IFERROR(IF(F430="",SUMIF(F$3:F430,F429,Q$3:Q429),VLOOKUP(J:J,Прайс!A:G,7,0)*K430)," ")</f>
        <v>0</v>
      </c>
      <c r="R430" s="7">
        <f ca="1">IFERROR(IF(F430="",SUMIF(F$3:F430,F429,R$3:R429),(N430-(M430+O430+P430)))," ")</f>
        <v>0</v>
      </c>
      <c r="S430" s="1">
        <f ca="1">IFERROR(IF(F430="",SUMIF(F$3:F430,F429,S$3:S429),(N430-(M430+O430+Q430)))," ")</f>
        <v>0</v>
      </c>
      <c r="T430" s="23" t="str">
        <f>IFERROR(IF(F430="",AVERAGEIF(F$3:F430,F429,T$3:T430),R430/N430)," ")</f>
        <v xml:space="preserve"> </v>
      </c>
      <c r="U430" s="23" t="str">
        <f>IFERROR(IF(F430="",AVERAGEIF(F$3:F430,F429,U$3:U430),S430/N430)," ")</f>
        <v xml:space="preserve"> </v>
      </c>
      <c r="V430" s="1" t="str">
        <f t="shared" si="20"/>
        <v xml:space="preserve"> </v>
      </c>
      <c r="AB430" s="7">
        <f ca="1">IFERROR(IF(F430="",SUMIF(F$3:F430,F429,AB$3:AB429),Доп!K428+Доп!L428)," ")</f>
        <v>0</v>
      </c>
      <c r="AC430" s="7">
        <f ca="1">IFERROR(IF(F430="",SUMIF(F$3:F430,F429,AC$3:AC429),IF(AB430&gt;0,AB430-(M430+P430),""))," ")</f>
        <v>0</v>
      </c>
      <c r="AD430" s="1">
        <f ca="1">IFERROR(IF(F430="",SUMIF(F$3:F430,F429,AD$3:AD429),IF(AB430&gt;0,AB430-(M430+Q430),""))," ")</f>
        <v>0</v>
      </c>
      <c r="AE430" s="23" t="str">
        <f>IFERROR(IF(F430="",AVERAGEIF(F$3:F430,F429,AE$3:AE430),AC430/N430)," ")</f>
        <v xml:space="preserve"> </v>
      </c>
      <c r="AF430" s="23" t="str">
        <f>IFERROR(IF(F430="",AVERAGEIF(F$3:F430,F429,AF$3:AF430),AD430/N430)," ")</f>
        <v xml:space="preserve"> </v>
      </c>
    </row>
    <row r="431" spans="7:32" ht="19" customHeight="1" x14ac:dyDescent="0.2">
      <c r="G431" s="1" t="str">
        <f t="shared" si="18"/>
        <v/>
      </c>
      <c r="I431" s="1">
        <f t="shared" si="19"/>
        <v>0</v>
      </c>
      <c r="M431" s="1">
        <f ca="1">IF(F431="",SUMIF(F$3:F431,F430,M$3:M430),K431*L431)</f>
        <v>0</v>
      </c>
      <c r="N431" s="1">
        <f ca="1">IFERROR(IF(F431="",SUMIF(F$3:F431,F430,N$3:N430),VLOOKUP(J:J,Прайс!A:C,3,0)*K431)," ")</f>
        <v>0</v>
      </c>
      <c r="O431" s="7">
        <f ca="1">IFERROR(IF(F431="",SUMIF(F$3:F431,F430,O$3:O430),VLOOKUP(J:J,Прайс!A:E,5,0)*K431)," ")</f>
        <v>0</v>
      </c>
      <c r="P431" s="1">
        <f ca="1">IFERROR(IF(F431="",SUMIF(F$3:F431,F430,P$3:P430),VLOOKUP(J:J,Прайс!A:F,6,0)*K431)," ")</f>
        <v>0</v>
      </c>
      <c r="Q431" s="1">
        <f ca="1">IFERROR(IF(F431="",SUMIF(F$3:F431,F430,Q$3:Q430),VLOOKUP(J:J,Прайс!A:G,7,0)*K431)," ")</f>
        <v>0</v>
      </c>
      <c r="R431" s="7">
        <f ca="1">IFERROR(IF(F431="",SUMIF(F$3:F431,F430,R$3:R430),(N431-(M431+O431+P431)))," ")</f>
        <v>0</v>
      </c>
      <c r="S431" s="1">
        <f ca="1">IFERROR(IF(F431="",SUMIF(F$3:F431,F430,S$3:S430),(N431-(M431+O431+Q431)))," ")</f>
        <v>0</v>
      </c>
      <c r="T431" s="23" t="str">
        <f>IFERROR(IF(F431="",AVERAGEIF(F$3:F431,F430,T$3:T431),R431/N431)," ")</f>
        <v xml:space="preserve"> </v>
      </c>
      <c r="U431" s="23" t="str">
        <f>IFERROR(IF(F431="",AVERAGEIF(F$3:F431,F430,U$3:U431),S431/N431)," ")</f>
        <v xml:space="preserve"> </v>
      </c>
      <c r="V431" s="1" t="str">
        <f t="shared" si="20"/>
        <v xml:space="preserve"> </v>
      </c>
      <c r="AB431" s="7">
        <f ca="1">IFERROR(IF(F431="",SUMIF(F$3:F431,F430,AB$3:AB430),Доп!K429+Доп!L429)," ")</f>
        <v>0</v>
      </c>
      <c r="AC431" s="7">
        <f ca="1">IFERROR(IF(F431="",SUMIF(F$3:F431,F430,AC$3:AC430),IF(AB431&gt;0,AB431-(M431+P431),""))," ")</f>
        <v>0</v>
      </c>
      <c r="AD431" s="1">
        <f ca="1">IFERROR(IF(F431="",SUMIF(F$3:F431,F430,AD$3:AD430),IF(AB431&gt;0,AB431-(M431+Q431),""))," ")</f>
        <v>0</v>
      </c>
      <c r="AE431" s="23" t="str">
        <f>IFERROR(IF(F431="",AVERAGEIF(F$3:F431,F430,AE$3:AE431),AC431/N431)," ")</f>
        <v xml:space="preserve"> </v>
      </c>
      <c r="AF431" s="23" t="str">
        <f>IFERROR(IF(F431="",AVERAGEIF(F$3:F431,F430,AF$3:AF431),AD431/N431)," ")</f>
        <v xml:space="preserve"> </v>
      </c>
    </row>
    <row r="432" spans="7:32" ht="19" customHeight="1" x14ac:dyDescent="0.2">
      <c r="G432" s="1" t="str">
        <f t="shared" si="18"/>
        <v/>
      </c>
      <c r="I432" s="1">
        <f t="shared" si="19"/>
        <v>0</v>
      </c>
      <c r="M432" s="1">
        <f ca="1">IF(F432="",SUMIF(F$3:F432,F431,M$3:M431),K432*L432)</f>
        <v>0</v>
      </c>
      <c r="N432" s="1">
        <f ca="1">IFERROR(IF(F432="",SUMIF(F$3:F432,F431,N$3:N431),VLOOKUP(J:J,Прайс!A:C,3,0)*K432)," ")</f>
        <v>0</v>
      </c>
      <c r="O432" s="7">
        <f ca="1">IFERROR(IF(F432="",SUMIF(F$3:F432,F431,O$3:O431),VLOOKUP(J:J,Прайс!A:E,5,0)*K432)," ")</f>
        <v>0</v>
      </c>
      <c r="P432" s="1">
        <f ca="1">IFERROR(IF(F432="",SUMIF(F$3:F432,F431,P$3:P431),VLOOKUP(J:J,Прайс!A:F,6,0)*K432)," ")</f>
        <v>0</v>
      </c>
      <c r="Q432" s="1">
        <f ca="1">IFERROR(IF(F432="",SUMIF(F$3:F432,F431,Q$3:Q431),VLOOKUP(J:J,Прайс!A:G,7,0)*K432)," ")</f>
        <v>0</v>
      </c>
      <c r="R432" s="7">
        <f ca="1">IFERROR(IF(F432="",SUMIF(F$3:F432,F431,R$3:R431),(N432-(M432+O432+P432)))," ")</f>
        <v>0</v>
      </c>
      <c r="S432" s="1">
        <f ca="1">IFERROR(IF(F432="",SUMIF(F$3:F432,F431,S$3:S431),(N432-(M432+O432+Q432)))," ")</f>
        <v>0</v>
      </c>
      <c r="T432" s="23" t="str">
        <f>IFERROR(IF(F432="",AVERAGEIF(F$3:F432,F431,T$3:T432),R432/N432)," ")</f>
        <v xml:space="preserve"> </v>
      </c>
      <c r="U432" s="23" t="str">
        <f>IFERROR(IF(F432="",AVERAGEIF(F$3:F432,F431,U$3:U432),S432/N432)," ")</f>
        <v xml:space="preserve"> </v>
      </c>
      <c r="V432" s="1" t="str">
        <f t="shared" si="20"/>
        <v xml:space="preserve"> </v>
      </c>
      <c r="AB432" s="7">
        <f ca="1">IFERROR(IF(F432="",SUMIF(F$3:F432,F431,AB$3:AB431),Доп!K430+Доп!L430)," ")</f>
        <v>0</v>
      </c>
      <c r="AC432" s="7">
        <f ca="1">IFERROR(IF(F432="",SUMIF(F$3:F432,F431,AC$3:AC431),IF(AB432&gt;0,AB432-(M432+P432),""))," ")</f>
        <v>0</v>
      </c>
      <c r="AD432" s="1">
        <f ca="1">IFERROR(IF(F432="",SUMIF(F$3:F432,F431,AD$3:AD431),IF(AB432&gt;0,AB432-(M432+Q432),""))," ")</f>
        <v>0</v>
      </c>
      <c r="AE432" s="23" t="str">
        <f>IFERROR(IF(F432="",AVERAGEIF(F$3:F432,F431,AE$3:AE432),AC432/N432)," ")</f>
        <v xml:space="preserve"> </v>
      </c>
      <c r="AF432" s="23" t="str">
        <f>IFERROR(IF(F432="",AVERAGEIF(F$3:F432,F431,AF$3:AF432),AD432/N432)," ")</f>
        <v xml:space="preserve"> </v>
      </c>
    </row>
    <row r="433" spans="7:32" ht="19" customHeight="1" x14ac:dyDescent="0.2">
      <c r="G433" s="1" t="str">
        <f t="shared" si="18"/>
        <v/>
      </c>
      <c r="I433" s="1">
        <f t="shared" si="19"/>
        <v>0</v>
      </c>
      <c r="M433" s="1">
        <f ca="1">IF(F433="",SUMIF(F$3:F433,F432,M$3:M432),K433*L433)</f>
        <v>0</v>
      </c>
      <c r="N433" s="1">
        <f ca="1">IFERROR(IF(F433="",SUMIF(F$3:F433,F432,N$3:N432),VLOOKUP(J:J,Прайс!A:C,3,0)*K433)," ")</f>
        <v>0</v>
      </c>
      <c r="O433" s="7">
        <f ca="1">IFERROR(IF(F433="",SUMIF(F$3:F433,F432,O$3:O432),VLOOKUP(J:J,Прайс!A:E,5,0)*K433)," ")</f>
        <v>0</v>
      </c>
      <c r="P433" s="1">
        <f ca="1">IFERROR(IF(F433="",SUMIF(F$3:F433,F432,P$3:P432),VLOOKUP(J:J,Прайс!A:F,6,0)*K433)," ")</f>
        <v>0</v>
      </c>
      <c r="Q433" s="1">
        <f ca="1">IFERROR(IF(F433="",SUMIF(F$3:F433,F432,Q$3:Q432),VLOOKUP(J:J,Прайс!A:G,7,0)*K433)," ")</f>
        <v>0</v>
      </c>
      <c r="R433" s="7">
        <f ca="1">IFERROR(IF(F433="",SUMIF(F$3:F433,F432,R$3:R432),(N433-(M433+O433+P433)))," ")</f>
        <v>0</v>
      </c>
      <c r="S433" s="1">
        <f ca="1">IFERROR(IF(F433="",SUMIF(F$3:F433,F432,S$3:S432),(N433-(M433+O433+Q433)))," ")</f>
        <v>0</v>
      </c>
      <c r="T433" s="23" t="str">
        <f>IFERROR(IF(F433="",AVERAGEIF(F$3:F433,F432,T$3:T433),R433/N433)," ")</f>
        <v xml:space="preserve"> </v>
      </c>
      <c r="U433" s="23" t="str">
        <f>IFERROR(IF(F433="",AVERAGEIF(F$3:F433,F432,U$3:U433),S433/N433)," ")</f>
        <v xml:space="preserve"> </v>
      </c>
      <c r="V433" s="1" t="str">
        <f t="shared" si="20"/>
        <v xml:space="preserve"> </v>
      </c>
      <c r="AB433" s="7">
        <f ca="1">IFERROR(IF(F433="",SUMIF(F$3:F433,F432,AB$3:AB432),Доп!K431+Доп!L431)," ")</f>
        <v>0</v>
      </c>
      <c r="AC433" s="7">
        <f ca="1">IFERROR(IF(F433="",SUMIF(F$3:F433,F432,AC$3:AC432),IF(AB433&gt;0,AB433-(M433+P433),""))," ")</f>
        <v>0</v>
      </c>
      <c r="AD433" s="1">
        <f ca="1">IFERROR(IF(F433="",SUMIF(F$3:F433,F432,AD$3:AD432),IF(AB433&gt;0,AB433-(M433+Q433),""))," ")</f>
        <v>0</v>
      </c>
      <c r="AE433" s="23" t="str">
        <f>IFERROR(IF(F433="",AVERAGEIF(F$3:F433,F432,AE$3:AE433),AC433/N433)," ")</f>
        <v xml:space="preserve"> </v>
      </c>
      <c r="AF433" s="23" t="str">
        <f>IFERROR(IF(F433="",AVERAGEIF(F$3:F433,F432,AF$3:AF433),AD433/N433)," ")</f>
        <v xml:space="preserve"> </v>
      </c>
    </row>
    <row r="434" spans="7:32" ht="19" customHeight="1" x14ac:dyDescent="0.2">
      <c r="G434" s="1" t="str">
        <f t="shared" si="18"/>
        <v/>
      </c>
      <c r="I434" s="1">
        <f t="shared" si="19"/>
        <v>0</v>
      </c>
      <c r="M434" s="1">
        <f ca="1">IF(F434="",SUMIF(F$3:F434,F433,M$3:M433),K434*L434)</f>
        <v>0</v>
      </c>
      <c r="N434" s="1">
        <f ca="1">IFERROR(IF(F434="",SUMIF(F$3:F434,F433,N$3:N433),VLOOKUP(J:J,Прайс!A:C,3,0)*K434)," ")</f>
        <v>0</v>
      </c>
      <c r="O434" s="7">
        <f ca="1">IFERROR(IF(F434="",SUMIF(F$3:F434,F433,O$3:O433),VLOOKUP(J:J,Прайс!A:E,5,0)*K434)," ")</f>
        <v>0</v>
      </c>
      <c r="P434" s="1">
        <f ca="1">IFERROR(IF(F434="",SUMIF(F$3:F434,F433,P$3:P433),VLOOKUP(J:J,Прайс!A:F,6,0)*K434)," ")</f>
        <v>0</v>
      </c>
      <c r="Q434" s="1">
        <f ca="1">IFERROR(IF(F434="",SUMIF(F$3:F434,F433,Q$3:Q433),VLOOKUP(J:J,Прайс!A:G,7,0)*K434)," ")</f>
        <v>0</v>
      </c>
      <c r="R434" s="7">
        <f ca="1">IFERROR(IF(F434="",SUMIF(F$3:F434,F433,R$3:R433),(N434-(M434+O434+P434)))," ")</f>
        <v>0</v>
      </c>
      <c r="S434" s="1">
        <f ca="1">IFERROR(IF(F434="",SUMIF(F$3:F434,F433,S$3:S433),(N434-(M434+O434+Q434)))," ")</f>
        <v>0</v>
      </c>
      <c r="T434" s="23" t="str">
        <f>IFERROR(IF(F434="",AVERAGEIF(F$3:F434,F433,T$3:T434),R434/N434)," ")</f>
        <v xml:space="preserve"> </v>
      </c>
      <c r="U434" s="23" t="str">
        <f>IFERROR(IF(F434="",AVERAGEIF(F$3:F434,F433,U$3:U434),S434/N434)," ")</f>
        <v xml:space="preserve"> </v>
      </c>
      <c r="V434" s="1" t="str">
        <f t="shared" si="20"/>
        <v xml:space="preserve"> </v>
      </c>
      <c r="AB434" s="7">
        <f ca="1">IFERROR(IF(F434="",SUMIF(F$3:F434,F433,AB$3:AB433),Доп!K432+Доп!L432)," ")</f>
        <v>0</v>
      </c>
      <c r="AC434" s="7">
        <f ca="1">IFERROR(IF(F434="",SUMIF(F$3:F434,F433,AC$3:AC433),IF(AB434&gt;0,AB434-(M434+P434),""))," ")</f>
        <v>0</v>
      </c>
      <c r="AD434" s="1">
        <f ca="1">IFERROR(IF(F434="",SUMIF(F$3:F434,F433,AD$3:AD433),IF(AB434&gt;0,AB434-(M434+Q434),""))," ")</f>
        <v>0</v>
      </c>
      <c r="AE434" s="23" t="str">
        <f>IFERROR(IF(F434="",AVERAGEIF(F$3:F434,F433,AE$3:AE434),AC434/N434)," ")</f>
        <v xml:space="preserve"> </v>
      </c>
      <c r="AF434" s="23" t="str">
        <f>IFERROR(IF(F434="",AVERAGEIF(F$3:F434,F433,AF$3:AF434),AD434/N434)," ")</f>
        <v xml:space="preserve"> </v>
      </c>
    </row>
    <row r="435" spans="7:32" ht="19" customHeight="1" x14ac:dyDescent="0.2">
      <c r="G435" s="1" t="str">
        <f t="shared" si="18"/>
        <v/>
      </c>
      <c r="I435" s="1">
        <f t="shared" si="19"/>
        <v>0</v>
      </c>
      <c r="M435" s="1">
        <f ca="1">IF(F435="",SUMIF(F$3:F435,F434,M$3:M434),K435*L435)</f>
        <v>0</v>
      </c>
      <c r="N435" s="1">
        <f ca="1">IFERROR(IF(F435="",SUMIF(F$3:F435,F434,N$3:N434),VLOOKUP(J:J,Прайс!A:C,3,0)*K435)," ")</f>
        <v>0</v>
      </c>
      <c r="O435" s="7">
        <f ca="1">IFERROR(IF(F435="",SUMIF(F$3:F435,F434,O$3:O434),VLOOKUP(J:J,Прайс!A:E,5,0)*K435)," ")</f>
        <v>0</v>
      </c>
      <c r="P435" s="1">
        <f ca="1">IFERROR(IF(F435="",SUMIF(F$3:F435,F434,P$3:P434),VLOOKUP(J:J,Прайс!A:F,6,0)*K435)," ")</f>
        <v>0</v>
      </c>
      <c r="Q435" s="1">
        <f ca="1">IFERROR(IF(F435="",SUMIF(F$3:F435,F434,Q$3:Q434),VLOOKUP(J:J,Прайс!A:G,7,0)*K435)," ")</f>
        <v>0</v>
      </c>
      <c r="R435" s="7">
        <f ca="1">IFERROR(IF(F435="",SUMIF(F$3:F435,F434,R$3:R434),(N435-(M435+O435+P435)))," ")</f>
        <v>0</v>
      </c>
      <c r="S435" s="1">
        <f ca="1">IFERROR(IF(F435="",SUMIF(F$3:F435,F434,S$3:S434),(N435-(M435+O435+Q435)))," ")</f>
        <v>0</v>
      </c>
      <c r="T435" s="23" t="str">
        <f>IFERROR(IF(F435="",AVERAGEIF(F$3:F435,F434,T$3:T435),R435/N435)," ")</f>
        <v xml:space="preserve"> </v>
      </c>
      <c r="U435" s="23" t="str">
        <f>IFERROR(IF(F435="",AVERAGEIF(F$3:F435,F434,U$3:U435),S435/N435)," ")</f>
        <v xml:space="preserve"> </v>
      </c>
      <c r="V435" s="1" t="str">
        <f t="shared" si="20"/>
        <v xml:space="preserve"> </v>
      </c>
      <c r="AB435" s="7">
        <f ca="1">IFERROR(IF(F435="",SUMIF(F$3:F435,F434,AB$3:AB434),Доп!K433+Доп!L433)," ")</f>
        <v>0</v>
      </c>
      <c r="AC435" s="7">
        <f ca="1">IFERROR(IF(F435="",SUMIF(F$3:F435,F434,AC$3:AC434),IF(AB435&gt;0,AB435-(M435+P435),""))," ")</f>
        <v>0</v>
      </c>
      <c r="AD435" s="1">
        <f ca="1">IFERROR(IF(F435="",SUMIF(F$3:F435,F434,AD$3:AD434),IF(AB435&gt;0,AB435-(M435+Q435),""))," ")</f>
        <v>0</v>
      </c>
      <c r="AE435" s="23" t="str">
        <f>IFERROR(IF(F435="",AVERAGEIF(F$3:F435,F434,AE$3:AE435),AC435/N435)," ")</f>
        <v xml:space="preserve"> </v>
      </c>
      <c r="AF435" s="23" t="str">
        <f>IFERROR(IF(F435="",AVERAGEIF(F$3:F435,F434,AF$3:AF435),AD435/N435)," ")</f>
        <v xml:space="preserve"> </v>
      </c>
    </row>
    <row r="436" spans="7:32" ht="19" customHeight="1" x14ac:dyDescent="0.2">
      <c r="G436" s="1" t="str">
        <f t="shared" si="18"/>
        <v/>
      </c>
      <c r="I436" s="1">
        <f t="shared" si="19"/>
        <v>0</v>
      </c>
      <c r="M436" s="1">
        <f ca="1">IF(F436="",SUMIF(F$3:F436,F435,M$3:M435),K436*L436)</f>
        <v>0</v>
      </c>
      <c r="N436" s="1">
        <f ca="1">IFERROR(IF(F436="",SUMIF(F$3:F436,F435,N$3:N435),VLOOKUP(J:J,Прайс!A:C,3,0)*K436)," ")</f>
        <v>0</v>
      </c>
      <c r="O436" s="7">
        <f ca="1">IFERROR(IF(F436="",SUMIF(F$3:F436,F435,O$3:O435),VLOOKUP(J:J,Прайс!A:E,5,0)*K436)," ")</f>
        <v>0</v>
      </c>
      <c r="P436" s="1">
        <f ca="1">IFERROR(IF(F436="",SUMIF(F$3:F436,F435,P$3:P435),VLOOKUP(J:J,Прайс!A:F,6,0)*K436)," ")</f>
        <v>0</v>
      </c>
      <c r="Q436" s="1">
        <f ca="1">IFERROR(IF(F436="",SUMIF(F$3:F436,F435,Q$3:Q435),VLOOKUP(J:J,Прайс!A:G,7,0)*K436)," ")</f>
        <v>0</v>
      </c>
      <c r="R436" s="7">
        <f ca="1">IFERROR(IF(F436="",SUMIF(F$3:F436,F435,R$3:R435),(N436-(M436+O436+P436)))," ")</f>
        <v>0</v>
      </c>
      <c r="S436" s="1">
        <f ca="1">IFERROR(IF(F436="",SUMIF(F$3:F436,F435,S$3:S435),(N436-(M436+O436+Q436)))," ")</f>
        <v>0</v>
      </c>
      <c r="T436" s="23" t="str">
        <f>IFERROR(IF(F436="",AVERAGEIF(F$3:F436,F435,T$3:T436),R436/N436)," ")</f>
        <v xml:space="preserve"> </v>
      </c>
      <c r="U436" s="23" t="str">
        <f>IFERROR(IF(F436="",AVERAGEIF(F$3:F436,F435,U$3:U436),S436/N436)," ")</f>
        <v xml:space="preserve"> </v>
      </c>
      <c r="V436" s="1" t="str">
        <f t="shared" si="20"/>
        <v xml:space="preserve"> </v>
      </c>
      <c r="AB436" s="7">
        <f ca="1">IFERROR(IF(F436="",SUMIF(F$3:F436,F435,AB$3:AB435),Доп!K434+Доп!L434)," ")</f>
        <v>0</v>
      </c>
      <c r="AC436" s="7">
        <f ca="1">IFERROR(IF(F436="",SUMIF(F$3:F436,F435,AC$3:AC435),IF(AB436&gt;0,AB436-(M436+P436),""))," ")</f>
        <v>0</v>
      </c>
      <c r="AD436" s="1">
        <f ca="1">IFERROR(IF(F436="",SUMIF(F$3:F436,F435,AD$3:AD435),IF(AB436&gt;0,AB436-(M436+Q436),""))," ")</f>
        <v>0</v>
      </c>
      <c r="AE436" s="23" t="str">
        <f>IFERROR(IF(F436="",AVERAGEIF(F$3:F436,F435,AE$3:AE436),AC436/N436)," ")</f>
        <v xml:space="preserve"> </v>
      </c>
      <c r="AF436" s="23" t="str">
        <f>IFERROR(IF(F436="",AVERAGEIF(F$3:F436,F435,AF$3:AF436),AD436/N436)," ")</f>
        <v xml:space="preserve"> </v>
      </c>
    </row>
    <row r="437" spans="7:32" ht="19" customHeight="1" x14ac:dyDescent="0.2">
      <c r="G437" s="1" t="str">
        <f t="shared" si="18"/>
        <v/>
      </c>
      <c r="I437" s="1">
        <f t="shared" si="19"/>
        <v>0</v>
      </c>
      <c r="M437" s="1">
        <f ca="1">IF(F437="",SUMIF(F$3:F437,F436,M$3:M436),K437*L437)</f>
        <v>0</v>
      </c>
      <c r="N437" s="1">
        <f ca="1">IFERROR(IF(F437="",SUMIF(F$3:F437,F436,N$3:N436),VLOOKUP(J:J,Прайс!A:C,3,0)*K437)," ")</f>
        <v>0</v>
      </c>
      <c r="O437" s="7">
        <f ca="1">IFERROR(IF(F437="",SUMIF(F$3:F437,F436,O$3:O436),VLOOKUP(J:J,Прайс!A:E,5,0)*K437)," ")</f>
        <v>0</v>
      </c>
      <c r="P437" s="1">
        <f ca="1">IFERROR(IF(F437="",SUMIF(F$3:F437,F436,P$3:P436),VLOOKUP(J:J,Прайс!A:F,6,0)*K437)," ")</f>
        <v>0</v>
      </c>
      <c r="Q437" s="1">
        <f ca="1">IFERROR(IF(F437="",SUMIF(F$3:F437,F436,Q$3:Q436),VLOOKUP(J:J,Прайс!A:G,7,0)*K437)," ")</f>
        <v>0</v>
      </c>
      <c r="R437" s="7">
        <f ca="1">IFERROR(IF(F437="",SUMIF(F$3:F437,F436,R$3:R436),(N437-(M437+O437+P437)))," ")</f>
        <v>0</v>
      </c>
      <c r="S437" s="1">
        <f ca="1">IFERROR(IF(F437="",SUMIF(F$3:F437,F436,S$3:S436),(N437-(M437+O437+Q437)))," ")</f>
        <v>0</v>
      </c>
      <c r="T437" s="23" t="str">
        <f>IFERROR(IF(F437="",AVERAGEIF(F$3:F437,F436,T$3:T437),R437/N437)," ")</f>
        <v xml:space="preserve"> </v>
      </c>
      <c r="U437" s="23" t="str">
        <f>IFERROR(IF(F437="",AVERAGEIF(F$3:F437,F436,U$3:U437),S437/N437)," ")</f>
        <v xml:space="preserve"> </v>
      </c>
      <c r="V437" s="1" t="str">
        <f t="shared" si="20"/>
        <v xml:space="preserve"> </v>
      </c>
      <c r="AB437" s="7">
        <f ca="1">IFERROR(IF(F437="",SUMIF(F$3:F437,F436,AB$3:AB436),Доп!K435+Доп!L435)," ")</f>
        <v>0</v>
      </c>
      <c r="AC437" s="7">
        <f ca="1">IFERROR(IF(F437="",SUMIF(F$3:F437,F436,AC$3:AC436),IF(AB437&gt;0,AB437-(M437+P437),""))," ")</f>
        <v>0</v>
      </c>
      <c r="AD437" s="1">
        <f ca="1">IFERROR(IF(F437="",SUMIF(F$3:F437,F436,AD$3:AD436),IF(AB437&gt;0,AB437-(M437+Q437),""))," ")</f>
        <v>0</v>
      </c>
      <c r="AE437" s="23" t="str">
        <f>IFERROR(IF(F437="",AVERAGEIF(F$3:F437,F436,AE$3:AE437),AC437/N437)," ")</f>
        <v xml:space="preserve"> </v>
      </c>
      <c r="AF437" s="23" t="str">
        <f>IFERROR(IF(F437="",AVERAGEIF(F$3:F437,F436,AF$3:AF437),AD437/N437)," ")</f>
        <v xml:space="preserve"> </v>
      </c>
    </row>
    <row r="438" spans="7:32" ht="19" customHeight="1" x14ac:dyDescent="0.2">
      <c r="G438" s="1" t="str">
        <f t="shared" si="18"/>
        <v/>
      </c>
      <c r="I438" s="1">
        <f t="shared" si="19"/>
        <v>0</v>
      </c>
      <c r="M438" s="1">
        <f ca="1">IF(F438="",SUMIF(F$3:F438,F437,M$3:M437),K438*L438)</f>
        <v>0</v>
      </c>
      <c r="N438" s="1">
        <f ca="1">IFERROR(IF(F438="",SUMIF(F$3:F438,F437,N$3:N437),VLOOKUP(J:J,Прайс!A:C,3,0)*K438)," ")</f>
        <v>0</v>
      </c>
      <c r="O438" s="7">
        <f ca="1">IFERROR(IF(F438="",SUMIF(F$3:F438,F437,O$3:O437),VLOOKUP(J:J,Прайс!A:E,5,0)*K438)," ")</f>
        <v>0</v>
      </c>
      <c r="P438" s="1">
        <f ca="1">IFERROR(IF(F438="",SUMIF(F$3:F438,F437,P$3:P437),VLOOKUP(J:J,Прайс!A:F,6,0)*K438)," ")</f>
        <v>0</v>
      </c>
      <c r="Q438" s="1">
        <f ca="1">IFERROR(IF(F438="",SUMIF(F$3:F438,F437,Q$3:Q437),VLOOKUP(J:J,Прайс!A:G,7,0)*K438)," ")</f>
        <v>0</v>
      </c>
      <c r="R438" s="7">
        <f ca="1">IFERROR(IF(F438="",SUMIF(F$3:F438,F437,R$3:R437),(N438-(M438+O438+P438)))," ")</f>
        <v>0</v>
      </c>
      <c r="S438" s="1">
        <f ca="1">IFERROR(IF(F438="",SUMIF(F$3:F438,F437,S$3:S437),(N438-(M438+O438+Q438)))," ")</f>
        <v>0</v>
      </c>
      <c r="T438" s="23" t="str">
        <f>IFERROR(IF(F438="",AVERAGEIF(F$3:F438,F437,T$3:T438),R438/N438)," ")</f>
        <v xml:space="preserve"> </v>
      </c>
      <c r="U438" s="23" t="str">
        <f>IFERROR(IF(F438="",AVERAGEIF(F$3:F438,F437,U$3:U438),S438/N438)," ")</f>
        <v xml:space="preserve"> </v>
      </c>
      <c r="V438" s="1" t="str">
        <f t="shared" si="20"/>
        <v xml:space="preserve"> </v>
      </c>
      <c r="AB438" s="7">
        <f ca="1">IFERROR(IF(F438="",SUMIF(F$3:F438,F437,AB$3:AB437),Доп!K436+Доп!L436)," ")</f>
        <v>0</v>
      </c>
      <c r="AC438" s="7">
        <f ca="1">IFERROR(IF(F438="",SUMIF(F$3:F438,F437,AC$3:AC437),IF(AB438&gt;0,AB438-(M438+P438),""))," ")</f>
        <v>0</v>
      </c>
      <c r="AD438" s="1">
        <f ca="1">IFERROR(IF(F438="",SUMIF(F$3:F438,F437,AD$3:AD437),IF(AB438&gt;0,AB438-(M438+Q438),""))," ")</f>
        <v>0</v>
      </c>
      <c r="AE438" s="23" t="str">
        <f>IFERROR(IF(F438="",AVERAGEIF(F$3:F438,F437,AE$3:AE438),AC438/N438)," ")</f>
        <v xml:space="preserve"> </v>
      </c>
      <c r="AF438" s="23" t="str">
        <f>IFERROR(IF(F438="",AVERAGEIF(F$3:F438,F437,AF$3:AF438),AD438/N438)," ")</f>
        <v xml:space="preserve"> </v>
      </c>
    </row>
    <row r="439" spans="7:32" ht="19" customHeight="1" x14ac:dyDescent="0.2">
      <c r="G439" s="1" t="str">
        <f t="shared" si="18"/>
        <v/>
      </c>
      <c r="I439" s="1">
        <f t="shared" si="19"/>
        <v>0</v>
      </c>
      <c r="M439" s="1">
        <f ca="1">IF(F439="",SUMIF(F$3:F439,F438,M$3:M438),K439*L439)</f>
        <v>0</v>
      </c>
      <c r="N439" s="1">
        <f ca="1">IFERROR(IF(F439="",SUMIF(F$3:F439,F438,N$3:N438),VLOOKUP(J:J,Прайс!A:C,3,0)*K439)," ")</f>
        <v>0</v>
      </c>
      <c r="O439" s="7">
        <f ca="1">IFERROR(IF(F439="",SUMIF(F$3:F439,F438,O$3:O438),VLOOKUP(J:J,Прайс!A:E,5,0)*K439)," ")</f>
        <v>0</v>
      </c>
      <c r="P439" s="1">
        <f ca="1">IFERROR(IF(F439="",SUMIF(F$3:F439,F438,P$3:P438),VLOOKUP(J:J,Прайс!A:F,6,0)*K439)," ")</f>
        <v>0</v>
      </c>
      <c r="Q439" s="1">
        <f ca="1">IFERROR(IF(F439="",SUMIF(F$3:F439,F438,Q$3:Q438),VLOOKUP(J:J,Прайс!A:G,7,0)*K439)," ")</f>
        <v>0</v>
      </c>
      <c r="R439" s="7">
        <f ca="1">IFERROR(IF(F439="",SUMIF(F$3:F439,F438,R$3:R438),(N439-(M439+O439+P439)))," ")</f>
        <v>0</v>
      </c>
      <c r="S439" s="1">
        <f ca="1">IFERROR(IF(F439="",SUMIF(F$3:F439,F438,S$3:S438),(N439-(M439+O439+Q439)))," ")</f>
        <v>0</v>
      </c>
      <c r="T439" s="23" t="str">
        <f>IFERROR(IF(F439="",AVERAGEIF(F$3:F439,F438,T$3:T439),R439/N439)," ")</f>
        <v xml:space="preserve"> </v>
      </c>
      <c r="U439" s="23" t="str">
        <f>IFERROR(IF(F439="",AVERAGEIF(F$3:F439,F438,U$3:U439),S439/N439)," ")</f>
        <v xml:space="preserve"> </v>
      </c>
      <c r="V439" s="1" t="str">
        <f t="shared" si="20"/>
        <v xml:space="preserve"> </v>
      </c>
      <c r="AB439" s="7">
        <f ca="1">IFERROR(IF(F439="",SUMIF(F$3:F439,F438,AB$3:AB438),Доп!K437+Доп!L437)," ")</f>
        <v>0</v>
      </c>
      <c r="AC439" s="7">
        <f ca="1">IFERROR(IF(F439="",SUMIF(F$3:F439,F438,AC$3:AC438),IF(AB439&gt;0,AB439-(M439+P439),""))," ")</f>
        <v>0</v>
      </c>
      <c r="AD439" s="1">
        <f ca="1">IFERROR(IF(F439="",SUMIF(F$3:F439,F438,AD$3:AD438),IF(AB439&gt;0,AB439-(M439+Q439),""))," ")</f>
        <v>0</v>
      </c>
      <c r="AE439" s="23" t="str">
        <f>IFERROR(IF(F439="",AVERAGEIF(F$3:F439,F438,AE$3:AE439),AC439/N439)," ")</f>
        <v xml:space="preserve"> </v>
      </c>
      <c r="AF439" s="23" t="str">
        <f>IFERROR(IF(F439="",AVERAGEIF(F$3:F439,F438,AF$3:AF439),AD439/N439)," ")</f>
        <v xml:space="preserve"> </v>
      </c>
    </row>
    <row r="440" spans="7:32" ht="19" customHeight="1" x14ac:dyDescent="0.2">
      <c r="G440" s="1" t="str">
        <f t="shared" si="18"/>
        <v/>
      </c>
      <c r="I440" s="1">
        <f t="shared" si="19"/>
        <v>0</v>
      </c>
      <c r="M440" s="1">
        <f ca="1">IF(F440="",SUMIF(F$3:F440,F439,M$3:M439),K440*L440)</f>
        <v>0</v>
      </c>
      <c r="N440" s="1">
        <f ca="1">IFERROR(IF(F440="",SUMIF(F$3:F440,F439,N$3:N439),VLOOKUP(J:J,Прайс!A:C,3,0)*K440)," ")</f>
        <v>0</v>
      </c>
      <c r="O440" s="7">
        <f ca="1">IFERROR(IF(F440="",SUMIF(F$3:F440,F439,O$3:O439),VLOOKUP(J:J,Прайс!A:E,5,0)*K440)," ")</f>
        <v>0</v>
      </c>
      <c r="P440" s="1">
        <f ca="1">IFERROR(IF(F440="",SUMIF(F$3:F440,F439,P$3:P439),VLOOKUP(J:J,Прайс!A:F,6,0)*K440)," ")</f>
        <v>0</v>
      </c>
      <c r="Q440" s="1">
        <f ca="1">IFERROR(IF(F440="",SUMIF(F$3:F440,F439,Q$3:Q439),VLOOKUP(J:J,Прайс!A:G,7,0)*K440)," ")</f>
        <v>0</v>
      </c>
      <c r="R440" s="7">
        <f ca="1">IFERROR(IF(F440="",SUMIF(F$3:F440,F439,R$3:R439),(N440-(M440+O440+P440)))," ")</f>
        <v>0</v>
      </c>
      <c r="S440" s="1">
        <f ca="1">IFERROR(IF(F440="",SUMIF(F$3:F440,F439,S$3:S439),(N440-(M440+O440+Q440)))," ")</f>
        <v>0</v>
      </c>
      <c r="T440" s="23" t="str">
        <f>IFERROR(IF(F440="",AVERAGEIF(F$3:F440,F439,T$3:T440),R440/N440)," ")</f>
        <v xml:space="preserve"> </v>
      </c>
      <c r="U440" s="23" t="str">
        <f>IFERROR(IF(F440="",AVERAGEIF(F$3:F440,F439,U$3:U440),S440/N440)," ")</f>
        <v xml:space="preserve"> </v>
      </c>
      <c r="V440" s="1" t="str">
        <f t="shared" si="20"/>
        <v xml:space="preserve"> </v>
      </c>
      <c r="AB440" s="7">
        <f ca="1">IFERROR(IF(F440="",SUMIF(F$3:F440,F439,AB$3:AB439),Доп!K438+Доп!L438)," ")</f>
        <v>0</v>
      </c>
      <c r="AC440" s="7">
        <f ca="1">IFERROR(IF(F440="",SUMIF(F$3:F440,F439,AC$3:AC439),IF(AB440&gt;0,AB440-(M440+P440),""))," ")</f>
        <v>0</v>
      </c>
      <c r="AD440" s="1">
        <f ca="1">IFERROR(IF(F440="",SUMIF(F$3:F440,F439,AD$3:AD439),IF(AB440&gt;0,AB440-(M440+Q440),""))," ")</f>
        <v>0</v>
      </c>
      <c r="AE440" s="23" t="str">
        <f>IFERROR(IF(F440="",AVERAGEIF(F$3:F440,F439,AE$3:AE440),AC440/N440)," ")</f>
        <v xml:space="preserve"> </v>
      </c>
      <c r="AF440" s="23" t="str">
        <f>IFERROR(IF(F440="",AVERAGEIF(F$3:F440,F439,AF$3:AF440),AD440/N440)," ")</f>
        <v xml:space="preserve"> </v>
      </c>
    </row>
    <row r="441" spans="7:32" ht="19" customHeight="1" x14ac:dyDescent="0.2">
      <c r="G441" s="1" t="str">
        <f t="shared" si="18"/>
        <v/>
      </c>
      <c r="I441" s="1">
        <f t="shared" si="19"/>
        <v>0</v>
      </c>
      <c r="M441" s="1">
        <f ca="1">IF(F441="",SUMIF(F$3:F441,F440,M$3:M440),K441*L441)</f>
        <v>0</v>
      </c>
      <c r="N441" s="1">
        <f ca="1">IFERROR(IF(F441="",SUMIF(F$3:F441,F440,N$3:N440),VLOOKUP(J:J,Прайс!A:C,3,0)*K441)," ")</f>
        <v>0</v>
      </c>
      <c r="O441" s="7">
        <f ca="1">IFERROR(IF(F441="",SUMIF(F$3:F441,F440,O$3:O440),VLOOKUP(J:J,Прайс!A:E,5,0)*K441)," ")</f>
        <v>0</v>
      </c>
      <c r="P441" s="1">
        <f ca="1">IFERROR(IF(F441="",SUMIF(F$3:F441,F440,P$3:P440),VLOOKUP(J:J,Прайс!A:F,6,0)*K441)," ")</f>
        <v>0</v>
      </c>
      <c r="Q441" s="1">
        <f ca="1">IFERROR(IF(F441="",SUMIF(F$3:F441,F440,Q$3:Q440),VLOOKUP(J:J,Прайс!A:G,7,0)*K441)," ")</f>
        <v>0</v>
      </c>
      <c r="R441" s="7">
        <f ca="1">IFERROR(IF(F441="",SUMIF(F$3:F441,F440,R$3:R440),(N441-(M441+O441+P441)))," ")</f>
        <v>0</v>
      </c>
      <c r="S441" s="1">
        <f ca="1">IFERROR(IF(F441="",SUMIF(F$3:F441,F440,S$3:S440),(N441-(M441+O441+Q441)))," ")</f>
        <v>0</v>
      </c>
      <c r="T441" s="23" t="str">
        <f>IFERROR(IF(F441="",AVERAGEIF(F$3:F441,F440,T$3:T441),R441/N441)," ")</f>
        <v xml:space="preserve"> </v>
      </c>
      <c r="U441" s="23" t="str">
        <f>IFERROR(IF(F441="",AVERAGEIF(F$3:F441,F440,U$3:U441),S441/N441)," ")</f>
        <v xml:space="preserve"> </v>
      </c>
      <c r="V441" s="1" t="str">
        <f t="shared" si="20"/>
        <v xml:space="preserve"> </v>
      </c>
      <c r="AB441" s="7">
        <f ca="1">IFERROR(IF(F441="",SUMIF(F$3:F441,F440,AB$3:AB440),Доп!K439+Доп!L439)," ")</f>
        <v>0</v>
      </c>
      <c r="AC441" s="7">
        <f ca="1">IFERROR(IF(F441="",SUMIF(F$3:F441,F440,AC$3:AC440),IF(AB441&gt;0,AB441-(M441+P441),""))," ")</f>
        <v>0</v>
      </c>
      <c r="AD441" s="1">
        <f ca="1">IFERROR(IF(F441="",SUMIF(F$3:F441,F440,AD$3:AD440),IF(AB441&gt;0,AB441-(M441+Q441),""))," ")</f>
        <v>0</v>
      </c>
      <c r="AE441" s="23" t="str">
        <f>IFERROR(IF(F441="",AVERAGEIF(F$3:F441,F440,AE$3:AE441),AC441/N441)," ")</f>
        <v xml:space="preserve"> </v>
      </c>
      <c r="AF441" s="23" t="str">
        <f>IFERROR(IF(F441="",AVERAGEIF(F$3:F441,F440,AF$3:AF441),AD441/N441)," ")</f>
        <v xml:space="preserve"> </v>
      </c>
    </row>
    <row r="442" spans="7:32" ht="19" customHeight="1" x14ac:dyDescent="0.2">
      <c r="G442" s="1" t="str">
        <f t="shared" si="18"/>
        <v/>
      </c>
      <c r="I442" s="1">
        <f t="shared" si="19"/>
        <v>0</v>
      </c>
      <c r="M442" s="1">
        <f ca="1">IF(F442="",SUMIF(F$3:F442,F441,M$3:M441),K442*L442)</f>
        <v>0</v>
      </c>
      <c r="N442" s="1">
        <f ca="1">IFERROR(IF(F442="",SUMIF(F$3:F442,F441,N$3:N441),VLOOKUP(J:J,Прайс!A:C,3,0)*K442)," ")</f>
        <v>0</v>
      </c>
      <c r="O442" s="7">
        <f ca="1">IFERROR(IF(F442="",SUMIF(F$3:F442,F441,O$3:O441),VLOOKUP(J:J,Прайс!A:E,5,0)*K442)," ")</f>
        <v>0</v>
      </c>
      <c r="P442" s="1">
        <f ca="1">IFERROR(IF(F442="",SUMIF(F$3:F442,F441,P$3:P441),VLOOKUP(J:J,Прайс!A:F,6,0)*K442)," ")</f>
        <v>0</v>
      </c>
      <c r="Q442" s="1">
        <f ca="1">IFERROR(IF(F442="",SUMIF(F$3:F442,F441,Q$3:Q441),VLOOKUP(J:J,Прайс!A:G,7,0)*K442)," ")</f>
        <v>0</v>
      </c>
      <c r="R442" s="7">
        <f ca="1">IFERROR(IF(F442="",SUMIF(F$3:F442,F441,R$3:R441),(N442-(M442+O442+P442)))," ")</f>
        <v>0</v>
      </c>
      <c r="S442" s="1">
        <f ca="1">IFERROR(IF(F442="",SUMIF(F$3:F442,F441,S$3:S441),(N442-(M442+O442+Q442)))," ")</f>
        <v>0</v>
      </c>
      <c r="T442" s="23" t="str">
        <f>IFERROR(IF(F442="",AVERAGEIF(F$3:F442,F441,T$3:T442),R442/N442)," ")</f>
        <v xml:space="preserve"> </v>
      </c>
      <c r="U442" s="23" t="str">
        <f>IFERROR(IF(F442="",AVERAGEIF(F$3:F442,F441,U$3:U442),S442/N442)," ")</f>
        <v xml:space="preserve"> </v>
      </c>
      <c r="V442" s="1" t="str">
        <f t="shared" si="20"/>
        <v xml:space="preserve"> </v>
      </c>
      <c r="AB442" s="7">
        <f ca="1">IFERROR(IF(F442="",SUMIF(F$3:F442,F441,AB$3:AB441),Доп!K440+Доп!L440)," ")</f>
        <v>0</v>
      </c>
      <c r="AC442" s="7">
        <f ca="1">IFERROR(IF(F442="",SUMIF(F$3:F442,F441,AC$3:AC441),IF(AB442&gt;0,AB442-(M442+P442),""))," ")</f>
        <v>0</v>
      </c>
      <c r="AD442" s="1">
        <f ca="1">IFERROR(IF(F442="",SUMIF(F$3:F442,F441,AD$3:AD441),IF(AB442&gt;0,AB442-(M442+Q442),""))," ")</f>
        <v>0</v>
      </c>
      <c r="AE442" s="23" t="str">
        <f>IFERROR(IF(F442="",AVERAGEIF(F$3:F442,F441,AE$3:AE442),AC442/N442)," ")</f>
        <v xml:space="preserve"> </v>
      </c>
      <c r="AF442" s="23" t="str">
        <f>IFERROR(IF(F442="",AVERAGEIF(F$3:F442,F441,AF$3:AF442),AD442/N442)," ")</f>
        <v xml:space="preserve"> </v>
      </c>
    </row>
    <row r="443" spans="7:32" ht="19" customHeight="1" x14ac:dyDescent="0.2">
      <c r="G443" s="1" t="str">
        <f t="shared" si="18"/>
        <v/>
      </c>
      <c r="I443" s="1">
        <f t="shared" si="19"/>
        <v>0</v>
      </c>
      <c r="M443" s="1">
        <f ca="1">IF(F443="",SUMIF(F$3:F443,F442,M$3:M442),K443*L443)</f>
        <v>0</v>
      </c>
      <c r="N443" s="1">
        <f ca="1">IFERROR(IF(F443="",SUMIF(F$3:F443,F442,N$3:N442),VLOOKUP(J:J,Прайс!A:C,3,0)*K443)," ")</f>
        <v>0</v>
      </c>
      <c r="O443" s="7">
        <f ca="1">IFERROR(IF(F443="",SUMIF(F$3:F443,F442,O$3:O442),VLOOKUP(J:J,Прайс!A:E,5,0)*K443)," ")</f>
        <v>0</v>
      </c>
      <c r="P443" s="1">
        <f ca="1">IFERROR(IF(F443="",SUMIF(F$3:F443,F442,P$3:P442),VLOOKUP(J:J,Прайс!A:F,6,0)*K443)," ")</f>
        <v>0</v>
      </c>
      <c r="Q443" s="1">
        <f ca="1">IFERROR(IF(F443="",SUMIF(F$3:F443,F442,Q$3:Q442),VLOOKUP(J:J,Прайс!A:G,7,0)*K443)," ")</f>
        <v>0</v>
      </c>
      <c r="R443" s="7">
        <f ca="1">IFERROR(IF(F443="",SUMIF(F$3:F443,F442,R$3:R442),(N443-(M443+O443+P443)))," ")</f>
        <v>0</v>
      </c>
      <c r="S443" s="1">
        <f ca="1">IFERROR(IF(F443="",SUMIF(F$3:F443,F442,S$3:S442),(N443-(M443+O443+Q443)))," ")</f>
        <v>0</v>
      </c>
      <c r="T443" s="23" t="str">
        <f>IFERROR(IF(F443="",AVERAGEIF(F$3:F443,F442,T$3:T443),R443/N443)," ")</f>
        <v xml:space="preserve"> </v>
      </c>
      <c r="U443" s="23" t="str">
        <f>IFERROR(IF(F443="",AVERAGEIF(F$3:F443,F442,U$3:U443),S443/N443)," ")</f>
        <v xml:space="preserve"> </v>
      </c>
      <c r="V443" s="1" t="str">
        <f t="shared" si="20"/>
        <v xml:space="preserve"> </v>
      </c>
      <c r="AB443" s="7">
        <f ca="1">IFERROR(IF(F443="",SUMIF(F$3:F443,F442,AB$3:AB442),Доп!K441+Доп!L441)," ")</f>
        <v>0</v>
      </c>
      <c r="AC443" s="7">
        <f ca="1">IFERROR(IF(F443="",SUMIF(F$3:F443,F442,AC$3:AC442),IF(AB443&gt;0,AB443-(M443+P443),""))," ")</f>
        <v>0</v>
      </c>
      <c r="AD443" s="1">
        <f ca="1">IFERROR(IF(F443="",SUMIF(F$3:F443,F442,AD$3:AD442),IF(AB443&gt;0,AB443-(M443+Q443),""))," ")</f>
        <v>0</v>
      </c>
      <c r="AE443" s="23" t="str">
        <f>IFERROR(IF(F443="",AVERAGEIF(F$3:F443,F442,AE$3:AE443),AC443/N443)," ")</f>
        <v xml:space="preserve"> </v>
      </c>
      <c r="AF443" s="23" t="str">
        <f>IFERROR(IF(F443="",AVERAGEIF(F$3:F443,F442,AF$3:AF443),AD443/N443)," ")</f>
        <v xml:space="preserve"> </v>
      </c>
    </row>
    <row r="444" spans="7:32" ht="19" customHeight="1" x14ac:dyDescent="0.2">
      <c r="G444" s="1" t="str">
        <f t="shared" si="18"/>
        <v/>
      </c>
      <c r="I444" s="1">
        <f t="shared" si="19"/>
        <v>0</v>
      </c>
      <c r="M444" s="1">
        <f ca="1">IF(F444="",SUMIF(F$3:F444,F443,M$3:M443),K444*L444)</f>
        <v>0</v>
      </c>
      <c r="N444" s="1">
        <f ca="1">IFERROR(IF(F444="",SUMIF(F$3:F444,F443,N$3:N443),VLOOKUP(J:J,Прайс!A:C,3,0)*K444)," ")</f>
        <v>0</v>
      </c>
      <c r="O444" s="7">
        <f ca="1">IFERROR(IF(F444="",SUMIF(F$3:F444,F443,O$3:O443),VLOOKUP(J:J,Прайс!A:E,5,0)*K444)," ")</f>
        <v>0</v>
      </c>
      <c r="P444" s="1">
        <f ca="1">IFERROR(IF(F444="",SUMIF(F$3:F444,F443,P$3:P443),VLOOKUP(J:J,Прайс!A:F,6,0)*K444)," ")</f>
        <v>0</v>
      </c>
      <c r="Q444" s="1">
        <f ca="1">IFERROR(IF(F444="",SUMIF(F$3:F444,F443,Q$3:Q443),VLOOKUP(J:J,Прайс!A:G,7,0)*K444)," ")</f>
        <v>0</v>
      </c>
      <c r="R444" s="7">
        <f ca="1">IFERROR(IF(F444="",SUMIF(F$3:F444,F443,R$3:R443),(N444-(M444+O444+P444)))," ")</f>
        <v>0</v>
      </c>
      <c r="S444" s="1">
        <f ca="1">IFERROR(IF(F444="",SUMIF(F$3:F444,F443,S$3:S443),(N444-(M444+O444+Q444)))," ")</f>
        <v>0</v>
      </c>
      <c r="T444" s="23" t="str">
        <f>IFERROR(IF(F444="",AVERAGEIF(F$3:F444,F443,T$3:T444),R444/N444)," ")</f>
        <v xml:space="preserve"> </v>
      </c>
      <c r="U444" s="23" t="str">
        <f>IFERROR(IF(F444="",AVERAGEIF(F$3:F444,F443,U$3:U444),S444/N444)," ")</f>
        <v xml:space="preserve"> </v>
      </c>
      <c r="V444" s="1" t="str">
        <f t="shared" si="20"/>
        <v xml:space="preserve"> </v>
      </c>
      <c r="AB444" s="7">
        <f ca="1">IFERROR(IF(F444="",SUMIF(F$3:F444,F443,AB$3:AB443),Доп!K442+Доп!L442)," ")</f>
        <v>0</v>
      </c>
      <c r="AC444" s="7">
        <f ca="1">IFERROR(IF(F444="",SUMIF(F$3:F444,F443,AC$3:AC443),IF(AB444&gt;0,AB444-(M444+P444),""))," ")</f>
        <v>0</v>
      </c>
      <c r="AD444" s="1">
        <f ca="1">IFERROR(IF(F444="",SUMIF(F$3:F444,F443,AD$3:AD443),IF(AB444&gt;0,AB444-(M444+Q444),""))," ")</f>
        <v>0</v>
      </c>
      <c r="AE444" s="23" t="str">
        <f>IFERROR(IF(F444="",AVERAGEIF(F$3:F444,F443,AE$3:AE444),AC444/N444)," ")</f>
        <v xml:space="preserve"> </v>
      </c>
      <c r="AF444" s="23" t="str">
        <f>IFERROR(IF(F444="",AVERAGEIF(F$3:F444,F443,AF$3:AF444),AD444/N444)," ")</f>
        <v xml:space="preserve"> </v>
      </c>
    </row>
    <row r="445" spans="7:32" ht="19" customHeight="1" x14ac:dyDescent="0.2">
      <c r="G445" s="1" t="str">
        <f t="shared" si="18"/>
        <v/>
      </c>
      <c r="I445" s="1">
        <f t="shared" si="19"/>
        <v>0</v>
      </c>
      <c r="M445" s="1">
        <f ca="1">IF(F445="",SUMIF(F$3:F445,F444,M$3:M444),K445*L445)</f>
        <v>0</v>
      </c>
      <c r="N445" s="1">
        <f ca="1">IFERROR(IF(F445="",SUMIF(F$3:F445,F444,N$3:N444),VLOOKUP(J:J,Прайс!A:C,3,0)*K445)," ")</f>
        <v>0</v>
      </c>
      <c r="O445" s="7">
        <f ca="1">IFERROR(IF(F445="",SUMIF(F$3:F445,F444,O$3:O444),VLOOKUP(J:J,Прайс!A:E,5,0)*K445)," ")</f>
        <v>0</v>
      </c>
      <c r="P445" s="1">
        <f ca="1">IFERROR(IF(F445="",SUMIF(F$3:F445,F444,P$3:P444),VLOOKUP(J:J,Прайс!A:F,6,0)*K445)," ")</f>
        <v>0</v>
      </c>
      <c r="Q445" s="1">
        <f ca="1">IFERROR(IF(F445="",SUMIF(F$3:F445,F444,Q$3:Q444),VLOOKUP(J:J,Прайс!A:G,7,0)*K445)," ")</f>
        <v>0</v>
      </c>
      <c r="R445" s="7">
        <f ca="1">IFERROR(IF(F445="",SUMIF(F$3:F445,F444,R$3:R444),(N445-(M445+O445+P445)))," ")</f>
        <v>0</v>
      </c>
      <c r="S445" s="1">
        <f ca="1">IFERROR(IF(F445="",SUMIF(F$3:F445,F444,S$3:S444),(N445-(M445+O445+Q445)))," ")</f>
        <v>0</v>
      </c>
      <c r="T445" s="23" t="str">
        <f>IFERROR(IF(F445="",AVERAGEIF(F$3:F445,F444,T$3:T445),R445/N445)," ")</f>
        <v xml:space="preserve"> </v>
      </c>
      <c r="U445" s="23" t="str">
        <f>IFERROR(IF(F445="",AVERAGEIF(F$3:F445,F444,U$3:U445),S445/N445)," ")</f>
        <v xml:space="preserve"> </v>
      </c>
      <c r="V445" s="1" t="str">
        <f t="shared" si="20"/>
        <v xml:space="preserve"> </v>
      </c>
      <c r="AB445" s="7">
        <f ca="1">IFERROR(IF(F445="",SUMIF(F$3:F445,F444,AB$3:AB444),Доп!K443+Доп!L443)," ")</f>
        <v>0</v>
      </c>
      <c r="AC445" s="7">
        <f ca="1">IFERROR(IF(F445="",SUMIF(F$3:F445,F444,AC$3:AC444),IF(AB445&gt;0,AB445-(M445+P445),""))," ")</f>
        <v>0</v>
      </c>
      <c r="AD445" s="1">
        <f ca="1">IFERROR(IF(F445="",SUMIF(F$3:F445,F444,AD$3:AD444),IF(AB445&gt;0,AB445-(M445+Q445),""))," ")</f>
        <v>0</v>
      </c>
      <c r="AE445" s="23" t="str">
        <f>IFERROR(IF(F445="",AVERAGEIF(F$3:F445,F444,AE$3:AE445),AC445/N445)," ")</f>
        <v xml:space="preserve"> </v>
      </c>
      <c r="AF445" s="23" t="str">
        <f>IFERROR(IF(F445="",AVERAGEIF(F$3:F445,F444,AF$3:AF445),AD445/N445)," ")</f>
        <v xml:space="preserve"> </v>
      </c>
    </row>
    <row r="446" spans="7:32" ht="19" customHeight="1" x14ac:dyDescent="0.2">
      <c r="G446" s="1" t="str">
        <f t="shared" si="18"/>
        <v/>
      </c>
      <c r="I446" s="1">
        <f t="shared" si="19"/>
        <v>0</v>
      </c>
      <c r="M446" s="1">
        <f ca="1">IF(F446="",SUMIF(F$3:F446,F445,M$3:M445),K446*L446)</f>
        <v>0</v>
      </c>
      <c r="N446" s="1">
        <f ca="1">IFERROR(IF(F446="",SUMIF(F$3:F446,F445,N$3:N445),VLOOKUP(J:J,Прайс!A:C,3,0)*K446)," ")</f>
        <v>0</v>
      </c>
      <c r="O446" s="7">
        <f ca="1">IFERROR(IF(F446="",SUMIF(F$3:F446,F445,O$3:O445),VLOOKUP(J:J,Прайс!A:E,5,0)*K446)," ")</f>
        <v>0</v>
      </c>
      <c r="P446" s="1">
        <f ca="1">IFERROR(IF(F446="",SUMIF(F$3:F446,F445,P$3:P445),VLOOKUP(J:J,Прайс!A:F,6,0)*K446)," ")</f>
        <v>0</v>
      </c>
      <c r="Q446" s="1">
        <f ca="1">IFERROR(IF(F446="",SUMIF(F$3:F446,F445,Q$3:Q445),VLOOKUP(J:J,Прайс!A:G,7,0)*K446)," ")</f>
        <v>0</v>
      </c>
      <c r="R446" s="7">
        <f ca="1">IFERROR(IF(F446="",SUMIF(F$3:F446,F445,R$3:R445),(N446-(M446+O446+P446)))," ")</f>
        <v>0</v>
      </c>
      <c r="S446" s="1">
        <f ca="1">IFERROR(IF(F446="",SUMIF(F$3:F446,F445,S$3:S445),(N446-(M446+O446+Q446)))," ")</f>
        <v>0</v>
      </c>
      <c r="T446" s="23" t="str">
        <f>IFERROR(IF(F446="",AVERAGEIF(F$3:F446,F445,T$3:T446),R446/N446)," ")</f>
        <v xml:space="preserve"> </v>
      </c>
      <c r="U446" s="23" t="str">
        <f>IFERROR(IF(F446="",AVERAGEIF(F$3:F446,F445,U$3:U446),S446/N446)," ")</f>
        <v xml:space="preserve"> </v>
      </c>
      <c r="V446" s="1" t="str">
        <f t="shared" si="20"/>
        <v xml:space="preserve"> </v>
      </c>
      <c r="AB446" s="7">
        <f ca="1">IFERROR(IF(F446="",SUMIF(F$3:F446,F445,AB$3:AB445),Доп!K444+Доп!L444)," ")</f>
        <v>0</v>
      </c>
      <c r="AC446" s="7">
        <f ca="1">IFERROR(IF(F446="",SUMIF(F$3:F446,F445,AC$3:AC445),IF(AB446&gt;0,AB446-(M446+P446),""))," ")</f>
        <v>0</v>
      </c>
      <c r="AD446" s="1">
        <f ca="1">IFERROR(IF(F446="",SUMIF(F$3:F446,F445,AD$3:AD445),IF(AB446&gt;0,AB446-(M446+Q446),""))," ")</f>
        <v>0</v>
      </c>
      <c r="AE446" s="23" t="str">
        <f>IFERROR(IF(F446="",AVERAGEIF(F$3:F446,F445,AE$3:AE446),AC446/N446)," ")</f>
        <v xml:space="preserve"> </v>
      </c>
      <c r="AF446" s="23" t="str">
        <f>IFERROR(IF(F446="",AVERAGEIF(F$3:F446,F445,AF$3:AF446),AD446/N446)," ")</f>
        <v xml:space="preserve"> </v>
      </c>
    </row>
    <row r="447" spans="7:32" ht="19" customHeight="1" x14ac:dyDescent="0.2">
      <c r="G447" s="1" t="str">
        <f t="shared" si="18"/>
        <v/>
      </c>
      <c r="I447" s="1">
        <f t="shared" si="19"/>
        <v>0</v>
      </c>
      <c r="M447" s="1">
        <f ca="1">IF(F447="",SUMIF(F$3:F447,F446,M$3:M446),K447*L447)</f>
        <v>0</v>
      </c>
      <c r="N447" s="1">
        <f ca="1">IFERROR(IF(F447="",SUMIF(F$3:F447,F446,N$3:N446),VLOOKUP(J:J,Прайс!A:C,3,0)*K447)," ")</f>
        <v>0</v>
      </c>
      <c r="O447" s="7">
        <f ca="1">IFERROR(IF(F447="",SUMIF(F$3:F447,F446,O$3:O446),VLOOKUP(J:J,Прайс!A:E,5,0)*K447)," ")</f>
        <v>0</v>
      </c>
      <c r="P447" s="1">
        <f ca="1">IFERROR(IF(F447="",SUMIF(F$3:F447,F446,P$3:P446),VLOOKUP(J:J,Прайс!A:F,6,0)*K447)," ")</f>
        <v>0</v>
      </c>
      <c r="Q447" s="1">
        <f ca="1">IFERROR(IF(F447="",SUMIF(F$3:F447,F446,Q$3:Q446),VLOOKUP(J:J,Прайс!A:G,7,0)*K447)," ")</f>
        <v>0</v>
      </c>
      <c r="R447" s="7">
        <f ca="1">IFERROR(IF(F447="",SUMIF(F$3:F447,F446,R$3:R446),(N447-(M447+O447+P447)))," ")</f>
        <v>0</v>
      </c>
      <c r="S447" s="1">
        <f ca="1">IFERROR(IF(F447="",SUMIF(F$3:F447,F446,S$3:S446),(N447-(M447+O447+Q447)))," ")</f>
        <v>0</v>
      </c>
      <c r="T447" s="23" t="str">
        <f>IFERROR(IF(F447="",AVERAGEIF(F$3:F447,F446,T$3:T447),R447/N447)," ")</f>
        <v xml:space="preserve"> </v>
      </c>
      <c r="U447" s="23" t="str">
        <f>IFERROR(IF(F447="",AVERAGEIF(F$3:F447,F446,U$3:U447),S447/N447)," ")</f>
        <v xml:space="preserve"> </v>
      </c>
      <c r="V447" s="1" t="str">
        <f t="shared" si="20"/>
        <v xml:space="preserve"> </v>
      </c>
      <c r="AB447" s="7">
        <f ca="1">IFERROR(IF(F447="",SUMIF(F$3:F447,F446,AB$3:AB446),Доп!K445+Доп!L445)," ")</f>
        <v>0</v>
      </c>
      <c r="AC447" s="7">
        <f ca="1">IFERROR(IF(F447="",SUMIF(F$3:F447,F446,AC$3:AC446),IF(AB447&gt;0,AB447-(M447+P447),""))," ")</f>
        <v>0</v>
      </c>
      <c r="AD447" s="1">
        <f ca="1">IFERROR(IF(F447="",SUMIF(F$3:F447,F446,AD$3:AD446),IF(AB447&gt;0,AB447-(M447+Q447),""))," ")</f>
        <v>0</v>
      </c>
      <c r="AE447" s="23" t="str">
        <f>IFERROR(IF(F447="",AVERAGEIF(F$3:F447,F446,AE$3:AE447),AC447/N447)," ")</f>
        <v xml:space="preserve"> </v>
      </c>
      <c r="AF447" s="23" t="str">
        <f>IFERROR(IF(F447="",AVERAGEIF(F$3:F447,F446,AF$3:AF447),AD447/N447)," ")</f>
        <v xml:space="preserve"> </v>
      </c>
    </row>
    <row r="448" spans="7:32" ht="19" customHeight="1" x14ac:dyDescent="0.2">
      <c r="G448" s="1" t="str">
        <f t="shared" si="18"/>
        <v/>
      </c>
      <c r="I448" s="1">
        <f t="shared" si="19"/>
        <v>0</v>
      </c>
      <c r="M448" s="1">
        <f ca="1">IF(F448="",SUMIF(F$3:F448,F447,M$3:M447),K448*L448)</f>
        <v>0</v>
      </c>
      <c r="N448" s="1">
        <f ca="1">IFERROR(IF(F448="",SUMIF(F$3:F448,F447,N$3:N447),VLOOKUP(J:J,Прайс!A:C,3,0)*K448)," ")</f>
        <v>0</v>
      </c>
      <c r="O448" s="7">
        <f ca="1">IFERROR(IF(F448="",SUMIF(F$3:F448,F447,O$3:O447),VLOOKUP(J:J,Прайс!A:E,5,0)*K448)," ")</f>
        <v>0</v>
      </c>
      <c r="P448" s="1">
        <f ca="1">IFERROR(IF(F448="",SUMIF(F$3:F448,F447,P$3:P447),VLOOKUP(J:J,Прайс!A:F,6,0)*K448)," ")</f>
        <v>0</v>
      </c>
      <c r="Q448" s="1">
        <f ca="1">IFERROR(IF(F448="",SUMIF(F$3:F448,F447,Q$3:Q447),VLOOKUP(J:J,Прайс!A:G,7,0)*K448)," ")</f>
        <v>0</v>
      </c>
      <c r="R448" s="7">
        <f ca="1">IFERROR(IF(F448="",SUMIF(F$3:F448,F447,R$3:R447),(N448-(M448+O448+P448)))," ")</f>
        <v>0</v>
      </c>
      <c r="S448" s="1">
        <f ca="1">IFERROR(IF(F448="",SUMIF(F$3:F448,F447,S$3:S447),(N448-(M448+O448+Q448)))," ")</f>
        <v>0</v>
      </c>
      <c r="T448" s="23" t="str">
        <f>IFERROR(IF(F448="",AVERAGEIF(F$3:F448,F447,T$3:T448),R448/N448)," ")</f>
        <v xml:space="preserve"> </v>
      </c>
      <c r="U448" s="23" t="str">
        <f>IFERROR(IF(F448="",AVERAGEIF(F$3:F448,F447,U$3:U448),S448/N448)," ")</f>
        <v xml:space="preserve"> </v>
      </c>
      <c r="V448" s="1" t="str">
        <f t="shared" si="20"/>
        <v xml:space="preserve"> </v>
      </c>
      <c r="AB448" s="7">
        <f ca="1">IFERROR(IF(F448="",SUMIF(F$3:F448,F447,AB$3:AB447),Доп!K446+Доп!L446)," ")</f>
        <v>0</v>
      </c>
      <c r="AC448" s="7">
        <f ca="1">IFERROR(IF(F448="",SUMIF(F$3:F448,F447,AC$3:AC447),IF(AB448&gt;0,AB448-(M448+P448),""))," ")</f>
        <v>0</v>
      </c>
      <c r="AD448" s="1">
        <f ca="1">IFERROR(IF(F448="",SUMIF(F$3:F448,F447,AD$3:AD447),IF(AB448&gt;0,AB448-(M448+Q448),""))," ")</f>
        <v>0</v>
      </c>
      <c r="AE448" s="23" t="str">
        <f>IFERROR(IF(F448="",AVERAGEIF(F$3:F448,F447,AE$3:AE448),AC448/N448)," ")</f>
        <v xml:space="preserve"> </v>
      </c>
      <c r="AF448" s="23" t="str">
        <f>IFERROR(IF(F448="",AVERAGEIF(F$3:F448,F447,AF$3:AF448),AD448/N448)," ")</f>
        <v xml:space="preserve"> </v>
      </c>
    </row>
    <row r="449" spans="7:32" ht="19" customHeight="1" x14ac:dyDescent="0.2">
      <c r="G449" s="1" t="str">
        <f t="shared" si="18"/>
        <v/>
      </c>
      <c r="I449" s="1">
        <f t="shared" si="19"/>
        <v>0</v>
      </c>
      <c r="M449" s="1">
        <f ca="1">IF(F449="",SUMIF(F$3:F449,F448,M$3:M448),K449*L449)</f>
        <v>0</v>
      </c>
      <c r="N449" s="1">
        <f ca="1">IFERROR(IF(F449="",SUMIF(F$3:F449,F448,N$3:N448),VLOOKUP(J:J,Прайс!A:C,3,0)*K449)," ")</f>
        <v>0</v>
      </c>
      <c r="O449" s="7">
        <f ca="1">IFERROR(IF(F449="",SUMIF(F$3:F449,F448,O$3:O448),VLOOKUP(J:J,Прайс!A:E,5,0)*K449)," ")</f>
        <v>0</v>
      </c>
      <c r="P449" s="1">
        <f ca="1">IFERROR(IF(F449="",SUMIF(F$3:F449,F448,P$3:P448),VLOOKUP(J:J,Прайс!A:F,6,0)*K449)," ")</f>
        <v>0</v>
      </c>
      <c r="Q449" s="1">
        <f ca="1">IFERROR(IF(F449="",SUMIF(F$3:F449,F448,Q$3:Q448),VLOOKUP(J:J,Прайс!A:G,7,0)*K449)," ")</f>
        <v>0</v>
      </c>
      <c r="R449" s="7">
        <f ca="1">IFERROR(IF(F449="",SUMIF(F$3:F449,F448,R$3:R448),(N449-(M449+O449+P449)))," ")</f>
        <v>0</v>
      </c>
      <c r="S449" s="1">
        <f ca="1">IFERROR(IF(F449="",SUMIF(F$3:F449,F448,S$3:S448),(N449-(M449+O449+Q449)))," ")</f>
        <v>0</v>
      </c>
      <c r="T449" s="23" t="str">
        <f>IFERROR(IF(F449="",AVERAGEIF(F$3:F449,F448,T$3:T449),R449/N449)," ")</f>
        <v xml:space="preserve"> </v>
      </c>
      <c r="U449" s="23" t="str">
        <f>IFERROR(IF(F449="",AVERAGEIF(F$3:F449,F448,U$3:U449),S449/N449)," ")</f>
        <v xml:space="preserve"> </v>
      </c>
      <c r="V449" s="1" t="str">
        <f t="shared" si="20"/>
        <v xml:space="preserve"> </v>
      </c>
      <c r="AB449" s="7">
        <f ca="1">IFERROR(IF(F449="",SUMIF(F$3:F449,F448,AB$3:AB448),Доп!K447+Доп!L447)," ")</f>
        <v>0</v>
      </c>
      <c r="AC449" s="7">
        <f ca="1">IFERROR(IF(F449="",SUMIF(F$3:F449,F448,AC$3:AC448),IF(AB449&gt;0,AB449-(M449+P449),""))," ")</f>
        <v>0</v>
      </c>
      <c r="AD449" s="1">
        <f ca="1">IFERROR(IF(F449="",SUMIF(F$3:F449,F448,AD$3:AD448),IF(AB449&gt;0,AB449-(M449+Q449),""))," ")</f>
        <v>0</v>
      </c>
      <c r="AE449" s="23" t="str">
        <f>IFERROR(IF(F449="",AVERAGEIF(F$3:F449,F448,AE$3:AE449),AC449/N449)," ")</f>
        <v xml:space="preserve"> </v>
      </c>
      <c r="AF449" s="23" t="str">
        <f>IFERROR(IF(F449="",AVERAGEIF(F$3:F449,F448,AF$3:AF449),AD449/N449)," ")</f>
        <v xml:space="preserve"> </v>
      </c>
    </row>
    <row r="450" spans="7:32" ht="19" customHeight="1" x14ac:dyDescent="0.2">
      <c r="G450" s="1" t="str">
        <f t="shared" si="18"/>
        <v/>
      </c>
      <c r="I450" s="1">
        <f t="shared" si="19"/>
        <v>0</v>
      </c>
      <c r="M450" s="1">
        <f ca="1">IF(F450="",SUMIF(F$3:F450,F449,M$3:M449),K450*L450)</f>
        <v>0</v>
      </c>
      <c r="N450" s="1">
        <f ca="1">IFERROR(IF(F450="",SUMIF(F$3:F450,F449,N$3:N449),VLOOKUP(J:J,Прайс!A:C,3,0)*K450)," ")</f>
        <v>0</v>
      </c>
      <c r="O450" s="7">
        <f ca="1">IFERROR(IF(F450="",SUMIF(F$3:F450,F449,O$3:O449),VLOOKUP(J:J,Прайс!A:E,5,0)*K450)," ")</f>
        <v>0</v>
      </c>
      <c r="P450" s="1">
        <f ca="1">IFERROR(IF(F450="",SUMIF(F$3:F450,F449,P$3:P449),VLOOKUP(J:J,Прайс!A:F,6,0)*K450)," ")</f>
        <v>0</v>
      </c>
      <c r="Q450" s="1">
        <f ca="1">IFERROR(IF(F450="",SUMIF(F$3:F450,F449,Q$3:Q449),VLOOKUP(J:J,Прайс!A:G,7,0)*K450)," ")</f>
        <v>0</v>
      </c>
      <c r="R450" s="7">
        <f ca="1">IFERROR(IF(F450="",SUMIF(F$3:F450,F449,R$3:R449),(N450-(M450+O450+P450)))," ")</f>
        <v>0</v>
      </c>
      <c r="S450" s="1">
        <f ca="1">IFERROR(IF(F450="",SUMIF(F$3:F450,F449,S$3:S449),(N450-(M450+O450+Q450)))," ")</f>
        <v>0</v>
      </c>
      <c r="T450" s="23" t="str">
        <f>IFERROR(IF(F450="",AVERAGEIF(F$3:F450,F449,T$3:T450),R450/N450)," ")</f>
        <v xml:space="preserve"> </v>
      </c>
      <c r="U450" s="23" t="str">
        <f>IFERROR(IF(F450="",AVERAGEIF(F$3:F450,F449,U$3:U450),S450/N450)," ")</f>
        <v xml:space="preserve"> </v>
      </c>
      <c r="V450" s="1" t="str">
        <f t="shared" si="20"/>
        <v xml:space="preserve"> </v>
      </c>
      <c r="AB450" s="7">
        <f ca="1">IFERROR(IF(F450="",SUMIF(F$3:F450,F449,AB$3:AB449),Доп!K448+Доп!L448)," ")</f>
        <v>0</v>
      </c>
      <c r="AC450" s="7">
        <f ca="1">IFERROR(IF(F450="",SUMIF(F$3:F450,F449,AC$3:AC449),IF(AB450&gt;0,AB450-(M450+P450),""))," ")</f>
        <v>0</v>
      </c>
      <c r="AD450" s="1">
        <f ca="1">IFERROR(IF(F450="",SUMIF(F$3:F450,F449,AD$3:AD449),IF(AB450&gt;0,AB450-(M450+Q450),""))," ")</f>
        <v>0</v>
      </c>
      <c r="AE450" s="23" t="str">
        <f>IFERROR(IF(F450="",AVERAGEIF(F$3:F450,F449,AE$3:AE450),AC450/N450)," ")</f>
        <v xml:space="preserve"> </v>
      </c>
      <c r="AF450" s="23" t="str">
        <f>IFERROR(IF(F450="",AVERAGEIF(F$3:F450,F449,AF$3:AF450),AD450/N450)," ")</f>
        <v xml:space="preserve"> </v>
      </c>
    </row>
    <row r="451" spans="7:32" ht="19" customHeight="1" x14ac:dyDescent="0.2">
      <c r="G451" s="1" t="str">
        <f t="shared" si="18"/>
        <v/>
      </c>
      <c r="I451" s="1">
        <f t="shared" si="19"/>
        <v>0</v>
      </c>
      <c r="M451" s="1">
        <f ca="1">IF(F451="",SUMIF(F$3:F451,F450,M$3:M450),K451*L451)</f>
        <v>0</v>
      </c>
      <c r="N451" s="1">
        <f ca="1">IFERROR(IF(F451="",SUMIF(F$3:F451,F450,N$3:N450),VLOOKUP(J:J,Прайс!A:C,3,0)*K451)," ")</f>
        <v>0</v>
      </c>
      <c r="O451" s="7">
        <f ca="1">IFERROR(IF(F451="",SUMIF(F$3:F451,F450,O$3:O450),VLOOKUP(J:J,Прайс!A:E,5,0)*K451)," ")</f>
        <v>0</v>
      </c>
      <c r="P451" s="1">
        <f ca="1">IFERROR(IF(F451="",SUMIF(F$3:F451,F450,P$3:P450),VLOOKUP(J:J,Прайс!A:F,6,0)*K451)," ")</f>
        <v>0</v>
      </c>
      <c r="Q451" s="1">
        <f ca="1">IFERROR(IF(F451="",SUMIF(F$3:F451,F450,Q$3:Q450),VLOOKUP(J:J,Прайс!A:G,7,0)*K451)," ")</f>
        <v>0</v>
      </c>
      <c r="R451" s="7">
        <f ca="1">IFERROR(IF(F451="",SUMIF(F$3:F451,F450,R$3:R450),(N451-(M451+O451+P451)))," ")</f>
        <v>0</v>
      </c>
      <c r="S451" s="1">
        <f ca="1">IFERROR(IF(F451="",SUMIF(F$3:F451,F450,S$3:S450),(N451-(M451+O451+Q451)))," ")</f>
        <v>0</v>
      </c>
      <c r="T451" s="23" t="str">
        <f>IFERROR(IF(F451="",AVERAGEIF(F$3:F451,F450,T$3:T451),R451/N451)," ")</f>
        <v xml:space="preserve"> </v>
      </c>
      <c r="U451" s="23" t="str">
        <f>IFERROR(IF(F451="",AVERAGEIF(F$3:F451,F450,U$3:U451),S451/N451)," ")</f>
        <v xml:space="preserve"> </v>
      </c>
      <c r="V451" s="1" t="str">
        <f t="shared" si="20"/>
        <v xml:space="preserve"> </v>
      </c>
      <c r="AB451" s="7">
        <f ca="1">IFERROR(IF(F451="",SUMIF(F$3:F451,F450,AB$3:AB450),Доп!K449+Доп!L449)," ")</f>
        <v>0</v>
      </c>
      <c r="AC451" s="7">
        <f ca="1">IFERROR(IF(F451="",SUMIF(F$3:F451,F450,AC$3:AC450),IF(AB451&gt;0,AB451-(M451+P451),""))," ")</f>
        <v>0</v>
      </c>
      <c r="AD451" s="1">
        <f ca="1">IFERROR(IF(F451="",SUMIF(F$3:F451,F450,AD$3:AD450),IF(AB451&gt;0,AB451-(M451+Q451),""))," ")</f>
        <v>0</v>
      </c>
      <c r="AE451" s="23" t="str">
        <f>IFERROR(IF(F451="",AVERAGEIF(F$3:F451,F450,AE$3:AE451),AC451/N451)," ")</f>
        <v xml:space="preserve"> </v>
      </c>
      <c r="AF451" s="23" t="str">
        <f>IFERROR(IF(F451="",AVERAGEIF(F$3:F451,F450,AF$3:AF451),AD451/N451)," ")</f>
        <v xml:space="preserve"> </v>
      </c>
    </row>
    <row r="452" spans="7:32" ht="19" customHeight="1" x14ac:dyDescent="0.2">
      <c r="G452" s="1" t="str">
        <f t="shared" si="18"/>
        <v/>
      </c>
      <c r="I452" s="1">
        <f t="shared" si="19"/>
        <v>0</v>
      </c>
      <c r="M452" s="1">
        <f ca="1">IF(F452="",SUMIF(F$3:F452,F451,M$3:M451),K452*L452)</f>
        <v>0</v>
      </c>
      <c r="N452" s="1">
        <f ca="1">IFERROR(IF(F452="",SUMIF(F$3:F452,F451,N$3:N451),VLOOKUP(J:J,Прайс!A:C,3,0)*K452)," ")</f>
        <v>0</v>
      </c>
      <c r="O452" s="7">
        <f ca="1">IFERROR(IF(F452="",SUMIF(F$3:F452,F451,O$3:O451),VLOOKUP(J:J,Прайс!A:E,5,0)*K452)," ")</f>
        <v>0</v>
      </c>
      <c r="P452" s="1">
        <f ca="1">IFERROR(IF(F452="",SUMIF(F$3:F452,F451,P$3:P451),VLOOKUP(J:J,Прайс!A:F,6,0)*K452)," ")</f>
        <v>0</v>
      </c>
      <c r="Q452" s="1">
        <f ca="1">IFERROR(IF(F452="",SUMIF(F$3:F452,F451,Q$3:Q451),VLOOKUP(J:J,Прайс!A:G,7,0)*K452)," ")</f>
        <v>0</v>
      </c>
      <c r="R452" s="7">
        <f ca="1">IFERROR(IF(F452="",SUMIF(F$3:F452,F451,R$3:R451),(N452-(M452+O452+P452)))," ")</f>
        <v>0</v>
      </c>
      <c r="S452" s="1">
        <f ca="1">IFERROR(IF(F452="",SUMIF(F$3:F452,F451,S$3:S451),(N452-(M452+O452+Q452)))," ")</f>
        <v>0</v>
      </c>
      <c r="T452" s="23" t="str">
        <f>IFERROR(IF(F452="",AVERAGEIF(F$3:F452,F451,T$3:T452),R452/N452)," ")</f>
        <v xml:space="preserve"> </v>
      </c>
      <c r="U452" s="23" t="str">
        <f>IFERROR(IF(F452="",AVERAGEIF(F$3:F452,F451,U$3:U452),S452/N452)," ")</f>
        <v xml:space="preserve"> </v>
      </c>
      <c r="V452" s="1" t="str">
        <f t="shared" si="20"/>
        <v xml:space="preserve"> </v>
      </c>
      <c r="AB452" s="7">
        <f ca="1">IFERROR(IF(F452="",SUMIF(F$3:F452,F451,AB$3:AB451),Доп!K450+Доп!L450)," ")</f>
        <v>0</v>
      </c>
      <c r="AC452" s="7">
        <f ca="1">IFERROR(IF(F452="",SUMIF(F$3:F452,F451,AC$3:AC451),IF(AB452&gt;0,AB452-(M452+P452),""))," ")</f>
        <v>0</v>
      </c>
      <c r="AD452" s="1">
        <f ca="1">IFERROR(IF(F452="",SUMIF(F$3:F452,F451,AD$3:AD451),IF(AB452&gt;0,AB452-(M452+Q452),""))," ")</f>
        <v>0</v>
      </c>
      <c r="AE452" s="23" t="str">
        <f>IFERROR(IF(F452="",AVERAGEIF(F$3:F452,F451,AE$3:AE452),AC452/N452)," ")</f>
        <v xml:space="preserve"> </v>
      </c>
      <c r="AF452" s="23" t="str">
        <f>IFERROR(IF(F452="",AVERAGEIF(F$3:F452,F451,AF$3:AF452),AD452/N452)," ")</f>
        <v xml:space="preserve"> </v>
      </c>
    </row>
    <row r="453" spans="7:32" ht="19" customHeight="1" x14ac:dyDescent="0.2">
      <c r="G453" s="1" t="str">
        <f t="shared" ref="G453:G516" si="21">IF(H453,SUM(G452,1),"")</f>
        <v/>
      </c>
      <c r="I453" s="1">
        <f t="shared" ref="I453:I516" si="22">--ISTEXT(J453)</f>
        <v>0</v>
      </c>
      <c r="M453" s="1">
        <f ca="1">IF(F453="",SUMIF(F$3:F453,F452,M$3:M452),K453*L453)</f>
        <v>0</v>
      </c>
      <c r="N453" s="1">
        <f ca="1">IFERROR(IF(F453="",SUMIF(F$3:F453,F452,N$3:N452),VLOOKUP(J:J,Прайс!A:C,3,0)*K453)," ")</f>
        <v>0</v>
      </c>
      <c r="O453" s="7">
        <f ca="1">IFERROR(IF(F453="",SUMIF(F$3:F453,F452,O$3:O452),VLOOKUP(J:J,Прайс!A:E,5,0)*K453)," ")</f>
        <v>0</v>
      </c>
      <c r="P453" s="1">
        <f ca="1">IFERROR(IF(F453="",SUMIF(F$3:F453,F452,P$3:P452),VLOOKUP(J:J,Прайс!A:F,6,0)*K453)," ")</f>
        <v>0</v>
      </c>
      <c r="Q453" s="1">
        <f ca="1">IFERROR(IF(F453="",SUMIF(F$3:F453,F452,Q$3:Q452),VLOOKUP(J:J,Прайс!A:G,7,0)*K453)," ")</f>
        <v>0</v>
      </c>
      <c r="R453" s="7">
        <f ca="1">IFERROR(IF(F453="",SUMIF(F$3:F453,F452,R$3:R452),(N453-(M453+O453+P453)))," ")</f>
        <v>0</v>
      </c>
      <c r="S453" s="1">
        <f ca="1">IFERROR(IF(F453="",SUMIF(F$3:F453,F452,S$3:S452),(N453-(M453+O453+Q453)))," ")</f>
        <v>0</v>
      </c>
      <c r="T453" s="23" t="str">
        <f>IFERROR(IF(F453="",AVERAGEIF(F$3:F453,F452,T$3:T453),R453/N453)," ")</f>
        <v xml:space="preserve"> </v>
      </c>
      <c r="U453" s="23" t="str">
        <f>IFERROR(IF(F453="",AVERAGEIF(F$3:F453,F452,U$3:U453),S453/N453)," ")</f>
        <v xml:space="preserve"> </v>
      </c>
      <c r="V453" s="1" t="str">
        <f t="shared" ref="V453:V516" si="23">CHOOSE(COUNTA(W453,Y453,AA453)+1," ","ОТГРУЖЕН","ДОСТАВЛЕН","ОПЛАЧЕН")</f>
        <v xml:space="preserve"> </v>
      </c>
      <c r="AB453" s="7">
        <f ca="1">IFERROR(IF(F453="",SUMIF(F$3:F453,F452,AB$3:AB452),Доп!K451+Доп!L451)," ")</f>
        <v>0</v>
      </c>
      <c r="AC453" s="7">
        <f ca="1">IFERROR(IF(F453="",SUMIF(F$3:F453,F452,AC$3:AC452),IF(AB453&gt;0,AB453-(M453+P453),""))," ")</f>
        <v>0</v>
      </c>
      <c r="AD453" s="1">
        <f ca="1">IFERROR(IF(F453="",SUMIF(F$3:F453,F452,AD$3:AD452),IF(AB453&gt;0,AB453-(M453+Q453),""))," ")</f>
        <v>0</v>
      </c>
      <c r="AE453" s="23" t="str">
        <f>IFERROR(IF(F453="",AVERAGEIF(F$3:F453,F452,AE$3:AE453),AC453/N453)," ")</f>
        <v xml:space="preserve"> </v>
      </c>
      <c r="AF453" s="23" t="str">
        <f>IFERROR(IF(F453="",AVERAGEIF(F$3:F453,F452,AF$3:AF453),AD453/N453)," ")</f>
        <v xml:space="preserve"> </v>
      </c>
    </row>
    <row r="454" spans="7:32" ht="19" customHeight="1" x14ac:dyDescent="0.2">
      <c r="G454" s="1" t="str">
        <f t="shared" si="21"/>
        <v/>
      </c>
      <c r="I454" s="1">
        <f t="shared" si="22"/>
        <v>0</v>
      </c>
      <c r="M454" s="1">
        <f ca="1">IF(F454="",SUMIF(F$3:F454,F453,M$3:M453),K454*L454)</f>
        <v>0</v>
      </c>
      <c r="N454" s="1">
        <f ca="1">IFERROR(IF(F454="",SUMIF(F$3:F454,F453,N$3:N453),VLOOKUP(J:J,Прайс!A:C,3,0)*K454)," ")</f>
        <v>0</v>
      </c>
      <c r="O454" s="7">
        <f ca="1">IFERROR(IF(F454="",SUMIF(F$3:F454,F453,O$3:O453),VLOOKUP(J:J,Прайс!A:E,5,0)*K454)," ")</f>
        <v>0</v>
      </c>
      <c r="P454" s="1">
        <f ca="1">IFERROR(IF(F454="",SUMIF(F$3:F454,F453,P$3:P453),VLOOKUP(J:J,Прайс!A:F,6,0)*K454)," ")</f>
        <v>0</v>
      </c>
      <c r="Q454" s="1">
        <f ca="1">IFERROR(IF(F454="",SUMIF(F$3:F454,F453,Q$3:Q453),VLOOKUP(J:J,Прайс!A:G,7,0)*K454)," ")</f>
        <v>0</v>
      </c>
      <c r="R454" s="7">
        <f ca="1">IFERROR(IF(F454="",SUMIF(F$3:F454,F453,R$3:R453),(N454-(M454+O454+P454)))," ")</f>
        <v>0</v>
      </c>
      <c r="S454" s="1">
        <f ca="1">IFERROR(IF(F454="",SUMIF(F$3:F454,F453,S$3:S453),(N454-(M454+O454+Q454)))," ")</f>
        <v>0</v>
      </c>
      <c r="T454" s="23" t="str">
        <f>IFERROR(IF(F454="",AVERAGEIF(F$3:F454,F453,T$3:T454),R454/N454)," ")</f>
        <v xml:space="preserve"> </v>
      </c>
      <c r="U454" s="23" t="str">
        <f>IFERROR(IF(F454="",AVERAGEIF(F$3:F454,F453,U$3:U454),S454/N454)," ")</f>
        <v xml:space="preserve"> </v>
      </c>
      <c r="V454" s="1" t="str">
        <f t="shared" si="23"/>
        <v xml:space="preserve"> </v>
      </c>
      <c r="AB454" s="7">
        <f ca="1">IFERROR(IF(F454="",SUMIF(F$3:F454,F453,AB$3:AB453),Доп!K452+Доп!L452)," ")</f>
        <v>0</v>
      </c>
      <c r="AC454" s="7">
        <f ca="1">IFERROR(IF(F454="",SUMIF(F$3:F454,F453,AC$3:AC453),IF(AB454&gt;0,AB454-(M454+P454),""))," ")</f>
        <v>0</v>
      </c>
      <c r="AD454" s="1">
        <f ca="1">IFERROR(IF(F454="",SUMIF(F$3:F454,F453,AD$3:AD453),IF(AB454&gt;0,AB454-(M454+Q454),""))," ")</f>
        <v>0</v>
      </c>
      <c r="AE454" s="23" t="str">
        <f>IFERROR(IF(F454="",AVERAGEIF(F$3:F454,F453,AE$3:AE454),AC454/N454)," ")</f>
        <v xml:space="preserve"> </v>
      </c>
      <c r="AF454" s="23" t="str">
        <f>IFERROR(IF(F454="",AVERAGEIF(F$3:F454,F453,AF$3:AF454),AD454/N454)," ")</f>
        <v xml:space="preserve"> </v>
      </c>
    </row>
    <row r="455" spans="7:32" ht="19" customHeight="1" x14ac:dyDescent="0.2">
      <c r="G455" s="1" t="str">
        <f t="shared" si="21"/>
        <v/>
      </c>
      <c r="I455" s="1">
        <f t="shared" si="22"/>
        <v>0</v>
      </c>
      <c r="M455" s="1">
        <f ca="1">IF(F455="",SUMIF(F$3:F455,F454,M$3:M454),K455*L455)</f>
        <v>0</v>
      </c>
      <c r="N455" s="1">
        <f ca="1">IFERROR(IF(F455="",SUMIF(F$3:F455,F454,N$3:N454),VLOOKUP(J:J,Прайс!A:C,3,0)*K455)," ")</f>
        <v>0</v>
      </c>
      <c r="O455" s="7">
        <f ca="1">IFERROR(IF(F455="",SUMIF(F$3:F455,F454,O$3:O454),VLOOKUP(J:J,Прайс!A:E,5,0)*K455)," ")</f>
        <v>0</v>
      </c>
      <c r="P455" s="1">
        <f ca="1">IFERROR(IF(F455="",SUMIF(F$3:F455,F454,P$3:P454),VLOOKUP(J:J,Прайс!A:F,6,0)*K455)," ")</f>
        <v>0</v>
      </c>
      <c r="Q455" s="1">
        <f ca="1">IFERROR(IF(F455="",SUMIF(F$3:F455,F454,Q$3:Q454),VLOOKUP(J:J,Прайс!A:G,7,0)*K455)," ")</f>
        <v>0</v>
      </c>
      <c r="R455" s="7">
        <f ca="1">IFERROR(IF(F455="",SUMIF(F$3:F455,F454,R$3:R454),(N455-(M455+O455+P455)))," ")</f>
        <v>0</v>
      </c>
      <c r="S455" s="1">
        <f ca="1">IFERROR(IF(F455="",SUMIF(F$3:F455,F454,S$3:S454),(N455-(M455+O455+Q455)))," ")</f>
        <v>0</v>
      </c>
      <c r="T455" s="23" t="str">
        <f>IFERROR(IF(F455="",AVERAGEIF(F$3:F455,F454,T$3:T455),R455/N455)," ")</f>
        <v xml:space="preserve"> </v>
      </c>
      <c r="U455" s="23" t="str">
        <f>IFERROR(IF(F455="",AVERAGEIF(F$3:F455,F454,U$3:U455),S455/N455)," ")</f>
        <v xml:space="preserve"> </v>
      </c>
      <c r="V455" s="1" t="str">
        <f t="shared" si="23"/>
        <v xml:space="preserve"> </v>
      </c>
      <c r="AB455" s="7">
        <f ca="1">IFERROR(IF(F455="",SUMIF(F$3:F455,F454,AB$3:AB454),Доп!K453+Доп!L453)," ")</f>
        <v>0</v>
      </c>
      <c r="AC455" s="7">
        <f ca="1">IFERROR(IF(F455="",SUMIF(F$3:F455,F454,AC$3:AC454),IF(AB455&gt;0,AB455-(M455+P455),""))," ")</f>
        <v>0</v>
      </c>
      <c r="AD455" s="1">
        <f ca="1">IFERROR(IF(F455="",SUMIF(F$3:F455,F454,AD$3:AD454),IF(AB455&gt;0,AB455-(M455+Q455),""))," ")</f>
        <v>0</v>
      </c>
      <c r="AE455" s="23" t="str">
        <f>IFERROR(IF(F455="",AVERAGEIF(F$3:F455,F454,AE$3:AE455),AC455/N455)," ")</f>
        <v xml:space="preserve"> </v>
      </c>
      <c r="AF455" s="23" t="str">
        <f>IFERROR(IF(F455="",AVERAGEIF(F$3:F455,F454,AF$3:AF455),AD455/N455)," ")</f>
        <v xml:space="preserve"> </v>
      </c>
    </row>
    <row r="456" spans="7:32" ht="19" customHeight="1" x14ac:dyDescent="0.2">
      <c r="G456" s="1" t="str">
        <f t="shared" si="21"/>
        <v/>
      </c>
      <c r="I456" s="1">
        <f t="shared" si="22"/>
        <v>0</v>
      </c>
      <c r="M456" s="1">
        <f ca="1">IF(F456="",SUMIF(F$3:F456,F455,M$3:M455),K456*L456)</f>
        <v>0</v>
      </c>
      <c r="N456" s="1">
        <f ca="1">IFERROR(IF(F456="",SUMIF(F$3:F456,F455,N$3:N455),VLOOKUP(J:J,Прайс!A:C,3,0)*K456)," ")</f>
        <v>0</v>
      </c>
      <c r="O456" s="7">
        <f ca="1">IFERROR(IF(F456="",SUMIF(F$3:F456,F455,O$3:O455),VLOOKUP(J:J,Прайс!A:E,5,0)*K456)," ")</f>
        <v>0</v>
      </c>
      <c r="P456" s="1">
        <f ca="1">IFERROR(IF(F456="",SUMIF(F$3:F456,F455,P$3:P455),VLOOKUP(J:J,Прайс!A:F,6,0)*K456)," ")</f>
        <v>0</v>
      </c>
      <c r="Q456" s="1">
        <f ca="1">IFERROR(IF(F456="",SUMIF(F$3:F456,F455,Q$3:Q455),VLOOKUP(J:J,Прайс!A:G,7,0)*K456)," ")</f>
        <v>0</v>
      </c>
      <c r="R456" s="7">
        <f ca="1">IFERROR(IF(F456="",SUMIF(F$3:F456,F455,R$3:R455),(N456-(M456+O456+P456)))," ")</f>
        <v>0</v>
      </c>
      <c r="S456" s="1">
        <f ca="1">IFERROR(IF(F456="",SUMIF(F$3:F456,F455,S$3:S455),(N456-(M456+O456+Q456)))," ")</f>
        <v>0</v>
      </c>
      <c r="T456" s="23" t="str">
        <f>IFERROR(IF(F456="",AVERAGEIF(F$3:F456,F455,T$3:T456),R456/N456)," ")</f>
        <v xml:space="preserve"> </v>
      </c>
      <c r="U456" s="23" t="str">
        <f>IFERROR(IF(F456="",AVERAGEIF(F$3:F456,F455,U$3:U456),S456/N456)," ")</f>
        <v xml:space="preserve"> </v>
      </c>
      <c r="V456" s="1" t="str">
        <f t="shared" si="23"/>
        <v xml:space="preserve"> </v>
      </c>
      <c r="AB456" s="7">
        <f ca="1">IFERROR(IF(F456="",SUMIF(F$3:F456,F455,AB$3:AB455),Доп!K454+Доп!L454)," ")</f>
        <v>0</v>
      </c>
      <c r="AC456" s="7">
        <f ca="1">IFERROR(IF(F456="",SUMIF(F$3:F456,F455,AC$3:AC455),IF(AB456&gt;0,AB456-(M456+P456),""))," ")</f>
        <v>0</v>
      </c>
      <c r="AD456" s="1">
        <f ca="1">IFERROR(IF(F456="",SUMIF(F$3:F456,F455,AD$3:AD455),IF(AB456&gt;0,AB456-(M456+Q456),""))," ")</f>
        <v>0</v>
      </c>
      <c r="AE456" s="23" t="str">
        <f>IFERROR(IF(F456="",AVERAGEIF(F$3:F456,F455,AE$3:AE456),AC456/N456)," ")</f>
        <v xml:space="preserve"> </v>
      </c>
      <c r="AF456" s="23" t="str">
        <f>IFERROR(IF(F456="",AVERAGEIF(F$3:F456,F455,AF$3:AF456),AD456/N456)," ")</f>
        <v xml:space="preserve"> </v>
      </c>
    </row>
    <row r="457" spans="7:32" ht="19" customHeight="1" x14ac:dyDescent="0.2">
      <c r="G457" s="1" t="str">
        <f t="shared" si="21"/>
        <v/>
      </c>
      <c r="I457" s="1">
        <f t="shared" si="22"/>
        <v>0</v>
      </c>
      <c r="M457" s="1">
        <f ca="1">IF(F457="",SUMIF(F$3:F457,F456,M$3:M456),K457*L457)</f>
        <v>0</v>
      </c>
      <c r="N457" s="1">
        <f ca="1">IFERROR(IF(F457="",SUMIF(F$3:F457,F456,N$3:N456),VLOOKUP(J:J,Прайс!A:C,3,0)*K457)," ")</f>
        <v>0</v>
      </c>
      <c r="O457" s="7">
        <f ca="1">IFERROR(IF(F457="",SUMIF(F$3:F457,F456,O$3:O456),VLOOKUP(J:J,Прайс!A:E,5,0)*K457)," ")</f>
        <v>0</v>
      </c>
      <c r="P457" s="1">
        <f ca="1">IFERROR(IF(F457="",SUMIF(F$3:F457,F456,P$3:P456),VLOOKUP(J:J,Прайс!A:F,6,0)*K457)," ")</f>
        <v>0</v>
      </c>
      <c r="Q457" s="1">
        <f ca="1">IFERROR(IF(F457="",SUMIF(F$3:F457,F456,Q$3:Q456),VLOOKUP(J:J,Прайс!A:G,7,0)*K457)," ")</f>
        <v>0</v>
      </c>
      <c r="R457" s="7">
        <f ca="1">IFERROR(IF(F457="",SUMIF(F$3:F457,F456,R$3:R456),(N457-(M457+O457+P457)))," ")</f>
        <v>0</v>
      </c>
      <c r="S457" s="1">
        <f ca="1">IFERROR(IF(F457="",SUMIF(F$3:F457,F456,S$3:S456),(N457-(M457+O457+Q457)))," ")</f>
        <v>0</v>
      </c>
      <c r="T457" s="23" t="str">
        <f>IFERROR(IF(F457="",AVERAGEIF(F$3:F457,F456,T$3:T457),R457/N457)," ")</f>
        <v xml:space="preserve"> </v>
      </c>
      <c r="U457" s="23" t="str">
        <f>IFERROR(IF(F457="",AVERAGEIF(F$3:F457,F456,U$3:U457),S457/N457)," ")</f>
        <v xml:space="preserve"> </v>
      </c>
      <c r="V457" s="1" t="str">
        <f t="shared" si="23"/>
        <v xml:space="preserve"> </v>
      </c>
      <c r="AB457" s="7">
        <f ca="1">IFERROR(IF(F457="",SUMIF(F$3:F457,F456,AB$3:AB456),Доп!K455+Доп!L455)," ")</f>
        <v>0</v>
      </c>
      <c r="AC457" s="7">
        <f ca="1">IFERROR(IF(F457="",SUMIF(F$3:F457,F456,AC$3:AC456),IF(AB457&gt;0,AB457-(M457+P457),""))," ")</f>
        <v>0</v>
      </c>
      <c r="AD457" s="1">
        <f ca="1">IFERROR(IF(F457="",SUMIF(F$3:F457,F456,AD$3:AD456),IF(AB457&gt;0,AB457-(M457+Q457),""))," ")</f>
        <v>0</v>
      </c>
      <c r="AE457" s="23" t="str">
        <f>IFERROR(IF(F457="",AVERAGEIF(F$3:F457,F456,AE$3:AE457),AC457/N457)," ")</f>
        <v xml:space="preserve"> </v>
      </c>
      <c r="AF457" s="23" t="str">
        <f>IFERROR(IF(F457="",AVERAGEIF(F$3:F457,F456,AF$3:AF457),AD457/N457)," ")</f>
        <v xml:space="preserve"> </v>
      </c>
    </row>
    <row r="458" spans="7:32" ht="19" customHeight="1" x14ac:dyDescent="0.2">
      <c r="G458" s="1" t="str">
        <f t="shared" si="21"/>
        <v/>
      </c>
      <c r="I458" s="1">
        <f t="shared" si="22"/>
        <v>0</v>
      </c>
      <c r="M458" s="1">
        <f ca="1">IF(F458="",SUMIF(F$3:F458,F457,M$3:M457),K458*L458)</f>
        <v>0</v>
      </c>
      <c r="N458" s="1">
        <f ca="1">IFERROR(IF(F458="",SUMIF(F$3:F458,F457,N$3:N457),VLOOKUP(J:J,Прайс!A:C,3,0)*K458)," ")</f>
        <v>0</v>
      </c>
      <c r="O458" s="7">
        <f ca="1">IFERROR(IF(F458="",SUMIF(F$3:F458,F457,O$3:O457),VLOOKUP(J:J,Прайс!A:E,5,0)*K458)," ")</f>
        <v>0</v>
      </c>
      <c r="P458" s="1">
        <f ca="1">IFERROR(IF(F458="",SUMIF(F$3:F458,F457,P$3:P457),VLOOKUP(J:J,Прайс!A:F,6,0)*K458)," ")</f>
        <v>0</v>
      </c>
      <c r="Q458" s="1">
        <f ca="1">IFERROR(IF(F458="",SUMIF(F$3:F458,F457,Q$3:Q457),VLOOKUP(J:J,Прайс!A:G,7,0)*K458)," ")</f>
        <v>0</v>
      </c>
      <c r="R458" s="7">
        <f ca="1">IFERROR(IF(F458="",SUMIF(F$3:F458,F457,R$3:R457),(N458-(M458+O458+P458)))," ")</f>
        <v>0</v>
      </c>
      <c r="S458" s="1">
        <f ca="1">IFERROR(IF(F458="",SUMIF(F$3:F458,F457,S$3:S457),(N458-(M458+O458+Q458)))," ")</f>
        <v>0</v>
      </c>
      <c r="T458" s="23" t="str">
        <f>IFERROR(IF(F458="",AVERAGEIF(F$3:F458,F457,T$3:T458),R458/N458)," ")</f>
        <v xml:space="preserve"> </v>
      </c>
      <c r="U458" s="23" t="str">
        <f>IFERROR(IF(F458="",AVERAGEIF(F$3:F458,F457,U$3:U458),S458/N458)," ")</f>
        <v xml:space="preserve"> </v>
      </c>
      <c r="V458" s="1" t="str">
        <f t="shared" si="23"/>
        <v xml:space="preserve"> </v>
      </c>
      <c r="AB458" s="7">
        <f ca="1">IFERROR(IF(F458="",SUMIF(F$3:F458,F457,AB$3:AB457),Доп!K456+Доп!L456)," ")</f>
        <v>0</v>
      </c>
      <c r="AC458" s="7">
        <f ca="1">IFERROR(IF(F458="",SUMIF(F$3:F458,F457,AC$3:AC457),IF(AB458&gt;0,AB458-(M458+P458),""))," ")</f>
        <v>0</v>
      </c>
      <c r="AD458" s="1">
        <f ca="1">IFERROR(IF(F458="",SUMIF(F$3:F458,F457,AD$3:AD457),IF(AB458&gt;0,AB458-(M458+Q458),""))," ")</f>
        <v>0</v>
      </c>
      <c r="AE458" s="23" t="str">
        <f>IFERROR(IF(F458="",AVERAGEIF(F$3:F458,F457,AE$3:AE458),AC458/N458)," ")</f>
        <v xml:space="preserve"> </v>
      </c>
      <c r="AF458" s="23" t="str">
        <f>IFERROR(IF(F458="",AVERAGEIF(F$3:F458,F457,AF$3:AF458),AD458/N458)," ")</f>
        <v xml:space="preserve"> </v>
      </c>
    </row>
    <row r="459" spans="7:32" ht="19" customHeight="1" x14ac:dyDescent="0.2">
      <c r="G459" s="1" t="str">
        <f t="shared" si="21"/>
        <v/>
      </c>
      <c r="I459" s="1">
        <f t="shared" si="22"/>
        <v>0</v>
      </c>
      <c r="M459" s="1">
        <f ca="1">IF(F459="",SUMIF(F$3:F459,F458,M$3:M458),K459*L459)</f>
        <v>0</v>
      </c>
      <c r="N459" s="1">
        <f ca="1">IFERROR(IF(F459="",SUMIF(F$3:F459,F458,N$3:N458),VLOOKUP(J:J,Прайс!A:C,3,0)*K459)," ")</f>
        <v>0</v>
      </c>
      <c r="O459" s="7">
        <f ca="1">IFERROR(IF(F459="",SUMIF(F$3:F459,F458,O$3:O458),VLOOKUP(J:J,Прайс!A:E,5,0)*K459)," ")</f>
        <v>0</v>
      </c>
      <c r="P459" s="1">
        <f ca="1">IFERROR(IF(F459="",SUMIF(F$3:F459,F458,P$3:P458),VLOOKUP(J:J,Прайс!A:F,6,0)*K459)," ")</f>
        <v>0</v>
      </c>
      <c r="Q459" s="1">
        <f ca="1">IFERROR(IF(F459="",SUMIF(F$3:F459,F458,Q$3:Q458),VLOOKUP(J:J,Прайс!A:G,7,0)*K459)," ")</f>
        <v>0</v>
      </c>
      <c r="R459" s="7">
        <f ca="1">IFERROR(IF(F459="",SUMIF(F$3:F459,F458,R$3:R458),(N459-(M459+O459+P459)))," ")</f>
        <v>0</v>
      </c>
      <c r="S459" s="1">
        <f ca="1">IFERROR(IF(F459="",SUMIF(F$3:F459,F458,S$3:S458),(N459-(M459+O459+Q459)))," ")</f>
        <v>0</v>
      </c>
      <c r="T459" s="23" t="str">
        <f>IFERROR(IF(F459="",AVERAGEIF(F$3:F459,F458,T$3:T459),R459/N459)," ")</f>
        <v xml:space="preserve"> </v>
      </c>
      <c r="U459" s="23" t="str">
        <f>IFERROR(IF(F459="",AVERAGEIF(F$3:F459,F458,U$3:U459),S459/N459)," ")</f>
        <v xml:space="preserve"> </v>
      </c>
      <c r="V459" s="1" t="str">
        <f t="shared" si="23"/>
        <v xml:space="preserve"> </v>
      </c>
      <c r="AB459" s="7">
        <f ca="1">IFERROR(IF(F459="",SUMIF(F$3:F459,F458,AB$3:AB458),Доп!K457+Доп!L457)," ")</f>
        <v>0</v>
      </c>
      <c r="AC459" s="7">
        <f ca="1">IFERROR(IF(F459="",SUMIF(F$3:F459,F458,AC$3:AC458),IF(AB459&gt;0,AB459-(M459+P459),""))," ")</f>
        <v>0</v>
      </c>
      <c r="AD459" s="1">
        <f ca="1">IFERROR(IF(F459="",SUMIF(F$3:F459,F458,AD$3:AD458),IF(AB459&gt;0,AB459-(M459+Q459),""))," ")</f>
        <v>0</v>
      </c>
      <c r="AE459" s="23" t="str">
        <f>IFERROR(IF(F459="",AVERAGEIF(F$3:F459,F458,AE$3:AE459),AC459/N459)," ")</f>
        <v xml:space="preserve"> </v>
      </c>
      <c r="AF459" s="23" t="str">
        <f>IFERROR(IF(F459="",AVERAGEIF(F$3:F459,F458,AF$3:AF459),AD459/N459)," ")</f>
        <v xml:space="preserve"> </v>
      </c>
    </row>
    <row r="460" spans="7:32" ht="19" customHeight="1" x14ac:dyDescent="0.2">
      <c r="G460" s="1" t="str">
        <f t="shared" si="21"/>
        <v/>
      </c>
      <c r="I460" s="1">
        <f t="shared" si="22"/>
        <v>0</v>
      </c>
      <c r="M460" s="1">
        <f ca="1">IF(F460="",SUMIF(F$3:F460,F459,M$3:M459),K460*L460)</f>
        <v>0</v>
      </c>
      <c r="N460" s="1">
        <f ca="1">IFERROR(IF(F460="",SUMIF(F$3:F460,F459,N$3:N459),VLOOKUP(J:J,Прайс!A:C,3,0)*K460)," ")</f>
        <v>0</v>
      </c>
      <c r="O460" s="7">
        <f ca="1">IFERROR(IF(F460="",SUMIF(F$3:F460,F459,O$3:O459),VLOOKUP(J:J,Прайс!A:E,5,0)*K460)," ")</f>
        <v>0</v>
      </c>
      <c r="P460" s="1">
        <f ca="1">IFERROR(IF(F460="",SUMIF(F$3:F460,F459,P$3:P459),VLOOKUP(J:J,Прайс!A:F,6,0)*K460)," ")</f>
        <v>0</v>
      </c>
      <c r="Q460" s="1">
        <f ca="1">IFERROR(IF(F460="",SUMIF(F$3:F460,F459,Q$3:Q459),VLOOKUP(J:J,Прайс!A:G,7,0)*K460)," ")</f>
        <v>0</v>
      </c>
      <c r="R460" s="7">
        <f ca="1">IFERROR(IF(F460="",SUMIF(F$3:F460,F459,R$3:R459),(N460-(M460+O460+P460)))," ")</f>
        <v>0</v>
      </c>
      <c r="S460" s="1">
        <f ca="1">IFERROR(IF(F460="",SUMIF(F$3:F460,F459,S$3:S459),(N460-(M460+O460+Q460)))," ")</f>
        <v>0</v>
      </c>
      <c r="T460" s="23" t="str">
        <f>IFERROR(IF(F460="",AVERAGEIF(F$3:F460,F459,T$3:T460),R460/N460)," ")</f>
        <v xml:space="preserve"> </v>
      </c>
      <c r="U460" s="23" t="str">
        <f>IFERROR(IF(F460="",AVERAGEIF(F$3:F460,F459,U$3:U460),S460/N460)," ")</f>
        <v xml:space="preserve"> </v>
      </c>
      <c r="V460" s="1" t="str">
        <f t="shared" si="23"/>
        <v xml:space="preserve"> </v>
      </c>
      <c r="AB460" s="7">
        <f ca="1">IFERROR(IF(F460="",SUMIF(F$3:F460,F459,AB$3:AB459),Доп!K458+Доп!L458)," ")</f>
        <v>0</v>
      </c>
      <c r="AC460" s="7">
        <f ca="1">IFERROR(IF(F460="",SUMIF(F$3:F460,F459,AC$3:AC459),IF(AB460&gt;0,AB460-(M460+P460),""))," ")</f>
        <v>0</v>
      </c>
      <c r="AD460" s="1">
        <f ca="1">IFERROR(IF(F460="",SUMIF(F$3:F460,F459,AD$3:AD459),IF(AB460&gt;0,AB460-(M460+Q460),""))," ")</f>
        <v>0</v>
      </c>
      <c r="AE460" s="23" t="str">
        <f>IFERROR(IF(F460="",AVERAGEIF(F$3:F460,F459,AE$3:AE460),AC460/N460)," ")</f>
        <v xml:space="preserve"> </v>
      </c>
      <c r="AF460" s="23" t="str">
        <f>IFERROR(IF(F460="",AVERAGEIF(F$3:F460,F459,AF$3:AF460),AD460/N460)," ")</f>
        <v xml:space="preserve"> </v>
      </c>
    </row>
    <row r="461" spans="7:32" ht="19" customHeight="1" x14ac:dyDescent="0.2">
      <c r="G461" s="1" t="str">
        <f t="shared" si="21"/>
        <v/>
      </c>
      <c r="I461" s="1">
        <f t="shared" si="22"/>
        <v>0</v>
      </c>
      <c r="M461" s="1">
        <f ca="1">IF(F461="",SUMIF(F$3:F461,F460,M$3:M460),K461*L461)</f>
        <v>0</v>
      </c>
      <c r="N461" s="1">
        <f ca="1">IFERROR(IF(F461="",SUMIF(F$3:F461,F460,N$3:N460),VLOOKUP(J:J,Прайс!A:C,3,0)*K461)," ")</f>
        <v>0</v>
      </c>
      <c r="O461" s="7">
        <f ca="1">IFERROR(IF(F461="",SUMIF(F$3:F461,F460,O$3:O460),VLOOKUP(J:J,Прайс!A:E,5,0)*K461)," ")</f>
        <v>0</v>
      </c>
      <c r="P461" s="1">
        <f ca="1">IFERROR(IF(F461="",SUMIF(F$3:F461,F460,P$3:P460),VLOOKUP(J:J,Прайс!A:F,6,0)*K461)," ")</f>
        <v>0</v>
      </c>
      <c r="Q461" s="1">
        <f ca="1">IFERROR(IF(F461="",SUMIF(F$3:F461,F460,Q$3:Q460),VLOOKUP(J:J,Прайс!A:G,7,0)*K461)," ")</f>
        <v>0</v>
      </c>
      <c r="R461" s="7">
        <f ca="1">IFERROR(IF(F461="",SUMIF(F$3:F461,F460,R$3:R460),(N461-(M461+O461+P461)))," ")</f>
        <v>0</v>
      </c>
      <c r="S461" s="1">
        <f ca="1">IFERROR(IF(F461="",SUMIF(F$3:F461,F460,S$3:S460),(N461-(M461+O461+Q461)))," ")</f>
        <v>0</v>
      </c>
      <c r="T461" s="23" t="str">
        <f>IFERROR(IF(F461="",AVERAGEIF(F$3:F461,F460,T$3:T461),R461/N461)," ")</f>
        <v xml:space="preserve"> </v>
      </c>
      <c r="U461" s="23" t="str">
        <f>IFERROR(IF(F461="",AVERAGEIF(F$3:F461,F460,U$3:U461),S461/N461)," ")</f>
        <v xml:space="preserve"> </v>
      </c>
      <c r="V461" s="1" t="str">
        <f t="shared" si="23"/>
        <v xml:space="preserve"> </v>
      </c>
      <c r="AB461" s="7">
        <f ca="1">IFERROR(IF(F461="",SUMIF(F$3:F461,F460,AB$3:AB460),Доп!K459+Доп!L459)," ")</f>
        <v>0</v>
      </c>
      <c r="AC461" s="7">
        <f ca="1">IFERROR(IF(F461="",SUMIF(F$3:F461,F460,AC$3:AC460),IF(AB461&gt;0,AB461-(M461+P461),""))," ")</f>
        <v>0</v>
      </c>
      <c r="AD461" s="1">
        <f ca="1">IFERROR(IF(F461="",SUMIF(F$3:F461,F460,AD$3:AD460),IF(AB461&gt;0,AB461-(M461+Q461),""))," ")</f>
        <v>0</v>
      </c>
      <c r="AE461" s="23" t="str">
        <f>IFERROR(IF(F461="",AVERAGEIF(F$3:F461,F460,AE$3:AE461),AC461/N461)," ")</f>
        <v xml:space="preserve"> </v>
      </c>
      <c r="AF461" s="23" t="str">
        <f>IFERROR(IF(F461="",AVERAGEIF(F$3:F461,F460,AF$3:AF461),AD461/N461)," ")</f>
        <v xml:space="preserve"> </v>
      </c>
    </row>
    <row r="462" spans="7:32" ht="19" customHeight="1" x14ac:dyDescent="0.2">
      <c r="G462" s="1" t="str">
        <f t="shared" si="21"/>
        <v/>
      </c>
      <c r="I462" s="1">
        <f t="shared" si="22"/>
        <v>0</v>
      </c>
      <c r="M462" s="1">
        <f ca="1">IF(F462="",SUMIF(F$3:F462,F461,M$3:M461),K462*L462)</f>
        <v>0</v>
      </c>
      <c r="N462" s="1">
        <f ca="1">IFERROR(IF(F462="",SUMIF(F$3:F462,F461,N$3:N461),VLOOKUP(J:J,Прайс!A:C,3,0)*K462)," ")</f>
        <v>0</v>
      </c>
      <c r="O462" s="7">
        <f ca="1">IFERROR(IF(F462="",SUMIF(F$3:F462,F461,O$3:O461),VLOOKUP(J:J,Прайс!A:E,5,0)*K462)," ")</f>
        <v>0</v>
      </c>
      <c r="P462" s="1">
        <f ca="1">IFERROR(IF(F462="",SUMIF(F$3:F462,F461,P$3:P461),VLOOKUP(J:J,Прайс!A:F,6,0)*K462)," ")</f>
        <v>0</v>
      </c>
      <c r="Q462" s="1">
        <f ca="1">IFERROR(IF(F462="",SUMIF(F$3:F462,F461,Q$3:Q461),VLOOKUP(J:J,Прайс!A:G,7,0)*K462)," ")</f>
        <v>0</v>
      </c>
      <c r="R462" s="7">
        <f ca="1">IFERROR(IF(F462="",SUMIF(F$3:F462,F461,R$3:R461),(N462-(M462+O462+P462)))," ")</f>
        <v>0</v>
      </c>
      <c r="S462" s="1">
        <f ca="1">IFERROR(IF(F462="",SUMIF(F$3:F462,F461,S$3:S461),(N462-(M462+O462+Q462)))," ")</f>
        <v>0</v>
      </c>
      <c r="T462" s="23" t="str">
        <f>IFERROR(IF(F462="",AVERAGEIF(F$3:F462,F461,T$3:T462),R462/N462)," ")</f>
        <v xml:space="preserve"> </v>
      </c>
      <c r="U462" s="23" t="str">
        <f>IFERROR(IF(F462="",AVERAGEIF(F$3:F462,F461,U$3:U462),S462/N462)," ")</f>
        <v xml:space="preserve"> </v>
      </c>
      <c r="V462" s="1" t="str">
        <f t="shared" si="23"/>
        <v xml:space="preserve"> </v>
      </c>
      <c r="AB462" s="7">
        <f ca="1">IFERROR(IF(F462="",SUMIF(F$3:F462,F461,AB$3:AB461),Доп!K460+Доп!L460)," ")</f>
        <v>0</v>
      </c>
      <c r="AC462" s="7">
        <f ca="1">IFERROR(IF(F462="",SUMIF(F$3:F462,F461,AC$3:AC461),IF(AB462&gt;0,AB462-(M462+P462),""))," ")</f>
        <v>0</v>
      </c>
      <c r="AD462" s="1">
        <f ca="1">IFERROR(IF(F462="",SUMIF(F$3:F462,F461,AD$3:AD461),IF(AB462&gt;0,AB462-(M462+Q462),""))," ")</f>
        <v>0</v>
      </c>
      <c r="AE462" s="23" t="str">
        <f>IFERROR(IF(F462="",AVERAGEIF(F$3:F462,F461,AE$3:AE462),AC462/N462)," ")</f>
        <v xml:space="preserve"> </v>
      </c>
      <c r="AF462" s="23" t="str">
        <f>IFERROR(IF(F462="",AVERAGEIF(F$3:F462,F461,AF$3:AF462),AD462/N462)," ")</f>
        <v xml:space="preserve"> </v>
      </c>
    </row>
    <row r="463" spans="7:32" ht="19" customHeight="1" x14ac:dyDescent="0.2">
      <c r="G463" s="1" t="str">
        <f t="shared" si="21"/>
        <v/>
      </c>
      <c r="I463" s="1">
        <f t="shared" si="22"/>
        <v>0</v>
      </c>
      <c r="M463" s="1">
        <f ca="1">IF(F463="",SUMIF(F$3:F463,F462,M$3:M462),K463*L463)</f>
        <v>0</v>
      </c>
      <c r="N463" s="1">
        <f ca="1">IFERROR(IF(F463="",SUMIF(F$3:F463,F462,N$3:N462),VLOOKUP(J:J,Прайс!A:C,3,0)*K463)," ")</f>
        <v>0</v>
      </c>
      <c r="O463" s="7">
        <f ca="1">IFERROR(IF(F463="",SUMIF(F$3:F463,F462,O$3:O462),VLOOKUP(J:J,Прайс!A:E,5,0)*K463)," ")</f>
        <v>0</v>
      </c>
      <c r="P463" s="1">
        <f ca="1">IFERROR(IF(F463="",SUMIF(F$3:F463,F462,P$3:P462),VLOOKUP(J:J,Прайс!A:F,6,0)*K463)," ")</f>
        <v>0</v>
      </c>
      <c r="Q463" s="1">
        <f ca="1">IFERROR(IF(F463="",SUMIF(F$3:F463,F462,Q$3:Q462),VLOOKUP(J:J,Прайс!A:G,7,0)*K463)," ")</f>
        <v>0</v>
      </c>
      <c r="R463" s="7">
        <f ca="1">IFERROR(IF(F463="",SUMIF(F$3:F463,F462,R$3:R462),(N463-(M463+O463+P463)))," ")</f>
        <v>0</v>
      </c>
      <c r="S463" s="1">
        <f ca="1">IFERROR(IF(F463="",SUMIF(F$3:F463,F462,S$3:S462),(N463-(M463+O463+Q463)))," ")</f>
        <v>0</v>
      </c>
      <c r="T463" s="23" t="str">
        <f>IFERROR(IF(F463="",AVERAGEIF(F$3:F463,F462,T$3:T463),R463/N463)," ")</f>
        <v xml:space="preserve"> </v>
      </c>
      <c r="U463" s="23" t="str">
        <f>IFERROR(IF(F463="",AVERAGEIF(F$3:F463,F462,U$3:U463),S463/N463)," ")</f>
        <v xml:space="preserve"> </v>
      </c>
      <c r="V463" s="1" t="str">
        <f t="shared" si="23"/>
        <v xml:space="preserve"> </v>
      </c>
      <c r="AB463" s="7">
        <f ca="1">IFERROR(IF(F463="",SUMIF(F$3:F463,F462,AB$3:AB462),Доп!K461+Доп!L461)," ")</f>
        <v>0</v>
      </c>
      <c r="AC463" s="7">
        <f ca="1">IFERROR(IF(F463="",SUMIF(F$3:F463,F462,AC$3:AC462),IF(AB463&gt;0,AB463-(M463+P463),""))," ")</f>
        <v>0</v>
      </c>
      <c r="AD463" s="1">
        <f ca="1">IFERROR(IF(F463="",SUMIF(F$3:F463,F462,AD$3:AD462),IF(AB463&gt;0,AB463-(M463+Q463),""))," ")</f>
        <v>0</v>
      </c>
      <c r="AE463" s="23" t="str">
        <f>IFERROR(IF(F463="",AVERAGEIF(F$3:F463,F462,AE$3:AE463),AC463/N463)," ")</f>
        <v xml:space="preserve"> </v>
      </c>
      <c r="AF463" s="23" t="str">
        <f>IFERROR(IF(F463="",AVERAGEIF(F$3:F463,F462,AF$3:AF463),AD463/N463)," ")</f>
        <v xml:space="preserve"> </v>
      </c>
    </row>
    <row r="464" spans="7:32" ht="19" customHeight="1" x14ac:dyDescent="0.2">
      <c r="G464" s="1" t="str">
        <f t="shared" si="21"/>
        <v/>
      </c>
      <c r="I464" s="1">
        <f t="shared" si="22"/>
        <v>0</v>
      </c>
      <c r="M464" s="1">
        <f ca="1">IF(F464="",SUMIF(F$3:F464,F463,M$3:M463),K464*L464)</f>
        <v>0</v>
      </c>
      <c r="N464" s="1">
        <f ca="1">IFERROR(IF(F464="",SUMIF(F$3:F464,F463,N$3:N463),VLOOKUP(J:J,Прайс!A:C,3,0)*K464)," ")</f>
        <v>0</v>
      </c>
      <c r="O464" s="7">
        <f ca="1">IFERROR(IF(F464="",SUMIF(F$3:F464,F463,O$3:O463),VLOOKUP(J:J,Прайс!A:E,5,0)*K464)," ")</f>
        <v>0</v>
      </c>
      <c r="P464" s="1">
        <f ca="1">IFERROR(IF(F464="",SUMIF(F$3:F464,F463,P$3:P463),VLOOKUP(J:J,Прайс!A:F,6,0)*K464)," ")</f>
        <v>0</v>
      </c>
      <c r="Q464" s="1">
        <f ca="1">IFERROR(IF(F464="",SUMIF(F$3:F464,F463,Q$3:Q463),VLOOKUP(J:J,Прайс!A:G,7,0)*K464)," ")</f>
        <v>0</v>
      </c>
      <c r="R464" s="7">
        <f ca="1">IFERROR(IF(F464="",SUMIF(F$3:F464,F463,R$3:R463),(N464-(M464+O464+P464)))," ")</f>
        <v>0</v>
      </c>
      <c r="S464" s="1">
        <f ca="1">IFERROR(IF(F464="",SUMIF(F$3:F464,F463,S$3:S463),(N464-(M464+O464+Q464)))," ")</f>
        <v>0</v>
      </c>
      <c r="T464" s="23" t="str">
        <f>IFERROR(IF(F464="",AVERAGEIF(F$3:F464,F463,T$3:T464),R464/N464)," ")</f>
        <v xml:space="preserve"> </v>
      </c>
      <c r="U464" s="23" t="str">
        <f>IFERROR(IF(F464="",AVERAGEIF(F$3:F464,F463,U$3:U464),S464/N464)," ")</f>
        <v xml:space="preserve"> </v>
      </c>
      <c r="V464" s="1" t="str">
        <f t="shared" si="23"/>
        <v xml:space="preserve"> </v>
      </c>
      <c r="AB464" s="7">
        <f ca="1">IFERROR(IF(F464="",SUMIF(F$3:F464,F463,AB$3:AB463),Доп!K462+Доп!L462)," ")</f>
        <v>0</v>
      </c>
      <c r="AC464" s="7">
        <f ca="1">IFERROR(IF(F464="",SUMIF(F$3:F464,F463,AC$3:AC463),IF(AB464&gt;0,AB464-(M464+P464),""))," ")</f>
        <v>0</v>
      </c>
      <c r="AD464" s="1">
        <f ca="1">IFERROR(IF(F464="",SUMIF(F$3:F464,F463,AD$3:AD463),IF(AB464&gt;0,AB464-(M464+Q464),""))," ")</f>
        <v>0</v>
      </c>
      <c r="AE464" s="23" t="str">
        <f>IFERROR(IF(F464="",AVERAGEIF(F$3:F464,F463,AE$3:AE464),AC464/N464)," ")</f>
        <v xml:space="preserve"> </v>
      </c>
      <c r="AF464" s="23" t="str">
        <f>IFERROR(IF(F464="",AVERAGEIF(F$3:F464,F463,AF$3:AF464),AD464/N464)," ")</f>
        <v xml:space="preserve"> </v>
      </c>
    </row>
    <row r="465" spans="7:32" ht="19" customHeight="1" x14ac:dyDescent="0.2">
      <c r="G465" s="1" t="str">
        <f t="shared" si="21"/>
        <v/>
      </c>
      <c r="I465" s="1">
        <f t="shared" si="22"/>
        <v>0</v>
      </c>
      <c r="M465" s="1">
        <f ca="1">IF(F465="",SUMIF(F$3:F465,F464,M$3:M464),K465*L465)</f>
        <v>0</v>
      </c>
      <c r="N465" s="1">
        <f ca="1">IFERROR(IF(F465="",SUMIF(F$3:F465,F464,N$3:N464),VLOOKUP(J:J,Прайс!A:C,3,0)*K465)," ")</f>
        <v>0</v>
      </c>
      <c r="O465" s="7">
        <f ca="1">IFERROR(IF(F465="",SUMIF(F$3:F465,F464,O$3:O464),VLOOKUP(J:J,Прайс!A:E,5,0)*K465)," ")</f>
        <v>0</v>
      </c>
      <c r="P465" s="1">
        <f ca="1">IFERROR(IF(F465="",SUMIF(F$3:F465,F464,P$3:P464),VLOOKUP(J:J,Прайс!A:F,6,0)*K465)," ")</f>
        <v>0</v>
      </c>
      <c r="Q465" s="1">
        <f ca="1">IFERROR(IF(F465="",SUMIF(F$3:F465,F464,Q$3:Q464),VLOOKUP(J:J,Прайс!A:G,7,0)*K465)," ")</f>
        <v>0</v>
      </c>
      <c r="R465" s="7">
        <f ca="1">IFERROR(IF(F465="",SUMIF(F$3:F465,F464,R$3:R464),(N465-(M465+O465+P465)))," ")</f>
        <v>0</v>
      </c>
      <c r="S465" s="1">
        <f ca="1">IFERROR(IF(F465="",SUMIF(F$3:F465,F464,S$3:S464),(N465-(M465+O465+Q465)))," ")</f>
        <v>0</v>
      </c>
      <c r="T465" s="23" t="str">
        <f>IFERROR(IF(F465="",AVERAGEIF(F$3:F465,F464,T$3:T465),R465/N465)," ")</f>
        <v xml:space="preserve"> </v>
      </c>
      <c r="U465" s="23" t="str">
        <f>IFERROR(IF(F465="",AVERAGEIF(F$3:F465,F464,U$3:U465),S465/N465)," ")</f>
        <v xml:space="preserve"> </v>
      </c>
      <c r="V465" s="1" t="str">
        <f t="shared" si="23"/>
        <v xml:space="preserve"> </v>
      </c>
      <c r="AB465" s="7">
        <f ca="1">IFERROR(IF(F465="",SUMIF(F$3:F465,F464,AB$3:AB464),Доп!K463+Доп!L463)," ")</f>
        <v>0</v>
      </c>
      <c r="AC465" s="7">
        <f ca="1">IFERROR(IF(F465="",SUMIF(F$3:F465,F464,AC$3:AC464),IF(AB465&gt;0,AB465-(M465+P465),""))," ")</f>
        <v>0</v>
      </c>
      <c r="AD465" s="1">
        <f ca="1">IFERROR(IF(F465="",SUMIF(F$3:F465,F464,AD$3:AD464),IF(AB465&gt;0,AB465-(M465+Q465),""))," ")</f>
        <v>0</v>
      </c>
      <c r="AE465" s="23" t="str">
        <f>IFERROR(IF(F465="",AVERAGEIF(F$3:F465,F464,AE$3:AE465),AC465/N465)," ")</f>
        <v xml:space="preserve"> </v>
      </c>
      <c r="AF465" s="23" t="str">
        <f>IFERROR(IF(F465="",AVERAGEIF(F$3:F465,F464,AF$3:AF465),AD465/N465)," ")</f>
        <v xml:space="preserve"> </v>
      </c>
    </row>
    <row r="466" spans="7:32" ht="19" customHeight="1" x14ac:dyDescent="0.2">
      <c r="G466" s="1" t="str">
        <f t="shared" si="21"/>
        <v/>
      </c>
      <c r="I466" s="1">
        <f t="shared" si="22"/>
        <v>0</v>
      </c>
      <c r="M466" s="1">
        <f ca="1">IF(F466="",SUMIF(F$3:F466,F465,M$3:M465),K466*L466)</f>
        <v>0</v>
      </c>
      <c r="N466" s="1">
        <f ca="1">IFERROR(IF(F466="",SUMIF(F$3:F466,F465,N$3:N465),VLOOKUP(J:J,Прайс!A:C,3,0)*K466)," ")</f>
        <v>0</v>
      </c>
      <c r="O466" s="7">
        <f ca="1">IFERROR(IF(F466="",SUMIF(F$3:F466,F465,O$3:O465),VLOOKUP(J:J,Прайс!A:E,5,0)*K466)," ")</f>
        <v>0</v>
      </c>
      <c r="P466" s="1">
        <f ca="1">IFERROR(IF(F466="",SUMIF(F$3:F466,F465,P$3:P465),VLOOKUP(J:J,Прайс!A:F,6,0)*K466)," ")</f>
        <v>0</v>
      </c>
      <c r="Q466" s="1">
        <f ca="1">IFERROR(IF(F466="",SUMIF(F$3:F466,F465,Q$3:Q465),VLOOKUP(J:J,Прайс!A:G,7,0)*K466)," ")</f>
        <v>0</v>
      </c>
      <c r="R466" s="7">
        <f ca="1">IFERROR(IF(F466="",SUMIF(F$3:F466,F465,R$3:R465),(N466-(M466+O466+P466)))," ")</f>
        <v>0</v>
      </c>
      <c r="S466" s="1">
        <f ca="1">IFERROR(IF(F466="",SUMIF(F$3:F466,F465,S$3:S465),(N466-(M466+O466+Q466)))," ")</f>
        <v>0</v>
      </c>
      <c r="T466" s="23" t="str">
        <f>IFERROR(IF(F466="",AVERAGEIF(F$3:F466,F465,T$3:T466),R466/N466)," ")</f>
        <v xml:space="preserve"> </v>
      </c>
      <c r="U466" s="23" t="str">
        <f>IFERROR(IF(F466="",AVERAGEIF(F$3:F466,F465,U$3:U466),S466/N466)," ")</f>
        <v xml:space="preserve"> </v>
      </c>
      <c r="V466" s="1" t="str">
        <f t="shared" si="23"/>
        <v xml:space="preserve"> </v>
      </c>
      <c r="AB466" s="7">
        <f ca="1">IFERROR(IF(F466="",SUMIF(F$3:F466,F465,AB$3:AB465),Доп!K464+Доп!L464)," ")</f>
        <v>0</v>
      </c>
      <c r="AC466" s="7">
        <f ca="1">IFERROR(IF(F466="",SUMIF(F$3:F466,F465,AC$3:AC465),IF(AB466&gt;0,AB466-(M466+P466),""))," ")</f>
        <v>0</v>
      </c>
      <c r="AD466" s="1">
        <f ca="1">IFERROR(IF(F466="",SUMIF(F$3:F466,F465,AD$3:AD465),IF(AB466&gt;0,AB466-(M466+Q466),""))," ")</f>
        <v>0</v>
      </c>
      <c r="AE466" s="23" t="str">
        <f>IFERROR(IF(F466="",AVERAGEIF(F$3:F466,F465,AE$3:AE466),AC466/N466)," ")</f>
        <v xml:space="preserve"> </v>
      </c>
      <c r="AF466" s="23" t="str">
        <f>IFERROR(IF(F466="",AVERAGEIF(F$3:F466,F465,AF$3:AF466),AD466/N466)," ")</f>
        <v xml:space="preserve"> </v>
      </c>
    </row>
    <row r="467" spans="7:32" ht="19" customHeight="1" x14ac:dyDescent="0.2">
      <c r="G467" s="1" t="str">
        <f t="shared" si="21"/>
        <v/>
      </c>
      <c r="I467" s="1">
        <f t="shared" si="22"/>
        <v>0</v>
      </c>
      <c r="M467" s="1">
        <f ca="1">IF(F467="",SUMIF(F$3:F467,F466,M$3:M466),K467*L467)</f>
        <v>0</v>
      </c>
      <c r="N467" s="1">
        <f ca="1">IFERROR(IF(F467="",SUMIF(F$3:F467,F466,N$3:N466),VLOOKUP(J:J,Прайс!A:C,3,0)*K467)," ")</f>
        <v>0</v>
      </c>
      <c r="O467" s="7">
        <f ca="1">IFERROR(IF(F467="",SUMIF(F$3:F467,F466,O$3:O466),VLOOKUP(J:J,Прайс!A:E,5,0)*K467)," ")</f>
        <v>0</v>
      </c>
      <c r="P467" s="1">
        <f ca="1">IFERROR(IF(F467="",SUMIF(F$3:F467,F466,P$3:P466),VLOOKUP(J:J,Прайс!A:F,6,0)*K467)," ")</f>
        <v>0</v>
      </c>
      <c r="Q467" s="1">
        <f ca="1">IFERROR(IF(F467="",SUMIF(F$3:F467,F466,Q$3:Q466),VLOOKUP(J:J,Прайс!A:G,7,0)*K467)," ")</f>
        <v>0</v>
      </c>
      <c r="R467" s="7">
        <f ca="1">IFERROR(IF(F467="",SUMIF(F$3:F467,F466,R$3:R466),(N467-(M467+O467+P467)))," ")</f>
        <v>0</v>
      </c>
      <c r="S467" s="1">
        <f ca="1">IFERROR(IF(F467="",SUMIF(F$3:F467,F466,S$3:S466),(N467-(M467+O467+Q467)))," ")</f>
        <v>0</v>
      </c>
      <c r="T467" s="23" t="str">
        <f>IFERROR(IF(F467="",AVERAGEIF(F$3:F467,F466,T$3:T467),R467/N467)," ")</f>
        <v xml:space="preserve"> </v>
      </c>
      <c r="U467" s="23" t="str">
        <f>IFERROR(IF(F467="",AVERAGEIF(F$3:F467,F466,U$3:U467),S467/N467)," ")</f>
        <v xml:space="preserve"> </v>
      </c>
      <c r="V467" s="1" t="str">
        <f t="shared" si="23"/>
        <v xml:space="preserve"> </v>
      </c>
      <c r="AB467" s="7">
        <f ca="1">IFERROR(IF(F467="",SUMIF(F$3:F467,F466,AB$3:AB466),Доп!K465+Доп!L465)," ")</f>
        <v>0</v>
      </c>
      <c r="AC467" s="7">
        <f ca="1">IFERROR(IF(F467="",SUMIF(F$3:F467,F466,AC$3:AC466),IF(AB467&gt;0,AB467-(M467+P467),""))," ")</f>
        <v>0</v>
      </c>
      <c r="AD467" s="1">
        <f ca="1">IFERROR(IF(F467="",SUMIF(F$3:F467,F466,AD$3:AD466),IF(AB467&gt;0,AB467-(M467+Q467),""))," ")</f>
        <v>0</v>
      </c>
      <c r="AE467" s="23" t="str">
        <f>IFERROR(IF(F467="",AVERAGEIF(F$3:F467,F466,AE$3:AE467),AC467/N467)," ")</f>
        <v xml:space="preserve"> </v>
      </c>
      <c r="AF467" s="23" t="str">
        <f>IFERROR(IF(F467="",AVERAGEIF(F$3:F467,F466,AF$3:AF467),AD467/N467)," ")</f>
        <v xml:space="preserve"> </v>
      </c>
    </row>
    <row r="468" spans="7:32" ht="19" customHeight="1" x14ac:dyDescent="0.2">
      <c r="G468" s="1" t="str">
        <f t="shared" si="21"/>
        <v/>
      </c>
      <c r="I468" s="1">
        <f t="shared" si="22"/>
        <v>0</v>
      </c>
      <c r="M468" s="1">
        <f ca="1">IF(F468="",SUMIF(F$3:F468,F467,M$3:M467),K468*L468)</f>
        <v>0</v>
      </c>
      <c r="N468" s="1">
        <f ca="1">IFERROR(IF(F468="",SUMIF(F$3:F468,F467,N$3:N467),VLOOKUP(J:J,Прайс!A:C,3,0)*K468)," ")</f>
        <v>0</v>
      </c>
      <c r="O468" s="7">
        <f ca="1">IFERROR(IF(F468="",SUMIF(F$3:F468,F467,O$3:O467),VLOOKUP(J:J,Прайс!A:E,5,0)*K468)," ")</f>
        <v>0</v>
      </c>
      <c r="P468" s="1">
        <f ca="1">IFERROR(IF(F468="",SUMIF(F$3:F468,F467,P$3:P467),VLOOKUP(J:J,Прайс!A:F,6,0)*K468)," ")</f>
        <v>0</v>
      </c>
      <c r="Q468" s="1">
        <f ca="1">IFERROR(IF(F468="",SUMIF(F$3:F468,F467,Q$3:Q467),VLOOKUP(J:J,Прайс!A:G,7,0)*K468)," ")</f>
        <v>0</v>
      </c>
      <c r="R468" s="7">
        <f ca="1">IFERROR(IF(F468="",SUMIF(F$3:F468,F467,R$3:R467),(N468-(M468+O468+P468)))," ")</f>
        <v>0</v>
      </c>
      <c r="S468" s="1">
        <f ca="1">IFERROR(IF(F468="",SUMIF(F$3:F468,F467,S$3:S467),(N468-(M468+O468+Q468)))," ")</f>
        <v>0</v>
      </c>
      <c r="T468" s="23" t="str">
        <f>IFERROR(IF(F468="",AVERAGEIF(F$3:F468,F467,T$3:T468),R468/N468)," ")</f>
        <v xml:space="preserve"> </v>
      </c>
      <c r="U468" s="23" t="str">
        <f>IFERROR(IF(F468="",AVERAGEIF(F$3:F468,F467,U$3:U468),S468/N468)," ")</f>
        <v xml:space="preserve"> </v>
      </c>
      <c r="V468" s="1" t="str">
        <f t="shared" si="23"/>
        <v xml:space="preserve"> </v>
      </c>
      <c r="AB468" s="7">
        <f ca="1">IFERROR(IF(F468="",SUMIF(F$3:F468,F467,AB$3:AB467),Доп!K466+Доп!L466)," ")</f>
        <v>0</v>
      </c>
      <c r="AC468" s="7">
        <f ca="1">IFERROR(IF(F468="",SUMIF(F$3:F468,F467,AC$3:AC467),IF(AB468&gt;0,AB468-(M468+P468),""))," ")</f>
        <v>0</v>
      </c>
      <c r="AD468" s="1">
        <f ca="1">IFERROR(IF(F468="",SUMIF(F$3:F468,F467,AD$3:AD467),IF(AB468&gt;0,AB468-(M468+Q468),""))," ")</f>
        <v>0</v>
      </c>
      <c r="AE468" s="23" t="str">
        <f>IFERROR(IF(F468="",AVERAGEIF(F$3:F468,F467,AE$3:AE468),AC468/N468)," ")</f>
        <v xml:space="preserve"> </v>
      </c>
      <c r="AF468" s="23" t="str">
        <f>IFERROR(IF(F468="",AVERAGEIF(F$3:F468,F467,AF$3:AF468),AD468/N468)," ")</f>
        <v xml:space="preserve"> </v>
      </c>
    </row>
    <row r="469" spans="7:32" ht="19" customHeight="1" x14ac:dyDescent="0.2">
      <c r="G469" s="1" t="str">
        <f t="shared" si="21"/>
        <v/>
      </c>
      <c r="I469" s="1">
        <f t="shared" si="22"/>
        <v>0</v>
      </c>
      <c r="M469" s="1">
        <f ca="1">IF(F469="",SUMIF(F$3:F469,F468,M$3:M468),K469*L469)</f>
        <v>0</v>
      </c>
      <c r="N469" s="1">
        <f ca="1">IFERROR(IF(F469="",SUMIF(F$3:F469,F468,N$3:N468),VLOOKUP(J:J,Прайс!A:C,3,0)*K469)," ")</f>
        <v>0</v>
      </c>
      <c r="O469" s="7">
        <f ca="1">IFERROR(IF(F469="",SUMIF(F$3:F469,F468,O$3:O468),VLOOKUP(J:J,Прайс!A:E,5,0)*K469)," ")</f>
        <v>0</v>
      </c>
      <c r="P469" s="1">
        <f ca="1">IFERROR(IF(F469="",SUMIF(F$3:F469,F468,P$3:P468),VLOOKUP(J:J,Прайс!A:F,6,0)*K469)," ")</f>
        <v>0</v>
      </c>
      <c r="Q469" s="1">
        <f ca="1">IFERROR(IF(F469="",SUMIF(F$3:F469,F468,Q$3:Q468),VLOOKUP(J:J,Прайс!A:G,7,0)*K469)," ")</f>
        <v>0</v>
      </c>
      <c r="R469" s="7">
        <f ca="1">IFERROR(IF(F469="",SUMIF(F$3:F469,F468,R$3:R468),(N469-(M469+O469+P469)))," ")</f>
        <v>0</v>
      </c>
      <c r="S469" s="1">
        <f ca="1">IFERROR(IF(F469="",SUMIF(F$3:F469,F468,S$3:S468),(N469-(M469+O469+Q469)))," ")</f>
        <v>0</v>
      </c>
      <c r="T469" s="23" t="str">
        <f>IFERROR(IF(F469="",AVERAGEIF(F$3:F469,F468,T$3:T469),R469/N469)," ")</f>
        <v xml:space="preserve"> </v>
      </c>
      <c r="U469" s="23" t="str">
        <f>IFERROR(IF(F469="",AVERAGEIF(F$3:F469,F468,U$3:U469),S469/N469)," ")</f>
        <v xml:space="preserve"> </v>
      </c>
      <c r="V469" s="1" t="str">
        <f t="shared" si="23"/>
        <v xml:space="preserve"> </v>
      </c>
      <c r="AB469" s="7">
        <f ca="1">IFERROR(IF(F469="",SUMIF(F$3:F469,F468,AB$3:AB468),Доп!K467+Доп!L467)," ")</f>
        <v>0</v>
      </c>
      <c r="AC469" s="7">
        <f ca="1">IFERROR(IF(F469="",SUMIF(F$3:F469,F468,AC$3:AC468),IF(AB469&gt;0,AB469-(M469+P469),""))," ")</f>
        <v>0</v>
      </c>
      <c r="AD469" s="1">
        <f ca="1">IFERROR(IF(F469="",SUMIF(F$3:F469,F468,AD$3:AD468),IF(AB469&gt;0,AB469-(M469+Q469),""))," ")</f>
        <v>0</v>
      </c>
      <c r="AE469" s="23" t="str">
        <f>IFERROR(IF(F469="",AVERAGEIF(F$3:F469,F468,AE$3:AE469),AC469/N469)," ")</f>
        <v xml:space="preserve"> </v>
      </c>
      <c r="AF469" s="23" t="str">
        <f>IFERROR(IF(F469="",AVERAGEIF(F$3:F469,F468,AF$3:AF469),AD469/N469)," ")</f>
        <v xml:space="preserve"> </v>
      </c>
    </row>
    <row r="470" spans="7:32" ht="19" customHeight="1" x14ac:dyDescent="0.2">
      <c r="G470" s="1" t="str">
        <f t="shared" si="21"/>
        <v/>
      </c>
      <c r="I470" s="1">
        <f t="shared" si="22"/>
        <v>0</v>
      </c>
      <c r="M470" s="1">
        <f ca="1">IF(F470="",SUMIF(F$3:F470,F469,M$3:M469),K470*L470)</f>
        <v>0</v>
      </c>
      <c r="N470" s="1">
        <f ca="1">IFERROR(IF(F470="",SUMIF(F$3:F470,F469,N$3:N469),VLOOKUP(J:J,Прайс!A:C,3,0)*K470)," ")</f>
        <v>0</v>
      </c>
      <c r="O470" s="7">
        <f ca="1">IFERROR(IF(F470="",SUMIF(F$3:F470,F469,O$3:O469),VLOOKUP(J:J,Прайс!A:E,5,0)*K470)," ")</f>
        <v>0</v>
      </c>
      <c r="P470" s="1">
        <f ca="1">IFERROR(IF(F470="",SUMIF(F$3:F470,F469,P$3:P469),VLOOKUP(J:J,Прайс!A:F,6,0)*K470)," ")</f>
        <v>0</v>
      </c>
      <c r="Q470" s="1">
        <f ca="1">IFERROR(IF(F470="",SUMIF(F$3:F470,F469,Q$3:Q469),VLOOKUP(J:J,Прайс!A:G,7,0)*K470)," ")</f>
        <v>0</v>
      </c>
      <c r="R470" s="7">
        <f ca="1">IFERROR(IF(F470="",SUMIF(F$3:F470,F469,R$3:R469),(N470-(M470+O470+P470)))," ")</f>
        <v>0</v>
      </c>
      <c r="S470" s="1">
        <f ca="1">IFERROR(IF(F470="",SUMIF(F$3:F470,F469,S$3:S469),(N470-(M470+O470+Q470)))," ")</f>
        <v>0</v>
      </c>
      <c r="T470" s="23" t="str">
        <f>IFERROR(IF(F470="",AVERAGEIF(F$3:F470,F469,T$3:T470),R470/N470)," ")</f>
        <v xml:space="preserve"> </v>
      </c>
      <c r="U470" s="23" t="str">
        <f>IFERROR(IF(F470="",AVERAGEIF(F$3:F470,F469,U$3:U470),S470/N470)," ")</f>
        <v xml:space="preserve"> </v>
      </c>
      <c r="V470" s="1" t="str">
        <f t="shared" si="23"/>
        <v xml:space="preserve"> </v>
      </c>
      <c r="AB470" s="7">
        <f ca="1">IFERROR(IF(F470="",SUMIF(F$3:F470,F469,AB$3:AB469),Доп!K468+Доп!L468)," ")</f>
        <v>0</v>
      </c>
      <c r="AC470" s="7">
        <f ca="1">IFERROR(IF(F470="",SUMIF(F$3:F470,F469,AC$3:AC469),IF(AB470&gt;0,AB470-(M470+P470),""))," ")</f>
        <v>0</v>
      </c>
      <c r="AD470" s="1">
        <f ca="1">IFERROR(IF(F470="",SUMIF(F$3:F470,F469,AD$3:AD469),IF(AB470&gt;0,AB470-(M470+Q470),""))," ")</f>
        <v>0</v>
      </c>
      <c r="AE470" s="23" t="str">
        <f>IFERROR(IF(F470="",AVERAGEIF(F$3:F470,F469,AE$3:AE470),AC470/N470)," ")</f>
        <v xml:space="preserve"> </v>
      </c>
      <c r="AF470" s="23" t="str">
        <f>IFERROR(IF(F470="",AVERAGEIF(F$3:F470,F469,AF$3:AF470),AD470/N470)," ")</f>
        <v xml:space="preserve"> </v>
      </c>
    </row>
    <row r="471" spans="7:32" ht="19" customHeight="1" x14ac:dyDescent="0.2">
      <c r="G471" s="1" t="str">
        <f t="shared" si="21"/>
        <v/>
      </c>
      <c r="I471" s="1">
        <f t="shared" si="22"/>
        <v>0</v>
      </c>
      <c r="M471" s="1">
        <f ca="1">IF(F471="",SUMIF(F$3:F471,F470,M$3:M470),K471*L471)</f>
        <v>0</v>
      </c>
      <c r="N471" s="1">
        <f ca="1">IFERROR(IF(F471="",SUMIF(F$3:F471,F470,N$3:N470),VLOOKUP(J:J,Прайс!A:C,3,0)*K471)," ")</f>
        <v>0</v>
      </c>
      <c r="O471" s="7">
        <f ca="1">IFERROR(IF(F471="",SUMIF(F$3:F471,F470,O$3:O470),VLOOKUP(J:J,Прайс!A:E,5,0)*K471)," ")</f>
        <v>0</v>
      </c>
      <c r="P471" s="1">
        <f ca="1">IFERROR(IF(F471="",SUMIF(F$3:F471,F470,P$3:P470),VLOOKUP(J:J,Прайс!A:F,6,0)*K471)," ")</f>
        <v>0</v>
      </c>
      <c r="Q471" s="1">
        <f ca="1">IFERROR(IF(F471="",SUMIF(F$3:F471,F470,Q$3:Q470),VLOOKUP(J:J,Прайс!A:G,7,0)*K471)," ")</f>
        <v>0</v>
      </c>
      <c r="R471" s="7">
        <f ca="1">IFERROR(IF(F471="",SUMIF(F$3:F471,F470,R$3:R470),(N471-(M471+O471+P471)))," ")</f>
        <v>0</v>
      </c>
      <c r="S471" s="1">
        <f ca="1">IFERROR(IF(F471="",SUMIF(F$3:F471,F470,S$3:S470),(N471-(M471+O471+Q471)))," ")</f>
        <v>0</v>
      </c>
      <c r="T471" s="23" t="str">
        <f>IFERROR(IF(F471="",AVERAGEIF(F$3:F471,F470,T$3:T471),R471/N471)," ")</f>
        <v xml:space="preserve"> </v>
      </c>
      <c r="U471" s="23" t="str">
        <f>IFERROR(IF(F471="",AVERAGEIF(F$3:F471,F470,U$3:U471),S471/N471)," ")</f>
        <v xml:space="preserve"> </v>
      </c>
      <c r="V471" s="1" t="str">
        <f t="shared" si="23"/>
        <v xml:space="preserve"> </v>
      </c>
      <c r="AB471" s="7">
        <f ca="1">IFERROR(IF(F471="",SUMIF(F$3:F471,F470,AB$3:AB470),Доп!K469+Доп!L469)," ")</f>
        <v>0</v>
      </c>
      <c r="AC471" s="7">
        <f ca="1">IFERROR(IF(F471="",SUMIF(F$3:F471,F470,AC$3:AC470),IF(AB471&gt;0,AB471-(M471+P471),""))," ")</f>
        <v>0</v>
      </c>
      <c r="AD471" s="1">
        <f ca="1">IFERROR(IF(F471="",SUMIF(F$3:F471,F470,AD$3:AD470),IF(AB471&gt;0,AB471-(M471+Q471),""))," ")</f>
        <v>0</v>
      </c>
      <c r="AE471" s="23" t="str">
        <f>IFERROR(IF(F471="",AVERAGEIF(F$3:F471,F470,AE$3:AE471),AC471/N471)," ")</f>
        <v xml:space="preserve"> </v>
      </c>
      <c r="AF471" s="23" t="str">
        <f>IFERROR(IF(F471="",AVERAGEIF(F$3:F471,F470,AF$3:AF471),AD471/N471)," ")</f>
        <v xml:space="preserve"> </v>
      </c>
    </row>
    <row r="472" spans="7:32" ht="19" customHeight="1" x14ac:dyDescent="0.2">
      <c r="G472" s="1" t="str">
        <f t="shared" si="21"/>
        <v/>
      </c>
      <c r="I472" s="1">
        <f t="shared" si="22"/>
        <v>0</v>
      </c>
      <c r="M472" s="1">
        <f ca="1">IF(F472="",SUMIF(F$3:F472,F471,M$3:M471),K472*L472)</f>
        <v>0</v>
      </c>
      <c r="N472" s="1">
        <f ca="1">IFERROR(IF(F472="",SUMIF(F$3:F472,F471,N$3:N471),VLOOKUP(J:J,Прайс!A:C,3,0)*K472)," ")</f>
        <v>0</v>
      </c>
      <c r="O472" s="7">
        <f ca="1">IFERROR(IF(F472="",SUMIF(F$3:F472,F471,O$3:O471),VLOOKUP(J:J,Прайс!A:E,5,0)*K472)," ")</f>
        <v>0</v>
      </c>
      <c r="P472" s="1">
        <f ca="1">IFERROR(IF(F472="",SUMIF(F$3:F472,F471,P$3:P471),VLOOKUP(J:J,Прайс!A:F,6,0)*K472)," ")</f>
        <v>0</v>
      </c>
      <c r="Q472" s="1">
        <f ca="1">IFERROR(IF(F472="",SUMIF(F$3:F472,F471,Q$3:Q471),VLOOKUP(J:J,Прайс!A:G,7,0)*K472)," ")</f>
        <v>0</v>
      </c>
      <c r="R472" s="7">
        <f ca="1">IFERROR(IF(F472="",SUMIF(F$3:F472,F471,R$3:R471),(N472-(M472+O472+P472)))," ")</f>
        <v>0</v>
      </c>
      <c r="S472" s="1">
        <f ca="1">IFERROR(IF(F472="",SUMIF(F$3:F472,F471,S$3:S471),(N472-(M472+O472+Q472)))," ")</f>
        <v>0</v>
      </c>
      <c r="T472" s="23" t="str">
        <f>IFERROR(IF(F472="",AVERAGEIF(F$3:F472,F471,T$3:T472),R472/N472)," ")</f>
        <v xml:space="preserve"> </v>
      </c>
      <c r="U472" s="23" t="str">
        <f>IFERROR(IF(F472="",AVERAGEIF(F$3:F472,F471,U$3:U472),S472/N472)," ")</f>
        <v xml:space="preserve"> </v>
      </c>
      <c r="V472" s="1" t="str">
        <f t="shared" si="23"/>
        <v xml:space="preserve"> </v>
      </c>
      <c r="AB472" s="7">
        <f ca="1">IFERROR(IF(F472="",SUMIF(F$3:F472,F471,AB$3:AB471),Доп!K470+Доп!L470)," ")</f>
        <v>0</v>
      </c>
      <c r="AC472" s="7">
        <f ca="1">IFERROR(IF(F472="",SUMIF(F$3:F472,F471,AC$3:AC471),IF(AB472&gt;0,AB472-(M472+P472),""))," ")</f>
        <v>0</v>
      </c>
      <c r="AD472" s="1">
        <f ca="1">IFERROR(IF(F472="",SUMIF(F$3:F472,F471,AD$3:AD471),IF(AB472&gt;0,AB472-(M472+Q472),""))," ")</f>
        <v>0</v>
      </c>
      <c r="AE472" s="23" t="str">
        <f>IFERROR(IF(F472="",AVERAGEIF(F$3:F472,F471,AE$3:AE472),AC472/N472)," ")</f>
        <v xml:space="preserve"> </v>
      </c>
      <c r="AF472" s="23" t="str">
        <f>IFERROR(IF(F472="",AVERAGEIF(F$3:F472,F471,AF$3:AF472),AD472/N472)," ")</f>
        <v xml:space="preserve"> </v>
      </c>
    </row>
    <row r="473" spans="7:32" ht="19" customHeight="1" x14ac:dyDescent="0.2">
      <c r="G473" s="1" t="str">
        <f t="shared" si="21"/>
        <v/>
      </c>
      <c r="I473" s="1">
        <f t="shared" si="22"/>
        <v>0</v>
      </c>
      <c r="M473" s="1">
        <f ca="1">IF(F473="",SUMIF(F$3:F473,F472,M$3:M472),K473*L473)</f>
        <v>0</v>
      </c>
      <c r="N473" s="1">
        <f ca="1">IFERROR(IF(F473="",SUMIF(F$3:F473,F472,N$3:N472),VLOOKUP(J:J,Прайс!A:C,3,0)*K473)," ")</f>
        <v>0</v>
      </c>
      <c r="O473" s="7">
        <f ca="1">IFERROR(IF(F473="",SUMIF(F$3:F473,F472,O$3:O472),VLOOKUP(J:J,Прайс!A:E,5,0)*K473)," ")</f>
        <v>0</v>
      </c>
      <c r="P473" s="1">
        <f ca="1">IFERROR(IF(F473="",SUMIF(F$3:F473,F472,P$3:P472),VLOOKUP(J:J,Прайс!A:F,6,0)*K473)," ")</f>
        <v>0</v>
      </c>
      <c r="Q473" s="1">
        <f ca="1">IFERROR(IF(F473="",SUMIF(F$3:F473,F472,Q$3:Q472),VLOOKUP(J:J,Прайс!A:G,7,0)*K473)," ")</f>
        <v>0</v>
      </c>
      <c r="R473" s="7">
        <f ca="1">IFERROR(IF(F473="",SUMIF(F$3:F473,F472,R$3:R472),(N473-(M473+O473+P473)))," ")</f>
        <v>0</v>
      </c>
      <c r="S473" s="1">
        <f ca="1">IFERROR(IF(F473="",SUMIF(F$3:F473,F472,S$3:S472),(N473-(M473+O473+Q473)))," ")</f>
        <v>0</v>
      </c>
      <c r="T473" s="23" t="str">
        <f>IFERROR(IF(F473="",AVERAGEIF(F$3:F473,F472,T$3:T473),R473/N473)," ")</f>
        <v xml:space="preserve"> </v>
      </c>
      <c r="U473" s="23" t="str">
        <f>IFERROR(IF(F473="",AVERAGEIF(F$3:F473,F472,U$3:U473),S473/N473)," ")</f>
        <v xml:space="preserve"> </v>
      </c>
      <c r="V473" s="1" t="str">
        <f t="shared" si="23"/>
        <v xml:space="preserve"> </v>
      </c>
      <c r="AB473" s="7">
        <f ca="1">IFERROR(IF(F473="",SUMIF(F$3:F473,F472,AB$3:AB472),Доп!K471+Доп!L471)," ")</f>
        <v>0</v>
      </c>
      <c r="AC473" s="7">
        <f ca="1">IFERROR(IF(F473="",SUMIF(F$3:F473,F472,AC$3:AC472),IF(AB473&gt;0,AB473-(M473+P473),""))," ")</f>
        <v>0</v>
      </c>
      <c r="AD473" s="1">
        <f ca="1">IFERROR(IF(F473="",SUMIF(F$3:F473,F472,AD$3:AD472),IF(AB473&gt;0,AB473-(M473+Q473),""))," ")</f>
        <v>0</v>
      </c>
      <c r="AE473" s="23" t="str">
        <f>IFERROR(IF(F473="",AVERAGEIF(F$3:F473,F472,AE$3:AE473),AC473/N473)," ")</f>
        <v xml:space="preserve"> </v>
      </c>
      <c r="AF473" s="23" t="str">
        <f>IFERROR(IF(F473="",AVERAGEIF(F$3:F473,F472,AF$3:AF473),AD473/N473)," ")</f>
        <v xml:space="preserve"> </v>
      </c>
    </row>
    <row r="474" spans="7:32" ht="19" customHeight="1" x14ac:dyDescent="0.2">
      <c r="G474" s="1" t="str">
        <f t="shared" si="21"/>
        <v/>
      </c>
      <c r="I474" s="1">
        <f t="shared" si="22"/>
        <v>0</v>
      </c>
      <c r="M474" s="1">
        <f ca="1">IF(F474="",SUMIF(F$3:F474,F473,M$3:M473),K474*L474)</f>
        <v>0</v>
      </c>
      <c r="N474" s="1">
        <f ca="1">IFERROR(IF(F474="",SUMIF(F$3:F474,F473,N$3:N473),VLOOKUP(J:J,Прайс!A:C,3,0)*K474)," ")</f>
        <v>0</v>
      </c>
      <c r="O474" s="7">
        <f ca="1">IFERROR(IF(F474="",SUMIF(F$3:F474,F473,O$3:O473),VLOOKUP(J:J,Прайс!A:E,5,0)*K474)," ")</f>
        <v>0</v>
      </c>
      <c r="P474" s="1">
        <f ca="1">IFERROR(IF(F474="",SUMIF(F$3:F474,F473,P$3:P473),VLOOKUP(J:J,Прайс!A:F,6,0)*K474)," ")</f>
        <v>0</v>
      </c>
      <c r="Q474" s="1">
        <f ca="1">IFERROR(IF(F474="",SUMIF(F$3:F474,F473,Q$3:Q473),VLOOKUP(J:J,Прайс!A:G,7,0)*K474)," ")</f>
        <v>0</v>
      </c>
      <c r="R474" s="7">
        <f ca="1">IFERROR(IF(F474="",SUMIF(F$3:F474,F473,R$3:R473),(N474-(M474+O474+P474)))," ")</f>
        <v>0</v>
      </c>
      <c r="S474" s="1">
        <f ca="1">IFERROR(IF(F474="",SUMIF(F$3:F474,F473,S$3:S473),(N474-(M474+O474+Q474)))," ")</f>
        <v>0</v>
      </c>
      <c r="T474" s="23" t="str">
        <f>IFERROR(IF(F474="",AVERAGEIF(F$3:F474,F473,T$3:T474),R474/N474)," ")</f>
        <v xml:space="preserve"> </v>
      </c>
      <c r="U474" s="23" t="str">
        <f>IFERROR(IF(F474="",AVERAGEIF(F$3:F474,F473,U$3:U474),S474/N474)," ")</f>
        <v xml:space="preserve"> </v>
      </c>
      <c r="V474" s="1" t="str">
        <f t="shared" si="23"/>
        <v xml:space="preserve"> </v>
      </c>
      <c r="AB474" s="7">
        <f ca="1">IFERROR(IF(F474="",SUMIF(F$3:F474,F473,AB$3:AB473),Доп!K472+Доп!L472)," ")</f>
        <v>0</v>
      </c>
      <c r="AC474" s="7">
        <f ca="1">IFERROR(IF(F474="",SUMIF(F$3:F474,F473,AC$3:AC473),IF(AB474&gt;0,AB474-(M474+P474),""))," ")</f>
        <v>0</v>
      </c>
      <c r="AD474" s="1">
        <f ca="1">IFERROR(IF(F474="",SUMIF(F$3:F474,F473,AD$3:AD473),IF(AB474&gt;0,AB474-(M474+Q474),""))," ")</f>
        <v>0</v>
      </c>
      <c r="AE474" s="23" t="str">
        <f>IFERROR(IF(F474="",AVERAGEIF(F$3:F474,F473,AE$3:AE474),AC474/N474)," ")</f>
        <v xml:space="preserve"> </v>
      </c>
      <c r="AF474" s="23" t="str">
        <f>IFERROR(IF(F474="",AVERAGEIF(F$3:F474,F473,AF$3:AF474),AD474/N474)," ")</f>
        <v xml:space="preserve"> </v>
      </c>
    </row>
    <row r="475" spans="7:32" ht="19" customHeight="1" x14ac:dyDescent="0.2">
      <c r="G475" s="1" t="str">
        <f t="shared" si="21"/>
        <v/>
      </c>
      <c r="I475" s="1">
        <f t="shared" si="22"/>
        <v>0</v>
      </c>
      <c r="M475" s="1">
        <f ca="1">IF(F475="",SUMIF(F$3:F475,F474,M$3:M474),K475*L475)</f>
        <v>0</v>
      </c>
      <c r="N475" s="1">
        <f ca="1">IFERROR(IF(F475="",SUMIF(F$3:F475,F474,N$3:N474),VLOOKUP(J:J,Прайс!A:C,3,0)*K475)," ")</f>
        <v>0</v>
      </c>
      <c r="O475" s="7">
        <f ca="1">IFERROR(IF(F475="",SUMIF(F$3:F475,F474,O$3:O474),VLOOKUP(J:J,Прайс!A:E,5,0)*K475)," ")</f>
        <v>0</v>
      </c>
      <c r="P475" s="1">
        <f ca="1">IFERROR(IF(F475="",SUMIF(F$3:F475,F474,P$3:P474),VLOOKUP(J:J,Прайс!A:F,6,0)*K475)," ")</f>
        <v>0</v>
      </c>
      <c r="Q475" s="1">
        <f ca="1">IFERROR(IF(F475="",SUMIF(F$3:F475,F474,Q$3:Q474),VLOOKUP(J:J,Прайс!A:G,7,0)*K475)," ")</f>
        <v>0</v>
      </c>
      <c r="R475" s="7">
        <f ca="1">IFERROR(IF(F475="",SUMIF(F$3:F475,F474,R$3:R474),(N475-(M475+O475+P475)))," ")</f>
        <v>0</v>
      </c>
      <c r="S475" s="1">
        <f ca="1">IFERROR(IF(F475="",SUMIF(F$3:F475,F474,S$3:S474),(N475-(M475+O475+Q475)))," ")</f>
        <v>0</v>
      </c>
      <c r="T475" s="23" t="str">
        <f>IFERROR(IF(F475="",AVERAGEIF(F$3:F475,F474,T$3:T475),R475/N475)," ")</f>
        <v xml:space="preserve"> </v>
      </c>
      <c r="U475" s="23" t="str">
        <f>IFERROR(IF(F475="",AVERAGEIF(F$3:F475,F474,U$3:U475),S475/N475)," ")</f>
        <v xml:space="preserve"> </v>
      </c>
      <c r="V475" s="1" t="str">
        <f t="shared" si="23"/>
        <v xml:space="preserve"> </v>
      </c>
      <c r="AB475" s="7">
        <f ca="1">IFERROR(IF(F475="",SUMIF(F$3:F475,F474,AB$3:AB474),Доп!K473+Доп!L473)," ")</f>
        <v>0</v>
      </c>
      <c r="AC475" s="7">
        <f ca="1">IFERROR(IF(F475="",SUMIF(F$3:F475,F474,AC$3:AC474),IF(AB475&gt;0,AB475-(M475+P475),""))," ")</f>
        <v>0</v>
      </c>
      <c r="AD475" s="1">
        <f ca="1">IFERROR(IF(F475="",SUMIF(F$3:F475,F474,AD$3:AD474),IF(AB475&gt;0,AB475-(M475+Q475),""))," ")</f>
        <v>0</v>
      </c>
      <c r="AE475" s="23" t="str">
        <f>IFERROR(IF(F475="",AVERAGEIF(F$3:F475,F474,AE$3:AE475),AC475/N475)," ")</f>
        <v xml:space="preserve"> </v>
      </c>
      <c r="AF475" s="23" t="str">
        <f>IFERROR(IF(F475="",AVERAGEIF(F$3:F475,F474,AF$3:AF475),AD475/N475)," ")</f>
        <v xml:space="preserve"> </v>
      </c>
    </row>
    <row r="476" spans="7:32" ht="19" customHeight="1" x14ac:dyDescent="0.2">
      <c r="G476" s="1" t="str">
        <f t="shared" si="21"/>
        <v/>
      </c>
      <c r="I476" s="1">
        <f t="shared" si="22"/>
        <v>0</v>
      </c>
      <c r="M476" s="1">
        <f ca="1">IF(F476="",SUMIF(F$3:F476,F475,M$3:M475),K476*L476)</f>
        <v>0</v>
      </c>
      <c r="N476" s="1">
        <f ca="1">IFERROR(IF(F476="",SUMIF(F$3:F476,F475,N$3:N475),VLOOKUP(J:J,Прайс!A:C,3,0)*K476)," ")</f>
        <v>0</v>
      </c>
      <c r="O476" s="7">
        <f ca="1">IFERROR(IF(F476="",SUMIF(F$3:F476,F475,O$3:O475),VLOOKUP(J:J,Прайс!A:E,5,0)*K476)," ")</f>
        <v>0</v>
      </c>
      <c r="P476" s="1">
        <f ca="1">IFERROR(IF(F476="",SUMIF(F$3:F476,F475,P$3:P475),VLOOKUP(J:J,Прайс!A:F,6,0)*K476)," ")</f>
        <v>0</v>
      </c>
      <c r="Q476" s="1">
        <f ca="1">IFERROR(IF(F476="",SUMIF(F$3:F476,F475,Q$3:Q475),VLOOKUP(J:J,Прайс!A:G,7,0)*K476)," ")</f>
        <v>0</v>
      </c>
      <c r="R476" s="7">
        <f ca="1">IFERROR(IF(F476="",SUMIF(F$3:F476,F475,R$3:R475),(N476-(M476+O476+P476)))," ")</f>
        <v>0</v>
      </c>
      <c r="S476" s="1">
        <f ca="1">IFERROR(IF(F476="",SUMIF(F$3:F476,F475,S$3:S475),(N476-(M476+O476+Q476)))," ")</f>
        <v>0</v>
      </c>
      <c r="T476" s="23" t="str">
        <f>IFERROR(IF(F476="",AVERAGEIF(F$3:F476,F475,T$3:T476),R476/N476)," ")</f>
        <v xml:space="preserve"> </v>
      </c>
      <c r="U476" s="23" t="str">
        <f>IFERROR(IF(F476="",AVERAGEIF(F$3:F476,F475,U$3:U476),S476/N476)," ")</f>
        <v xml:space="preserve"> </v>
      </c>
      <c r="V476" s="1" t="str">
        <f t="shared" si="23"/>
        <v xml:space="preserve"> </v>
      </c>
      <c r="AB476" s="7">
        <f ca="1">IFERROR(IF(F476="",SUMIF(F$3:F476,F475,AB$3:AB475),Доп!K474+Доп!L474)," ")</f>
        <v>0</v>
      </c>
      <c r="AC476" s="7">
        <f ca="1">IFERROR(IF(F476="",SUMIF(F$3:F476,F475,AC$3:AC475),IF(AB476&gt;0,AB476-(M476+P476),""))," ")</f>
        <v>0</v>
      </c>
      <c r="AD476" s="1">
        <f ca="1">IFERROR(IF(F476="",SUMIF(F$3:F476,F475,AD$3:AD475),IF(AB476&gt;0,AB476-(M476+Q476),""))," ")</f>
        <v>0</v>
      </c>
      <c r="AE476" s="23" t="str">
        <f>IFERROR(IF(F476="",AVERAGEIF(F$3:F476,F475,AE$3:AE476),AC476/N476)," ")</f>
        <v xml:space="preserve"> </v>
      </c>
      <c r="AF476" s="23" t="str">
        <f>IFERROR(IF(F476="",AVERAGEIF(F$3:F476,F475,AF$3:AF476),AD476/N476)," ")</f>
        <v xml:space="preserve"> </v>
      </c>
    </row>
    <row r="477" spans="7:32" ht="19" customHeight="1" x14ac:dyDescent="0.2">
      <c r="G477" s="1" t="str">
        <f t="shared" si="21"/>
        <v/>
      </c>
      <c r="I477" s="1">
        <f t="shared" si="22"/>
        <v>0</v>
      </c>
      <c r="M477" s="1">
        <f ca="1">IF(F477="",SUMIF(F$3:F477,F476,M$3:M476),K477*L477)</f>
        <v>0</v>
      </c>
      <c r="N477" s="1">
        <f ca="1">IFERROR(IF(F477="",SUMIF(F$3:F477,F476,N$3:N476),VLOOKUP(J:J,Прайс!A:C,3,0)*K477)," ")</f>
        <v>0</v>
      </c>
      <c r="O477" s="7">
        <f ca="1">IFERROR(IF(F477="",SUMIF(F$3:F477,F476,O$3:O476),VLOOKUP(J:J,Прайс!A:E,5,0)*K477)," ")</f>
        <v>0</v>
      </c>
      <c r="P477" s="1">
        <f ca="1">IFERROR(IF(F477="",SUMIF(F$3:F477,F476,P$3:P476),VLOOKUP(J:J,Прайс!A:F,6,0)*K477)," ")</f>
        <v>0</v>
      </c>
      <c r="Q477" s="1">
        <f ca="1">IFERROR(IF(F477="",SUMIF(F$3:F477,F476,Q$3:Q476),VLOOKUP(J:J,Прайс!A:G,7,0)*K477)," ")</f>
        <v>0</v>
      </c>
      <c r="R477" s="7">
        <f ca="1">IFERROR(IF(F477="",SUMIF(F$3:F477,F476,R$3:R476),(N477-(M477+O477+P477)))," ")</f>
        <v>0</v>
      </c>
      <c r="S477" s="1">
        <f ca="1">IFERROR(IF(F477="",SUMIF(F$3:F477,F476,S$3:S476),(N477-(M477+O477+Q477)))," ")</f>
        <v>0</v>
      </c>
      <c r="T477" s="23" t="str">
        <f>IFERROR(IF(F477="",AVERAGEIF(F$3:F477,F476,T$3:T477),R477/N477)," ")</f>
        <v xml:space="preserve"> </v>
      </c>
      <c r="U477" s="23" t="str">
        <f>IFERROR(IF(F477="",AVERAGEIF(F$3:F477,F476,U$3:U477),S477/N477)," ")</f>
        <v xml:space="preserve"> </v>
      </c>
      <c r="V477" s="1" t="str">
        <f t="shared" si="23"/>
        <v xml:space="preserve"> </v>
      </c>
      <c r="AB477" s="7">
        <f ca="1">IFERROR(IF(F477="",SUMIF(F$3:F477,F476,AB$3:AB476),Доп!K475+Доп!L475)," ")</f>
        <v>0</v>
      </c>
      <c r="AC477" s="7">
        <f ca="1">IFERROR(IF(F477="",SUMIF(F$3:F477,F476,AC$3:AC476),IF(AB477&gt;0,AB477-(M477+P477),""))," ")</f>
        <v>0</v>
      </c>
      <c r="AD477" s="1">
        <f ca="1">IFERROR(IF(F477="",SUMIF(F$3:F477,F476,AD$3:AD476),IF(AB477&gt;0,AB477-(M477+Q477),""))," ")</f>
        <v>0</v>
      </c>
      <c r="AE477" s="23" t="str">
        <f>IFERROR(IF(F477="",AVERAGEIF(F$3:F477,F476,AE$3:AE477),AC477/N477)," ")</f>
        <v xml:space="preserve"> </v>
      </c>
      <c r="AF477" s="23" t="str">
        <f>IFERROR(IF(F477="",AVERAGEIF(F$3:F477,F476,AF$3:AF477),AD477/N477)," ")</f>
        <v xml:space="preserve"> </v>
      </c>
    </row>
    <row r="478" spans="7:32" ht="19" customHeight="1" x14ac:dyDescent="0.2">
      <c r="G478" s="1" t="str">
        <f t="shared" si="21"/>
        <v/>
      </c>
      <c r="I478" s="1">
        <f t="shared" si="22"/>
        <v>0</v>
      </c>
      <c r="M478" s="1">
        <f ca="1">IF(F478="",SUMIF(F$3:F478,F477,M$3:M477),K478*L478)</f>
        <v>0</v>
      </c>
      <c r="N478" s="1">
        <f ca="1">IFERROR(IF(F478="",SUMIF(F$3:F478,F477,N$3:N477),VLOOKUP(J:J,Прайс!A:C,3,0)*K478)," ")</f>
        <v>0</v>
      </c>
      <c r="O478" s="7">
        <f ca="1">IFERROR(IF(F478="",SUMIF(F$3:F478,F477,O$3:O477),VLOOKUP(J:J,Прайс!A:E,5,0)*K478)," ")</f>
        <v>0</v>
      </c>
      <c r="P478" s="1">
        <f ca="1">IFERROR(IF(F478="",SUMIF(F$3:F478,F477,P$3:P477),VLOOKUP(J:J,Прайс!A:F,6,0)*K478)," ")</f>
        <v>0</v>
      </c>
      <c r="Q478" s="1">
        <f ca="1">IFERROR(IF(F478="",SUMIF(F$3:F478,F477,Q$3:Q477),VLOOKUP(J:J,Прайс!A:G,7,0)*K478)," ")</f>
        <v>0</v>
      </c>
      <c r="R478" s="7">
        <f ca="1">IFERROR(IF(F478="",SUMIF(F$3:F478,F477,R$3:R477),(N478-(M478+O478+P478)))," ")</f>
        <v>0</v>
      </c>
      <c r="S478" s="1">
        <f ca="1">IFERROR(IF(F478="",SUMIF(F$3:F478,F477,S$3:S477),(N478-(M478+O478+Q478)))," ")</f>
        <v>0</v>
      </c>
      <c r="T478" s="23" t="str">
        <f>IFERROR(IF(F478="",AVERAGEIF(F$3:F478,F477,T$3:T478),R478/N478)," ")</f>
        <v xml:space="preserve"> </v>
      </c>
      <c r="U478" s="23" t="str">
        <f>IFERROR(IF(F478="",AVERAGEIF(F$3:F478,F477,U$3:U478),S478/N478)," ")</f>
        <v xml:space="preserve"> </v>
      </c>
      <c r="V478" s="1" t="str">
        <f t="shared" si="23"/>
        <v xml:space="preserve"> </v>
      </c>
      <c r="AB478" s="7">
        <f ca="1">IFERROR(IF(F478="",SUMIF(F$3:F478,F477,AB$3:AB477),Доп!K476+Доп!L476)," ")</f>
        <v>0</v>
      </c>
      <c r="AC478" s="7">
        <f ca="1">IFERROR(IF(F478="",SUMIF(F$3:F478,F477,AC$3:AC477),IF(AB478&gt;0,AB478-(M478+P478),""))," ")</f>
        <v>0</v>
      </c>
      <c r="AD478" s="1">
        <f ca="1">IFERROR(IF(F478="",SUMIF(F$3:F478,F477,AD$3:AD477),IF(AB478&gt;0,AB478-(M478+Q478),""))," ")</f>
        <v>0</v>
      </c>
      <c r="AE478" s="23" t="str">
        <f>IFERROR(IF(F478="",AVERAGEIF(F$3:F478,F477,AE$3:AE478),AC478/N478)," ")</f>
        <v xml:space="preserve"> </v>
      </c>
      <c r="AF478" s="23" t="str">
        <f>IFERROR(IF(F478="",AVERAGEIF(F$3:F478,F477,AF$3:AF478),AD478/N478)," ")</f>
        <v xml:space="preserve"> </v>
      </c>
    </row>
    <row r="479" spans="7:32" ht="19" customHeight="1" x14ac:dyDescent="0.2">
      <c r="G479" s="1" t="str">
        <f t="shared" si="21"/>
        <v/>
      </c>
      <c r="I479" s="1">
        <f t="shared" si="22"/>
        <v>0</v>
      </c>
      <c r="M479" s="1">
        <f ca="1">IF(F479="",SUMIF(F$3:F479,F478,M$3:M478),K479*L479)</f>
        <v>0</v>
      </c>
      <c r="N479" s="1">
        <f ca="1">IFERROR(IF(F479="",SUMIF(F$3:F479,F478,N$3:N478),VLOOKUP(J:J,Прайс!A:C,3,0)*K479)," ")</f>
        <v>0</v>
      </c>
      <c r="O479" s="7">
        <f ca="1">IFERROR(IF(F479="",SUMIF(F$3:F479,F478,O$3:O478),VLOOKUP(J:J,Прайс!A:E,5,0)*K479)," ")</f>
        <v>0</v>
      </c>
      <c r="P479" s="1">
        <f ca="1">IFERROR(IF(F479="",SUMIF(F$3:F479,F478,P$3:P478),VLOOKUP(J:J,Прайс!A:F,6,0)*K479)," ")</f>
        <v>0</v>
      </c>
      <c r="Q479" s="1">
        <f ca="1">IFERROR(IF(F479="",SUMIF(F$3:F479,F478,Q$3:Q478),VLOOKUP(J:J,Прайс!A:G,7,0)*K479)," ")</f>
        <v>0</v>
      </c>
      <c r="R479" s="7">
        <f ca="1">IFERROR(IF(F479="",SUMIF(F$3:F479,F478,R$3:R478),(N479-(M479+O479+P479)))," ")</f>
        <v>0</v>
      </c>
      <c r="S479" s="1">
        <f ca="1">IFERROR(IF(F479="",SUMIF(F$3:F479,F478,S$3:S478),(N479-(M479+O479+Q479)))," ")</f>
        <v>0</v>
      </c>
      <c r="T479" s="23" t="str">
        <f>IFERROR(IF(F479="",AVERAGEIF(F$3:F479,F478,T$3:T479),R479/N479)," ")</f>
        <v xml:space="preserve"> </v>
      </c>
      <c r="U479" s="23" t="str">
        <f>IFERROR(IF(F479="",AVERAGEIF(F$3:F479,F478,U$3:U479),S479/N479)," ")</f>
        <v xml:space="preserve"> </v>
      </c>
      <c r="V479" s="1" t="str">
        <f t="shared" si="23"/>
        <v xml:space="preserve"> </v>
      </c>
      <c r="AB479" s="7">
        <f ca="1">IFERROR(IF(F479="",SUMIF(F$3:F479,F478,AB$3:AB478),Доп!K477+Доп!L477)," ")</f>
        <v>0</v>
      </c>
      <c r="AC479" s="7">
        <f ca="1">IFERROR(IF(F479="",SUMIF(F$3:F479,F478,AC$3:AC478),IF(AB479&gt;0,AB479-(M479+P479),""))," ")</f>
        <v>0</v>
      </c>
      <c r="AD479" s="1">
        <f ca="1">IFERROR(IF(F479="",SUMIF(F$3:F479,F478,AD$3:AD478),IF(AB479&gt;0,AB479-(M479+Q479),""))," ")</f>
        <v>0</v>
      </c>
      <c r="AE479" s="23" t="str">
        <f>IFERROR(IF(F479="",AVERAGEIF(F$3:F479,F478,AE$3:AE479),AC479/N479)," ")</f>
        <v xml:space="preserve"> </v>
      </c>
      <c r="AF479" s="23" t="str">
        <f>IFERROR(IF(F479="",AVERAGEIF(F$3:F479,F478,AF$3:AF479),AD479/N479)," ")</f>
        <v xml:space="preserve"> </v>
      </c>
    </row>
    <row r="480" spans="7:32" ht="19" customHeight="1" x14ac:dyDescent="0.2">
      <c r="G480" s="1" t="str">
        <f t="shared" si="21"/>
        <v/>
      </c>
      <c r="I480" s="1">
        <f t="shared" si="22"/>
        <v>0</v>
      </c>
      <c r="M480" s="1">
        <f ca="1">IF(F480="",SUMIF(F$3:F480,F479,M$3:M479),K480*L480)</f>
        <v>0</v>
      </c>
      <c r="N480" s="1">
        <f ca="1">IFERROR(IF(F480="",SUMIF(F$3:F480,F479,N$3:N479),VLOOKUP(J:J,Прайс!A:C,3,0)*K480)," ")</f>
        <v>0</v>
      </c>
      <c r="O480" s="7">
        <f ca="1">IFERROR(IF(F480="",SUMIF(F$3:F480,F479,O$3:O479),VLOOKUP(J:J,Прайс!A:E,5,0)*K480)," ")</f>
        <v>0</v>
      </c>
      <c r="P480" s="1">
        <f ca="1">IFERROR(IF(F480="",SUMIF(F$3:F480,F479,P$3:P479),VLOOKUP(J:J,Прайс!A:F,6,0)*K480)," ")</f>
        <v>0</v>
      </c>
      <c r="Q480" s="1">
        <f ca="1">IFERROR(IF(F480="",SUMIF(F$3:F480,F479,Q$3:Q479),VLOOKUP(J:J,Прайс!A:G,7,0)*K480)," ")</f>
        <v>0</v>
      </c>
      <c r="R480" s="7">
        <f ca="1">IFERROR(IF(F480="",SUMIF(F$3:F480,F479,R$3:R479),(N480-(M480+O480+P480)))," ")</f>
        <v>0</v>
      </c>
      <c r="S480" s="1">
        <f ca="1">IFERROR(IF(F480="",SUMIF(F$3:F480,F479,S$3:S479),(N480-(M480+O480+Q480)))," ")</f>
        <v>0</v>
      </c>
      <c r="T480" s="23" t="str">
        <f>IFERROR(IF(F480="",AVERAGEIF(F$3:F480,F479,T$3:T480),R480/N480)," ")</f>
        <v xml:space="preserve"> </v>
      </c>
      <c r="U480" s="23" t="str">
        <f>IFERROR(IF(F480="",AVERAGEIF(F$3:F480,F479,U$3:U480),S480/N480)," ")</f>
        <v xml:space="preserve"> </v>
      </c>
      <c r="V480" s="1" t="str">
        <f t="shared" si="23"/>
        <v xml:space="preserve"> </v>
      </c>
      <c r="AB480" s="7">
        <f ca="1">IFERROR(IF(F480="",SUMIF(F$3:F480,F479,AB$3:AB479),Доп!K478+Доп!L478)," ")</f>
        <v>0</v>
      </c>
      <c r="AC480" s="7">
        <f ca="1">IFERROR(IF(F480="",SUMIF(F$3:F480,F479,AC$3:AC479),IF(AB480&gt;0,AB480-(M480+P480),""))," ")</f>
        <v>0</v>
      </c>
      <c r="AD480" s="1">
        <f ca="1">IFERROR(IF(F480="",SUMIF(F$3:F480,F479,AD$3:AD479),IF(AB480&gt;0,AB480-(M480+Q480),""))," ")</f>
        <v>0</v>
      </c>
      <c r="AE480" s="23" t="str">
        <f>IFERROR(IF(F480="",AVERAGEIF(F$3:F480,F479,AE$3:AE480),AC480/N480)," ")</f>
        <v xml:space="preserve"> </v>
      </c>
      <c r="AF480" s="23" t="str">
        <f>IFERROR(IF(F480="",AVERAGEIF(F$3:F480,F479,AF$3:AF480),AD480/N480)," ")</f>
        <v xml:space="preserve"> </v>
      </c>
    </row>
    <row r="481" spans="7:32" ht="19" customHeight="1" x14ac:dyDescent="0.2">
      <c r="G481" s="1" t="str">
        <f t="shared" si="21"/>
        <v/>
      </c>
      <c r="I481" s="1">
        <f t="shared" si="22"/>
        <v>0</v>
      </c>
      <c r="M481" s="1">
        <f ca="1">IF(F481="",SUMIF(F$3:F481,F480,M$3:M480),K481*L481)</f>
        <v>0</v>
      </c>
      <c r="N481" s="1">
        <f ca="1">IFERROR(IF(F481="",SUMIF(F$3:F481,F480,N$3:N480),VLOOKUP(J:J,Прайс!A:C,3,0)*K481)," ")</f>
        <v>0</v>
      </c>
      <c r="O481" s="7">
        <f ca="1">IFERROR(IF(F481="",SUMIF(F$3:F481,F480,O$3:O480),VLOOKUP(J:J,Прайс!A:E,5,0)*K481)," ")</f>
        <v>0</v>
      </c>
      <c r="P481" s="1">
        <f ca="1">IFERROR(IF(F481="",SUMIF(F$3:F481,F480,P$3:P480),VLOOKUP(J:J,Прайс!A:F,6,0)*K481)," ")</f>
        <v>0</v>
      </c>
      <c r="Q481" s="1">
        <f ca="1">IFERROR(IF(F481="",SUMIF(F$3:F481,F480,Q$3:Q480),VLOOKUP(J:J,Прайс!A:G,7,0)*K481)," ")</f>
        <v>0</v>
      </c>
      <c r="R481" s="7">
        <f ca="1">IFERROR(IF(F481="",SUMIF(F$3:F481,F480,R$3:R480),(N481-(M481+O481+P481)))," ")</f>
        <v>0</v>
      </c>
      <c r="S481" s="1">
        <f ca="1">IFERROR(IF(F481="",SUMIF(F$3:F481,F480,S$3:S480),(N481-(M481+O481+Q481)))," ")</f>
        <v>0</v>
      </c>
      <c r="T481" s="23" t="str">
        <f>IFERROR(IF(F481="",AVERAGEIF(F$3:F481,F480,T$3:T481),R481/N481)," ")</f>
        <v xml:space="preserve"> </v>
      </c>
      <c r="U481" s="23" t="str">
        <f>IFERROR(IF(F481="",AVERAGEIF(F$3:F481,F480,U$3:U481),S481/N481)," ")</f>
        <v xml:space="preserve"> </v>
      </c>
      <c r="V481" s="1" t="str">
        <f t="shared" si="23"/>
        <v xml:space="preserve"> </v>
      </c>
      <c r="AB481" s="7">
        <f ca="1">IFERROR(IF(F481="",SUMIF(F$3:F481,F480,AB$3:AB480),Доп!K479+Доп!L479)," ")</f>
        <v>0</v>
      </c>
      <c r="AC481" s="7">
        <f ca="1">IFERROR(IF(F481="",SUMIF(F$3:F481,F480,AC$3:AC480),IF(AB481&gt;0,AB481-(M481+P481),""))," ")</f>
        <v>0</v>
      </c>
      <c r="AD481" s="1">
        <f ca="1">IFERROR(IF(F481="",SUMIF(F$3:F481,F480,AD$3:AD480),IF(AB481&gt;0,AB481-(M481+Q481),""))," ")</f>
        <v>0</v>
      </c>
      <c r="AE481" s="23" t="str">
        <f>IFERROR(IF(F481="",AVERAGEIF(F$3:F481,F480,AE$3:AE481),AC481/N481)," ")</f>
        <v xml:space="preserve"> </v>
      </c>
      <c r="AF481" s="23" t="str">
        <f>IFERROR(IF(F481="",AVERAGEIF(F$3:F481,F480,AF$3:AF481),AD481/N481)," ")</f>
        <v xml:space="preserve"> </v>
      </c>
    </row>
    <row r="482" spans="7:32" ht="19" customHeight="1" x14ac:dyDescent="0.2">
      <c r="G482" s="1" t="str">
        <f t="shared" si="21"/>
        <v/>
      </c>
      <c r="I482" s="1">
        <f t="shared" si="22"/>
        <v>0</v>
      </c>
      <c r="M482" s="1">
        <f ca="1">IF(F482="",SUMIF(F$3:F482,F481,M$3:M481),K482*L482)</f>
        <v>0</v>
      </c>
      <c r="N482" s="1">
        <f ca="1">IFERROR(IF(F482="",SUMIF(F$3:F482,F481,N$3:N481),VLOOKUP(J:J,Прайс!A:C,3,0)*K482)," ")</f>
        <v>0</v>
      </c>
      <c r="O482" s="7">
        <f ca="1">IFERROR(IF(F482="",SUMIF(F$3:F482,F481,O$3:O481),VLOOKUP(J:J,Прайс!A:E,5,0)*K482)," ")</f>
        <v>0</v>
      </c>
      <c r="P482" s="1">
        <f ca="1">IFERROR(IF(F482="",SUMIF(F$3:F482,F481,P$3:P481),VLOOKUP(J:J,Прайс!A:F,6,0)*K482)," ")</f>
        <v>0</v>
      </c>
      <c r="Q482" s="1">
        <f ca="1">IFERROR(IF(F482="",SUMIF(F$3:F482,F481,Q$3:Q481),VLOOKUP(J:J,Прайс!A:G,7,0)*K482)," ")</f>
        <v>0</v>
      </c>
      <c r="R482" s="7">
        <f ca="1">IFERROR(IF(F482="",SUMIF(F$3:F482,F481,R$3:R481),(N482-(M482+O482+P482)))," ")</f>
        <v>0</v>
      </c>
      <c r="S482" s="1">
        <f ca="1">IFERROR(IF(F482="",SUMIF(F$3:F482,F481,S$3:S481),(N482-(M482+O482+Q482)))," ")</f>
        <v>0</v>
      </c>
      <c r="T482" s="23" t="str">
        <f>IFERROR(IF(F482="",AVERAGEIF(F$3:F482,F481,T$3:T482),R482/N482)," ")</f>
        <v xml:space="preserve"> </v>
      </c>
      <c r="U482" s="23" t="str">
        <f>IFERROR(IF(F482="",AVERAGEIF(F$3:F482,F481,U$3:U482),S482/N482)," ")</f>
        <v xml:space="preserve"> </v>
      </c>
      <c r="V482" s="1" t="str">
        <f t="shared" si="23"/>
        <v xml:space="preserve"> </v>
      </c>
      <c r="AB482" s="7">
        <f ca="1">IFERROR(IF(F482="",SUMIF(F$3:F482,F481,AB$3:AB481),Доп!K480+Доп!L480)," ")</f>
        <v>0</v>
      </c>
      <c r="AC482" s="7">
        <f ca="1">IFERROR(IF(F482="",SUMIF(F$3:F482,F481,AC$3:AC481),IF(AB482&gt;0,AB482-(M482+P482),""))," ")</f>
        <v>0</v>
      </c>
      <c r="AD482" s="1">
        <f ca="1">IFERROR(IF(F482="",SUMIF(F$3:F482,F481,AD$3:AD481),IF(AB482&gt;0,AB482-(M482+Q482),""))," ")</f>
        <v>0</v>
      </c>
      <c r="AE482" s="23" t="str">
        <f>IFERROR(IF(F482="",AVERAGEIF(F$3:F482,F481,AE$3:AE482),AC482/N482)," ")</f>
        <v xml:space="preserve"> </v>
      </c>
      <c r="AF482" s="23" t="str">
        <f>IFERROR(IF(F482="",AVERAGEIF(F$3:F482,F481,AF$3:AF482),AD482/N482)," ")</f>
        <v xml:space="preserve"> </v>
      </c>
    </row>
    <row r="483" spans="7:32" ht="19" customHeight="1" x14ac:dyDescent="0.2">
      <c r="G483" s="1" t="str">
        <f t="shared" si="21"/>
        <v/>
      </c>
      <c r="I483" s="1">
        <f t="shared" si="22"/>
        <v>0</v>
      </c>
      <c r="M483" s="1">
        <f ca="1">IF(F483="",SUMIF(F$3:F483,F482,M$3:M482),K483*L483)</f>
        <v>0</v>
      </c>
      <c r="N483" s="1">
        <f ca="1">IFERROR(IF(F483="",SUMIF(F$3:F483,F482,N$3:N482),VLOOKUP(J:J,Прайс!A:C,3,0)*K483)," ")</f>
        <v>0</v>
      </c>
      <c r="O483" s="7">
        <f ca="1">IFERROR(IF(F483="",SUMIF(F$3:F483,F482,O$3:O482),VLOOKUP(J:J,Прайс!A:E,5,0)*K483)," ")</f>
        <v>0</v>
      </c>
      <c r="P483" s="1">
        <f ca="1">IFERROR(IF(F483="",SUMIF(F$3:F483,F482,P$3:P482),VLOOKUP(J:J,Прайс!A:F,6,0)*K483)," ")</f>
        <v>0</v>
      </c>
      <c r="Q483" s="1">
        <f ca="1">IFERROR(IF(F483="",SUMIF(F$3:F483,F482,Q$3:Q482),VLOOKUP(J:J,Прайс!A:G,7,0)*K483)," ")</f>
        <v>0</v>
      </c>
      <c r="R483" s="7">
        <f ca="1">IFERROR(IF(F483="",SUMIF(F$3:F483,F482,R$3:R482),(N483-(M483+O483+P483)))," ")</f>
        <v>0</v>
      </c>
      <c r="S483" s="1">
        <f ca="1">IFERROR(IF(F483="",SUMIF(F$3:F483,F482,S$3:S482),(N483-(M483+O483+Q483)))," ")</f>
        <v>0</v>
      </c>
      <c r="T483" s="23" t="str">
        <f>IFERROR(IF(F483="",AVERAGEIF(F$3:F483,F482,T$3:T483),R483/N483)," ")</f>
        <v xml:space="preserve"> </v>
      </c>
      <c r="U483" s="23" t="str">
        <f>IFERROR(IF(F483="",AVERAGEIF(F$3:F483,F482,U$3:U483),S483/N483)," ")</f>
        <v xml:space="preserve"> </v>
      </c>
      <c r="V483" s="1" t="str">
        <f t="shared" si="23"/>
        <v xml:space="preserve"> </v>
      </c>
      <c r="AB483" s="7">
        <f ca="1">IFERROR(IF(F483="",SUMIF(F$3:F483,F482,AB$3:AB482),Доп!K481+Доп!L481)," ")</f>
        <v>0</v>
      </c>
      <c r="AC483" s="7">
        <f ca="1">IFERROR(IF(F483="",SUMIF(F$3:F483,F482,AC$3:AC482),IF(AB483&gt;0,AB483-(M483+P483),""))," ")</f>
        <v>0</v>
      </c>
      <c r="AD483" s="1">
        <f ca="1">IFERROR(IF(F483="",SUMIF(F$3:F483,F482,AD$3:AD482),IF(AB483&gt;0,AB483-(M483+Q483),""))," ")</f>
        <v>0</v>
      </c>
      <c r="AE483" s="23" t="str">
        <f>IFERROR(IF(F483="",AVERAGEIF(F$3:F483,F482,AE$3:AE483),AC483/N483)," ")</f>
        <v xml:space="preserve"> </v>
      </c>
      <c r="AF483" s="23" t="str">
        <f>IFERROR(IF(F483="",AVERAGEIF(F$3:F483,F482,AF$3:AF483),AD483/N483)," ")</f>
        <v xml:space="preserve"> </v>
      </c>
    </row>
    <row r="484" spans="7:32" ht="19" customHeight="1" x14ac:dyDescent="0.2">
      <c r="G484" s="1" t="str">
        <f t="shared" si="21"/>
        <v/>
      </c>
      <c r="I484" s="1">
        <f t="shared" si="22"/>
        <v>0</v>
      </c>
      <c r="M484" s="1">
        <f ca="1">IF(F484="",SUMIF(F$3:F484,F483,M$3:M483),K484*L484)</f>
        <v>0</v>
      </c>
      <c r="N484" s="1">
        <f ca="1">IFERROR(IF(F484="",SUMIF(F$3:F484,F483,N$3:N483),VLOOKUP(J:J,Прайс!A:C,3,0)*K484)," ")</f>
        <v>0</v>
      </c>
      <c r="O484" s="7">
        <f ca="1">IFERROR(IF(F484="",SUMIF(F$3:F484,F483,O$3:O483),VLOOKUP(J:J,Прайс!A:E,5,0)*K484)," ")</f>
        <v>0</v>
      </c>
      <c r="P484" s="1">
        <f ca="1">IFERROR(IF(F484="",SUMIF(F$3:F484,F483,P$3:P483),VLOOKUP(J:J,Прайс!A:F,6,0)*K484)," ")</f>
        <v>0</v>
      </c>
      <c r="Q484" s="1">
        <f ca="1">IFERROR(IF(F484="",SUMIF(F$3:F484,F483,Q$3:Q483),VLOOKUP(J:J,Прайс!A:G,7,0)*K484)," ")</f>
        <v>0</v>
      </c>
      <c r="R484" s="7">
        <f ca="1">IFERROR(IF(F484="",SUMIF(F$3:F484,F483,R$3:R483),(N484-(M484+O484+P484)))," ")</f>
        <v>0</v>
      </c>
      <c r="S484" s="1">
        <f ca="1">IFERROR(IF(F484="",SUMIF(F$3:F484,F483,S$3:S483),(N484-(M484+O484+Q484)))," ")</f>
        <v>0</v>
      </c>
      <c r="T484" s="23" t="str">
        <f>IFERROR(IF(F484="",AVERAGEIF(F$3:F484,F483,T$3:T484),R484/N484)," ")</f>
        <v xml:space="preserve"> </v>
      </c>
      <c r="U484" s="23" t="str">
        <f>IFERROR(IF(F484="",AVERAGEIF(F$3:F484,F483,U$3:U484),S484/N484)," ")</f>
        <v xml:space="preserve"> </v>
      </c>
      <c r="V484" s="1" t="str">
        <f t="shared" si="23"/>
        <v xml:space="preserve"> </v>
      </c>
      <c r="AB484" s="7">
        <f ca="1">IFERROR(IF(F484="",SUMIF(F$3:F484,F483,AB$3:AB483),Доп!K482+Доп!L482)," ")</f>
        <v>0</v>
      </c>
      <c r="AC484" s="7">
        <f ca="1">IFERROR(IF(F484="",SUMIF(F$3:F484,F483,AC$3:AC483),IF(AB484&gt;0,AB484-(M484+P484),""))," ")</f>
        <v>0</v>
      </c>
      <c r="AD484" s="1">
        <f ca="1">IFERROR(IF(F484="",SUMIF(F$3:F484,F483,AD$3:AD483),IF(AB484&gt;0,AB484-(M484+Q484),""))," ")</f>
        <v>0</v>
      </c>
      <c r="AE484" s="23" t="str">
        <f>IFERROR(IF(F484="",AVERAGEIF(F$3:F484,F483,AE$3:AE484),AC484/N484)," ")</f>
        <v xml:space="preserve"> </v>
      </c>
      <c r="AF484" s="23" t="str">
        <f>IFERROR(IF(F484="",AVERAGEIF(F$3:F484,F483,AF$3:AF484),AD484/N484)," ")</f>
        <v xml:space="preserve"> </v>
      </c>
    </row>
    <row r="485" spans="7:32" ht="19" customHeight="1" x14ac:dyDescent="0.2">
      <c r="G485" s="1" t="str">
        <f t="shared" si="21"/>
        <v/>
      </c>
      <c r="I485" s="1">
        <f t="shared" si="22"/>
        <v>0</v>
      </c>
      <c r="M485" s="1">
        <f ca="1">IF(F485="",SUMIF(F$3:F485,F484,M$3:M484),K485*L485)</f>
        <v>0</v>
      </c>
      <c r="N485" s="1">
        <f ca="1">IFERROR(IF(F485="",SUMIF(F$3:F485,F484,N$3:N484),VLOOKUP(J:J,Прайс!A:C,3,0)*K485)," ")</f>
        <v>0</v>
      </c>
      <c r="O485" s="7">
        <f ca="1">IFERROR(IF(F485="",SUMIF(F$3:F485,F484,O$3:O484),VLOOKUP(J:J,Прайс!A:E,5,0)*K485)," ")</f>
        <v>0</v>
      </c>
      <c r="P485" s="1">
        <f ca="1">IFERROR(IF(F485="",SUMIF(F$3:F485,F484,P$3:P484),VLOOKUP(J:J,Прайс!A:F,6,0)*K485)," ")</f>
        <v>0</v>
      </c>
      <c r="Q485" s="1">
        <f ca="1">IFERROR(IF(F485="",SUMIF(F$3:F485,F484,Q$3:Q484),VLOOKUP(J:J,Прайс!A:G,7,0)*K485)," ")</f>
        <v>0</v>
      </c>
      <c r="R485" s="7">
        <f ca="1">IFERROR(IF(F485="",SUMIF(F$3:F485,F484,R$3:R484),(N485-(M485+O485+P485)))," ")</f>
        <v>0</v>
      </c>
      <c r="S485" s="1">
        <f ca="1">IFERROR(IF(F485="",SUMIF(F$3:F485,F484,S$3:S484),(N485-(M485+O485+Q485)))," ")</f>
        <v>0</v>
      </c>
      <c r="T485" s="23" t="str">
        <f>IFERROR(IF(F485="",AVERAGEIF(F$3:F485,F484,T$3:T485),R485/N485)," ")</f>
        <v xml:space="preserve"> </v>
      </c>
      <c r="U485" s="23" t="str">
        <f>IFERROR(IF(F485="",AVERAGEIF(F$3:F485,F484,U$3:U485),S485/N485)," ")</f>
        <v xml:space="preserve"> </v>
      </c>
      <c r="V485" s="1" t="str">
        <f t="shared" si="23"/>
        <v xml:space="preserve"> </v>
      </c>
      <c r="AB485" s="7">
        <f ca="1">IFERROR(IF(F485="",SUMIF(F$3:F485,F484,AB$3:AB484),Доп!K483+Доп!L483)," ")</f>
        <v>0</v>
      </c>
      <c r="AC485" s="7">
        <f ca="1">IFERROR(IF(F485="",SUMIF(F$3:F485,F484,AC$3:AC484),IF(AB485&gt;0,AB485-(M485+P485),""))," ")</f>
        <v>0</v>
      </c>
      <c r="AD485" s="1">
        <f ca="1">IFERROR(IF(F485="",SUMIF(F$3:F485,F484,AD$3:AD484),IF(AB485&gt;0,AB485-(M485+Q485),""))," ")</f>
        <v>0</v>
      </c>
      <c r="AE485" s="23" t="str">
        <f>IFERROR(IF(F485="",AVERAGEIF(F$3:F485,F484,AE$3:AE485),AC485/N485)," ")</f>
        <v xml:space="preserve"> </v>
      </c>
      <c r="AF485" s="23" t="str">
        <f>IFERROR(IF(F485="",AVERAGEIF(F$3:F485,F484,AF$3:AF485),AD485/N485)," ")</f>
        <v xml:space="preserve"> </v>
      </c>
    </row>
    <row r="486" spans="7:32" ht="19" customHeight="1" x14ac:dyDescent="0.2">
      <c r="G486" s="1" t="str">
        <f t="shared" si="21"/>
        <v/>
      </c>
      <c r="I486" s="1">
        <f t="shared" si="22"/>
        <v>0</v>
      </c>
      <c r="M486" s="1">
        <f ca="1">IF(F486="",SUMIF(F$3:F486,F485,M$3:M485),K486*L486)</f>
        <v>0</v>
      </c>
      <c r="N486" s="1">
        <f ca="1">IFERROR(IF(F486="",SUMIF(F$3:F486,F485,N$3:N485),VLOOKUP(J:J,Прайс!A:C,3,0)*K486)," ")</f>
        <v>0</v>
      </c>
      <c r="O486" s="7">
        <f ca="1">IFERROR(IF(F486="",SUMIF(F$3:F486,F485,O$3:O485),VLOOKUP(J:J,Прайс!A:E,5,0)*K486)," ")</f>
        <v>0</v>
      </c>
      <c r="P486" s="1">
        <f ca="1">IFERROR(IF(F486="",SUMIF(F$3:F486,F485,P$3:P485),VLOOKUP(J:J,Прайс!A:F,6,0)*K486)," ")</f>
        <v>0</v>
      </c>
      <c r="Q486" s="1">
        <f ca="1">IFERROR(IF(F486="",SUMIF(F$3:F486,F485,Q$3:Q485),VLOOKUP(J:J,Прайс!A:G,7,0)*K486)," ")</f>
        <v>0</v>
      </c>
      <c r="R486" s="7">
        <f ca="1">IFERROR(IF(F486="",SUMIF(F$3:F486,F485,R$3:R485),(N486-(M486+O486+P486)))," ")</f>
        <v>0</v>
      </c>
      <c r="S486" s="1">
        <f ca="1">IFERROR(IF(F486="",SUMIF(F$3:F486,F485,S$3:S485),(N486-(M486+O486+Q486)))," ")</f>
        <v>0</v>
      </c>
      <c r="T486" s="23" t="str">
        <f>IFERROR(IF(F486="",AVERAGEIF(F$3:F486,F485,T$3:T486),R486/N486)," ")</f>
        <v xml:space="preserve"> </v>
      </c>
      <c r="U486" s="23" t="str">
        <f>IFERROR(IF(F486="",AVERAGEIF(F$3:F486,F485,U$3:U486),S486/N486)," ")</f>
        <v xml:space="preserve"> </v>
      </c>
      <c r="V486" s="1" t="str">
        <f t="shared" si="23"/>
        <v xml:space="preserve"> </v>
      </c>
      <c r="AB486" s="7">
        <f ca="1">IFERROR(IF(F486="",SUMIF(F$3:F486,F485,AB$3:AB485),Доп!K484+Доп!L484)," ")</f>
        <v>0</v>
      </c>
      <c r="AC486" s="7">
        <f ca="1">IFERROR(IF(F486="",SUMIF(F$3:F486,F485,AC$3:AC485),IF(AB486&gt;0,AB486-(M486+P486),""))," ")</f>
        <v>0</v>
      </c>
      <c r="AD486" s="1">
        <f ca="1">IFERROR(IF(F486="",SUMIF(F$3:F486,F485,AD$3:AD485),IF(AB486&gt;0,AB486-(M486+Q486),""))," ")</f>
        <v>0</v>
      </c>
      <c r="AE486" s="23" t="str">
        <f>IFERROR(IF(F486="",AVERAGEIF(F$3:F486,F485,AE$3:AE486),AC486/N486)," ")</f>
        <v xml:space="preserve"> </v>
      </c>
      <c r="AF486" s="23" t="str">
        <f>IFERROR(IF(F486="",AVERAGEIF(F$3:F486,F485,AF$3:AF486),AD486/N486)," ")</f>
        <v xml:space="preserve"> </v>
      </c>
    </row>
    <row r="487" spans="7:32" ht="19" customHeight="1" x14ac:dyDescent="0.2">
      <c r="G487" s="1" t="str">
        <f t="shared" si="21"/>
        <v/>
      </c>
      <c r="I487" s="1">
        <f t="shared" si="22"/>
        <v>0</v>
      </c>
      <c r="M487" s="1">
        <f ca="1">IF(F487="",SUMIF(F$3:F487,F486,M$3:M486),K487*L487)</f>
        <v>0</v>
      </c>
      <c r="N487" s="1">
        <f ca="1">IFERROR(IF(F487="",SUMIF(F$3:F487,F486,N$3:N486),VLOOKUP(J:J,Прайс!A:C,3,0)*K487)," ")</f>
        <v>0</v>
      </c>
      <c r="O487" s="7">
        <f ca="1">IFERROR(IF(F487="",SUMIF(F$3:F487,F486,O$3:O486),VLOOKUP(J:J,Прайс!A:E,5,0)*K487)," ")</f>
        <v>0</v>
      </c>
      <c r="P487" s="1">
        <f ca="1">IFERROR(IF(F487="",SUMIF(F$3:F487,F486,P$3:P486),VLOOKUP(J:J,Прайс!A:F,6,0)*K487)," ")</f>
        <v>0</v>
      </c>
      <c r="Q487" s="1">
        <f ca="1">IFERROR(IF(F487="",SUMIF(F$3:F487,F486,Q$3:Q486),VLOOKUP(J:J,Прайс!A:G,7,0)*K487)," ")</f>
        <v>0</v>
      </c>
      <c r="R487" s="7">
        <f ca="1">IFERROR(IF(F487="",SUMIF(F$3:F487,F486,R$3:R486),(N487-(M487+O487+P487)))," ")</f>
        <v>0</v>
      </c>
      <c r="S487" s="1">
        <f ca="1">IFERROR(IF(F487="",SUMIF(F$3:F487,F486,S$3:S486),(N487-(M487+O487+Q487)))," ")</f>
        <v>0</v>
      </c>
      <c r="T487" s="23" t="str">
        <f>IFERROR(IF(F487="",AVERAGEIF(F$3:F487,F486,T$3:T487),R487/N487)," ")</f>
        <v xml:space="preserve"> </v>
      </c>
      <c r="U487" s="23" t="str">
        <f>IFERROR(IF(F487="",AVERAGEIF(F$3:F487,F486,U$3:U487),S487/N487)," ")</f>
        <v xml:space="preserve"> </v>
      </c>
      <c r="V487" s="1" t="str">
        <f t="shared" si="23"/>
        <v xml:space="preserve"> </v>
      </c>
      <c r="AB487" s="7">
        <f ca="1">IFERROR(IF(F487="",SUMIF(F$3:F487,F486,AB$3:AB486),Доп!K485+Доп!L485)," ")</f>
        <v>0</v>
      </c>
      <c r="AC487" s="7">
        <f ca="1">IFERROR(IF(F487="",SUMIF(F$3:F487,F486,AC$3:AC486),IF(AB487&gt;0,AB487-(M487+P487),""))," ")</f>
        <v>0</v>
      </c>
      <c r="AD487" s="1">
        <f ca="1">IFERROR(IF(F487="",SUMIF(F$3:F487,F486,AD$3:AD486),IF(AB487&gt;0,AB487-(M487+Q487),""))," ")</f>
        <v>0</v>
      </c>
      <c r="AE487" s="23" t="str">
        <f>IFERROR(IF(F487="",AVERAGEIF(F$3:F487,F486,AE$3:AE487),AC487/N487)," ")</f>
        <v xml:space="preserve"> </v>
      </c>
      <c r="AF487" s="23" t="str">
        <f>IFERROR(IF(F487="",AVERAGEIF(F$3:F487,F486,AF$3:AF487),AD487/N487)," ")</f>
        <v xml:space="preserve"> </v>
      </c>
    </row>
    <row r="488" spans="7:32" ht="19" customHeight="1" x14ac:dyDescent="0.2">
      <c r="G488" s="1" t="str">
        <f t="shared" si="21"/>
        <v/>
      </c>
      <c r="I488" s="1">
        <f t="shared" si="22"/>
        <v>0</v>
      </c>
      <c r="M488" s="1">
        <f ca="1">IF(F488="",SUMIF(F$3:F488,F487,M$3:M487),K488*L488)</f>
        <v>0</v>
      </c>
      <c r="N488" s="1">
        <f ca="1">IFERROR(IF(F488="",SUMIF(F$3:F488,F487,N$3:N487),VLOOKUP(J:J,Прайс!A:C,3,0)*K488)," ")</f>
        <v>0</v>
      </c>
      <c r="O488" s="7">
        <f ca="1">IFERROR(IF(F488="",SUMIF(F$3:F488,F487,O$3:O487),VLOOKUP(J:J,Прайс!A:E,5,0)*K488)," ")</f>
        <v>0</v>
      </c>
      <c r="P488" s="1">
        <f ca="1">IFERROR(IF(F488="",SUMIF(F$3:F488,F487,P$3:P487),VLOOKUP(J:J,Прайс!A:F,6,0)*K488)," ")</f>
        <v>0</v>
      </c>
      <c r="Q488" s="1">
        <f ca="1">IFERROR(IF(F488="",SUMIF(F$3:F488,F487,Q$3:Q487),VLOOKUP(J:J,Прайс!A:G,7,0)*K488)," ")</f>
        <v>0</v>
      </c>
      <c r="R488" s="7">
        <f ca="1">IFERROR(IF(F488="",SUMIF(F$3:F488,F487,R$3:R487),(N488-(M488+O488+P488)))," ")</f>
        <v>0</v>
      </c>
      <c r="S488" s="1">
        <f ca="1">IFERROR(IF(F488="",SUMIF(F$3:F488,F487,S$3:S487),(N488-(M488+O488+Q488)))," ")</f>
        <v>0</v>
      </c>
      <c r="T488" s="23" t="str">
        <f>IFERROR(IF(F488="",AVERAGEIF(F$3:F488,F487,T$3:T488),R488/N488)," ")</f>
        <v xml:space="preserve"> </v>
      </c>
      <c r="U488" s="23" t="str">
        <f>IFERROR(IF(F488="",AVERAGEIF(F$3:F488,F487,U$3:U488),S488/N488)," ")</f>
        <v xml:space="preserve"> </v>
      </c>
      <c r="V488" s="1" t="str">
        <f t="shared" si="23"/>
        <v xml:space="preserve"> </v>
      </c>
      <c r="AB488" s="7">
        <f ca="1">IFERROR(IF(F488="",SUMIF(F$3:F488,F487,AB$3:AB487),Доп!K486+Доп!L486)," ")</f>
        <v>0</v>
      </c>
      <c r="AC488" s="7">
        <f ca="1">IFERROR(IF(F488="",SUMIF(F$3:F488,F487,AC$3:AC487),IF(AB488&gt;0,AB488-(M488+P488),""))," ")</f>
        <v>0</v>
      </c>
      <c r="AD488" s="1">
        <f ca="1">IFERROR(IF(F488="",SUMIF(F$3:F488,F487,AD$3:AD487),IF(AB488&gt;0,AB488-(M488+Q488),""))," ")</f>
        <v>0</v>
      </c>
      <c r="AE488" s="23" t="str">
        <f>IFERROR(IF(F488="",AVERAGEIF(F$3:F488,F487,AE$3:AE488),AC488/N488)," ")</f>
        <v xml:space="preserve"> </v>
      </c>
      <c r="AF488" s="23" t="str">
        <f>IFERROR(IF(F488="",AVERAGEIF(F$3:F488,F487,AF$3:AF488),AD488/N488)," ")</f>
        <v xml:space="preserve"> </v>
      </c>
    </row>
    <row r="489" spans="7:32" ht="19" customHeight="1" x14ac:dyDescent="0.2">
      <c r="G489" s="1" t="str">
        <f t="shared" si="21"/>
        <v/>
      </c>
      <c r="I489" s="1">
        <f t="shared" si="22"/>
        <v>0</v>
      </c>
      <c r="M489" s="1">
        <f ca="1">IF(F489="",SUMIF(F$3:F489,F488,M$3:M488),K489*L489)</f>
        <v>0</v>
      </c>
      <c r="N489" s="1">
        <f ca="1">IFERROR(IF(F489="",SUMIF(F$3:F489,F488,N$3:N488),VLOOKUP(J:J,Прайс!A:C,3,0)*K489)," ")</f>
        <v>0</v>
      </c>
      <c r="O489" s="7">
        <f ca="1">IFERROR(IF(F489="",SUMIF(F$3:F489,F488,O$3:O488),VLOOKUP(J:J,Прайс!A:E,5,0)*K489)," ")</f>
        <v>0</v>
      </c>
      <c r="P489" s="1">
        <f ca="1">IFERROR(IF(F489="",SUMIF(F$3:F489,F488,P$3:P488),VLOOKUP(J:J,Прайс!A:F,6,0)*K489)," ")</f>
        <v>0</v>
      </c>
      <c r="Q489" s="1">
        <f ca="1">IFERROR(IF(F489="",SUMIF(F$3:F489,F488,Q$3:Q488),VLOOKUP(J:J,Прайс!A:G,7,0)*K489)," ")</f>
        <v>0</v>
      </c>
      <c r="R489" s="7">
        <f ca="1">IFERROR(IF(F489="",SUMIF(F$3:F489,F488,R$3:R488),(N489-(M489+O489+P489)))," ")</f>
        <v>0</v>
      </c>
      <c r="S489" s="1">
        <f ca="1">IFERROR(IF(F489="",SUMIF(F$3:F489,F488,S$3:S488),(N489-(M489+O489+Q489)))," ")</f>
        <v>0</v>
      </c>
      <c r="T489" s="23" t="str">
        <f>IFERROR(IF(F489="",AVERAGEIF(F$3:F489,F488,T$3:T489),R489/N489)," ")</f>
        <v xml:space="preserve"> </v>
      </c>
      <c r="U489" s="23" t="str">
        <f>IFERROR(IF(F489="",AVERAGEIF(F$3:F489,F488,U$3:U489),S489/N489)," ")</f>
        <v xml:space="preserve"> </v>
      </c>
      <c r="V489" s="1" t="str">
        <f t="shared" si="23"/>
        <v xml:space="preserve"> </v>
      </c>
      <c r="AB489" s="7">
        <f ca="1">IFERROR(IF(F489="",SUMIF(F$3:F489,F488,AB$3:AB488),Доп!K487+Доп!L487)," ")</f>
        <v>0</v>
      </c>
      <c r="AC489" s="7">
        <f ca="1">IFERROR(IF(F489="",SUMIF(F$3:F489,F488,AC$3:AC488),IF(AB489&gt;0,AB489-(M489+P489),""))," ")</f>
        <v>0</v>
      </c>
      <c r="AD489" s="1">
        <f ca="1">IFERROR(IF(F489="",SUMIF(F$3:F489,F488,AD$3:AD488),IF(AB489&gt;0,AB489-(M489+Q489),""))," ")</f>
        <v>0</v>
      </c>
      <c r="AE489" s="23" t="str">
        <f>IFERROR(IF(F489="",AVERAGEIF(F$3:F489,F488,AE$3:AE489),AC489/N489)," ")</f>
        <v xml:space="preserve"> </v>
      </c>
      <c r="AF489" s="23" t="str">
        <f>IFERROR(IF(F489="",AVERAGEIF(F$3:F489,F488,AF$3:AF489),AD489/N489)," ")</f>
        <v xml:space="preserve"> </v>
      </c>
    </row>
    <row r="490" spans="7:32" ht="19" customHeight="1" x14ac:dyDescent="0.2">
      <c r="G490" s="1" t="str">
        <f t="shared" si="21"/>
        <v/>
      </c>
      <c r="I490" s="1">
        <f t="shared" si="22"/>
        <v>0</v>
      </c>
      <c r="M490" s="1">
        <f ca="1">IF(F490="",SUMIF(F$3:F490,F489,M$3:M489),K490*L490)</f>
        <v>0</v>
      </c>
      <c r="N490" s="1">
        <f ca="1">IFERROR(IF(F490="",SUMIF(F$3:F490,F489,N$3:N489),VLOOKUP(J:J,Прайс!A:C,3,0)*K490)," ")</f>
        <v>0</v>
      </c>
      <c r="O490" s="7">
        <f ca="1">IFERROR(IF(F490="",SUMIF(F$3:F490,F489,O$3:O489),VLOOKUP(J:J,Прайс!A:E,5,0)*K490)," ")</f>
        <v>0</v>
      </c>
      <c r="P490" s="1">
        <f ca="1">IFERROR(IF(F490="",SUMIF(F$3:F490,F489,P$3:P489),VLOOKUP(J:J,Прайс!A:F,6,0)*K490)," ")</f>
        <v>0</v>
      </c>
      <c r="Q490" s="1">
        <f ca="1">IFERROR(IF(F490="",SUMIF(F$3:F490,F489,Q$3:Q489),VLOOKUP(J:J,Прайс!A:G,7,0)*K490)," ")</f>
        <v>0</v>
      </c>
      <c r="R490" s="7">
        <f ca="1">IFERROR(IF(F490="",SUMIF(F$3:F490,F489,R$3:R489),(N490-(M490+O490+P490)))," ")</f>
        <v>0</v>
      </c>
      <c r="S490" s="1">
        <f ca="1">IFERROR(IF(F490="",SUMIF(F$3:F490,F489,S$3:S489),(N490-(M490+O490+Q490)))," ")</f>
        <v>0</v>
      </c>
      <c r="T490" s="23" t="str">
        <f>IFERROR(IF(F490="",AVERAGEIF(F$3:F490,F489,T$3:T490),R490/N490)," ")</f>
        <v xml:space="preserve"> </v>
      </c>
      <c r="U490" s="23" t="str">
        <f>IFERROR(IF(F490="",AVERAGEIF(F$3:F490,F489,U$3:U490),S490/N490)," ")</f>
        <v xml:space="preserve"> </v>
      </c>
      <c r="V490" s="1" t="str">
        <f t="shared" si="23"/>
        <v xml:space="preserve"> </v>
      </c>
      <c r="AB490" s="7">
        <f ca="1">IFERROR(IF(F490="",SUMIF(F$3:F490,F489,AB$3:AB489),Доп!K488+Доп!L488)," ")</f>
        <v>0</v>
      </c>
      <c r="AC490" s="7">
        <f ca="1">IFERROR(IF(F490="",SUMIF(F$3:F490,F489,AC$3:AC489),IF(AB490&gt;0,AB490-(M490+P490),""))," ")</f>
        <v>0</v>
      </c>
      <c r="AD490" s="1">
        <f ca="1">IFERROR(IF(F490="",SUMIF(F$3:F490,F489,AD$3:AD489),IF(AB490&gt;0,AB490-(M490+Q490),""))," ")</f>
        <v>0</v>
      </c>
      <c r="AE490" s="23" t="str">
        <f>IFERROR(IF(F490="",AVERAGEIF(F$3:F490,F489,AE$3:AE490),AC490/N490)," ")</f>
        <v xml:space="preserve"> </v>
      </c>
      <c r="AF490" s="23" t="str">
        <f>IFERROR(IF(F490="",AVERAGEIF(F$3:F490,F489,AF$3:AF490),AD490/N490)," ")</f>
        <v xml:space="preserve"> </v>
      </c>
    </row>
    <row r="491" spans="7:32" ht="19" customHeight="1" x14ac:dyDescent="0.2">
      <c r="G491" s="1" t="str">
        <f t="shared" si="21"/>
        <v/>
      </c>
      <c r="I491" s="1">
        <f t="shared" si="22"/>
        <v>0</v>
      </c>
      <c r="M491" s="1">
        <f ca="1">IF(F491="",SUMIF(F$3:F491,F490,M$3:M490),K491*L491)</f>
        <v>0</v>
      </c>
      <c r="N491" s="1">
        <f ca="1">IFERROR(IF(F491="",SUMIF(F$3:F491,F490,N$3:N490),VLOOKUP(J:J,Прайс!A:C,3,0)*K491)," ")</f>
        <v>0</v>
      </c>
      <c r="O491" s="7">
        <f ca="1">IFERROR(IF(F491="",SUMIF(F$3:F491,F490,O$3:O490),VLOOKUP(J:J,Прайс!A:E,5,0)*K491)," ")</f>
        <v>0</v>
      </c>
      <c r="P491" s="1">
        <f ca="1">IFERROR(IF(F491="",SUMIF(F$3:F491,F490,P$3:P490),VLOOKUP(J:J,Прайс!A:F,6,0)*K491)," ")</f>
        <v>0</v>
      </c>
      <c r="Q491" s="1">
        <f ca="1">IFERROR(IF(F491="",SUMIF(F$3:F491,F490,Q$3:Q490),VLOOKUP(J:J,Прайс!A:G,7,0)*K491)," ")</f>
        <v>0</v>
      </c>
      <c r="R491" s="7">
        <f ca="1">IFERROR(IF(F491="",SUMIF(F$3:F491,F490,R$3:R490),(N491-(M491+O491+P491)))," ")</f>
        <v>0</v>
      </c>
      <c r="S491" s="1">
        <f ca="1">IFERROR(IF(F491="",SUMIF(F$3:F491,F490,S$3:S490),(N491-(M491+O491+Q491)))," ")</f>
        <v>0</v>
      </c>
      <c r="T491" s="23" t="str">
        <f>IFERROR(IF(F491="",AVERAGEIF(F$3:F491,F490,T$3:T491),R491/N491)," ")</f>
        <v xml:space="preserve"> </v>
      </c>
      <c r="U491" s="23" t="str">
        <f>IFERROR(IF(F491="",AVERAGEIF(F$3:F491,F490,U$3:U491),S491/N491)," ")</f>
        <v xml:space="preserve"> </v>
      </c>
      <c r="V491" s="1" t="str">
        <f t="shared" si="23"/>
        <v xml:space="preserve"> </v>
      </c>
      <c r="AB491" s="7">
        <f ca="1">IFERROR(IF(F491="",SUMIF(F$3:F491,F490,AB$3:AB490),Доп!K489+Доп!L489)," ")</f>
        <v>0</v>
      </c>
      <c r="AC491" s="7">
        <f ca="1">IFERROR(IF(F491="",SUMIF(F$3:F491,F490,AC$3:AC490),IF(AB491&gt;0,AB491-(M491+P491),""))," ")</f>
        <v>0</v>
      </c>
      <c r="AD491" s="1">
        <f ca="1">IFERROR(IF(F491="",SUMIF(F$3:F491,F490,AD$3:AD490),IF(AB491&gt;0,AB491-(M491+Q491),""))," ")</f>
        <v>0</v>
      </c>
      <c r="AE491" s="23" t="str">
        <f>IFERROR(IF(F491="",AVERAGEIF(F$3:F491,F490,AE$3:AE491),AC491/N491)," ")</f>
        <v xml:space="preserve"> </v>
      </c>
      <c r="AF491" s="23" t="str">
        <f>IFERROR(IF(F491="",AVERAGEIF(F$3:F491,F490,AF$3:AF491),AD491/N491)," ")</f>
        <v xml:space="preserve"> </v>
      </c>
    </row>
    <row r="492" spans="7:32" ht="19" customHeight="1" x14ac:dyDescent="0.2">
      <c r="G492" s="1" t="str">
        <f t="shared" si="21"/>
        <v/>
      </c>
      <c r="I492" s="1">
        <f t="shared" si="22"/>
        <v>0</v>
      </c>
      <c r="M492" s="1">
        <f ca="1">IF(F492="",SUMIF(F$3:F492,F491,M$3:M491),K492*L492)</f>
        <v>0</v>
      </c>
      <c r="N492" s="1">
        <f ca="1">IFERROR(IF(F492="",SUMIF(F$3:F492,F491,N$3:N491),VLOOKUP(J:J,Прайс!A:C,3,0)*K492)," ")</f>
        <v>0</v>
      </c>
      <c r="O492" s="7">
        <f ca="1">IFERROR(IF(F492="",SUMIF(F$3:F492,F491,O$3:O491),VLOOKUP(J:J,Прайс!A:E,5,0)*K492)," ")</f>
        <v>0</v>
      </c>
      <c r="P492" s="1">
        <f ca="1">IFERROR(IF(F492="",SUMIF(F$3:F492,F491,P$3:P491),VLOOKUP(J:J,Прайс!A:F,6,0)*K492)," ")</f>
        <v>0</v>
      </c>
      <c r="Q492" s="1">
        <f ca="1">IFERROR(IF(F492="",SUMIF(F$3:F492,F491,Q$3:Q491),VLOOKUP(J:J,Прайс!A:G,7,0)*K492)," ")</f>
        <v>0</v>
      </c>
      <c r="R492" s="7">
        <f ca="1">IFERROR(IF(F492="",SUMIF(F$3:F492,F491,R$3:R491),(N492-(M492+O492+P492)))," ")</f>
        <v>0</v>
      </c>
      <c r="S492" s="1">
        <f ca="1">IFERROR(IF(F492="",SUMIF(F$3:F492,F491,S$3:S491),(N492-(M492+O492+Q492)))," ")</f>
        <v>0</v>
      </c>
      <c r="T492" s="23" t="str">
        <f>IFERROR(IF(F492="",AVERAGEIF(F$3:F492,F491,T$3:T492),R492/N492)," ")</f>
        <v xml:space="preserve"> </v>
      </c>
      <c r="U492" s="23" t="str">
        <f>IFERROR(IF(F492="",AVERAGEIF(F$3:F492,F491,U$3:U492),S492/N492)," ")</f>
        <v xml:space="preserve"> </v>
      </c>
      <c r="V492" s="1" t="str">
        <f t="shared" si="23"/>
        <v xml:space="preserve"> </v>
      </c>
      <c r="AB492" s="7">
        <f ca="1">IFERROR(IF(F492="",SUMIF(F$3:F492,F491,AB$3:AB491),Доп!K490+Доп!L490)," ")</f>
        <v>0</v>
      </c>
      <c r="AC492" s="7">
        <f ca="1">IFERROR(IF(F492="",SUMIF(F$3:F492,F491,AC$3:AC491),IF(AB492&gt;0,AB492-(M492+P492),""))," ")</f>
        <v>0</v>
      </c>
      <c r="AD492" s="1">
        <f ca="1">IFERROR(IF(F492="",SUMIF(F$3:F492,F491,AD$3:AD491),IF(AB492&gt;0,AB492-(M492+Q492),""))," ")</f>
        <v>0</v>
      </c>
      <c r="AE492" s="23" t="str">
        <f>IFERROR(IF(F492="",AVERAGEIF(F$3:F492,F491,AE$3:AE492),AC492/N492)," ")</f>
        <v xml:space="preserve"> </v>
      </c>
      <c r="AF492" s="23" t="str">
        <f>IFERROR(IF(F492="",AVERAGEIF(F$3:F492,F491,AF$3:AF492),AD492/N492)," ")</f>
        <v xml:space="preserve"> </v>
      </c>
    </row>
    <row r="493" spans="7:32" ht="19" customHeight="1" x14ac:dyDescent="0.2">
      <c r="G493" s="1" t="str">
        <f t="shared" si="21"/>
        <v/>
      </c>
      <c r="I493" s="1">
        <f t="shared" si="22"/>
        <v>0</v>
      </c>
      <c r="M493" s="1">
        <f ca="1">IF(F493="",SUMIF(F$3:F493,F492,M$3:M492),K493*L493)</f>
        <v>0</v>
      </c>
      <c r="N493" s="1">
        <f ca="1">IFERROR(IF(F493="",SUMIF(F$3:F493,F492,N$3:N492),VLOOKUP(J:J,Прайс!A:C,3,0)*K493)," ")</f>
        <v>0</v>
      </c>
      <c r="O493" s="7">
        <f ca="1">IFERROR(IF(F493="",SUMIF(F$3:F493,F492,O$3:O492),VLOOKUP(J:J,Прайс!A:E,5,0)*K493)," ")</f>
        <v>0</v>
      </c>
      <c r="P493" s="1">
        <f ca="1">IFERROR(IF(F493="",SUMIF(F$3:F493,F492,P$3:P492),VLOOKUP(J:J,Прайс!A:F,6,0)*K493)," ")</f>
        <v>0</v>
      </c>
      <c r="Q493" s="1">
        <f ca="1">IFERROR(IF(F493="",SUMIF(F$3:F493,F492,Q$3:Q492),VLOOKUP(J:J,Прайс!A:G,7,0)*K493)," ")</f>
        <v>0</v>
      </c>
      <c r="R493" s="7">
        <f ca="1">IFERROR(IF(F493="",SUMIF(F$3:F493,F492,R$3:R492),(N493-(M493+O493+P493)))," ")</f>
        <v>0</v>
      </c>
      <c r="S493" s="1">
        <f ca="1">IFERROR(IF(F493="",SUMIF(F$3:F493,F492,S$3:S492),(N493-(M493+O493+Q493)))," ")</f>
        <v>0</v>
      </c>
      <c r="T493" s="23" t="str">
        <f>IFERROR(IF(F493="",AVERAGEIF(F$3:F493,F492,T$3:T493),R493/N493)," ")</f>
        <v xml:space="preserve"> </v>
      </c>
      <c r="U493" s="23" t="str">
        <f>IFERROR(IF(F493="",AVERAGEIF(F$3:F493,F492,U$3:U493),S493/N493)," ")</f>
        <v xml:space="preserve"> </v>
      </c>
      <c r="V493" s="1" t="str">
        <f t="shared" si="23"/>
        <v xml:space="preserve"> </v>
      </c>
      <c r="AB493" s="7">
        <f ca="1">IFERROR(IF(F493="",SUMIF(F$3:F493,F492,AB$3:AB492),Доп!K491+Доп!L491)," ")</f>
        <v>0</v>
      </c>
      <c r="AC493" s="7">
        <f ca="1">IFERROR(IF(F493="",SUMIF(F$3:F493,F492,AC$3:AC492),IF(AB493&gt;0,AB493-(M493+P493),""))," ")</f>
        <v>0</v>
      </c>
      <c r="AD493" s="1">
        <f ca="1">IFERROR(IF(F493="",SUMIF(F$3:F493,F492,AD$3:AD492),IF(AB493&gt;0,AB493-(M493+Q493),""))," ")</f>
        <v>0</v>
      </c>
      <c r="AE493" s="23" t="str">
        <f>IFERROR(IF(F493="",AVERAGEIF(F$3:F493,F492,AE$3:AE493),AC493/N493)," ")</f>
        <v xml:space="preserve"> </v>
      </c>
      <c r="AF493" s="23" t="str">
        <f>IFERROR(IF(F493="",AVERAGEIF(F$3:F493,F492,AF$3:AF493),AD493/N493)," ")</f>
        <v xml:space="preserve"> </v>
      </c>
    </row>
    <row r="494" spans="7:32" ht="19" customHeight="1" x14ac:dyDescent="0.2">
      <c r="G494" s="1" t="str">
        <f t="shared" si="21"/>
        <v/>
      </c>
      <c r="I494" s="1">
        <f t="shared" si="22"/>
        <v>0</v>
      </c>
      <c r="M494" s="1">
        <f ca="1">IF(F494="",SUMIF(F$3:F494,F493,M$3:M493),K494*L494)</f>
        <v>0</v>
      </c>
      <c r="N494" s="1">
        <f ca="1">IFERROR(IF(F494="",SUMIF(F$3:F494,F493,N$3:N493),VLOOKUP(J:J,Прайс!A:C,3,0)*K494)," ")</f>
        <v>0</v>
      </c>
      <c r="O494" s="7">
        <f ca="1">IFERROR(IF(F494="",SUMIF(F$3:F494,F493,O$3:O493),VLOOKUP(J:J,Прайс!A:E,5,0)*K494)," ")</f>
        <v>0</v>
      </c>
      <c r="P494" s="1">
        <f ca="1">IFERROR(IF(F494="",SUMIF(F$3:F494,F493,P$3:P493),VLOOKUP(J:J,Прайс!A:F,6,0)*K494)," ")</f>
        <v>0</v>
      </c>
      <c r="Q494" s="1">
        <f ca="1">IFERROR(IF(F494="",SUMIF(F$3:F494,F493,Q$3:Q493),VLOOKUP(J:J,Прайс!A:G,7,0)*K494)," ")</f>
        <v>0</v>
      </c>
      <c r="R494" s="7">
        <f ca="1">IFERROR(IF(F494="",SUMIF(F$3:F494,F493,R$3:R493),(N494-(M494+O494+P494)))," ")</f>
        <v>0</v>
      </c>
      <c r="S494" s="1">
        <f ca="1">IFERROR(IF(F494="",SUMIF(F$3:F494,F493,S$3:S493),(N494-(M494+O494+Q494)))," ")</f>
        <v>0</v>
      </c>
      <c r="T494" s="23" t="str">
        <f>IFERROR(IF(F494="",AVERAGEIF(F$3:F494,F493,T$3:T494),R494/N494)," ")</f>
        <v xml:space="preserve"> </v>
      </c>
      <c r="U494" s="23" t="str">
        <f>IFERROR(IF(F494="",AVERAGEIF(F$3:F494,F493,U$3:U494),S494/N494)," ")</f>
        <v xml:space="preserve"> </v>
      </c>
      <c r="V494" s="1" t="str">
        <f t="shared" si="23"/>
        <v xml:space="preserve"> </v>
      </c>
      <c r="AB494" s="7">
        <f ca="1">IFERROR(IF(F494="",SUMIF(F$3:F494,F493,AB$3:AB493),Доп!K492+Доп!L492)," ")</f>
        <v>0</v>
      </c>
      <c r="AC494" s="7">
        <f ca="1">IFERROR(IF(F494="",SUMIF(F$3:F494,F493,AC$3:AC493),IF(AB494&gt;0,AB494-(M494+P494),""))," ")</f>
        <v>0</v>
      </c>
      <c r="AD494" s="1">
        <f ca="1">IFERROR(IF(F494="",SUMIF(F$3:F494,F493,AD$3:AD493),IF(AB494&gt;0,AB494-(M494+Q494),""))," ")</f>
        <v>0</v>
      </c>
      <c r="AE494" s="23" t="str">
        <f>IFERROR(IF(F494="",AVERAGEIF(F$3:F494,F493,AE$3:AE494),AC494/N494)," ")</f>
        <v xml:space="preserve"> </v>
      </c>
      <c r="AF494" s="23" t="str">
        <f>IFERROR(IF(F494="",AVERAGEIF(F$3:F494,F493,AF$3:AF494),AD494/N494)," ")</f>
        <v xml:space="preserve"> </v>
      </c>
    </row>
    <row r="495" spans="7:32" ht="19" customHeight="1" x14ac:dyDescent="0.2">
      <c r="G495" s="1" t="str">
        <f t="shared" si="21"/>
        <v/>
      </c>
      <c r="I495" s="1">
        <f t="shared" si="22"/>
        <v>0</v>
      </c>
      <c r="M495" s="1">
        <f ca="1">IF(F495="",SUMIF(F$3:F495,F494,M$3:M494),K495*L495)</f>
        <v>0</v>
      </c>
      <c r="N495" s="1">
        <f ca="1">IFERROR(IF(F495="",SUMIF(F$3:F495,F494,N$3:N494),VLOOKUP(J:J,Прайс!A:C,3,0)*K495)," ")</f>
        <v>0</v>
      </c>
      <c r="O495" s="7">
        <f ca="1">IFERROR(IF(F495="",SUMIF(F$3:F495,F494,O$3:O494),VLOOKUP(J:J,Прайс!A:E,5,0)*K495)," ")</f>
        <v>0</v>
      </c>
      <c r="P495" s="1">
        <f ca="1">IFERROR(IF(F495="",SUMIF(F$3:F495,F494,P$3:P494),VLOOKUP(J:J,Прайс!A:F,6,0)*K495)," ")</f>
        <v>0</v>
      </c>
      <c r="Q495" s="1">
        <f ca="1">IFERROR(IF(F495="",SUMIF(F$3:F495,F494,Q$3:Q494),VLOOKUP(J:J,Прайс!A:G,7,0)*K495)," ")</f>
        <v>0</v>
      </c>
      <c r="R495" s="7">
        <f ca="1">IFERROR(IF(F495="",SUMIF(F$3:F495,F494,R$3:R494),(N495-(M495+O495+P495)))," ")</f>
        <v>0</v>
      </c>
      <c r="S495" s="1">
        <f ca="1">IFERROR(IF(F495="",SUMIF(F$3:F495,F494,S$3:S494),(N495-(M495+O495+Q495)))," ")</f>
        <v>0</v>
      </c>
      <c r="T495" s="23" t="str">
        <f>IFERROR(IF(F495="",AVERAGEIF(F$3:F495,F494,T$3:T495),R495/N495)," ")</f>
        <v xml:space="preserve"> </v>
      </c>
      <c r="U495" s="23" t="str">
        <f>IFERROR(IF(F495="",AVERAGEIF(F$3:F495,F494,U$3:U495),S495/N495)," ")</f>
        <v xml:space="preserve"> </v>
      </c>
      <c r="V495" s="1" t="str">
        <f t="shared" si="23"/>
        <v xml:space="preserve"> </v>
      </c>
      <c r="AB495" s="7">
        <f ca="1">IFERROR(IF(F495="",SUMIF(F$3:F495,F494,AB$3:AB494),Доп!K493+Доп!L493)," ")</f>
        <v>0</v>
      </c>
      <c r="AC495" s="7">
        <f ca="1">IFERROR(IF(F495="",SUMIF(F$3:F495,F494,AC$3:AC494),IF(AB495&gt;0,AB495-(M495+P495),""))," ")</f>
        <v>0</v>
      </c>
      <c r="AD495" s="1">
        <f ca="1">IFERROR(IF(F495="",SUMIF(F$3:F495,F494,AD$3:AD494),IF(AB495&gt;0,AB495-(M495+Q495),""))," ")</f>
        <v>0</v>
      </c>
      <c r="AE495" s="23" t="str">
        <f>IFERROR(IF(F495="",AVERAGEIF(F$3:F495,F494,AE$3:AE495),AC495/N495)," ")</f>
        <v xml:space="preserve"> </v>
      </c>
      <c r="AF495" s="23" t="str">
        <f>IFERROR(IF(F495="",AVERAGEIF(F$3:F495,F494,AF$3:AF495),AD495/N495)," ")</f>
        <v xml:space="preserve"> </v>
      </c>
    </row>
    <row r="496" spans="7:32" ht="19" customHeight="1" x14ac:dyDescent="0.2">
      <c r="G496" s="1" t="str">
        <f t="shared" si="21"/>
        <v/>
      </c>
      <c r="I496" s="1">
        <f t="shared" si="22"/>
        <v>0</v>
      </c>
      <c r="M496" s="1">
        <f ca="1">IF(F496="",SUMIF(F$3:F496,F495,M$3:M495),K496*L496)</f>
        <v>0</v>
      </c>
      <c r="N496" s="1">
        <f ca="1">IFERROR(IF(F496="",SUMIF(F$3:F496,F495,N$3:N495),VLOOKUP(J:J,Прайс!A:C,3,0)*K496)," ")</f>
        <v>0</v>
      </c>
      <c r="O496" s="7">
        <f ca="1">IFERROR(IF(F496="",SUMIF(F$3:F496,F495,O$3:O495),VLOOKUP(J:J,Прайс!A:E,5,0)*K496)," ")</f>
        <v>0</v>
      </c>
      <c r="P496" s="1">
        <f ca="1">IFERROR(IF(F496="",SUMIF(F$3:F496,F495,P$3:P495),VLOOKUP(J:J,Прайс!A:F,6,0)*K496)," ")</f>
        <v>0</v>
      </c>
      <c r="Q496" s="1">
        <f ca="1">IFERROR(IF(F496="",SUMIF(F$3:F496,F495,Q$3:Q495),VLOOKUP(J:J,Прайс!A:G,7,0)*K496)," ")</f>
        <v>0</v>
      </c>
      <c r="R496" s="7">
        <f ca="1">IFERROR(IF(F496="",SUMIF(F$3:F496,F495,R$3:R495),(N496-(M496+O496+P496)))," ")</f>
        <v>0</v>
      </c>
      <c r="S496" s="1">
        <f ca="1">IFERROR(IF(F496="",SUMIF(F$3:F496,F495,S$3:S495),(N496-(M496+O496+Q496)))," ")</f>
        <v>0</v>
      </c>
      <c r="T496" s="23" t="str">
        <f>IFERROR(IF(F496="",AVERAGEIF(F$3:F496,F495,T$3:T496),R496/N496)," ")</f>
        <v xml:space="preserve"> </v>
      </c>
      <c r="U496" s="23" t="str">
        <f>IFERROR(IF(F496="",AVERAGEIF(F$3:F496,F495,U$3:U496),S496/N496)," ")</f>
        <v xml:space="preserve"> </v>
      </c>
      <c r="V496" s="1" t="str">
        <f t="shared" si="23"/>
        <v xml:space="preserve"> </v>
      </c>
      <c r="AB496" s="7">
        <f ca="1">IFERROR(IF(F496="",SUMIF(F$3:F496,F495,AB$3:AB495),Доп!K494+Доп!L494)," ")</f>
        <v>0</v>
      </c>
      <c r="AC496" s="7">
        <f ca="1">IFERROR(IF(F496="",SUMIF(F$3:F496,F495,AC$3:AC495),IF(AB496&gt;0,AB496-(M496+P496),""))," ")</f>
        <v>0</v>
      </c>
      <c r="AD496" s="1">
        <f ca="1">IFERROR(IF(F496="",SUMIF(F$3:F496,F495,AD$3:AD495),IF(AB496&gt;0,AB496-(M496+Q496),""))," ")</f>
        <v>0</v>
      </c>
      <c r="AE496" s="23" t="str">
        <f>IFERROR(IF(F496="",AVERAGEIF(F$3:F496,F495,AE$3:AE496),AC496/N496)," ")</f>
        <v xml:space="preserve"> </v>
      </c>
      <c r="AF496" s="23" t="str">
        <f>IFERROR(IF(F496="",AVERAGEIF(F$3:F496,F495,AF$3:AF496),AD496/N496)," ")</f>
        <v xml:space="preserve"> </v>
      </c>
    </row>
    <row r="497" spans="7:32" ht="19" customHeight="1" x14ac:dyDescent="0.2">
      <c r="G497" s="1" t="str">
        <f t="shared" si="21"/>
        <v/>
      </c>
      <c r="I497" s="1">
        <f t="shared" si="22"/>
        <v>0</v>
      </c>
      <c r="M497" s="1">
        <f ca="1">IF(F497="",SUMIF(F$3:F497,F496,M$3:M496),K497*L497)</f>
        <v>0</v>
      </c>
      <c r="N497" s="1">
        <f ca="1">IFERROR(IF(F497="",SUMIF(F$3:F497,F496,N$3:N496),VLOOKUP(J:J,Прайс!A:C,3,0)*K497)," ")</f>
        <v>0</v>
      </c>
      <c r="O497" s="7">
        <f ca="1">IFERROR(IF(F497="",SUMIF(F$3:F497,F496,O$3:O496),VLOOKUP(J:J,Прайс!A:E,5,0)*K497)," ")</f>
        <v>0</v>
      </c>
      <c r="P497" s="1">
        <f ca="1">IFERROR(IF(F497="",SUMIF(F$3:F497,F496,P$3:P496),VLOOKUP(J:J,Прайс!A:F,6,0)*K497)," ")</f>
        <v>0</v>
      </c>
      <c r="Q497" s="1">
        <f ca="1">IFERROR(IF(F497="",SUMIF(F$3:F497,F496,Q$3:Q496),VLOOKUP(J:J,Прайс!A:G,7,0)*K497)," ")</f>
        <v>0</v>
      </c>
      <c r="R497" s="7">
        <f ca="1">IFERROR(IF(F497="",SUMIF(F$3:F497,F496,R$3:R496),(N497-(M497+O497+P497)))," ")</f>
        <v>0</v>
      </c>
      <c r="S497" s="1">
        <f ca="1">IFERROR(IF(F497="",SUMIF(F$3:F497,F496,S$3:S496),(N497-(M497+O497+Q497)))," ")</f>
        <v>0</v>
      </c>
      <c r="T497" s="23" t="str">
        <f>IFERROR(IF(F497="",AVERAGEIF(F$3:F497,F496,T$3:T497),R497/N497)," ")</f>
        <v xml:space="preserve"> </v>
      </c>
      <c r="U497" s="23" t="str">
        <f>IFERROR(IF(F497="",AVERAGEIF(F$3:F497,F496,U$3:U497),S497/N497)," ")</f>
        <v xml:space="preserve"> </v>
      </c>
      <c r="V497" s="1" t="str">
        <f t="shared" si="23"/>
        <v xml:space="preserve"> </v>
      </c>
      <c r="AB497" s="7">
        <f ca="1">IFERROR(IF(F497="",SUMIF(F$3:F497,F496,AB$3:AB496),Доп!K495+Доп!L495)," ")</f>
        <v>0</v>
      </c>
      <c r="AC497" s="7">
        <f ca="1">IFERROR(IF(F497="",SUMIF(F$3:F497,F496,AC$3:AC496),IF(AB497&gt;0,AB497-(M497+P497),""))," ")</f>
        <v>0</v>
      </c>
      <c r="AD497" s="1">
        <f ca="1">IFERROR(IF(F497="",SUMIF(F$3:F497,F496,AD$3:AD496),IF(AB497&gt;0,AB497-(M497+Q497),""))," ")</f>
        <v>0</v>
      </c>
      <c r="AE497" s="23" t="str">
        <f>IFERROR(IF(F497="",AVERAGEIF(F$3:F497,F496,AE$3:AE497),AC497/N497)," ")</f>
        <v xml:space="preserve"> </v>
      </c>
      <c r="AF497" s="23" t="str">
        <f>IFERROR(IF(F497="",AVERAGEIF(F$3:F497,F496,AF$3:AF497),AD497/N497)," ")</f>
        <v xml:space="preserve"> </v>
      </c>
    </row>
    <row r="498" spans="7:32" ht="19" customHeight="1" x14ac:dyDescent="0.2">
      <c r="G498" s="1" t="str">
        <f t="shared" si="21"/>
        <v/>
      </c>
      <c r="I498" s="1">
        <f t="shared" si="22"/>
        <v>0</v>
      </c>
      <c r="M498" s="1">
        <f ca="1">IF(F498="",SUMIF(F$3:F498,F497,M$3:M497),K498*L498)</f>
        <v>0</v>
      </c>
      <c r="N498" s="1">
        <f ca="1">IFERROR(IF(F498="",SUMIF(F$3:F498,F497,N$3:N497),VLOOKUP(J:J,Прайс!A:C,3,0)*K498)," ")</f>
        <v>0</v>
      </c>
      <c r="O498" s="7">
        <f ca="1">IFERROR(IF(F498="",SUMIF(F$3:F498,F497,O$3:O497),VLOOKUP(J:J,Прайс!A:E,5,0)*K498)," ")</f>
        <v>0</v>
      </c>
      <c r="P498" s="1">
        <f ca="1">IFERROR(IF(F498="",SUMIF(F$3:F498,F497,P$3:P497),VLOOKUP(J:J,Прайс!A:F,6,0)*K498)," ")</f>
        <v>0</v>
      </c>
      <c r="Q498" s="1">
        <f ca="1">IFERROR(IF(F498="",SUMIF(F$3:F498,F497,Q$3:Q497),VLOOKUP(J:J,Прайс!A:G,7,0)*K498)," ")</f>
        <v>0</v>
      </c>
      <c r="R498" s="7">
        <f ca="1">IFERROR(IF(F498="",SUMIF(F$3:F498,F497,R$3:R497),(N498-(M498+O498+P498)))," ")</f>
        <v>0</v>
      </c>
      <c r="S498" s="1">
        <f ca="1">IFERROR(IF(F498="",SUMIF(F$3:F498,F497,S$3:S497),(N498-(M498+O498+Q498)))," ")</f>
        <v>0</v>
      </c>
      <c r="T498" s="23" t="str">
        <f>IFERROR(IF(F498="",AVERAGEIF(F$3:F498,F497,T$3:T498),R498/N498)," ")</f>
        <v xml:space="preserve"> </v>
      </c>
      <c r="U498" s="23" t="str">
        <f>IFERROR(IF(F498="",AVERAGEIF(F$3:F498,F497,U$3:U498),S498/N498)," ")</f>
        <v xml:space="preserve"> </v>
      </c>
      <c r="V498" s="1" t="str">
        <f t="shared" si="23"/>
        <v xml:space="preserve"> </v>
      </c>
      <c r="AB498" s="7">
        <f ca="1">IFERROR(IF(F498="",SUMIF(F$3:F498,F497,AB$3:AB497),Доп!K496+Доп!L496)," ")</f>
        <v>0</v>
      </c>
      <c r="AC498" s="7">
        <f ca="1">IFERROR(IF(F498="",SUMIF(F$3:F498,F497,AC$3:AC497),IF(AB498&gt;0,AB498-(M498+P498),""))," ")</f>
        <v>0</v>
      </c>
      <c r="AD498" s="1">
        <f ca="1">IFERROR(IF(F498="",SUMIF(F$3:F498,F497,AD$3:AD497),IF(AB498&gt;0,AB498-(M498+Q498),""))," ")</f>
        <v>0</v>
      </c>
      <c r="AE498" s="23" t="str">
        <f>IFERROR(IF(F498="",AVERAGEIF(F$3:F498,F497,AE$3:AE498),AC498/N498)," ")</f>
        <v xml:space="preserve"> </v>
      </c>
      <c r="AF498" s="23" t="str">
        <f>IFERROR(IF(F498="",AVERAGEIF(F$3:F498,F497,AF$3:AF498),AD498/N498)," ")</f>
        <v xml:space="preserve"> </v>
      </c>
    </row>
    <row r="499" spans="7:32" ht="19" customHeight="1" x14ac:dyDescent="0.2">
      <c r="G499" s="1" t="str">
        <f t="shared" si="21"/>
        <v/>
      </c>
      <c r="I499" s="1">
        <f t="shared" si="22"/>
        <v>0</v>
      </c>
      <c r="M499" s="1">
        <f ca="1">IF(F499="",SUMIF(F$3:F499,F498,M$3:M498),K499*L499)</f>
        <v>0</v>
      </c>
      <c r="N499" s="1">
        <f ca="1">IFERROR(IF(F499="",SUMIF(F$3:F499,F498,N$3:N498),VLOOKUP(J:J,Прайс!A:C,3,0)*K499)," ")</f>
        <v>0</v>
      </c>
      <c r="O499" s="7">
        <f ca="1">IFERROR(IF(F499="",SUMIF(F$3:F499,F498,O$3:O498),VLOOKUP(J:J,Прайс!A:E,5,0)*K499)," ")</f>
        <v>0</v>
      </c>
      <c r="P499" s="1">
        <f ca="1">IFERROR(IF(F499="",SUMIF(F$3:F499,F498,P$3:P498),VLOOKUP(J:J,Прайс!A:F,6,0)*K499)," ")</f>
        <v>0</v>
      </c>
      <c r="Q499" s="1">
        <f ca="1">IFERROR(IF(F499="",SUMIF(F$3:F499,F498,Q$3:Q498),VLOOKUP(J:J,Прайс!A:G,7,0)*K499)," ")</f>
        <v>0</v>
      </c>
      <c r="R499" s="7">
        <f ca="1">IFERROR(IF(F499="",SUMIF(F$3:F499,F498,R$3:R498),(N499-(M499+O499+P499)))," ")</f>
        <v>0</v>
      </c>
      <c r="S499" s="1">
        <f ca="1">IFERROR(IF(F499="",SUMIF(F$3:F499,F498,S$3:S498),(N499-(M499+O499+Q499)))," ")</f>
        <v>0</v>
      </c>
      <c r="T499" s="23" t="str">
        <f>IFERROR(IF(F499="",AVERAGEIF(F$3:F499,F498,T$3:T499),R499/N499)," ")</f>
        <v xml:space="preserve"> </v>
      </c>
      <c r="U499" s="23" t="str">
        <f>IFERROR(IF(F499="",AVERAGEIF(F$3:F499,F498,U$3:U499),S499/N499)," ")</f>
        <v xml:space="preserve"> </v>
      </c>
      <c r="V499" s="1" t="str">
        <f t="shared" si="23"/>
        <v xml:space="preserve"> </v>
      </c>
      <c r="AB499" s="7">
        <f ca="1">IFERROR(IF(F499="",SUMIF(F$3:F499,F498,AB$3:AB498),Доп!K497+Доп!L497)," ")</f>
        <v>0</v>
      </c>
      <c r="AC499" s="7">
        <f ca="1">IFERROR(IF(F499="",SUMIF(F$3:F499,F498,AC$3:AC498),IF(AB499&gt;0,AB499-(M499+P499),""))," ")</f>
        <v>0</v>
      </c>
      <c r="AD499" s="1">
        <f ca="1">IFERROR(IF(F499="",SUMIF(F$3:F499,F498,AD$3:AD498),IF(AB499&gt;0,AB499-(M499+Q499),""))," ")</f>
        <v>0</v>
      </c>
      <c r="AE499" s="23" t="str">
        <f>IFERROR(IF(F499="",AVERAGEIF(F$3:F499,F498,AE$3:AE499),AC499/N499)," ")</f>
        <v xml:space="preserve"> </v>
      </c>
      <c r="AF499" s="23" t="str">
        <f>IFERROR(IF(F499="",AVERAGEIF(F$3:F499,F498,AF$3:AF499),AD499/N499)," ")</f>
        <v xml:space="preserve"> </v>
      </c>
    </row>
    <row r="500" spans="7:32" ht="19" customHeight="1" x14ac:dyDescent="0.2">
      <c r="G500" s="1" t="str">
        <f t="shared" si="21"/>
        <v/>
      </c>
      <c r="I500" s="1">
        <f t="shared" si="22"/>
        <v>0</v>
      </c>
      <c r="M500" s="1">
        <f ca="1">IF(F500="",SUMIF(F$3:F500,F499,M$3:M499),K500*L500)</f>
        <v>0</v>
      </c>
      <c r="N500" s="1">
        <f ca="1">IFERROR(IF(F500="",SUMIF(F$3:F500,F499,N$3:N499),VLOOKUP(J:J,Прайс!A:C,3,0)*K500)," ")</f>
        <v>0</v>
      </c>
      <c r="O500" s="7">
        <f ca="1">IFERROR(IF(F500="",SUMIF(F$3:F500,F499,O$3:O499),VLOOKUP(J:J,Прайс!A:E,5,0)*K500)," ")</f>
        <v>0</v>
      </c>
      <c r="P500" s="1">
        <f ca="1">IFERROR(IF(F500="",SUMIF(F$3:F500,F499,P$3:P499),VLOOKUP(J:J,Прайс!A:F,6,0)*K500)," ")</f>
        <v>0</v>
      </c>
      <c r="Q500" s="1">
        <f ca="1">IFERROR(IF(F500="",SUMIF(F$3:F500,F499,Q$3:Q499),VLOOKUP(J:J,Прайс!A:G,7,0)*K500)," ")</f>
        <v>0</v>
      </c>
      <c r="R500" s="7">
        <f ca="1">IFERROR(IF(F500="",SUMIF(F$3:F500,F499,R$3:R499),(N500-(M500+O500+P500)))," ")</f>
        <v>0</v>
      </c>
      <c r="S500" s="1">
        <f ca="1">IFERROR(IF(F500="",SUMIF(F$3:F500,F499,S$3:S499),(N500-(M500+O500+Q500)))," ")</f>
        <v>0</v>
      </c>
      <c r="T500" s="23" t="str">
        <f>IFERROR(IF(F500="",AVERAGEIF(F$3:F500,F499,T$3:T500),R500/N500)," ")</f>
        <v xml:space="preserve"> </v>
      </c>
      <c r="U500" s="23" t="str">
        <f>IFERROR(IF(F500="",AVERAGEIF(F$3:F500,F499,U$3:U500),S500/N500)," ")</f>
        <v xml:space="preserve"> </v>
      </c>
      <c r="V500" s="1" t="str">
        <f t="shared" si="23"/>
        <v xml:space="preserve"> </v>
      </c>
      <c r="AB500" s="7">
        <f ca="1">IFERROR(IF(F500="",SUMIF(F$3:F500,F499,AB$3:AB499),Доп!K498+Доп!L498)," ")</f>
        <v>0</v>
      </c>
      <c r="AC500" s="7">
        <f ca="1">IFERROR(IF(F500="",SUMIF(F$3:F500,F499,AC$3:AC499),IF(AB500&gt;0,AB500-(M500+P500),""))," ")</f>
        <v>0</v>
      </c>
      <c r="AD500" s="1">
        <f ca="1">IFERROR(IF(F500="",SUMIF(F$3:F500,F499,AD$3:AD499),IF(AB500&gt;0,AB500-(M500+Q500),""))," ")</f>
        <v>0</v>
      </c>
      <c r="AE500" s="23" t="str">
        <f>IFERROR(IF(F500="",AVERAGEIF(F$3:F500,F499,AE$3:AE500),AC500/N500)," ")</f>
        <v xml:space="preserve"> </v>
      </c>
      <c r="AF500" s="23" t="str">
        <f>IFERROR(IF(F500="",AVERAGEIF(F$3:F500,F499,AF$3:AF500),AD500/N500)," ")</f>
        <v xml:space="preserve"> </v>
      </c>
    </row>
    <row r="501" spans="7:32" ht="19" customHeight="1" x14ac:dyDescent="0.2">
      <c r="G501" s="1" t="str">
        <f t="shared" si="21"/>
        <v/>
      </c>
      <c r="I501" s="1">
        <f t="shared" si="22"/>
        <v>0</v>
      </c>
      <c r="M501" s="1">
        <f ca="1">IF(F501="",SUMIF(F$3:F501,F500,M$3:M500),K501*L501)</f>
        <v>0</v>
      </c>
      <c r="N501" s="1">
        <f ca="1">IFERROR(IF(F501="",SUMIF(F$3:F501,F500,N$3:N500),VLOOKUP(J:J,Прайс!A:C,3,0)*K501)," ")</f>
        <v>0</v>
      </c>
      <c r="O501" s="7">
        <f ca="1">IFERROR(IF(F501="",SUMIF(F$3:F501,F500,O$3:O500),VLOOKUP(J:J,Прайс!A:E,5,0)*K501)," ")</f>
        <v>0</v>
      </c>
      <c r="P501" s="1">
        <f ca="1">IFERROR(IF(F501="",SUMIF(F$3:F501,F500,P$3:P500),VLOOKUP(J:J,Прайс!A:F,6,0)*K501)," ")</f>
        <v>0</v>
      </c>
      <c r="Q501" s="1">
        <f ca="1">IFERROR(IF(F501="",SUMIF(F$3:F501,F500,Q$3:Q500),VLOOKUP(J:J,Прайс!A:G,7,0)*K501)," ")</f>
        <v>0</v>
      </c>
      <c r="R501" s="7">
        <f ca="1">IFERROR(IF(F501="",SUMIF(F$3:F501,F500,R$3:R500),(N501-(M501+O501+P501)))," ")</f>
        <v>0</v>
      </c>
      <c r="S501" s="1">
        <f ca="1">IFERROR(IF(F501="",SUMIF(F$3:F501,F500,S$3:S500),(N501-(M501+O501+Q501)))," ")</f>
        <v>0</v>
      </c>
      <c r="T501" s="23" t="str">
        <f>IFERROR(IF(F501="",AVERAGEIF(F$3:F501,F500,T$3:T501),R501/N501)," ")</f>
        <v xml:space="preserve"> </v>
      </c>
      <c r="U501" s="23" t="str">
        <f>IFERROR(IF(F501="",AVERAGEIF(F$3:F501,F500,U$3:U501),S501/N501)," ")</f>
        <v xml:space="preserve"> </v>
      </c>
      <c r="V501" s="1" t="str">
        <f t="shared" si="23"/>
        <v xml:space="preserve"> </v>
      </c>
      <c r="AB501" s="7">
        <f ca="1">IFERROR(IF(F501="",SUMIF(F$3:F501,F500,AB$3:AB500),Доп!K499+Доп!L499)," ")</f>
        <v>0</v>
      </c>
      <c r="AC501" s="7">
        <f ca="1">IFERROR(IF(F501="",SUMIF(F$3:F501,F500,AC$3:AC500),IF(AB501&gt;0,AB501-(M501+P501),""))," ")</f>
        <v>0</v>
      </c>
      <c r="AD501" s="1">
        <f ca="1">IFERROR(IF(F501="",SUMIF(F$3:F501,F500,AD$3:AD500),IF(AB501&gt;0,AB501-(M501+Q501),""))," ")</f>
        <v>0</v>
      </c>
      <c r="AE501" s="23" t="str">
        <f>IFERROR(IF(F501="",AVERAGEIF(F$3:F501,F500,AE$3:AE501),AC501/N501)," ")</f>
        <v xml:space="preserve"> </v>
      </c>
      <c r="AF501" s="23" t="str">
        <f>IFERROR(IF(F501="",AVERAGEIF(F$3:F501,F500,AF$3:AF501),AD501/N501)," ")</f>
        <v xml:space="preserve"> </v>
      </c>
    </row>
    <row r="502" spans="7:32" ht="19" customHeight="1" x14ac:dyDescent="0.2">
      <c r="G502" s="1" t="str">
        <f t="shared" si="21"/>
        <v/>
      </c>
      <c r="I502" s="1">
        <f t="shared" si="22"/>
        <v>0</v>
      </c>
      <c r="M502" s="1">
        <f ca="1">IF(F502="",SUMIF(F$3:F502,F501,M$3:M501),K502*L502)</f>
        <v>0</v>
      </c>
      <c r="N502" s="1">
        <f ca="1">IFERROR(IF(F502="",SUMIF(F$3:F502,F501,N$3:N501),VLOOKUP(J:J,Прайс!A:C,3,0)*K502)," ")</f>
        <v>0</v>
      </c>
      <c r="O502" s="7">
        <f ca="1">IFERROR(IF(F502="",SUMIF(F$3:F502,F501,O$3:O501),VLOOKUP(J:J,Прайс!A:E,5,0)*K502)," ")</f>
        <v>0</v>
      </c>
      <c r="P502" s="1">
        <f ca="1">IFERROR(IF(F502="",SUMIF(F$3:F502,F501,P$3:P501),VLOOKUP(J:J,Прайс!A:F,6,0)*K502)," ")</f>
        <v>0</v>
      </c>
      <c r="Q502" s="1">
        <f ca="1">IFERROR(IF(F502="",SUMIF(F$3:F502,F501,Q$3:Q501),VLOOKUP(J:J,Прайс!A:G,7,0)*K502)," ")</f>
        <v>0</v>
      </c>
      <c r="R502" s="7">
        <f ca="1">IFERROR(IF(F502="",SUMIF(F$3:F502,F501,R$3:R501),(N502-(M502+O502+P502)))," ")</f>
        <v>0</v>
      </c>
      <c r="S502" s="1">
        <f ca="1">IFERROR(IF(F502="",SUMIF(F$3:F502,F501,S$3:S501),(N502-(M502+O502+Q502)))," ")</f>
        <v>0</v>
      </c>
      <c r="T502" s="23" t="str">
        <f>IFERROR(IF(F502="",AVERAGEIF(F$3:F502,F501,T$3:T502),R502/N502)," ")</f>
        <v xml:space="preserve"> </v>
      </c>
      <c r="U502" s="23" t="str">
        <f>IFERROR(IF(F502="",AVERAGEIF(F$3:F502,F501,U$3:U502),S502/N502)," ")</f>
        <v xml:space="preserve"> </v>
      </c>
      <c r="V502" s="1" t="str">
        <f t="shared" si="23"/>
        <v xml:space="preserve"> </v>
      </c>
      <c r="AB502" s="7">
        <f ca="1">IFERROR(IF(F502="",SUMIF(F$3:F502,F501,AB$3:AB501),Доп!K500+Доп!L500)," ")</f>
        <v>0</v>
      </c>
      <c r="AC502" s="7">
        <f ca="1">IFERROR(IF(F502="",SUMIF(F$3:F502,F501,AC$3:AC501),IF(AB502&gt;0,AB502-(M502+P502),""))," ")</f>
        <v>0</v>
      </c>
      <c r="AD502" s="1">
        <f ca="1">IFERROR(IF(F502="",SUMIF(F$3:F502,F501,AD$3:AD501),IF(AB502&gt;0,AB502-(M502+Q502),""))," ")</f>
        <v>0</v>
      </c>
      <c r="AE502" s="23" t="str">
        <f>IFERROR(IF(F502="",AVERAGEIF(F$3:F502,F501,AE$3:AE502),AC502/N502)," ")</f>
        <v xml:space="preserve"> </v>
      </c>
      <c r="AF502" s="23" t="str">
        <f>IFERROR(IF(F502="",AVERAGEIF(F$3:F502,F501,AF$3:AF502),AD502/N502)," ")</f>
        <v xml:space="preserve"> </v>
      </c>
    </row>
    <row r="503" spans="7:32" ht="19" customHeight="1" x14ac:dyDescent="0.2">
      <c r="G503" s="1" t="str">
        <f t="shared" si="21"/>
        <v/>
      </c>
      <c r="I503" s="1">
        <f t="shared" si="22"/>
        <v>0</v>
      </c>
      <c r="M503" s="1">
        <f ca="1">IF(F503="",SUMIF(F$3:F503,F502,M$3:M502),K503*L503)</f>
        <v>0</v>
      </c>
      <c r="N503" s="1">
        <f ca="1">IFERROR(IF(F503="",SUMIF(F$3:F503,F502,N$3:N502),VLOOKUP(J:J,Прайс!A:C,3,0)*K503)," ")</f>
        <v>0</v>
      </c>
      <c r="O503" s="7">
        <f ca="1">IFERROR(IF(F503="",SUMIF(F$3:F503,F502,O$3:O502),VLOOKUP(J:J,Прайс!A:E,5,0)*K503)," ")</f>
        <v>0</v>
      </c>
      <c r="P503" s="1">
        <f ca="1">IFERROR(IF(F503="",SUMIF(F$3:F503,F502,P$3:P502),VLOOKUP(J:J,Прайс!A:F,6,0)*K503)," ")</f>
        <v>0</v>
      </c>
      <c r="Q503" s="1">
        <f ca="1">IFERROR(IF(F503="",SUMIF(F$3:F503,F502,Q$3:Q502),VLOOKUP(J:J,Прайс!A:G,7,0)*K503)," ")</f>
        <v>0</v>
      </c>
      <c r="R503" s="7">
        <f ca="1">IFERROR(IF(F503="",SUMIF(F$3:F503,F502,R$3:R502),(N503-(M503+O503+P503)))," ")</f>
        <v>0</v>
      </c>
      <c r="S503" s="1">
        <f ca="1">IFERROR(IF(F503="",SUMIF(F$3:F503,F502,S$3:S502),(N503-(M503+O503+Q503)))," ")</f>
        <v>0</v>
      </c>
      <c r="T503" s="23" t="str">
        <f>IFERROR(IF(F503="",AVERAGEIF(F$3:F503,F502,T$3:T503),R503/N503)," ")</f>
        <v xml:space="preserve"> </v>
      </c>
      <c r="U503" s="23" t="str">
        <f>IFERROR(IF(F503="",AVERAGEIF(F$3:F503,F502,U$3:U503),S503/N503)," ")</f>
        <v xml:space="preserve"> </v>
      </c>
      <c r="V503" s="1" t="str">
        <f t="shared" si="23"/>
        <v xml:space="preserve"> </v>
      </c>
      <c r="AB503" s="7">
        <f ca="1">IFERROR(IF(F503="",SUMIF(F$3:F503,F502,AB$3:AB502),Доп!K501+Доп!L501)," ")</f>
        <v>0</v>
      </c>
      <c r="AC503" s="7">
        <f ca="1">IFERROR(IF(F503="",SUMIF(F$3:F503,F502,AC$3:AC502),IF(AB503&gt;0,AB503-(M503+P503),""))," ")</f>
        <v>0</v>
      </c>
      <c r="AD503" s="1">
        <f ca="1">IFERROR(IF(F503="",SUMIF(F$3:F503,F502,AD$3:AD502),IF(AB503&gt;0,AB503-(M503+Q503),""))," ")</f>
        <v>0</v>
      </c>
      <c r="AE503" s="23" t="str">
        <f>IFERROR(IF(F503="",AVERAGEIF(F$3:F503,F502,AE$3:AE503),AC503/N503)," ")</f>
        <v xml:space="preserve"> </v>
      </c>
      <c r="AF503" s="23" t="str">
        <f>IFERROR(IF(F503="",AVERAGEIF(F$3:F503,F502,AF$3:AF503),AD503/N503)," ")</f>
        <v xml:space="preserve"> </v>
      </c>
    </row>
    <row r="504" spans="7:32" ht="19" customHeight="1" x14ac:dyDescent="0.2">
      <c r="G504" s="1" t="str">
        <f t="shared" si="21"/>
        <v/>
      </c>
      <c r="I504" s="1">
        <f t="shared" si="22"/>
        <v>0</v>
      </c>
      <c r="M504" s="1">
        <f ca="1">IF(F504="",SUMIF(F$3:F504,F503,M$3:M503),K504*L504)</f>
        <v>0</v>
      </c>
      <c r="N504" s="1">
        <f ca="1">IFERROR(IF(F504="",SUMIF(F$3:F504,F503,N$3:N503),VLOOKUP(J:J,Прайс!A:C,3,0)*K504)," ")</f>
        <v>0</v>
      </c>
      <c r="O504" s="7">
        <f ca="1">IFERROR(IF(F504="",SUMIF(F$3:F504,F503,O$3:O503),VLOOKUP(J:J,Прайс!A:E,5,0)*K504)," ")</f>
        <v>0</v>
      </c>
      <c r="P504" s="1">
        <f ca="1">IFERROR(IF(F504="",SUMIF(F$3:F504,F503,P$3:P503),VLOOKUP(J:J,Прайс!A:F,6,0)*K504)," ")</f>
        <v>0</v>
      </c>
      <c r="Q504" s="1">
        <f ca="1">IFERROR(IF(F504="",SUMIF(F$3:F504,F503,Q$3:Q503),VLOOKUP(J:J,Прайс!A:G,7,0)*K504)," ")</f>
        <v>0</v>
      </c>
      <c r="R504" s="7">
        <f ca="1">IFERROR(IF(F504="",SUMIF(F$3:F504,F503,R$3:R503),(N504-(M504+O504+P504)))," ")</f>
        <v>0</v>
      </c>
      <c r="S504" s="1">
        <f ca="1">IFERROR(IF(F504="",SUMIF(F$3:F504,F503,S$3:S503),(N504-(M504+O504+Q504)))," ")</f>
        <v>0</v>
      </c>
      <c r="T504" s="23" t="str">
        <f>IFERROR(IF(F504="",AVERAGEIF(F$3:F504,F503,T$3:T504),R504/N504)," ")</f>
        <v xml:space="preserve"> </v>
      </c>
      <c r="U504" s="23" t="str">
        <f>IFERROR(IF(F504="",AVERAGEIF(F$3:F504,F503,U$3:U504),S504/N504)," ")</f>
        <v xml:space="preserve"> </v>
      </c>
      <c r="V504" s="1" t="str">
        <f t="shared" si="23"/>
        <v xml:space="preserve"> </v>
      </c>
      <c r="AB504" s="7">
        <f ca="1">IFERROR(IF(F504="",SUMIF(F$3:F504,F503,AB$3:AB503),Доп!K502+Доп!L502)," ")</f>
        <v>0</v>
      </c>
      <c r="AC504" s="7">
        <f ca="1">IFERROR(IF(F504="",SUMIF(F$3:F504,F503,AC$3:AC503),IF(AB504&gt;0,AB504-(M504+P504),""))," ")</f>
        <v>0</v>
      </c>
      <c r="AD504" s="1">
        <f ca="1">IFERROR(IF(F504="",SUMIF(F$3:F504,F503,AD$3:AD503),IF(AB504&gt;0,AB504-(M504+Q504),""))," ")</f>
        <v>0</v>
      </c>
      <c r="AE504" s="23" t="str">
        <f>IFERROR(IF(F504="",AVERAGEIF(F$3:F504,F503,AE$3:AE504),AC504/N504)," ")</f>
        <v xml:space="preserve"> </v>
      </c>
      <c r="AF504" s="23" t="str">
        <f>IFERROR(IF(F504="",AVERAGEIF(F$3:F504,F503,AF$3:AF504),AD504/N504)," ")</f>
        <v xml:space="preserve"> </v>
      </c>
    </row>
    <row r="505" spans="7:32" ht="19" customHeight="1" x14ac:dyDescent="0.2">
      <c r="G505" s="1" t="str">
        <f t="shared" si="21"/>
        <v/>
      </c>
      <c r="I505" s="1">
        <f t="shared" si="22"/>
        <v>0</v>
      </c>
      <c r="M505" s="1">
        <f ca="1">IF(F505="",SUMIF(F$3:F505,F504,M$3:M504),K505*L505)</f>
        <v>0</v>
      </c>
      <c r="N505" s="1">
        <f ca="1">IFERROR(IF(F505="",SUMIF(F$3:F505,F504,N$3:N504),VLOOKUP(J:J,Прайс!A:C,3,0)*K505)," ")</f>
        <v>0</v>
      </c>
      <c r="O505" s="7">
        <f ca="1">IFERROR(IF(F505="",SUMIF(F$3:F505,F504,O$3:O504),VLOOKUP(J:J,Прайс!A:E,5,0)*K505)," ")</f>
        <v>0</v>
      </c>
      <c r="P505" s="1">
        <f ca="1">IFERROR(IF(F505="",SUMIF(F$3:F505,F504,P$3:P504),VLOOKUP(J:J,Прайс!A:F,6,0)*K505)," ")</f>
        <v>0</v>
      </c>
      <c r="Q505" s="1">
        <f ca="1">IFERROR(IF(F505="",SUMIF(F$3:F505,F504,Q$3:Q504),VLOOKUP(J:J,Прайс!A:G,7,0)*K505)," ")</f>
        <v>0</v>
      </c>
      <c r="R505" s="7">
        <f ca="1">IFERROR(IF(F505="",SUMIF(F$3:F505,F504,R$3:R504),(N505-(M505+O505+P505)))," ")</f>
        <v>0</v>
      </c>
      <c r="S505" s="1">
        <f ca="1">IFERROR(IF(F505="",SUMIF(F$3:F505,F504,S$3:S504),(N505-(M505+O505+Q505)))," ")</f>
        <v>0</v>
      </c>
      <c r="T505" s="23" t="str">
        <f>IFERROR(IF(F505="",AVERAGEIF(F$3:F505,F504,T$3:T505),R505/N505)," ")</f>
        <v xml:space="preserve"> </v>
      </c>
      <c r="U505" s="23" t="str">
        <f>IFERROR(IF(F505="",AVERAGEIF(F$3:F505,F504,U$3:U505),S505/N505)," ")</f>
        <v xml:space="preserve"> </v>
      </c>
      <c r="V505" s="1" t="str">
        <f t="shared" si="23"/>
        <v xml:space="preserve"> </v>
      </c>
      <c r="AB505" s="7">
        <f ca="1">IFERROR(IF(F505="",SUMIF(F$3:F505,F504,AB$3:AB504),Доп!K503+Доп!L503)," ")</f>
        <v>0</v>
      </c>
      <c r="AC505" s="7">
        <f ca="1">IFERROR(IF(F505="",SUMIF(F$3:F505,F504,AC$3:AC504),IF(AB505&gt;0,AB505-(M505+P505),""))," ")</f>
        <v>0</v>
      </c>
      <c r="AD505" s="1">
        <f ca="1">IFERROR(IF(F505="",SUMIF(F$3:F505,F504,AD$3:AD504),IF(AB505&gt;0,AB505-(M505+Q505),""))," ")</f>
        <v>0</v>
      </c>
      <c r="AE505" s="23" t="str">
        <f>IFERROR(IF(F505="",AVERAGEIF(F$3:F505,F504,AE$3:AE505),AC505/N505)," ")</f>
        <v xml:space="preserve"> </v>
      </c>
      <c r="AF505" s="23" t="str">
        <f>IFERROR(IF(F505="",AVERAGEIF(F$3:F505,F504,AF$3:AF505),AD505/N505)," ")</f>
        <v xml:space="preserve"> </v>
      </c>
    </row>
    <row r="506" spans="7:32" ht="19" customHeight="1" x14ac:dyDescent="0.2">
      <c r="G506" s="1" t="str">
        <f t="shared" si="21"/>
        <v/>
      </c>
      <c r="I506" s="1">
        <f t="shared" si="22"/>
        <v>0</v>
      </c>
      <c r="M506" s="1">
        <f ca="1">IF(F506="",SUMIF(F$3:F506,F505,M$3:M505),K506*L506)</f>
        <v>0</v>
      </c>
      <c r="N506" s="1">
        <f ca="1">IFERROR(IF(F506="",SUMIF(F$3:F506,F505,N$3:N505),VLOOKUP(J:J,Прайс!A:C,3,0)*K506)," ")</f>
        <v>0</v>
      </c>
      <c r="O506" s="7">
        <f ca="1">IFERROR(IF(F506="",SUMIF(F$3:F506,F505,O$3:O505),VLOOKUP(J:J,Прайс!A:E,5,0)*K506)," ")</f>
        <v>0</v>
      </c>
      <c r="P506" s="1">
        <f ca="1">IFERROR(IF(F506="",SUMIF(F$3:F506,F505,P$3:P505),VLOOKUP(J:J,Прайс!A:F,6,0)*K506)," ")</f>
        <v>0</v>
      </c>
      <c r="Q506" s="1">
        <f ca="1">IFERROR(IF(F506="",SUMIF(F$3:F506,F505,Q$3:Q505),VLOOKUP(J:J,Прайс!A:G,7,0)*K506)," ")</f>
        <v>0</v>
      </c>
      <c r="R506" s="7">
        <f ca="1">IFERROR(IF(F506="",SUMIF(F$3:F506,F505,R$3:R505),(N506-(M506+O506+P506)))," ")</f>
        <v>0</v>
      </c>
      <c r="S506" s="1">
        <f ca="1">IFERROR(IF(F506="",SUMIF(F$3:F506,F505,S$3:S505),(N506-(M506+O506+Q506)))," ")</f>
        <v>0</v>
      </c>
      <c r="T506" s="23" t="str">
        <f>IFERROR(IF(F506="",AVERAGEIF(F$3:F506,F505,T$3:T506),R506/N506)," ")</f>
        <v xml:space="preserve"> </v>
      </c>
      <c r="U506" s="23" t="str">
        <f>IFERROR(IF(F506="",AVERAGEIF(F$3:F506,F505,U$3:U506),S506/N506)," ")</f>
        <v xml:space="preserve"> </v>
      </c>
      <c r="V506" s="1" t="str">
        <f t="shared" si="23"/>
        <v xml:space="preserve"> </v>
      </c>
      <c r="AB506" s="7">
        <f ca="1">IFERROR(IF(F506="",SUMIF(F$3:F506,F505,AB$3:AB505),Доп!K504+Доп!L504)," ")</f>
        <v>0</v>
      </c>
      <c r="AC506" s="7">
        <f ca="1">IFERROR(IF(F506="",SUMIF(F$3:F506,F505,AC$3:AC505),IF(AB506&gt;0,AB506-(M506+P506),""))," ")</f>
        <v>0</v>
      </c>
      <c r="AD506" s="1">
        <f ca="1">IFERROR(IF(F506="",SUMIF(F$3:F506,F505,AD$3:AD505),IF(AB506&gt;0,AB506-(M506+Q506),""))," ")</f>
        <v>0</v>
      </c>
      <c r="AE506" s="23" t="str">
        <f>IFERROR(IF(F506="",AVERAGEIF(F$3:F506,F505,AE$3:AE506),AC506/N506)," ")</f>
        <v xml:space="preserve"> </v>
      </c>
      <c r="AF506" s="23" t="str">
        <f>IFERROR(IF(F506="",AVERAGEIF(F$3:F506,F505,AF$3:AF506),AD506/N506)," ")</f>
        <v xml:space="preserve"> </v>
      </c>
    </row>
    <row r="507" spans="7:32" ht="19" customHeight="1" x14ac:dyDescent="0.2">
      <c r="G507" s="1" t="str">
        <f t="shared" si="21"/>
        <v/>
      </c>
      <c r="I507" s="1">
        <f t="shared" si="22"/>
        <v>0</v>
      </c>
      <c r="M507" s="1">
        <f ca="1">IF(F507="",SUMIF(F$3:F507,F506,M$3:M506),K507*L507)</f>
        <v>0</v>
      </c>
      <c r="N507" s="1">
        <f ca="1">IFERROR(IF(F507="",SUMIF(F$3:F507,F506,N$3:N506),VLOOKUP(J:J,Прайс!A:C,3,0)*K507)," ")</f>
        <v>0</v>
      </c>
      <c r="O507" s="7">
        <f ca="1">IFERROR(IF(F507="",SUMIF(F$3:F507,F506,O$3:O506),VLOOKUP(J:J,Прайс!A:E,5,0)*K507)," ")</f>
        <v>0</v>
      </c>
      <c r="P507" s="1">
        <f ca="1">IFERROR(IF(F507="",SUMIF(F$3:F507,F506,P$3:P506),VLOOKUP(J:J,Прайс!A:F,6,0)*K507)," ")</f>
        <v>0</v>
      </c>
      <c r="Q507" s="1">
        <f ca="1">IFERROR(IF(F507="",SUMIF(F$3:F507,F506,Q$3:Q506),VLOOKUP(J:J,Прайс!A:G,7,0)*K507)," ")</f>
        <v>0</v>
      </c>
      <c r="R507" s="7">
        <f ca="1">IFERROR(IF(F507="",SUMIF(F$3:F507,F506,R$3:R506),(N507-(M507+O507+P507)))," ")</f>
        <v>0</v>
      </c>
      <c r="S507" s="1">
        <f ca="1">IFERROR(IF(F507="",SUMIF(F$3:F507,F506,S$3:S506),(N507-(M507+O507+Q507)))," ")</f>
        <v>0</v>
      </c>
      <c r="T507" s="23" t="str">
        <f>IFERROR(IF(F507="",AVERAGEIF(F$3:F507,F506,T$3:T507),R507/N507)," ")</f>
        <v xml:space="preserve"> </v>
      </c>
      <c r="U507" s="23" t="str">
        <f>IFERROR(IF(F507="",AVERAGEIF(F$3:F507,F506,U$3:U507),S507/N507)," ")</f>
        <v xml:space="preserve"> </v>
      </c>
      <c r="V507" s="1" t="str">
        <f t="shared" si="23"/>
        <v xml:space="preserve"> </v>
      </c>
      <c r="AB507" s="7">
        <f ca="1">IFERROR(IF(F507="",SUMIF(F$3:F507,F506,AB$3:AB506),Доп!K505+Доп!L505)," ")</f>
        <v>0</v>
      </c>
      <c r="AC507" s="7">
        <f ca="1">IFERROR(IF(F507="",SUMIF(F$3:F507,F506,AC$3:AC506),IF(AB507&gt;0,AB507-(M507+P507),""))," ")</f>
        <v>0</v>
      </c>
      <c r="AD507" s="1">
        <f ca="1">IFERROR(IF(F507="",SUMIF(F$3:F507,F506,AD$3:AD506),IF(AB507&gt;0,AB507-(M507+Q507),""))," ")</f>
        <v>0</v>
      </c>
      <c r="AE507" s="23" t="str">
        <f>IFERROR(IF(F507="",AVERAGEIF(F$3:F507,F506,AE$3:AE507),AC507/N507)," ")</f>
        <v xml:space="preserve"> </v>
      </c>
      <c r="AF507" s="23" t="str">
        <f>IFERROR(IF(F507="",AVERAGEIF(F$3:F507,F506,AF$3:AF507),AD507/N507)," ")</f>
        <v xml:space="preserve"> </v>
      </c>
    </row>
    <row r="508" spans="7:32" ht="19" customHeight="1" x14ac:dyDescent="0.2">
      <c r="G508" s="1" t="str">
        <f t="shared" si="21"/>
        <v/>
      </c>
      <c r="I508" s="1">
        <f t="shared" si="22"/>
        <v>0</v>
      </c>
      <c r="M508" s="1">
        <f ca="1">IF(F508="",SUMIF(F$3:F508,F507,M$3:M507),K508*L508)</f>
        <v>0</v>
      </c>
      <c r="N508" s="1">
        <f ca="1">IFERROR(IF(F508="",SUMIF(F$3:F508,F507,N$3:N507),VLOOKUP(J:J,Прайс!A:C,3,0)*K508)," ")</f>
        <v>0</v>
      </c>
      <c r="O508" s="7">
        <f ca="1">IFERROR(IF(F508="",SUMIF(F$3:F508,F507,O$3:O507),VLOOKUP(J:J,Прайс!A:E,5,0)*K508)," ")</f>
        <v>0</v>
      </c>
      <c r="P508" s="1">
        <f ca="1">IFERROR(IF(F508="",SUMIF(F$3:F508,F507,P$3:P507),VLOOKUP(J:J,Прайс!A:F,6,0)*K508)," ")</f>
        <v>0</v>
      </c>
      <c r="Q508" s="1">
        <f ca="1">IFERROR(IF(F508="",SUMIF(F$3:F508,F507,Q$3:Q507),VLOOKUP(J:J,Прайс!A:G,7,0)*K508)," ")</f>
        <v>0</v>
      </c>
      <c r="R508" s="7">
        <f ca="1">IFERROR(IF(F508="",SUMIF(F$3:F508,F507,R$3:R507),(N508-(M508+O508+P508)))," ")</f>
        <v>0</v>
      </c>
      <c r="S508" s="1">
        <f ca="1">IFERROR(IF(F508="",SUMIF(F$3:F508,F507,S$3:S507),(N508-(M508+O508+Q508)))," ")</f>
        <v>0</v>
      </c>
      <c r="T508" s="23" t="str">
        <f>IFERROR(IF(F508="",AVERAGEIF(F$3:F508,F507,T$3:T508),R508/N508)," ")</f>
        <v xml:space="preserve"> </v>
      </c>
      <c r="U508" s="23" t="str">
        <f>IFERROR(IF(F508="",AVERAGEIF(F$3:F508,F507,U$3:U508),S508/N508)," ")</f>
        <v xml:space="preserve"> </v>
      </c>
      <c r="V508" s="1" t="str">
        <f t="shared" si="23"/>
        <v xml:space="preserve"> </v>
      </c>
      <c r="AB508" s="7">
        <f ca="1">IFERROR(IF(F508="",SUMIF(F$3:F508,F507,AB$3:AB507),Доп!K506+Доп!L506)," ")</f>
        <v>0</v>
      </c>
      <c r="AC508" s="7">
        <f ca="1">IFERROR(IF(F508="",SUMIF(F$3:F508,F507,AC$3:AC507),IF(AB508&gt;0,AB508-(M508+P508),""))," ")</f>
        <v>0</v>
      </c>
      <c r="AD508" s="1">
        <f ca="1">IFERROR(IF(F508="",SUMIF(F$3:F508,F507,AD$3:AD507),IF(AB508&gt;0,AB508-(M508+Q508),""))," ")</f>
        <v>0</v>
      </c>
      <c r="AE508" s="23" t="str">
        <f>IFERROR(IF(F508="",AVERAGEIF(F$3:F508,F507,AE$3:AE508),AC508/N508)," ")</f>
        <v xml:space="preserve"> </v>
      </c>
      <c r="AF508" s="23" t="str">
        <f>IFERROR(IF(F508="",AVERAGEIF(F$3:F508,F507,AF$3:AF508),AD508/N508)," ")</f>
        <v xml:space="preserve"> </v>
      </c>
    </row>
    <row r="509" spans="7:32" ht="19" customHeight="1" x14ac:dyDescent="0.2">
      <c r="G509" s="1" t="str">
        <f t="shared" si="21"/>
        <v/>
      </c>
      <c r="I509" s="1">
        <f t="shared" si="22"/>
        <v>0</v>
      </c>
      <c r="M509" s="1">
        <f ca="1">IF(F509="",SUMIF(F$3:F509,F508,M$3:M508),K509*L509)</f>
        <v>0</v>
      </c>
      <c r="N509" s="1">
        <f ca="1">IFERROR(IF(F509="",SUMIF(F$3:F509,F508,N$3:N508),VLOOKUP(J:J,Прайс!A:C,3,0)*K509)," ")</f>
        <v>0</v>
      </c>
      <c r="O509" s="7">
        <f ca="1">IFERROR(IF(F509="",SUMIF(F$3:F509,F508,O$3:O508),VLOOKUP(J:J,Прайс!A:E,5,0)*K509)," ")</f>
        <v>0</v>
      </c>
      <c r="P509" s="1">
        <f ca="1">IFERROR(IF(F509="",SUMIF(F$3:F509,F508,P$3:P508),VLOOKUP(J:J,Прайс!A:F,6,0)*K509)," ")</f>
        <v>0</v>
      </c>
      <c r="Q509" s="1">
        <f ca="1">IFERROR(IF(F509="",SUMIF(F$3:F509,F508,Q$3:Q508),VLOOKUP(J:J,Прайс!A:G,7,0)*K509)," ")</f>
        <v>0</v>
      </c>
      <c r="R509" s="7">
        <f ca="1">IFERROR(IF(F509="",SUMIF(F$3:F509,F508,R$3:R508),(N509-(M509+O509+P509)))," ")</f>
        <v>0</v>
      </c>
      <c r="S509" s="1">
        <f ca="1">IFERROR(IF(F509="",SUMIF(F$3:F509,F508,S$3:S508),(N509-(M509+O509+Q509)))," ")</f>
        <v>0</v>
      </c>
      <c r="T509" s="23" t="str">
        <f>IFERROR(IF(F509="",AVERAGEIF(F$3:F509,F508,T$3:T509),R509/N509)," ")</f>
        <v xml:space="preserve"> </v>
      </c>
      <c r="U509" s="23" t="str">
        <f>IFERROR(IF(F509="",AVERAGEIF(F$3:F509,F508,U$3:U509),S509/N509)," ")</f>
        <v xml:space="preserve"> </v>
      </c>
      <c r="V509" s="1" t="str">
        <f t="shared" si="23"/>
        <v xml:space="preserve"> </v>
      </c>
      <c r="AB509" s="7">
        <f ca="1">IFERROR(IF(F509="",SUMIF(F$3:F509,F508,AB$3:AB508),Доп!K507+Доп!L507)," ")</f>
        <v>0</v>
      </c>
      <c r="AC509" s="7">
        <f ca="1">IFERROR(IF(F509="",SUMIF(F$3:F509,F508,AC$3:AC508),IF(AB509&gt;0,AB509-(M509+P509),""))," ")</f>
        <v>0</v>
      </c>
      <c r="AD509" s="1">
        <f ca="1">IFERROR(IF(F509="",SUMIF(F$3:F509,F508,AD$3:AD508),IF(AB509&gt;0,AB509-(M509+Q509),""))," ")</f>
        <v>0</v>
      </c>
      <c r="AE509" s="23" t="str">
        <f>IFERROR(IF(F509="",AVERAGEIF(F$3:F509,F508,AE$3:AE509),AC509/N509)," ")</f>
        <v xml:space="preserve"> </v>
      </c>
      <c r="AF509" s="23" t="str">
        <f>IFERROR(IF(F509="",AVERAGEIF(F$3:F509,F508,AF$3:AF509),AD509/N509)," ")</f>
        <v xml:space="preserve"> </v>
      </c>
    </row>
    <row r="510" spans="7:32" ht="19" customHeight="1" x14ac:dyDescent="0.2">
      <c r="G510" s="1" t="str">
        <f t="shared" si="21"/>
        <v/>
      </c>
      <c r="I510" s="1">
        <f t="shared" si="22"/>
        <v>0</v>
      </c>
      <c r="M510" s="1">
        <f ca="1">IF(F510="",SUMIF(F$3:F510,F509,M$3:M509),K510*L510)</f>
        <v>0</v>
      </c>
      <c r="N510" s="1">
        <f ca="1">IFERROR(IF(F510="",SUMIF(F$3:F510,F509,N$3:N509),VLOOKUP(J:J,Прайс!A:C,3,0)*K510)," ")</f>
        <v>0</v>
      </c>
      <c r="O510" s="7">
        <f ca="1">IFERROR(IF(F510="",SUMIF(F$3:F510,F509,O$3:O509),VLOOKUP(J:J,Прайс!A:E,5,0)*K510)," ")</f>
        <v>0</v>
      </c>
      <c r="P510" s="1">
        <f ca="1">IFERROR(IF(F510="",SUMIF(F$3:F510,F509,P$3:P509),VLOOKUP(J:J,Прайс!A:F,6,0)*K510)," ")</f>
        <v>0</v>
      </c>
      <c r="Q510" s="1">
        <f ca="1">IFERROR(IF(F510="",SUMIF(F$3:F510,F509,Q$3:Q509),VLOOKUP(J:J,Прайс!A:G,7,0)*K510)," ")</f>
        <v>0</v>
      </c>
      <c r="R510" s="7">
        <f ca="1">IFERROR(IF(F510="",SUMIF(F$3:F510,F509,R$3:R509),(N510-(M510+O510+P510)))," ")</f>
        <v>0</v>
      </c>
      <c r="S510" s="1">
        <f ca="1">IFERROR(IF(F510="",SUMIF(F$3:F510,F509,S$3:S509),(N510-(M510+O510+Q510)))," ")</f>
        <v>0</v>
      </c>
      <c r="T510" s="23" t="str">
        <f>IFERROR(IF(F510="",AVERAGEIF(F$3:F510,F509,T$3:T510),R510/N510)," ")</f>
        <v xml:space="preserve"> </v>
      </c>
      <c r="U510" s="23" t="str">
        <f>IFERROR(IF(F510="",AVERAGEIF(F$3:F510,F509,U$3:U510),S510/N510)," ")</f>
        <v xml:space="preserve"> </v>
      </c>
      <c r="V510" s="1" t="str">
        <f t="shared" si="23"/>
        <v xml:space="preserve"> </v>
      </c>
      <c r="AB510" s="7">
        <f ca="1">IFERROR(IF(F510="",SUMIF(F$3:F510,F509,AB$3:AB509),Доп!K508+Доп!L508)," ")</f>
        <v>0</v>
      </c>
      <c r="AC510" s="7">
        <f ca="1">IFERROR(IF(F510="",SUMIF(F$3:F510,F509,AC$3:AC509),IF(AB510&gt;0,AB510-(M510+P510),""))," ")</f>
        <v>0</v>
      </c>
      <c r="AD510" s="1">
        <f ca="1">IFERROR(IF(F510="",SUMIF(F$3:F510,F509,AD$3:AD509),IF(AB510&gt;0,AB510-(M510+Q510),""))," ")</f>
        <v>0</v>
      </c>
      <c r="AE510" s="23" t="str">
        <f>IFERROR(IF(F510="",AVERAGEIF(F$3:F510,F509,AE$3:AE510),AC510/N510)," ")</f>
        <v xml:space="preserve"> </v>
      </c>
      <c r="AF510" s="23" t="str">
        <f>IFERROR(IF(F510="",AVERAGEIF(F$3:F510,F509,AF$3:AF510),AD510/N510)," ")</f>
        <v xml:space="preserve"> </v>
      </c>
    </row>
    <row r="511" spans="7:32" ht="19" customHeight="1" x14ac:dyDescent="0.2">
      <c r="G511" s="1" t="str">
        <f t="shared" si="21"/>
        <v/>
      </c>
      <c r="I511" s="1">
        <f t="shared" si="22"/>
        <v>0</v>
      </c>
      <c r="M511" s="1">
        <f ca="1">IF(F511="",SUMIF(F$3:F511,F510,M$3:M510),K511*L511)</f>
        <v>0</v>
      </c>
      <c r="N511" s="1">
        <f ca="1">IFERROR(IF(F511="",SUMIF(F$3:F511,F510,N$3:N510),VLOOKUP(J:J,Прайс!A:C,3,0)*K511)," ")</f>
        <v>0</v>
      </c>
      <c r="O511" s="7">
        <f ca="1">IFERROR(IF(F511="",SUMIF(F$3:F511,F510,O$3:O510),VLOOKUP(J:J,Прайс!A:E,5,0)*K511)," ")</f>
        <v>0</v>
      </c>
      <c r="P511" s="1">
        <f ca="1">IFERROR(IF(F511="",SUMIF(F$3:F511,F510,P$3:P510),VLOOKUP(J:J,Прайс!A:F,6,0)*K511)," ")</f>
        <v>0</v>
      </c>
      <c r="Q511" s="1">
        <f ca="1">IFERROR(IF(F511="",SUMIF(F$3:F511,F510,Q$3:Q510),VLOOKUP(J:J,Прайс!A:G,7,0)*K511)," ")</f>
        <v>0</v>
      </c>
      <c r="R511" s="7">
        <f ca="1">IFERROR(IF(F511="",SUMIF(F$3:F511,F510,R$3:R510),(N511-(M511+O511+P511)))," ")</f>
        <v>0</v>
      </c>
      <c r="S511" s="1">
        <f ca="1">IFERROR(IF(F511="",SUMIF(F$3:F511,F510,S$3:S510),(N511-(M511+O511+Q511)))," ")</f>
        <v>0</v>
      </c>
      <c r="T511" s="23" t="str">
        <f>IFERROR(IF(F511="",AVERAGEIF(F$3:F511,F510,T$3:T511),R511/N511)," ")</f>
        <v xml:space="preserve"> </v>
      </c>
      <c r="U511" s="23" t="str">
        <f>IFERROR(IF(F511="",AVERAGEIF(F$3:F511,F510,U$3:U511),S511/N511)," ")</f>
        <v xml:space="preserve"> </v>
      </c>
      <c r="V511" s="1" t="str">
        <f t="shared" si="23"/>
        <v xml:space="preserve"> </v>
      </c>
      <c r="AB511" s="7">
        <f ca="1">IFERROR(IF(F511="",SUMIF(F$3:F511,F510,AB$3:AB510),Доп!K509+Доп!L509)," ")</f>
        <v>0</v>
      </c>
      <c r="AC511" s="7">
        <f ca="1">IFERROR(IF(F511="",SUMIF(F$3:F511,F510,AC$3:AC510),IF(AB511&gt;0,AB511-(M511+P511),""))," ")</f>
        <v>0</v>
      </c>
      <c r="AD511" s="1">
        <f ca="1">IFERROR(IF(F511="",SUMIF(F$3:F511,F510,AD$3:AD510),IF(AB511&gt;0,AB511-(M511+Q511),""))," ")</f>
        <v>0</v>
      </c>
      <c r="AE511" s="23" t="str">
        <f>IFERROR(IF(F511="",AVERAGEIF(F$3:F511,F510,AE$3:AE511),AC511/N511)," ")</f>
        <v xml:space="preserve"> </v>
      </c>
      <c r="AF511" s="23" t="str">
        <f>IFERROR(IF(F511="",AVERAGEIF(F$3:F511,F510,AF$3:AF511),AD511/N511)," ")</f>
        <v xml:space="preserve"> </v>
      </c>
    </row>
    <row r="512" spans="7:32" ht="19" customHeight="1" x14ac:dyDescent="0.2">
      <c r="G512" s="1" t="str">
        <f t="shared" si="21"/>
        <v/>
      </c>
      <c r="I512" s="1">
        <f t="shared" si="22"/>
        <v>0</v>
      </c>
      <c r="M512" s="1">
        <f ca="1">IF(F512="",SUMIF(F$3:F512,F511,M$3:M511),K512*L512)</f>
        <v>0</v>
      </c>
      <c r="N512" s="1">
        <f ca="1">IFERROR(IF(F512="",SUMIF(F$3:F512,F511,N$3:N511),VLOOKUP(J:J,Прайс!A:C,3,0)*K512)," ")</f>
        <v>0</v>
      </c>
      <c r="O512" s="7">
        <f ca="1">IFERROR(IF(F512="",SUMIF(F$3:F512,F511,O$3:O511),VLOOKUP(J:J,Прайс!A:E,5,0)*K512)," ")</f>
        <v>0</v>
      </c>
      <c r="P512" s="1">
        <f ca="1">IFERROR(IF(F512="",SUMIF(F$3:F512,F511,P$3:P511),VLOOKUP(J:J,Прайс!A:F,6,0)*K512)," ")</f>
        <v>0</v>
      </c>
      <c r="Q512" s="1">
        <f ca="1">IFERROR(IF(F512="",SUMIF(F$3:F512,F511,Q$3:Q511),VLOOKUP(J:J,Прайс!A:G,7,0)*K512)," ")</f>
        <v>0</v>
      </c>
      <c r="R512" s="7">
        <f ca="1">IFERROR(IF(F512="",SUMIF(F$3:F512,F511,R$3:R511),(N512-(M512+O512+P512)))," ")</f>
        <v>0</v>
      </c>
      <c r="S512" s="1">
        <f ca="1">IFERROR(IF(F512="",SUMIF(F$3:F512,F511,S$3:S511),(N512-(M512+O512+Q512)))," ")</f>
        <v>0</v>
      </c>
      <c r="T512" s="23" t="str">
        <f>IFERROR(IF(F512="",AVERAGEIF(F$3:F512,F511,T$3:T512),R512/N512)," ")</f>
        <v xml:space="preserve"> </v>
      </c>
      <c r="U512" s="23" t="str">
        <f>IFERROR(IF(F512="",AVERAGEIF(F$3:F512,F511,U$3:U512),S512/N512)," ")</f>
        <v xml:space="preserve"> </v>
      </c>
      <c r="V512" s="1" t="str">
        <f t="shared" si="23"/>
        <v xml:space="preserve"> </v>
      </c>
      <c r="AB512" s="7">
        <f ca="1">IFERROR(IF(F512="",SUMIF(F$3:F512,F511,AB$3:AB511),Доп!K510+Доп!L510)," ")</f>
        <v>0</v>
      </c>
      <c r="AC512" s="7">
        <f ca="1">IFERROR(IF(F512="",SUMIF(F$3:F512,F511,AC$3:AC511),IF(AB512&gt;0,AB512-(M512+P512),""))," ")</f>
        <v>0</v>
      </c>
      <c r="AD512" s="1">
        <f ca="1">IFERROR(IF(F512="",SUMIF(F$3:F512,F511,AD$3:AD511),IF(AB512&gt;0,AB512-(M512+Q512),""))," ")</f>
        <v>0</v>
      </c>
      <c r="AE512" s="23" t="str">
        <f>IFERROR(IF(F512="",AVERAGEIF(F$3:F512,F511,AE$3:AE512),AC512/N512)," ")</f>
        <v xml:space="preserve"> </v>
      </c>
      <c r="AF512" s="23" t="str">
        <f>IFERROR(IF(F512="",AVERAGEIF(F$3:F512,F511,AF$3:AF512),AD512/N512)," ")</f>
        <v xml:space="preserve"> </v>
      </c>
    </row>
    <row r="513" spans="7:32" ht="19" customHeight="1" x14ac:dyDescent="0.2">
      <c r="G513" s="1" t="str">
        <f t="shared" si="21"/>
        <v/>
      </c>
      <c r="I513" s="1">
        <f t="shared" si="22"/>
        <v>0</v>
      </c>
      <c r="M513" s="1">
        <f ca="1">IF(F513="",SUMIF(F$3:F513,F512,M$3:M512),K513*L513)</f>
        <v>0</v>
      </c>
      <c r="N513" s="1">
        <f ca="1">IFERROR(IF(F513="",SUMIF(F$3:F513,F512,N$3:N512),VLOOKUP(J:J,Прайс!A:C,3,0)*K513)," ")</f>
        <v>0</v>
      </c>
      <c r="O513" s="7">
        <f ca="1">IFERROR(IF(F513="",SUMIF(F$3:F513,F512,O$3:O512),VLOOKUP(J:J,Прайс!A:E,5,0)*K513)," ")</f>
        <v>0</v>
      </c>
      <c r="P513" s="1">
        <f ca="1">IFERROR(IF(F513="",SUMIF(F$3:F513,F512,P$3:P512),VLOOKUP(J:J,Прайс!A:F,6,0)*K513)," ")</f>
        <v>0</v>
      </c>
      <c r="Q513" s="1">
        <f ca="1">IFERROR(IF(F513="",SUMIF(F$3:F513,F512,Q$3:Q512),VLOOKUP(J:J,Прайс!A:G,7,0)*K513)," ")</f>
        <v>0</v>
      </c>
      <c r="R513" s="7">
        <f ca="1">IFERROR(IF(F513="",SUMIF(F$3:F513,F512,R$3:R512),(N513-(M513+O513+P513)))," ")</f>
        <v>0</v>
      </c>
      <c r="S513" s="1">
        <f ca="1">IFERROR(IF(F513="",SUMIF(F$3:F513,F512,S$3:S512),(N513-(M513+O513+Q513)))," ")</f>
        <v>0</v>
      </c>
      <c r="T513" s="23" t="str">
        <f>IFERROR(IF(F513="",AVERAGEIF(F$3:F513,F512,T$3:T513),R513/N513)," ")</f>
        <v xml:space="preserve"> </v>
      </c>
      <c r="U513" s="23" t="str">
        <f>IFERROR(IF(F513="",AVERAGEIF(F$3:F513,F512,U$3:U513),S513/N513)," ")</f>
        <v xml:space="preserve"> </v>
      </c>
      <c r="V513" s="1" t="str">
        <f t="shared" si="23"/>
        <v xml:space="preserve"> </v>
      </c>
      <c r="AB513" s="7">
        <f ca="1">IFERROR(IF(F513="",SUMIF(F$3:F513,F512,AB$3:AB512),Доп!K511+Доп!L511)," ")</f>
        <v>0</v>
      </c>
      <c r="AC513" s="7">
        <f ca="1">IFERROR(IF(F513="",SUMIF(F$3:F513,F512,AC$3:AC512),IF(AB513&gt;0,AB513-(M513+P513),""))," ")</f>
        <v>0</v>
      </c>
      <c r="AD513" s="1">
        <f ca="1">IFERROR(IF(F513="",SUMIF(F$3:F513,F512,AD$3:AD512),IF(AB513&gt;0,AB513-(M513+Q513),""))," ")</f>
        <v>0</v>
      </c>
      <c r="AE513" s="23" t="str">
        <f>IFERROR(IF(F513="",AVERAGEIF(F$3:F513,F512,AE$3:AE513),AC513/N513)," ")</f>
        <v xml:space="preserve"> </v>
      </c>
      <c r="AF513" s="23" t="str">
        <f>IFERROR(IF(F513="",AVERAGEIF(F$3:F513,F512,AF$3:AF513),AD513/N513)," ")</f>
        <v xml:space="preserve"> </v>
      </c>
    </row>
    <row r="514" spans="7:32" ht="19" customHeight="1" x14ac:dyDescent="0.2">
      <c r="G514" s="1" t="str">
        <f t="shared" si="21"/>
        <v/>
      </c>
      <c r="I514" s="1">
        <f t="shared" si="22"/>
        <v>0</v>
      </c>
      <c r="M514" s="1">
        <f ca="1">IF(F514="",SUMIF(F$3:F514,F513,M$3:M513),K514*L514)</f>
        <v>0</v>
      </c>
      <c r="N514" s="1">
        <f ca="1">IFERROR(IF(F514="",SUMIF(F$3:F514,F513,N$3:N513),VLOOKUP(J:J,Прайс!A:C,3,0)*K514)," ")</f>
        <v>0</v>
      </c>
      <c r="O514" s="7">
        <f ca="1">IFERROR(IF(F514="",SUMIF(F$3:F514,F513,O$3:O513),VLOOKUP(J:J,Прайс!A:E,5,0)*K514)," ")</f>
        <v>0</v>
      </c>
      <c r="P514" s="1">
        <f ca="1">IFERROR(IF(F514="",SUMIF(F$3:F514,F513,P$3:P513),VLOOKUP(J:J,Прайс!A:F,6,0)*K514)," ")</f>
        <v>0</v>
      </c>
      <c r="Q514" s="1">
        <f ca="1">IFERROR(IF(F514="",SUMIF(F$3:F514,F513,Q$3:Q513),VLOOKUP(J:J,Прайс!A:G,7,0)*K514)," ")</f>
        <v>0</v>
      </c>
      <c r="R514" s="7">
        <f ca="1">IFERROR(IF(F514="",SUMIF(F$3:F514,F513,R$3:R513),(N514-(M514+O514+P514)))," ")</f>
        <v>0</v>
      </c>
      <c r="S514" s="1">
        <f ca="1">IFERROR(IF(F514="",SUMIF(F$3:F514,F513,S$3:S513),(N514-(M514+O514+Q514)))," ")</f>
        <v>0</v>
      </c>
      <c r="T514" s="23" t="str">
        <f>IFERROR(IF(F514="",AVERAGEIF(F$3:F514,F513,T$3:T514),R514/N514)," ")</f>
        <v xml:space="preserve"> </v>
      </c>
      <c r="U514" s="23" t="str">
        <f>IFERROR(IF(F514="",AVERAGEIF(F$3:F514,F513,U$3:U514),S514/N514)," ")</f>
        <v xml:space="preserve"> </v>
      </c>
      <c r="V514" s="1" t="str">
        <f t="shared" si="23"/>
        <v xml:space="preserve"> </v>
      </c>
      <c r="AB514" s="7">
        <f ca="1">IFERROR(IF(F514="",SUMIF(F$3:F514,F513,AB$3:AB513),Доп!K512+Доп!L512)," ")</f>
        <v>0</v>
      </c>
      <c r="AC514" s="7">
        <f ca="1">IFERROR(IF(F514="",SUMIF(F$3:F514,F513,AC$3:AC513),IF(AB514&gt;0,AB514-(M514+P514),""))," ")</f>
        <v>0</v>
      </c>
      <c r="AD514" s="1">
        <f ca="1">IFERROR(IF(F514="",SUMIF(F$3:F514,F513,AD$3:AD513),IF(AB514&gt;0,AB514-(M514+Q514),""))," ")</f>
        <v>0</v>
      </c>
      <c r="AE514" s="23" t="str">
        <f>IFERROR(IF(F514="",AVERAGEIF(F$3:F514,F513,AE$3:AE514),AC514/N514)," ")</f>
        <v xml:space="preserve"> </v>
      </c>
      <c r="AF514" s="23" t="str">
        <f>IFERROR(IF(F514="",AVERAGEIF(F$3:F514,F513,AF$3:AF514),AD514/N514)," ")</f>
        <v xml:space="preserve"> </v>
      </c>
    </row>
    <row r="515" spans="7:32" ht="19" customHeight="1" x14ac:dyDescent="0.2">
      <c r="G515" s="1" t="str">
        <f t="shared" si="21"/>
        <v/>
      </c>
      <c r="I515" s="1">
        <f t="shared" si="22"/>
        <v>0</v>
      </c>
      <c r="M515" s="1">
        <f ca="1">IF(F515="",SUMIF(F$3:F515,F514,M$3:M514),K515*L515)</f>
        <v>0</v>
      </c>
      <c r="N515" s="1">
        <f ca="1">IFERROR(IF(F515="",SUMIF(F$3:F515,F514,N$3:N514),VLOOKUP(J:J,Прайс!A:C,3,0)*K515)," ")</f>
        <v>0</v>
      </c>
      <c r="O515" s="7">
        <f ca="1">IFERROR(IF(F515="",SUMIF(F$3:F515,F514,O$3:O514),VLOOKUP(J:J,Прайс!A:E,5,0)*K515)," ")</f>
        <v>0</v>
      </c>
      <c r="P515" s="1">
        <f ca="1">IFERROR(IF(F515="",SUMIF(F$3:F515,F514,P$3:P514),VLOOKUP(J:J,Прайс!A:F,6,0)*K515)," ")</f>
        <v>0</v>
      </c>
      <c r="Q515" s="1">
        <f ca="1">IFERROR(IF(F515="",SUMIF(F$3:F515,F514,Q$3:Q514),VLOOKUP(J:J,Прайс!A:G,7,0)*K515)," ")</f>
        <v>0</v>
      </c>
      <c r="R515" s="7">
        <f ca="1">IFERROR(IF(F515="",SUMIF(F$3:F515,F514,R$3:R514),(N515-(M515+O515+P515)))," ")</f>
        <v>0</v>
      </c>
      <c r="S515" s="1">
        <f ca="1">IFERROR(IF(F515="",SUMIF(F$3:F515,F514,S$3:S514),(N515-(M515+O515+Q515)))," ")</f>
        <v>0</v>
      </c>
      <c r="T515" s="23" t="str">
        <f>IFERROR(IF(F515="",AVERAGEIF(F$3:F515,F514,T$3:T515),R515/N515)," ")</f>
        <v xml:space="preserve"> </v>
      </c>
      <c r="U515" s="23" t="str">
        <f>IFERROR(IF(F515="",AVERAGEIF(F$3:F515,F514,U$3:U515),S515/N515)," ")</f>
        <v xml:space="preserve"> </v>
      </c>
      <c r="V515" s="1" t="str">
        <f t="shared" si="23"/>
        <v xml:space="preserve"> </v>
      </c>
      <c r="AB515" s="7">
        <f ca="1">IFERROR(IF(F515="",SUMIF(F$3:F515,F514,AB$3:AB514),Доп!K513+Доп!L513)," ")</f>
        <v>0</v>
      </c>
      <c r="AC515" s="7">
        <f ca="1">IFERROR(IF(F515="",SUMIF(F$3:F515,F514,AC$3:AC514),IF(AB515&gt;0,AB515-(M515+P515),""))," ")</f>
        <v>0</v>
      </c>
      <c r="AD515" s="1">
        <f ca="1">IFERROR(IF(F515="",SUMIF(F$3:F515,F514,AD$3:AD514),IF(AB515&gt;0,AB515-(M515+Q515),""))," ")</f>
        <v>0</v>
      </c>
      <c r="AE515" s="23" t="str">
        <f>IFERROR(IF(F515="",AVERAGEIF(F$3:F515,F514,AE$3:AE515),AC515/N515)," ")</f>
        <v xml:space="preserve"> </v>
      </c>
      <c r="AF515" s="23" t="str">
        <f>IFERROR(IF(F515="",AVERAGEIF(F$3:F515,F514,AF$3:AF515),AD515/N515)," ")</f>
        <v xml:space="preserve"> </v>
      </c>
    </row>
    <row r="516" spans="7:32" ht="19" customHeight="1" x14ac:dyDescent="0.2">
      <c r="G516" s="1" t="str">
        <f t="shared" si="21"/>
        <v/>
      </c>
      <c r="I516" s="1">
        <f t="shared" si="22"/>
        <v>0</v>
      </c>
      <c r="M516" s="1">
        <f ca="1">IF(F516="",SUMIF(F$3:F516,F515,M$3:M515),K516*L516)</f>
        <v>0</v>
      </c>
      <c r="N516" s="1">
        <f ca="1">IFERROR(IF(F516="",SUMIF(F$3:F516,F515,N$3:N515),VLOOKUP(J:J,Прайс!A:C,3,0)*K516)," ")</f>
        <v>0</v>
      </c>
      <c r="O516" s="7">
        <f ca="1">IFERROR(IF(F516="",SUMIF(F$3:F516,F515,O$3:O515),VLOOKUP(J:J,Прайс!A:E,5,0)*K516)," ")</f>
        <v>0</v>
      </c>
      <c r="P516" s="1">
        <f ca="1">IFERROR(IF(F516="",SUMIF(F$3:F516,F515,P$3:P515),VLOOKUP(J:J,Прайс!A:F,6,0)*K516)," ")</f>
        <v>0</v>
      </c>
      <c r="Q516" s="1">
        <f ca="1">IFERROR(IF(F516="",SUMIF(F$3:F516,F515,Q$3:Q515),VLOOKUP(J:J,Прайс!A:G,7,0)*K516)," ")</f>
        <v>0</v>
      </c>
      <c r="R516" s="7">
        <f ca="1">IFERROR(IF(F516="",SUMIF(F$3:F516,F515,R$3:R515),(N516-(M516+O516+P516)))," ")</f>
        <v>0</v>
      </c>
      <c r="S516" s="1">
        <f ca="1">IFERROR(IF(F516="",SUMIF(F$3:F516,F515,S$3:S515),(N516-(M516+O516+Q516)))," ")</f>
        <v>0</v>
      </c>
      <c r="T516" s="23" t="str">
        <f>IFERROR(IF(F516="",AVERAGEIF(F$3:F516,F515,T$3:T516),R516/N516)," ")</f>
        <v xml:space="preserve"> </v>
      </c>
      <c r="U516" s="23" t="str">
        <f>IFERROR(IF(F516="",AVERAGEIF(F$3:F516,F515,U$3:U516),S516/N516)," ")</f>
        <v xml:space="preserve"> </v>
      </c>
      <c r="V516" s="1" t="str">
        <f t="shared" si="23"/>
        <v xml:space="preserve"> </v>
      </c>
      <c r="AB516" s="7">
        <f ca="1">IFERROR(IF(F516="",SUMIF(F$3:F516,F515,AB$3:AB515),Доп!K514+Доп!L514)," ")</f>
        <v>0</v>
      </c>
      <c r="AC516" s="7">
        <f ca="1">IFERROR(IF(F516="",SUMIF(F$3:F516,F515,AC$3:AC515),IF(AB516&gt;0,AB516-(M516+P516),""))," ")</f>
        <v>0</v>
      </c>
      <c r="AD516" s="1">
        <f ca="1">IFERROR(IF(F516="",SUMIF(F$3:F516,F515,AD$3:AD515),IF(AB516&gt;0,AB516-(M516+Q516),""))," ")</f>
        <v>0</v>
      </c>
      <c r="AE516" s="23" t="str">
        <f>IFERROR(IF(F516="",AVERAGEIF(F$3:F516,F515,AE$3:AE516),AC516/N516)," ")</f>
        <v xml:space="preserve"> </v>
      </c>
      <c r="AF516" s="23" t="str">
        <f>IFERROR(IF(F516="",AVERAGEIF(F$3:F516,F515,AF$3:AF516),AD516/N516)," ")</f>
        <v xml:space="preserve"> </v>
      </c>
    </row>
    <row r="517" spans="7:32" ht="19" customHeight="1" x14ac:dyDescent="0.2">
      <c r="G517" s="1" t="str">
        <f t="shared" ref="G517:G580" si="24">IF(H517,SUM(G516,1),"")</f>
        <v/>
      </c>
      <c r="I517" s="1">
        <f t="shared" ref="I517:I580" si="25">--ISTEXT(J517)</f>
        <v>0</v>
      </c>
      <c r="M517" s="1">
        <f ca="1">IF(F517="",SUMIF(F$3:F517,F516,M$3:M516),K517*L517)</f>
        <v>0</v>
      </c>
      <c r="N517" s="1">
        <f ca="1">IFERROR(IF(F517="",SUMIF(F$3:F517,F516,N$3:N516),VLOOKUP(J:J,Прайс!A:C,3,0)*K517)," ")</f>
        <v>0</v>
      </c>
      <c r="O517" s="7">
        <f ca="1">IFERROR(IF(F517="",SUMIF(F$3:F517,F516,O$3:O516),VLOOKUP(J:J,Прайс!A:E,5,0)*K517)," ")</f>
        <v>0</v>
      </c>
      <c r="P517" s="1">
        <f ca="1">IFERROR(IF(F517="",SUMIF(F$3:F517,F516,P$3:P516),VLOOKUP(J:J,Прайс!A:F,6,0)*K517)," ")</f>
        <v>0</v>
      </c>
      <c r="Q517" s="1">
        <f ca="1">IFERROR(IF(F517="",SUMIF(F$3:F517,F516,Q$3:Q516),VLOOKUP(J:J,Прайс!A:G,7,0)*K517)," ")</f>
        <v>0</v>
      </c>
      <c r="R517" s="7">
        <f ca="1">IFERROR(IF(F517="",SUMIF(F$3:F517,F516,R$3:R516),(N517-(M517+O517+P517)))," ")</f>
        <v>0</v>
      </c>
      <c r="S517" s="1">
        <f ca="1">IFERROR(IF(F517="",SUMIF(F$3:F517,F516,S$3:S516),(N517-(M517+O517+Q517)))," ")</f>
        <v>0</v>
      </c>
      <c r="T517" s="23" t="str">
        <f>IFERROR(IF(F517="",AVERAGEIF(F$3:F517,F516,T$3:T517),R517/N517)," ")</f>
        <v xml:space="preserve"> </v>
      </c>
      <c r="U517" s="23" t="str">
        <f>IFERROR(IF(F517="",AVERAGEIF(F$3:F517,F516,U$3:U517),S517/N517)," ")</f>
        <v xml:space="preserve"> </v>
      </c>
      <c r="V517" s="1" t="str">
        <f t="shared" ref="V517:V580" si="26">CHOOSE(COUNTA(W517,Y517,AA517)+1," ","ОТГРУЖЕН","ДОСТАВЛЕН","ОПЛАЧЕН")</f>
        <v xml:space="preserve"> </v>
      </c>
      <c r="AB517" s="7">
        <f ca="1">IFERROR(IF(F517="",SUMIF(F$3:F517,F516,AB$3:AB516),Доп!K515+Доп!L515)," ")</f>
        <v>0</v>
      </c>
      <c r="AC517" s="7">
        <f ca="1">IFERROR(IF(F517="",SUMIF(F$3:F517,F516,AC$3:AC516),IF(AB517&gt;0,AB517-(M517+P517),""))," ")</f>
        <v>0</v>
      </c>
      <c r="AD517" s="1">
        <f ca="1">IFERROR(IF(F517="",SUMIF(F$3:F517,F516,AD$3:AD516),IF(AB517&gt;0,AB517-(M517+Q517),""))," ")</f>
        <v>0</v>
      </c>
      <c r="AE517" s="23" t="str">
        <f>IFERROR(IF(F517="",AVERAGEIF(F$3:F517,F516,AE$3:AE517),AC517/N517)," ")</f>
        <v xml:space="preserve"> </v>
      </c>
      <c r="AF517" s="23" t="str">
        <f>IFERROR(IF(F517="",AVERAGEIF(F$3:F517,F516,AF$3:AF517),AD517/N517)," ")</f>
        <v xml:space="preserve"> </v>
      </c>
    </row>
    <row r="518" spans="7:32" ht="19" customHeight="1" x14ac:dyDescent="0.2">
      <c r="G518" s="1" t="str">
        <f t="shared" si="24"/>
        <v/>
      </c>
      <c r="I518" s="1">
        <f t="shared" si="25"/>
        <v>0</v>
      </c>
      <c r="M518" s="1">
        <f ca="1">IF(F518="",SUMIF(F$3:F518,F517,M$3:M517),K518*L518)</f>
        <v>0</v>
      </c>
      <c r="N518" s="1">
        <f ca="1">IFERROR(IF(F518="",SUMIF(F$3:F518,F517,N$3:N517),VLOOKUP(J:J,Прайс!A:C,3,0)*K518)," ")</f>
        <v>0</v>
      </c>
      <c r="O518" s="7">
        <f ca="1">IFERROR(IF(F518="",SUMIF(F$3:F518,F517,O$3:O517),VLOOKUP(J:J,Прайс!A:E,5,0)*K518)," ")</f>
        <v>0</v>
      </c>
      <c r="P518" s="1">
        <f ca="1">IFERROR(IF(F518="",SUMIF(F$3:F518,F517,P$3:P517),VLOOKUP(J:J,Прайс!A:F,6,0)*K518)," ")</f>
        <v>0</v>
      </c>
      <c r="Q518" s="1">
        <f ca="1">IFERROR(IF(F518="",SUMIF(F$3:F518,F517,Q$3:Q517),VLOOKUP(J:J,Прайс!A:G,7,0)*K518)," ")</f>
        <v>0</v>
      </c>
      <c r="R518" s="7">
        <f ca="1">IFERROR(IF(F518="",SUMIF(F$3:F518,F517,R$3:R517),(N518-(M518+O518+P518)))," ")</f>
        <v>0</v>
      </c>
      <c r="S518" s="1">
        <f ca="1">IFERROR(IF(F518="",SUMIF(F$3:F518,F517,S$3:S517),(N518-(M518+O518+Q518)))," ")</f>
        <v>0</v>
      </c>
      <c r="T518" s="23" t="str">
        <f>IFERROR(IF(F518="",AVERAGEIF(F$3:F518,F517,T$3:T518),R518/N518)," ")</f>
        <v xml:space="preserve"> </v>
      </c>
      <c r="U518" s="23" t="str">
        <f>IFERROR(IF(F518="",AVERAGEIF(F$3:F518,F517,U$3:U518),S518/N518)," ")</f>
        <v xml:space="preserve"> </v>
      </c>
      <c r="V518" s="1" t="str">
        <f t="shared" si="26"/>
        <v xml:space="preserve"> </v>
      </c>
      <c r="AB518" s="7">
        <f ca="1">IFERROR(IF(F518="",SUMIF(F$3:F518,F517,AB$3:AB517),Доп!K516+Доп!L516)," ")</f>
        <v>0</v>
      </c>
      <c r="AC518" s="7">
        <f ca="1">IFERROR(IF(F518="",SUMIF(F$3:F518,F517,AC$3:AC517),IF(AB518&gt;0,AB518-(M518+P518),""))," ")</f>
        <v>0</v>
      </c>
      <c r="AD518" s="1">
        <f ca="1">IFERROR(IF(F518="",SUMIF(F$3:F518,F517,AD$3:AD517),IF(AB518&gt;0,AB518-(M518+Q518),""))," ")</f>
        <v>0</v>
      </c>
      <c r="AE518" s="23" t="str">
        <f>IFERROR(IF(F518="",AVERAGEIF(F$3:F518,F517,AE$3:AE518),AC518/N518)," ")</f>
        <v xml:space="preserve"> </v>
      </c>
      <c r="AF518" s="23" t="str">
        <f>IFERROR(IF(F518="",AVERAGEIF(F$3:F518,F517,AF$3:AF518),AD518/N518)," ")</f>
        <v xml:space="preserve"> </v>
      </c>
    </row>
    <row r="519" spans="7:32" ht="19" customHeight="1" x14ac:dyDescent="0.2">
      <c r="G519" s="1" t="str">
        <f t="shared" si="24"/>
        <v/>
      </c>
      <c r="I519" s="1">
        <f t="shared" si="25"/>
        <v>0</v>
      </c>
      <c r="M519" s="1">
        <f ca="1">IF(F519="",SUMIF(F$3:F519,F518,M$3:M518),K519*L519)</f>
        <v>0</v>
      </c>
      <c r="N519" s="1">
        <f ca="1">IFERROR(IF(F519="",SUMIF(F$3:F519,F518,N$3:N518),VLOOKUP(J:J,Прайс!A:C,3,0)*K519)," ")</f>
        <v>0</v>
      </c>
      <c r="O519" s="7">
        <f ca="1">IFERROR(IF(F519="",SUMIF(F$3:F519,F518,O$3:O518),VLOOKUP(J:J,Прайс!A:E,5,0)*K519)," ")</f>
        <v>0</v>
      </c>
      <c r="P519" s="1">
        <f ca="1">IFERROR(IF(F519="",SUMIF(F$3:F519,F518,P$3:P518),VLOOKUP(J:J,Прайс!A:F,6,0)*K519)," ")</f>
        <v>0</v>
      </c>
      <c r="Q519" s="1">
        <f ca="1">IFERROR(IF(F519="",SUMIF(F$3:F519,F518,Q$3:Q518),VLOOKUP(J:J,Прайс!A:G,7,0)*K519)," ")</f>
        <v>0</v>
      </c>
      <c r="R519" s="7">
        <f ca="1">IFERROR(IF(F519="",SUMIF(F$3:F519,F518,R$3:R518),(N519-(M519+O519+P519)))," ")</f>
        <v>0</v>
      </c>
      <c r="S519" s="1">
        <f ca="1">IFERROR(IF(F519="",SUMIF(F$3:F519,F518,S$3:S518),(N519-(M519+O519+Q519)))," ")</f>
        <v>0</v>
      </c>
      <c r="T519" s="23" t="str">
        <f>IFERROR(IF(F519="",AVERAGEIF(F$3:F519,F518,T$3:T519),R519/N519)," ")</f>
        <v xml:space="preserve"> </v>
      </c>
      <c r="U519" s="23" t="str">
        <f>IFERROR(IF(F519="",AVERAGEIF(F$3:F519,F518,U$3:U519),S519/N519)," ")</f>
        <v xml:space="preserve"> </v>
      </c>
      <c r="V519" s="1" t="str">
        <f t="shared" si="26"/>
        <v xml:space="preserve"> </v>
      </c>
      <c r="AB519" s="7">
        <f ca="1">IFERROR(IF(F519="",SUMIF(F$3:F519,F518,AB$3:AB518),Доп!K517+Доп!L517)," ")</f>
        <v>0</v>
      </c>
      <c r="AC519" s="7">
        <f ca="1">IFERROR(IF(F519="",SUMIF(F$3:F519,F518,AC$3:AC518),IF(AB519&gt;0,AB519-(M519+P519),""))," ")</f>
        <v>0</v>
      </c>
      <c r="AD519" s="1">
        <f ca="1">IFERROR(IF(F519="",SUMIF(F$3:F519,F518,AD$3:AD518),IF(AB519&gt;0,AB519-(M519+Q519),""))," ")</f>
        <v>0</v>
      </c>
      <c r="AE519" s="23" t="str">
        <f>IFERROR(IF(F519="",AVERAGEIF(F$3:F519,F518,AE$3:AE519),AC519/N519)," ")</f>
        <v xml:space="preserve"> </v>
      </c>
      <c r="AF519" s="23" t="str">
        <f>IFERROR(IF(F519="",AVERAGEIF(F$3:F519,F518,AF$3:AF519),AD519/N519)," ")</f>
        <v xml:space="preserve"> </v>
      </c>
    </row>
    <row r="520" spans="7:32" ht="19" customHeight="1" x14ac:dyDescent="0.2">
      <c r="G520" s="1" t="str">
        <f t="shared" si="24"/>
        <v/>
      </c>
      <c r="I520" s="1">
        <f t="shared" si="25"/>
        <v>0</v>
      </c>
      <c r="M520" s="1">
        <f ca="1">IF(F520="",SUMIF(F$3:F520,F519,M$3:M519),K520*L520)</f>
        <v>0</v>
      </c>
      <c r="N520" s="1">
        <f ca="1">IFERROR(IF(F520="",SUMIF(F$3:F520,F519,N$3:N519),VLOOKUP(J:J,Прайс!A:C,3,0)*K520)," ")</f>
        <v>0</v>
      </c>
      <c r="O520" s="7">
        <f ca="1">IFERROR(IF(F520="",SUMIF(F$3:F520,F519,O$3:O519),VLOOKUP(J:J,Прайс!A:E,5,0)*K520)," ")</f>
        <v>0</v>
      </c>
      <c r="P520" s="1">
        <f ca="1">IFERROR(IF(F520="",SUMIF(F$3:F520,F519,P$3:P519),VLOOKUP(J:J,Прайс!A:F,6,0)*K520)," ")</f>
        <v>0</v>
      </c>
      <c r="Q520" s="1">
        <f ca="1">IFERROR(IF(F520="",SUMIF(F$3:F520,F519,Q$3:Q519),VLOOKUP(J:J,Прайс!A:G,7,0)*K520)," ")</f>
        <v>0</v>
      </c>
      <c r="R520" s="7">
        <f ca="1">IFERROR(IF(F520="",SUMIF(F$3:F520,F519,R$3:R519),(N520-(M520+O520+P520)))," ")</f>
        <v>0</v>
      </c>
      <c r="S520" s="1">
        <f ca="1">IFERROR(IF(F520="",SUMIF(F$3:F520,F519,S$3:S519),(N520-(M520+O520+Q520)))," ")</f>
        <v>0</v>
      </c>
      <c r="T520" s="23" t="str">
        <f>IFERROR(IF(F520="",AVERAGEIF(F$3:F520,F519,T$3:T520),R520/N520)," ")</f>
        <v xml:space="preserve"> </v>
      </c>
      <c r="U520" s="23" t="str">
        <f>IFERROR(IF(F520="",AVERAGEIF(F$3:F520,F519,U$3:U520),S520/N520)," ")</f>
        <v xml:space="preserve"> </v>
      </c>
      <c r="V520" s="1" t="str">
        <f t="shared" si="26"/>
        <v xml:space="preserve"> </v>
      </c>
      <c r="AB520" s="7">
        <f ca="1">IFERROR(IF(F520="",SUMIF(F$3:F520,F519,AB$3:AB519),Доп!K518+Доп!L518)," ")</f>
        <v>0</v>
      </c>
      <c r="AC520" s="7">
        <f ca="1">IFERROR(IF(F520="",SUMIF(F$3:F520,F519,AC$3:AC519),IF(AB520&gt;0,AB520-(M520+P520),""))," ")</f>
        <v>0</v>
      </c>
      <c r="AD520" s="1">
        <f ca="1">IFERROR(IF(F520="",SUMIF(F$3:F520,F519,AD$3:AD519),IF(AB520&gt;0,AB520-(M520+Q520),""))," ")</f>
        <v>0</v>
      </c>
      <c r="AE520" s="23" t="str">
        <f>IFERROR(IF(F520="",AVERAGEIF(F$3:F520,F519,AE$3:AE520),AC520/N520)," ")</f>
        <v xml:space="preserve"> </v>
      </c>
      <c r="AF520" s="23" t="str">
        <f>IFERROR(IF(F520="",AVERAGEIF(F$3:F520,F519,AF$3:AF520),AD520/N520)," ")</f>
        <v xml:space="preserve"> </v>
      </c>
    </row>
    <row r="521" spans="7:32" ht="19" customHeight="1" x14ac:dyDescent="0.2">
      <c r="G521" s="1" t="str">
        <f t="shared" si="24"/>
        <v/>
      </c>
      <c r="I521" s="1">
        <f t="shared" si="25"/>
        <v>0</v>
      </c>
      <c r="M521" s="1">
        <f ca="1">IF(F521="",SUMIF(F$3:F521,F520,M$3:M520),K521*L521)</f>
        <v>0</v>
      </c>
      <c r="N521" s="1">
        <f ca="1">IFERROR(IF(F521="",SUMIF(F$3:F521,F520,N$3:N520),VLOOKUP(J:J,Прайс!A:C,3,0)*K521)," ")</f>
        <v>0</v>
      </c>
      <c r="O521" s="7">
        <f ca="1">IFERROR(IF(F521="",SUMIF(F$3:F521,F520,O$3:O520),VLOOKUP(J:J,Прайс!A:E,5,0)*K521)," ")</f>
        <v>0</v>
      </c>
      <c r="P521" s="1">
        <f ca="1">IFERROR(IF(F521="",SUMIF(F$3:F521,F520,P$3:P520),VLOOKUP(J:J,Прайс!A:F,6,0)*K521)," ")</f>
        <v>0</v>
      </c>
      <c r="Q521" s="1">
        <f ca="1">IFERROR(IF(F521="",SUMIF(F$3:F521,F520,Q$3:Q520),VLOOKUP(J:J,Прайс!A:G,7,0)*K521)," ")</f>
        <v>0</v>
      </c>
      <c r="R521" s="7">
        <f ca="1">IFERROR(IF(F521="",SUMIF(F$3:F521,F520,R$3:R520),(N521-(M521+O521+P521)))," ")</f>
        <v>0</v>
      </c>
      <c r="S521" s="1">
        <f ca="1">IFERROR(IF(F521="",SUMIF(F$3:F521,F520,S$3:S520),(N521-(M521+O521+Q521)))," ")</f>
        <v>0</v>
      </c>
      <c r="T521" s="23" t="str">
        <f>IFERROR(IF(F521="",AVERAGEIF(F$3:F521,F520,T$3:T521),R521/N521)," ")</f>
        <v xml:space="preserve"> </v>
      </c>
      <c r="U521" s="23" t="str">
        <f>IFERROR(IF(F521="",AVERAGEIF(F$3:F521,F520,U$3:U521),S521/N521)," ")</f>
        <v xml:space="preserve"> </v>
      </c>
      <c r="V521" s="1" t="str">
        <f t="shared" si="26"/>
        <v xml:space="preserve"> </v>
      </c>
      <c r="AB521" s="7">
        <f ca="1">IFERROR(IF(F521="",SUMIF(F$3:F521,F520,AB$3:AB520),Доп!K519+Доп!L519)," ")</f>
        <v>0</v>
      </c>
      <c r="AC521" s="7">
        <f ca="1">IFERROR(IF(F521="",SUMIF(F$3:F521,F520,AC$3:AC520),IF(AB521&gt;0,AB521-(M521+P521),""))," ")</f>
        <v>0</v>
      </c>
      <c r="AD521" s="1">
        <f ca="1">IFERROR(IF(F521="",SUMIF(F$3:F521,F520,AD$3:AD520),IF(AB521&gt;0,AB521-(M521+Q521),""))," ")</f>
        <v>0</v>
      </c>
      <c r="AE521" s="23" t="str">
        <f>IFERROR(IF(F521="",AVERAGEIF(F$3:F521,F520,AE$3:AE521),AC521/N521)," ")</f>
        <v xml:space="preserve"> </v>
      </c>
      <c r="AF521" s="23" t="str">
        <f>IFERROR(IF(F521="",AVERAGEIF(F$3:F521,F520,AF$3:AF521),AD521/N521)," ")</f>
        <v xml:space="preserve"> </v>
      </c>
    </row>
    <row r="522" spans="7:32" ht="19" customHeight="1" x14ac:dyDescent="0.2">
      <c r="G522" s="1" t="str">
        <f t="shared" si="24"/>
        <v/>
      </c>
      <c r="I522" s="1">
        <f t="shared" si="25"/>
        <v>0</v>
      </c>
      <c r="M522" s="1">
        <f ca="1">IF(F522="",SUMIF(F$3:F522,F521,M$3:M521),K522*L522)</f>
        <v>0</v>
      </c>
      <c r="N522" s="1">
        <f ca="1">IFERROR(IF(F522="",SUMIF(F$3:F522,F521,N$3:N521),VLOOKUP(J:J,Прайс!A:C,3,0)*K522)," ")</f>
        <v>0</v>
      </c>
      <c r="O522" s="7">
        <f ca="1">IFERROR(IF(F522="",SUMIF(F$3:F522,F521,O$3:O521),VLOOKUP(J:J,Прайс!A:E,5,0)*K522)," ")</f>
        <v>0</v>
      </c>
      <c r="P522" s="1">
        <f ca="1">IFERROR(IF(F522="",SUMIF(F$3:F522,F521,P$3:P521),VLOOKUP(J:J,Прайс!A:F,6,0)*K522)," ")</f>
        <v>0</v>
      </c>
      <c r="Q522" s="1">
        <f ca="1">IFERROR(IF(F522="",SUMIF(F$3:F522,F521,Q$3:Q521),VLOOKUP(J:J,Прайс!A:G,7,0)*K522)," ")</f>
        <v>0</v>
      </c>
      <c r="R522" s="7">
        <f ca="1">IFERROR(IF(F522="",SUMIF(F$3:F522,F521,R$3:R521),(N522-(M522+O522+P522)))," ")</f>
        <v>0</v>
      </c>
      <c r="S522" s="1">
        <f ca="1">IFERROR(IF(F522="",SUMIF(F$3:F522,F521,S$3:S521),(N522-(M522+O522+Q522)))," ")</f>
        <v>0</v>
      </c>
      <c r="T522" s="23" t="str">
        <f>IFERROR(IF(F522="",AVERAGEIF(F$3:F522,F521,T$3:T522),R522/N522)," ")</f>
        <v xml:space="preserve"> </v>
      </c>
      <c r="U522" s="23" t="str">
        <f>IFERROR(IF(F522="",AVERAGEIF(F$3:F522,F521,U$3:U522),S522/N522)," ")</f>
        <v xml:space="preserve"> </v>
      </c>
      <c r="V522" s="1" t="str">
        <f t="shared" si="26"/>
        <v xml:space="preserve"> </v>
      </c>
      <c r="AB522" s="7">
        <f ca="1">IFERROR(IF(F522="",SUMIF(F$3:F522,F521,AB$3:AB521),Доп!K520+Доп!L520)," ")</f>
        <v>0</v>
      </c>
      <c r="AC522" s="7">
        <f ca="1">IFERROR(IF(F522="",SUMIF(F$3:F522,F521,AC$3:AC521),IF(AB522&gt;0,AB522-(M522+P522),""))," ")</f>
        <v>0</v>
      </c>
      <c r="AD522" s="1">
        <f ca="1">IFERROR(IF(F522="",SUMIF(F$3:F522,F521,AD$3:AD521),IF(AB522&gt;0,AB522-(M522+Q522),""))," ")</f>
        <v>0</v>
      </c>
      <c r="AE522" s="23" t="str">
        <f>IFERROR(IF(F522="",AVERAGEIF(F$3:F522,F521,AE$3:AE522),AC522/N522)," ")</f>
        <v xml:space="preserve"> </v>
      </c>
      <c r="AF522" s="23" t="str">
        <f>IFERROR(IF(F522="",AVERAGEIF(F$3:F522,F521,AF$3:AF522),AD522/N522)," ")</f>
        <v xml:space="preserve"> </v>
      </c>
    </row>
    <row r="523" spans="7:32" ht="19" customHeight="1" x14ac:dyDescent="0.2">
      <c r="G523" s="1" t="str">
        <f t="shared" si="24"/>
        <v/>
      </c>
      <c r="I523" s="1">
        <f t="shared" si="25"/>
        <v>0</v>
      </c>
      <c r="M523" s="1">
        <f ca="1">IF(F523="",SUMIF(F$3:F523,F522,M$3:M522),K523*L523)</f>
        <v>0</v>
      </c>
      <c r="N523" s="1">
        <f ca="1">IFERROR(IF(F523="",SUMIF(F$3:F523,F522,N$3:N522),VLOOKUP(J:J,Прайс!A:C,3,0)*K523)," ")</f>
        <v>0</v>
      </c>
      <c r="O523" s="7">
        <f ca="1">IFERROR(IF(F523="",SUMIF(F$3:F523,F522,O$3:O522),VLOOKUP(J:J,Прайс!A:E,5,0)*K523)," ")</f>
        <v>0</v>
      </c>
      <c r="P523" s="1">
        <f ca="1">IFERROR(IF(F523="",SUMIF(F$3:F523,F522,P$3:P522),VLOOKUP(J:J,Прайс!A:F,6,0)*K523)," ")</f>
        <v>0</v>
      </c>
      <c r="Q523" s="1">
        <f ca="1">IFERROR(IF(F523="",SUMIF(F$3:F523,F522,Q$3:Q522),VLOOKUP(J:J,Прайс!A:G,7,0)*K523)," ")</f>
        <v>0</v>
      </c>
      <c r="R523" s="7">
        <f ca="1">IFERROR(IF(F523="",SUMIF(F$3:F523,F522,R$3:R522),(N523-(M523+O523+P523)))," ")</f>
        <v>0</v>
      </c>
      <c r="S523" s="1">
        <f ca="1">IFERROR(IF(F523="",SUMIF(F$3:F523,F522,S$3:S522),(N523-(M523+O523+Q523)))," ")</f>
        <v>0</v>
      </c>
      <c r="T523" s="23" t="str">
        <f>IFERROR(IF(F523="",AVERAGEIF(F$3:F523,F522,T$3:T523),R523/N523)," ")</f>
        <v xml:space="preserve"> </v>
      </c>
      <c r="U523" s="23" t="str">
        <f>IFERROR(IF(F523="",AVERAGEIF(F$3:F523,F522,U$3:U523),S523/N523)," ")</f>
        <v xml:space="preserve"> </v>
      </c>
      <c r="V523" s="1" t="str">
        <f t="shared" si="26"/>
        <v xml:space="preserve"> </v>
      </c>
      <c r="AB523" s="7">
        <f ca="1">IFERROR(IF(F523="",SUMIF(F$3:F523,F522,AB$3:AB522),Доп!K521+Доп!L521)," ")</f>
        <v>0</v>
      </c>
      <c r="AC523" s="7">
        <f ca="1">IFERROR(IF(F523="",SUMIF(F$3:F523,F522,AC$3:AC522),IF(AB523&gt;0,AB523-(M523+P523),""))," ")</f>
        <v>0</v>
      </c>
      <c r="AD523" s="1">
        <f ca="1">IFERROR(IF(F523="",SUMIF(F$3:F523,F522,AD$3:AD522),IF(AB523&gt;0,AB523-(M523+Q523),""))," ")</f>
        <v>0</v>
      </c>
      <c r="AE523" s="23" t="str">
        <f>IFERROR(IF(F523="",AVERAGEIF(F$3:F523,F522,AE$3:AE523),AC523/N523)," ")</f>
        <v xml:space="preserve"> </v>
      </c>
      <c r="AF523" s="23" t="str">
        <f>IFERROR(IF(F523="",AVERAGEIF(F$3:F523,F522,AF$3:AF523),AD523/N523)," ")</f>
        <v xml:space="preserve"> </v>
      </c>
    </row>
    <row r="524" spans="7:32" ht="19" customHeight="1" x14ac:dyDescent="0.2">
      <c r="G524" s="1" t="str">
        <f t="shared" si="24"/>
        <v/>
      </c>
      <c r="I524" s="1">
        <f t="shared" si="25"/>
        <v>0</v>
      </c>
      <c r="M524" s="1">
        <f ca="1">IF(F524="",SUMIF(F$3:F524,F523,M$3:M523),K524*L524)</f>
        <v>0</v>
      </c>
      <c r="N524" s="1">
        <f ca="1">IFERROR(IF(F524="",SUMIF(F$3:F524,F523,N$3:N523),VLOOKUP(J:J,Прайс!A:C,3,0)*K524)," ")</f>
        <v>0</v>
      </c>
      <c r="O524" s="7">
        <f ca="1">IFERROR(IF(F524="",SUMIF(F$3:F524,F523,O$3:O523),VLOOKUP(J:J,Прайс!A:E,5,0)*K524)," ")</f>
        <v>0</v>
      </c>
      <c r="P524" s="1">
        <f ca="1">IFERROR(IF(F524="",SUMIF(F$3:F524,F523,P$3:P523),VLOOKUP(J:J,Прайс!A:F,6,0)*K524)," ")</f>
        <v>0</v>
      </c>
      <c r="Q524" s="1">
        <f ca="1">IFERROR(IF(F524="",SUMIF(F$3:F524,F523,Q$3:Q523),VLOOKUP(J:J,Прайс!A:G,7,0)*K524)," ")</f>
        <v>0</v>
      </c>
      <c r="R524" s="7">
        <f ca="1">IFERROR(IF(F524="",SUMIF(F$3:F524,F523,R$3:R523),(N524-(M524+O524+P524)))," ")</f>
        <v>0</v>
      </c>
      <c r="S524" s="1">
        <f ca="1">IFERROR(IF(F524="",SUMIF(F$3:F524,F523,S$3:S523),(N524-(M524+O524+Q524)))," ")</f>
        <v>0</v>
      </c>
      <c r="T524" s="23" t="str">
        <f>IFERROR(IF(F524="",AVERAGEIF(F$3:F524,F523,T$3:T524),R524/N524)," ")</f>
        <v xml:space="preserve"> </v>
      </c>
      <c r="U524" s="23" t="str">
        <f>IFERROR(IF(F524="",AVERAGEIF(F$3:F524,F523,U$3:U524),S524/N524)," ")</f>
        <v xml:space="preserve"> </v>
      </c>
      <c r="V524" s="1" t="str">
        <f t="shared" si="26"/>
        <v xml:space="preserve"> </v>
      </c>
      <c r="AB524" s="7">
        <f ca="1">IFERROR(IF(F524="",SUMIF(F$3:F524,F523,AB$3:AB523),Доп!K522+Доп!L522)," ")</f>
        <v>0</v>
      </c>
      <c r="AC524" s="7">
        <f ca="1">IFERROR(IF(F524="",SUMIF(F$3:F524,F523,AC$3:AC523),IF(AB524&gt;0,AB524-(M524+P524),""))," ")</f>
        <v>0</v>
      </c>
      <c r="AD524" s="1">
        <f ca="1">IFERROR(IF(F524="",SUMIF(F$3:F524,F523,AD$3:AD523),IF(AB524&gt;0,AB524-(M524+Q524),""))," ")</f>
        <v>0</v>
      </c>
      <c r="AE524" s="23" t="str">
        <f>IFERROR(IF(F524="",AVERAGEIF(F$3:F524,F523,AE$3:AE524),AC524/N524)," ")</f>
        <v xml:space="preserve"> </v>
      </c>
      <c r="AF524" s="23" t="str">
        <f>IFERROR(IF(F524="",AVERAGEIF(F$3:F524,F523,AF$3:AF524),AD524/N524)," ")</f>
        <v xml:space="preserve"> </v>
      </c>
    </row>
    <row r="525" spans="7:32" ht="19" customHeight="1" x14ac:dyDescent="0.2">
      <c r="G525" s="1" t="str">
        <f t="shared" si="24"/>
        <v/>
      </c>
      <c r="I525" s="1">
        <f t="shared" si="25"/>
        <v>0</v>
      </c>
      <c r="M525" s="1">
        <f ca="1">IF(F525="",SUMIF(F$3:F525,F524,M$3:M524),K525*L525)</f>
        <v>0</v>
      </c>
      <c r="N525" s="1">
        <f ca="1">IFERROR(IF(F525="",SUMIF(F$3:F525,F524,N$3:N524),VLOOKUP(J:J,Прайс!A:C,3,0)*K525)," ")</f>
        <v>0</v>
      </c>
      <c r="O525" s="7">
        <f ca="1">IFERROR(IF(F525="",SUMIF(F$3:F525,F524,O$3:O524),VLOOKUP(J:J,Прайс!A:E,5,0)*K525)," ")</f>
        <v>0</v>
      </c>
      <c r="P525" s="1">
        <f ca="1">IFERROR(IF(F525="",SUMIF(F$3:F525,F524,P$3:P524),VLOOKUP(J:J,Прайс!A:F,6,0)*K525)," ")</f>
        <v>0</v>
      </c>
      <c r="Q525" s="1">
        <f ca="1">IFERROR(IF(F525="",SUMIF(F$3:F525,F524,Q$3:Q524),VLOOKUP(J:J,Прайс!A:G,7,0)*K525)," ")</f>
        <v>0</v>
      </c>
      <c r="R525" s="7">
        <f ca="1">IFERROR(IF(F525="",SUMIF(F$3:F525,F524,R$3:R524),(N525-(M525+O525+P525)))," ")</f>
        <v>0</v>
      </c>
      <c r="S525" s="1">
        <f ca="1">IFERROR(IF(F525="",SUMIF(F$3:F525,F524,S$3:S524),(N525-(M525+O525+Q525)))," ")</f>
        <v>0</v>
      </c>
      <c r="T525" s="23" t="str">
        <f>IFERROR(IF(F525="",AVERAGEIF(F$3:F525,F524,T$3:T525),R525/N525)," ")</f>
        <v xml:space="preserve"> </v>
      </c>
      <c r="U525" s="23" t="str">
        <f>IFERROR(IF(F525="",AVERAGEIF(F$3:F525,F524,U$3:U525),S525/N525)," ")</f>
        <v xml:space="preserve"> </v>
      </c>
      <c r="V525" s="1" t="str">
        <f t="shared" si="26"/>
        <v xml:space="preserve"> </v>
      </c>
      <c r="AB525" s="7">
        <f ca="1">IFERROR(IF(F525="",SUMIF(F$3:F525,F524,AB$3:AB524),Доп!K523+Доп!L523)," ")</f>
        <v>0</v>
      </c>
      <c r="AC525" s="7">
        <f ca="1">IFERROR(IF(F525="",SUMIF(F$3:F525,F524,AC$3:AC524),IF(AB525&gt;0,AB525-(M525+P525),""))," ")</f>
        <v>0</v>
      </c>
      <c r="AD525" s="1">
        <f ca="1">IFERROR(IF(F525="",SUMIF(F$3:F525,F524,AD$3:AD524),IF(AB525&gt;0,AB525-(M525+Q525),""))," ")</f>
        <v>0</v>
      </c>
      <c r="AE525" s="23" t="str">
        <f>IFERROR(IF(F525="",AVERAGEIF(F$3:F525,F524,AE$3:AE525),AC525/N525)," ")</f>
        <v xml:space="preserve"> </v>
      </c>
      <c r="AF525" s="23" t="str">
        <f>IFERROR(IF(F525="",AVERAGEIF(F$3:F525,F524,AF$3:AF525),AD525/N525)," ")</f>
        <v xml:space="preserve"> </v>
      </c>
    </row>
    <row r="526" spans="7:32" ht="19" customHeight="1" x14ac:dyDescent="0.2">
      <c r="G526" s="1" t="str">
        <f t="shared" si="24"/>
        <v/>
      </c>
      <c r="I526" s="1">
        <f t="shared" si="25"/>
        <v>0</v>
      </c>
      <c r="M526" s="1">
        <f ca="1">IF(F526="",SUMIF(F$3:F526,F525,M$3:M525),K526*L526)</f>
        <v>0</v>
      </c>
      <c r="N526" s="1">
        <f ca="1">IFERROR(IF(F526="",SUMIF(F$3:F526,F525,N$3:N525),VLOOKUP(J:J,Прайс!A:C,3,0)*K526)," ")</f>
        <v>0</v>
      </c>
      <c r="O526" s="7">
        <f ca="1">IFERROR(IF(F526="",SUMIF(F$3:F526,F525,O$3:O525),VLOOKUP(J:J,Прайс!A:E,5,0)*K526)," ")</f>
        <v>0</v>
      </c>
      <c r="P526" s="1">
        <f ca="1">IFERROR(IF(F526="",SUMIF(F$3:F526,F525,P$3:P525),VLOOKUP(J:J,Прайс!A:F,6,0)*K526)," ")</f>
        <v>0</v>
      </c>
      <c r="Q526" s="1">
        <f ca="1">IFERROR(IF(F526="",SUMIF(F$3:F526,F525,Q$3:Q525),VLOOKUP(J:J,Прайс!A:G,7,0)*K526)," ")</f>
        <v>0</v>
      </c>
      <c r="R526" s="7">
        <f ca="1">IFERROR(IF(F526="",SUMIF(F$3:F526,F525,R$3:R525),(N526-(M526+O526+P526)))," ")</f>
        <v>0</v>
      </c>
      <c r="S526" s="1">
        <f ca="1">IFERROR(IF(F526="",SUMIF(F$3:F526,F525,S$3:S525),(N526-(M526+O526+Q526)))," ")</f>
        <v>0</v>
      </c>
      <c r="T526" s="23" t="str">
        <f>IFERROR(IF(F526="",AVERAGEIF(F$3:F526,F525,T$3:T526),R526/N526)," ")</f>
        <v xml:space="preserve"> </v>
      </c>
      <c r="U526" s="23" t="str">
        <f>IFERROR(IF(F526="",AVERAGEIF(F$3:F526,F525,U$3:U526),S526/N526)," ")</f>
        <v xml:space="preserve"> </v>
      </c>
      <c r="V526" s="1" t="str">
        <f t="shared" si="26"/>
        <v xml:space="preserve"> </v>
      </c>
      <c r="AB526" s="7">
        <f ca="1">IFERROR(IF(F526="",SUMIF(F$3:F526,F525,AB$3:AB525),Доп!K524+Доп!L524)," ")</f>
        <v>0</v>
      </c>
      <c r="AC526" s="7">
        <f ca="1">IFERROR(IF(F526="",SUMIF(F$3:F526,F525,AC$3:AC525),IF(AB526&gt;0,AB526-(M526+P526),""))," ")</f>
        <v>0</v>
      </c>
      <c r="AD526" s="1">
        <f ca="1">IFERROR(IF(F526="",SUMIF(F$3:F526,F525,AD$3:AD525),IF(AB526&gt;0,AB526-(M526+Q526),""))," ")</f>
        <v>0</v>
      </c>
      <c r="AE526" s="23" t="str">
        <f>IFERROR(IF(F526="",AVERAGEIF(F$3:F526,F525,AE$3:AE526),AC526/N526)," ")</f>
        <v xml:space="preserve"> </v>
      </c>
      <c r="AF526" s="23" t="str">
        <f>IFERROR(IF(F526="",AVERAGEIF(F$3:F526,F525,AF$3:AF526),AD526/N526)," ")</f>
        <v xml:space="preserve"> </v>
      </c>
    </row>
    <row r="527" spans="7:32" ht="19" customHeight="1" x14ac:dyDescent="0.2">
      <c r="G527" s="1" t="str">
        <f t="shared" si="24"/>
        <v/>
      </c>
      <c r="I527" s="1">
        <f t="shared" si="25"/>
        <v>0</v>
      </c>
      <c r="M527" s="1">
        <f ca="1">IF(F527="",SUMIF(F$3:F527,F526,M$3:M526),K527*L527)</f>
        <v>0</v>
      </c>
      <c r="N527" s="1">
        <f ca="1">IFERROR(IF(F527="",SUMIF(F$3:F527,F526,N$3:N526),VLOOKUP(J:J,Прайс!A:C,3,0)*K527)," ")</f>
        <v>0</v>
      </c>
      <c r="O527" s="7">
        <f ca="1">IFERROR(IF(F527="",SUMIF(F$3:F527,F526,O$3:O526),VLOOKUP(J:J,Прайс!A:E,5,0)*K527)," ")</f>
        <v>0</v>
      </c>
      <c r="P527" s="1">
        <f ca="1">IFERROR(IF(F527="",SUMIF(F$3:F527,F526,P$3:P526),VLOOKUP(J:J,Прайс!A:F,6,0)*K527)," ")</f>
        <v>0</v>
      </c>
      <c r="Q527" s="1">
        <f ca="1">IFERROR(IF(F527="",SUMIF(F$3:F527,F526,Q$3:Q526),VLOOKUP(J:J,Прайс!A:G,7,0)*K527)," ")</f>
        <v>0</v>
      </c>
      <c r="R527" s="7">
        <f ca="1">IFERROR(IF(F527="",SUMIF(F$3:F527,F526,R$3:R526),(N527-(M527+O527+P527)))," ")</f>
        <v>0</v>
      </c>
      <c r="S527" s="1">
        <f ca="1">IFERROR(IF(F527="",SUMIF(F$3:F527,F526,S$3:S526),(N527-(M527+O527+Q527)))," ")</f>
        <v>0</v>
      </c>
      <c r="T527" s="23" t="str">
        <f>IFERROR(IF(F527="",AVERAGEIF(F$3:F527,F526,T$3:T527),R527/N527)," ")</f>
        <v xml:space="preserve"> </v>
      </c>
      <c r="U527" s="23" t="str">
        <f>IFERROR(IF(F527="",AVERAGEIF(F$3:F527,F526,U$3:U527),S527/N527)," ")</f>
        <v xml:space="preserve"> </v>
      </c>
      <c r="V527" s="1" t="str">
        <f t="shared" si="26"/>
        <v xml:space="preserve"> </v>
      </c>
      <c r="AB527" s="7">
        <f ca="1">IFERROR(IF(F527="",SUMIF(F$3:F527,F526,AB$3:AB526),Доп!K525+Доп!L525)," ")</f>
        <v>0</v>
      </c>
      <c r="AC527" s="7">
        <f ca="1">IFERROR(IF(F527="",SUMIF(F$3:F527,F526,AC$3:AC526),IF(AB527&gt;0,AB527-(M527+P527),""))," ")</f>
        <v>0</v>
      </c>
      <c r="AD527" s="1">
        <f ca="1">IFERROR(IF(F527="",SUMIF(F$3:F527,F526,AD$3:AD526),IF(AB527&gt;0,AB527-(M527+Q527),""))," ")</f>
        <v>0</v>
      </c>
      <c r="AE527" s="23" t="str">
        <f>IFERROR(IF(F527="",AVERAGEIF(F$3:F527,F526,AE$3:AE527),AC527/N527)," ")</f>
        <v xml:space="preserve"> </v>
      </c>
      <c r="AF527" s="23" t="str">
        <f>IFERROR(IF(F527="",AVERAGEIF(F$3:F527,F526,AF$3:AF527),AD527/N527)," ")</f>
        <v xml:space="preserve"> </v>
      </c>
    </row>
    <row r="528" spans="7:32" ht="19" customHeight="1" x14ac:dyDescent="0.2">
      <c r="G528" s="1" t="str">
        <f t="shared" si="24"/>
        <v/>
      </c>
      <c r="I528" s="1">
        <f t="shared" si="25"/>
        <v>0</v>
      </c>
      <c r="M528" s="1">
        <f ca="1">IF(F528="",SUMIF(F$3:F528,F527,M$3:M527),K528*L528)</f>
        <v>0</v>
      </c>
      <c r="N528" s="1">
        <f ca="1">IFERROR(IF(F528="",SUMIF(F$3:F528,F527,N$3:N527),VLOOKUP(J:J,Прайс!A:C,3,0)*K528)," ")</f>
        <v>0</v>
      </c>
      <c r="O528" s="7">
        <f ca="1">IFERROR(IF(F528="",SUMIF(F$3:F528,F527,O$3:O527),VLOOKUP(J:J,Прайс!A:E,5,0)*K528)," ")</f>
        <v>0</v>
      </c>
      <c r="P528" s="1">
        <f ca="1">IFERROR(IF(F528="",SUMIF(F$3:F528,F527,P$3:P527),VLOOKUP(J:J,Прайс!A:F,6,0)*K528)," ")</f>
        <v>0</v>
      </c>
      <c r="Q528" s="1">
        <f ca="1">IFERROR(IF(F528="",SUMIF(F$3:F528,F527,Q$3:Q527),VLOOKUP(J:J,Прайс!A:G,7,0)*K528)," ")</f>
        <v>0</v>
      </c>
      <c r="R528" s="7">
        <f ca="1">IFERROR(IF(F528="",SUMIF(F$3:F528,F527,R$3:R527),(N528-(M528+O528+P528)))," ")</f>
        <v>0</v>
      </c>
      <c r="S528" s="1">
        <f ca="1">IFERROR(IF(F528="",SUMIF(F$3:F528,F527,S$3:S527),(N528-(M528+O528+Q528)))," ")</f>
        <v>0</v>
      </c>
      <c r="T528" s="23" t="str">
        <f>IFERROR(IF(F528="",AVERAGEIF(F$3:F528,F527,T$3:T528),R528/N528)," ")</f>
        <v xml:space="preserve"> </v>
      </c>
      <c r="U528" s="23" t="str">
        <f>IFERROR(IF(F528="",AVERAGEIF(F$3:F528,F527,U$3:U528),S528/N528)," ")</f>
        <v xml:space="preserve"> </v>
      </c>
      <c r="V528" s="1" t="str">
        <f t="shared" si="26"/>
        <v xml:space="preserve"> </v>
      </c>
      <c r="AB528" s="7">
        <f ca="1">IFERROR(IF(F528="",SUMIF(F$3:F528,F527,AB$3:AB527),Доп!K526+Доп!L526)," ")</f>
        <v>0</v>
      </c>
      <c r="AC528" s="7">
        <f ca="1">IFERROR(IF(F528="",SUMIF(F$3:F528,F527,AC$3:AC527),IF(AB528&gt;0,AB528-(M528+P528),""))," ")</f>
        <v>0</v>
      </c>
      <c r="AD528" s="1">
        <f ca="1">IFERROR(IF(F528="",SUMIF(F$3:F528,F527,AD$3:AD527),IF(AB528&gt;0,AB528-(M528+Q528),""))," ")</f>
        <v>0</v>
      </c>
      <c r="AE528" s="23" t="str">
        <f>IFERROR(IF(F528="",AVERAGEIF(F$3:F528,F527,AE$3:AE528),AC528/N528)," ")</f>
        <v xml:space="preserve"> </v>
      </c>
      <c r="AF528" s="23" t="str">
        <f>IFERROR(IF(F528="",AVERAGEIF(F$3:F528,F527,AF$3:AF528),AD528/N528)," ")</f>
        <v xml:space="preserve"> </v>
      </c>
    </row>
    <row r="529" spans="7:32" ht="19" customHeight="1" x14ac:dyDescent="0.2">
      <c r="G529" s="1" t="str">
        <f t="shared" si="24"/>
        <v/>
      </c>
      <c r="I529" s="1">
        <f t="shared" si="25"/>
        <v>0</v>
      </c>
      <c r="M529" s="1">
        <f ca="1">IF(F529="",SUMIF(F$3:F529,F528,M$3:M528),K529*L529)</f>
        <v>0</v>
      </c>
      <c r="N529" s="1">
        <f ca="1">IFERROR(IF(F529="",SUMIF(F$3:F529,F528,N$3:N528),VLOOKUP(J:J,Прайс!A:C,3,0)*K529)," ")</f>
        <v>0</v>
      </c>
      <c r="O529" s="7">
        <f ca="1">IFERROR(IF(F529="",SUMIF(F$3:F529,F528,O$3:O528),VLOOKUP(J:J,Прайс!A:E,5,0)*K529)," ")</f>
        <v>0</v>
      </c>
      <c r="P529" s="1">
        <f ca="1">IFERROR(IF(F529="",SUMIF(F$3:F529,F528,P$3:P528),VLOOKUP(J:J,Прайс!A:F,6,0)*K529)," ")</f>
        <v>0</v>
      </c>
      <c r="Q529" s="1">
        <f ca="1">IFERROR(IF(F529="",SUMIF(F$3:F529,F528,Q$3:Q528),VLOOKUP(J:J,Прайс!A:G,7,0)*K529)," ")</f>
        <v>0</v>
      </c>
      <c r="R529" s="7">
        <f ca="1">IFERROR(IF(F529="",SUMIF(F$3:F529,F528,R$3:R528),(N529-(M529+O529+P529)))," ")</f>
        <v>0</v>
      </c>
      <c r="S529" s="1">
        <f ca="1">IFERROR(IF(F529="",SUMIF(F$3:F529,F528,S$3:S528),(N529-(M529+O529+Q529)))," ")</f>
        <v>0</v>
      </c>
      <c r="T529" s="23" t="str">
        <f>IFERROR(IF(F529="",AVERAGEIF(F$3:F529,F528,T$3:T529),R529/N529)," ")</f>
        <v xml:space="preserve"> </v>
      </c>
      <c r="U529" s="23" t="str">
        <f>IFERROR(IF(F529="",AVERAGEIF(F$3:F529,F528,U$3:U529),S529/N529)," ")</f>
        <v xml:space="preserve"> </v>
      </c>
      <c r="V529" s="1" t="str">
        <f t="shared" si="26"/>
        <v xml:space="preserve"> </v>
      </c>
      <c r="AB529" s="7">
        <f ca="1">IFERROR(IF(F529="",SUMIF(F$3:F529,F528,AB$3:AB528),Доп!K527+Доп!L527)," ")</f>
        <v>0</v>
      </c>
      <c r="AC529" s="7">
        <f ca="1">IFERROR(IF(F529="",SUMIF(F$3:F529,F528,AC$3:AC528),IF(AB529&gt;0,AB529-(M529+P529),""))," ")</f>
        <v>0</v>
      </c>
      <c r="AD529" s="1">
        <f ca="1">IFERROR(IF(F529="",SUMIF(F$3:F529,F528,AD$3:AD528),IF(AB529&gt;0,AB529-(M529+Q529),""))," ")</f>
        <v>0</v>
      </c>
      <c r="AE529" s="23" t="str">
        <f>IFERROR(IF(F529="",AVERAGEIF(F$3:F529,F528,AE$3:AE529),AC529/N529)," ")</f>
        <v xml:space="preserve"> </v>
      </c>
      <c r="AF529" s="23" t="str">
        <f>IFERROR(IF(F529="",AVERAGEIF(F$3:F529,F528,AF$3:AF529),AD529/N529)," ")</f>
        <v xml:space="preserve"> </v>
      </c>
    </row>
    <row r="530" spans="7:32" ht="19" customHeight="1" x14ac:dyDescent="0.2">
      <c r="G530" s="1" t="str">
        <f t="shared" si="24"/>
        <v/>
      </c>
      <c r="I530" s="1">
        <f t="shared" si="25"/>
        <v>0</v>
      </c>
      <c r="M530" s="1">
        <f ca="1">IF(F530="",SUMIF(F$3:F530,F529,M$3:M529),K530*L530)</f>
        <v>0</v>
      </c>
      <c r="N530" s="1">
        <f ca="1">IFERROR(IF(F530="",SUMIF(F$3:F530,F529,N$3:N529),VLOOKUP(J:J,Прайс!A:C,3,0)*K530)," ")</f>
        <v>0</v>
      </c>
      <c r="O530" s="7">
        <f ca="1">IFERROR(IF(F530="",SUMIF(F$3:F530,F529,O$3:O529),VLOOKUP(J:J,Прайс!A:E,5,0)*K530)," ")</f>
        <v>0</v>
      </c>
      <c r="P530" s="1">
        <f ca="1">IFERROR(IF(F530="",SUMIF(F$3:F530,F529,P$3:P529),VLOOKUP(J:J,Прайс!A:F,6,0)*K530)," ")</f>
        <v>0</v>
      </c>
      <c r="Q530" s="1">
        <f ca="1">IFERROR(IF(F530="",SUMIF(F$3:F530,F529,Q$3:Q529),VLOOKUP(J:J,Прайс!A:G,7,0)*K530)," ")</f>
        <v>0</v>
      </c>
      <c r="R530" s="7">
        <f ca="1">IFERROR(IF(F530="",SUMIF(F$3:F530,F529,R$3:R529),(N530-(M530+O530+P530)))," ")</f>
        <v>0</v>
      </c>
      <c r="S530" s="1">
        <f ca="1">IFERROR(IF(F530="",SUMIF(F$3:F530,F529,S$3:S529),(N530-(M530+O530+Q530)))," ")</f>
        <v>0</v>
      </c>
      <c r="T530" s="23" t="str">
        <f>IFERROR(IF(F530="",AVERAGEIF(F$3:F530,F529,T$3:T530),R530/N530)," ")</f>
        <v xml:space="preserve"> </v>
      </c>
      <c r="U530" s="23" t="str">
        <f>IFERROR(IF(F530="",AVERAGEIF(F$3:F530,F529,U$3:U530),S530/N530)," ")</f>
        <v xml:space="preserve"> </v>
      </c>
      <c r="V530" s="1" t="str">
        <f t="shared" si="26"/>
        <v xml:space="preserve"> </v>
      </c>
      <c r="AB530" s="7">
        <f ca="1">IFERROR(IF(F530="",SUMIF(F$3:F530,F529,AB$3:AB529),Доп!K528+Доп!L528)," ")</f>
        <v>0</v>
      </c>
      <c r="AC530" s="7">
        <f ca="1">IFERROR(IF(F530="",SUMIF(F$3:F530,F529,AC$3:AC529),IF(AB530&gt;0,AB530-(M530+P530),""))," ")</f>
        <v>0</v>
      </c>
      <c r="AD530" s="1">
        <f ca="1">IFERROR(IF(F530="",SUMIF(F$3:F530,F529,AD$3:AD529),IF(AB530&gt;0,AB530-(M530+Q530),""))," ")</f>
        <v>0</v>
      </c>
      <c r="AE530" s="23" t="str">
        <f>IFERROR(IF(F530="",AVERAGEIF(F$3:F530,F529,AE$3:AE530),AC530/N530)," ")</f>
        <v xml:space="preserve"> </v>
      </c>
      <c r="AF530" s="23" t="str">
        <f>IFERROR(IF(F530="",AVERAGEIF(F$3:F530,F529,AF$3:AF530),AD530/N530)," ")</f>
        <v xml:space="preserve"> </v>
      </c>
    </row>
    <row r="531" spans="7:32" ht="19" customHeight="1" x14ac:dyDescent="0.2">
      <c r="G531" s="1" t="str">
        <f t="shared" si="24"/>
        <v/>
      </c>
      <c r="I531" s="1">
        <f t="shared" si="25"/>
        <v>0</v>
      </c>
      <c r="M531" s="1">
        <f ca="1">IF(F531="",SUMIF(F$3:F531,F530,M$3:M530),K531*L531)</f>
        <v>0</v>
      </c>
      <c r="N531" s="1">
        <f ca="1">IFERROR(IF(F531="",SUMIF(F$3:F531,F530,N$3:N530),VLOOKUP(J:J,Прайс!A:C,3,0)*K531)," ")</f>
        <v>0</v>
      </c>
      <c r="O531" s="7">
        <f ca="1">IFERROR(IF(F531="",SUMIF(F$3:F531,F530,O$3:O530),VLOOKUP(J:J,Прайс!A:E,5,0)*K531)," ")</f>
        <v>0</v>
      </c>
      <c r="P531" s="1">
        <f ca="1">IFERROR(IF(F531="",SUMIF(F$3:F531,F530,P$3:P530),VLOOKUP(J:J,Прайс!A:F,6,0)*K531)," ")</f>
        <v>0</v>
      </c>
      <c r="Q531" s="1">
        <f ca="1">IFERROR(IF(F531="",SUMIF(F$3:F531,F530,Q$3:Q530),VLOOKUP(J:J,Прайс!A:G,7,0)*K531)," ")</f>
        <v>0</v>
      </c>
      <c r="R531" s="7">
        <f ca="1">IFERROR(IF(F531="",SUMIF(F$3:F531,F530,R$3:R530),(N531-(M531+O531+P531)))," ")</f>
        <v>0</v>
      </c>
      <c r="S531" s="1">
        <f ca="1">IFERROR(IF(F531="",SUMIF(F$3:F531,F530,S$3:S530),(N531-(M531+O531+Q531)))," ")</f>
        <v>0</v>
      </c>
      <c r="T531" s="23" t="str">
        <f>IFERROR(IF(F531="",AVERAGEIF(F$3:F531,F530,T$3:T531),R531/N531)," ")</f>
        <v xml:space="preserve"> </v>
      </c>
      <c r="U531" s="23" t="str">
        <f>IFERROR(IF(F531="",AVERAGEIF(F$3:F531,F530,U$3:U531),S531/N531)," ")</f>
        <v xml:space="preserve"> </v>
      </c>
      <c r="V531" s="1" t="str">
        <f t="shared" si="26"/>
        <v xml:space="preserve"> </v>
      </c>
      <c r="AB531" s="7">
        <f ca="1">IFERROR(IF(F531="",SUMIF(F$3:F531,F530,AB$3:AB530),Доп!K529+Доп!L529)," ")</f>
        <v>0</v>
      </c>
      <c r="AC531" s="7">
        <f ca="1">IFERROR(IF(F531="",SUMIF(F$3:F531,F530,AC$3:AC530),IF(AB531&gt;0,AB531-(M531+P531),""))," ")</f>
        <v>0</v>
      </c>
      <c r="AD531" s="1">
        <f ca="1">IFERROR(IF(F531="",SUMIF(F$3:F531,F530,AD$3:AD530),IF(AB531&gt;0,AB531-(M531+Q531),""))," ")</f>
        <v>0</v>
      </c>
      <c r="AE531" s="23" t="str">
        <f>IFERROR(IF(F531="",AVERAGEIF(F$3:F531,F530,AE$3:AE531),AC531/N531)," ")</f>
        <v xml:space="preserve"> </v>
      </c>
      <c r="AF531" s="23" t="str">
        <f>IFERROR(IF(F531="",AVERAGEIF(F$3:F531,F530,AF$3:AF531),AD531/N531)," ")</f>
        <v xml:space="preserve"> </v>
      </c>
    </row>
    <row r="532" spans="7:32" ht="19" customHeight="1" x14ac:dyDescent="0.2">
      <c r="G532" s="1" t="str">
        <f t="shared" si="24"/>
        <v/>
      </c>
      <c r="I532" s="1">
        <f t="shared" si="25"/>
        <v>0</v>
      </c>
      <c r="M532" s="1">
        <f ca="1">IF(F532="",SUMIF(F$3:F532,F531,M$3:M531),K532*L532)</f>
        <v>0</v>
      </c>
      <c r="N532" s="1">
        <f ca="1">IFERROR(IF(F532="",SUMIF(F$3:F532,F531,N$3:N531),VLOOKUP(J:J,Прайс!A:C,3,0)*K532)," ")</f>
        <v>0</v>
      </c>
      <c r="O532" s="7">
        <f ca="1">IFERROR(IF(F532="",SUMIF(F$3:F532,F531,O$3:O531),VLOOKUP(J:J,Прайс!A:E,5,0)*K532)," ")</f>
        <v>0</v>
      </c>
      <c r="P532" s="1">
        <f ca="1">IFERROR(IF(F532="",SUMIF(F$3:F532,F531,P$3:P531),VLOOKUP(J:J,Прайс!A:F,6,0)*K532)," ")</f>
        <v>0</v>
      </c>
      <c r="Q532" s="1">
        <f ca="1">IFERROR(IF(F532="",SUMIF(F$3:F532,F531,Q$3:Q531),VLOOKUP(J:J,Прайс!A:G,7,0)*K532)," ")</f>
        <v>0</v>
      </c>
      <c r="R532" s="7">
        <f ca="1">IFERROR(IF(F532="",SUMIF(F$3:F532,F531,R$3:R531),(N532-(M532+O532+P532)))," ")</f>
        <v>0</v>
      </c>
      <c r="S532" s="1">
        <f ca="1">IFERROR(IF(F532="",SUMIF(F$3:F532,F531,S$3:S531),(N532-(M532+O532+Q532)))," ")</f>
        <v>0</v>
      </c>
      <c r="T532" s="23" t="str">
        <f>IFERROR(IF(F532="",AVERAGEIF(F$3:F532,F531,T$3:T532),R532/N532)," ")</f>
        <v xml:space="preserve"> </v>
      </c>
      <c r="U532" s="23" t="str">
        <f>IFERROR(IF(F532="",AVERAGEIF(F$3:F532,F531,U$3:U532),S532/N532)," ")</f>
        <v xml:space="preserve"> </v>
      </c>
      <c r="V532" s="1" t="str">
        <f t="shared" si="26"/>
        <v xml:space="preserve"> </v>
      </c>
      <c r="AB532" s="7">
        <f ca="1">IFERROR(IF(F532="",SUMIF(F$3:F532,F531,AB$3:AB531),Доп!K530+Доп!L530)," ")</f>
        <v>0</v>
      </c>
      <c r="AC532" s="7">
        <f ca="1">IFERROR(IF(F532="",SUMIF(F$3:F532,F531,AC$3:AC531),IF(AB532&gt;0,AB532-(M532+P532),""))," ")</f>
        <v>0</v>
      </c>
      <c r="AD532" s="1">
        <f ca="1">IFERROR(IF(F532="",SUMIF(F$3:F532,F531,AD$3:AD531),IF(AB532&gt;0,AB532-(M532+Q532),""))," ")</f>
        <v>0</v>
      </c>
      <c r="AE532" s="23" t="str">
        <f>IFERROR(IF(F532="",AVERAGEIF(F$3:F532,F531,AE$3:AE532),AC532/N532)," ")</f>
        <v xml:space="preserve"> </v>
      </c>
      <c r="AF532" s="23" t="str">
        <f>IFERROR(IF(F532="",AVERAGEIF(F$3:F532,F531,AF$3:AF532),AD532/N532)," ")</f>
        <v xml:space="preserve"> </v>
      </c>
    </row>
    <row r="533" spans="7:32" ht="19" customHeight="1" x14ac:dyDescent="0.2">
      <c r="G533" s="1" t="str">
        <f t="shared" si="24"/>
        <v/>
      </c>
      <c r="I533" s="1">
        <f t="shared" si="25"/>
        <v>0</v>
      </c>
      <c r="M533" s="1">
        <f ca="1">IF(F533="",SUMIF(F$3:F533,F532,M$3:M532),K533*L533)</f>
        <v>0</v>
      </c>
      <c r="N533" s="1">
        <f ca="1">IFERROR(IF(F533="",SUMIF(F$3:F533,F532,N$3:N532),VLOOKUP(J:J,Прайс!A:C,3,0)*K533)," ")</f>
        <v>0</v>
      </c>
      <c r="O533" s="7">
        <f ca="1">IFERROR(IF(F533="",SUMIF(F$3:F533,F532,O$3:O532),VLOOKUP(J:J,Прайс!A:E,5,0)*K533)," ")</f>
        <v>0</v>
      </c>
      <c r="P533" s="1">
        <f ca="1">IFERROR(IF(F533="",SUMIF(F$3:F533,F532,P$3:P532),VLOOKUP(J:J,Прайс!A:F,6,0)*K533)," ")</f>
        <v>0</v>
      </c>
      <c r="Q533" s="1">
        <f ca="1">IFERROR(IF(F533="",SUMIF(F$3:F533,F532,Q$3:Q532),VLOOKUP(J:J,Прайс!A:G,7,0)*K533)," ")</f>
        <v>0</v>
      </c>
      <c r="R533" s="7">
        <f ca="1">IFERROR(IF(F533="",SUMIF(F$3:F533,F532,R$3:R532),(N533-(M533+O533+P533)))," ")</f>
        <v>0</v>
      </c>
      <c r="S533" s="1">
        <f ca="1">IFERROR(IF(F533="",SUMIF(F$3:F533,F532,S$3:S532),(N533-(M533+O533+Q533)))," ")</f>
        <v>0</v>
      </c>
      <c r="T533" s="23" t="str">
        <f>IFERROR(IF(F533="",AVERAGEIF(F$3:F533,F532,T$3:T533),R533/N533)," ")</f>
        <v xml:space="preserve"> </v>
      </c>
      <c r="U533" s="23" t="str">
        <f>IFERROR(IF(F533="",AVERAGEIF(F$3:F533,F532,U$3:U533),S533/N533)," ")</f>
        <v xml:space="preserve"> </v>
      </c>
      <c r="V533" s="1" t="str">
        <f t="shared" si="26"/>
        <v xml:space="preserve"> </v>
      </c>
      <c r="AB533" s="7">
        <f ca="1">IFERROR(IF(F533="",SUMIF(F$3:F533,F532,AB$3:AB532),Доп!K531+Доп!L531)," ")</f>
        <v>0</v>
      </c>
      <c r="AC533" s="7">
        <f ca="1">IFERROR(IF(F533="",SUMIF(F$3:F533,F532,AC$3:AC532),IF(AB533&gt;0,AB533-(M533+P533),""))," ")</f>
        <v>0</v>
      </c>
      <c r="AD533" s="1">
        <f ca="1">IFERROR(IF(F533="",SUMIF(F$3:F533,F532,AD$3:AD532),IF(AB533&gt;0,AB533-(M533+Q533),""))," ")</f>
        <v>0</v>
      </c>
      <c r="AE533" s="23" t="str">
        <f>IFERROR(IF(F533="",AVERAGEIF(F$3:F533,F532,AE$3:AE533),AC533/N533)," ")</f>
        <v xml:space="preserve"> </v>
      </c>
      <c r="AF533" s="23" t="str">
        <f>IFERROR(IF(F533="",AVERAGEIF(F$3:F533,F532,AF$3:AF533),AD533/N533)," ")</f>
        <v xml:space="preserve"> </v>
      </c>
    </row>
    <row r="534" spans="7:32" ht="19" customHeight="1" x14ac:dyDescent="0.2">
      <c r="G534" s="1" t="str">
        <f t="shared" si="24"/>
        <v/>
      </c>
      <c r="I534" s="1">
        <f t="shared" si="25"/>
        <v>0</v>
      </c>
      <c r="M534" s="1">
        <f ca="1">IF(F534="",SUMIF(F$3:F534,F533,M$3:M533),K534*L534)</f>
        <v>0</v>
      </c>
      <c r="N534" s="1">
        <f ca="1">IFERROR(IF(F534="",SUMIF(F$3:F534,F533,N$3:N533),VLOOKUP(J:J,Прайс!A:C,3,0)*K534)," ")</f>
        <v>0</v>
      </c>
      <c r="O534" s="7">
        <f ca="1">IFERROR(IF(F534="",SUMIF(F$3:F534,F533,O$3:O533),VLOOKUP(J:J,Прайс!A:E,5,0)*K534)," ")</f>
        <v>0</v>
      </c>
      <c r="P534" s="1">
        <f ca="1">IFERROR(IF(F534="",SUMIF(F$3:F534,F533,P$3:P533),VLOOKUP(J:J,Прайс!A:F,6,0)*K534)," ")</f>
        <v>0</v>
      </c>
      <c r="Q534" s="1">
        <f ca="1">IFERROR(IF(F534="",SUMIF(F$3:F534,F533,Q$3:Q533),VLOOKUP(J:J,Прайс!A:G,7,0)*K534)," ")</f>
        <v>0</v>
      </c>
      <c r="R534" s="7">
        <f ca="1">IFERROR(IF(F534="",SUMIF(F$3:F534,F533,R$3:R533),(N534-(M534+O534+P534)))," ")</f>
        <v>0</v>
      </c>
      <c r="S534" s="1">
        <f ca="1">IFERROR(IF(F534="",SUMIF(F$3:F534,F533,S$3:S533),(N534-(M534+O534+Q534)))," ")</f>
        <v>0</v>
      </c>
      <c r="T534" s="23" t="str">
        <f>IFERROR(IF(F534="",AVERAGEIF(F$3:F534,F533,T$3:T534),R534/N534)," ")</f>
        <v xml:space="preserve"> </v>
      </c>
      <c r="U534" s="23" t="str">
        <f>IFERROR(IF(F534="",AVERAGEIF(F$3:F534,F533,U$3:U534),S534/N534)," ")</f>
        <v xml:space="preserve"> </v>
      </c>
      <c r="V534" s="1" t="str">
        <f t="shared" si="26"/>
        <v xml:space="preserve"> </v>
      </c>
      <c r="AB534" s="7">
        <f ca="1">IFERROR(IF(F534="",SUMIF(F$3:F534,F533,AB$3:AB533),Доп!K532+Доп!L532)," ")</f>
        <v>0</v>
      </c>
      <c r="AC534" s="7">
        <f ca="1">IFERROR(IF(F534="",SUMIF(F$3:F534,F533,AC$3:AC533),IF(AB534&gt;0,AB534-(M534+P534),""))," ")</f>
        <v>0</v>
      </c>
      <c r="AD534" s="1">
        <f ca="1">IFERROR(IF(F534="",SUMIF(F$3:F534,F533,AD$3:AD533),IF(AB534&gt;0,AB534-(M534+Q534),""))," ")</f>
        <v>0</v>
      </c>
      <c r="AE534" s="23" t="str">
        <f>IFERROR(IF(F534="",AVERAGEIF(F$3:F534,F533,AE$3:AE534),AC534/N534)," ")</f>
        <v xml:space="preserve"> </v>
      </c>
      <c r="AF534" s="23" t="str">
        <f>IFERROR(IF(F534="",AVERAGEIF(F$3:F534,F533,AF$3:AF534),AD534/N534)," ")</f>
        <v xml:space="preserve"> </v>
      </c>
    </row>
    <row r="535" spans="7:32" ht="19" customHeight="1" x14ac:dyDescent="0.2">
      <c r="G535" s="1" t="str">
        <f t="shared" si="24"/>
        <v/>
      </c>
      <c r="I535" s="1">
        <f t="shared" si="25"/>
        <v>0</v>
      </c>
      <c r="M535" s="1">
        <f ca="1">IF(F535="",SUMIF(F$3:F535,F534,M$3:M534),K535*L535)</f>
        <v>0</v>
      </c>
      <c r="N535" s="1">
        <f ca="1">IFERROR(IF(F535="",SUMIF(F$3:F535,F534,N$3:N534),VLOOKUP(J:J,Прайс!A:C,3,0)*K535)," ")</f>
        <v>0</v>
      </c>
      <c r="O535" s="7">
        <f ca="1">IFERROR(IF(F535="",SUMIF(F$3:F535,F534,O$3:O534),VLOOKUP(J:J,Прайс!A:E,5,0)*K535)," ")</f>
        <v>0</v>
      </c>
      <c r="P535" s="1">
        <f ca="1">IFERROR(IF(F535="",SUMIF(F$3:F535,F534,P$3:P534),VLOOKUP(J:J,Прайс!A:F,6,0)*K535)," ")</f>
        <v>0</v>
      </c>
      <c r="Q535" s="1">
        <f ca="1">IFERROR(IF(F535="",SUMIF(F$3:F535,F534,Q$3:Q534),VLOOKUP(J:J,Прайс!A:G,7,0)*K535)," ")</f>
        <v>0</v>
      </c>
      <c r="R535" s="7">
        <f ca="1">IFERROR(IF(F535="",SUMIF(F$3:F535,F534,R$3:R534),(N535-(M535+O535+P535)))," ")</f>
        <v>0</v>
      </c>
      <c r="S535" s="1">
        <f ca="1">IFERROR(IF(F535="",SUMIF(F$3:F535,F534,S$3:S534),(N535-(M535+O535+Q535)))," ")</f>
        <v>0</v>
      </c>
      <c r="T535" s="23" t="str">
        <f>IFERROR(IF(F535="",AVERAGEIF(F$3:F535,F534,T$3:T535),R535/N535)," ")</f>
        <v xml:space="preserve"> </v>
      </c>
      <c r="U535" s="23" t="str">
        <f>IFERROR(IF(F535="",AVERAGEIF(F$3:F535,F534,U$3:U535),S535/N535)," ")</f>
        <v xml:space="preserve"> </v>
      </c>
      <c r="V535" s="1" t="str">
        <f t="shared" si="26"/>
        <v xml:space="preserve"> </v>
      </c>
      <c r="AB535" s="7">
        <f ca="1">IFERROR(IF(F535="",SUMIF(F$3:F535,F534,AB$3:AB534),Доп!K533+Доп!L533)," ")</f>
        <v>0</v>
      </c>
      <c r="AC535" s="7">
        <f ca="1">IFERROR(IF(F535="",SUMIF(F$3:F535,F534,AC$3:AC534),IF(AB535&gt;0,AB535-(M535+P535),""))," ")</f>
        <v>0</v>
      </c>
      <c r="AD535" s="1">
        <f ca="1">IFERROR(IF(F535="",SUMIF(F$3:F535,F534,AD$3:AD534),IF(AB535&gt;0,AB535-(M535+Q535),""))," ")</f>
        <v>0</v>
      </c>
      <c r="AE535" s="23" t="str">
        <f>IFERROR(IF(F535="",AVERAGEIF(F$3:F535,F534,AE$3:AE535),AC535/N535)," ")</f>
        <v xml:space="preserve"> </v>
      </c>
      <c r="AF535" s="23" t="str">
        <f>IFERROR(IF(F535="",AVERAGEIF(F$3:F535,F534,AF$3:AF535),AD535/N535)," ")</f>
        <v xml:space="preserve"> </v>
      </c>
    </row>
    <row r="536" spans="7:32" ht="19" customHeight="1" x14ac:dyDescent="0.2">
      <c r="G536" s="1" t="str">
        <f t="shared" si="24"/>
        <v/>
      </c>
      <c r="I536" s="1">
        <f t="shared" si="25"/>
        <v>0</v>
      </c>
      <c r="M536" s="1">
        <f ca="1">IF(F536="",SUMIF(F$3:F536,F535,M$3:M535),K536*L536)</f>
        <v>0</v>
      </c>
      <c r="N536" s="1">
        <f ca="1">IFERROR(IF(F536="",SUMIF(F$3:F536,F535,N$3:N535),VLOOKUP(J:J,Прайс!A:C,3,0)*K536)," ")</f>
        <v>0</v>
      </c>
      <c r="O536" s="7">
        <f ca="1">IFERROR(IF(F536="",SUMIF(F$3:F536,F535,O$3:O535),VLOOKUP(J:J,Прайс!A:E,5,0)*K536)," ")</f>
        <v>0</v>
      </c>
      <c r="P536" s="1">
        <f ca="1">IFERROR(IF(F536="",SUMIF(F$3:F536,F535,P$3:P535),VLOOKUP(J:J,Прайс!A:F,6,0)*K536)," ")</f>
        <v>0</v>
      </c>
      <c r="Q536" s="1">
        <f ca="1">IFERROR(IF(F536="",SUMIF(F$3:F536,F535,Q$3:Q535),VLOOKUP(J:J,Прайс!A:G,7,0)*K536)," ")</f>
        <v>0</v>
      </c>
      <c r="R536" s="7">
        <f ca="1">IFERROR(IF(F536="",SUMIF(F$3:F536,F535,R$3:R535),(N536-(M536+O536+P536)))," ")</f>
        <v>0</v>
      </c>
      <c r="S536" s="1">
        <f ca="1">IFERROR(IF(F536="",SUMIF(F$3:F536,F535,S$3:S535),(N536-(M536+O536+Q536)))," ")</f>
        <v>0</v>
      </c>
      <c r="T536" s="23" t="str">
        <f>IFERROR(IF(F536="",AVERAGEIF(F$3:F536,F535,T$3:T536),R536/N536)," ")</f>
        <v xml:space="preserve"> </v>
      </c>
      <c r="U536" s="23" t="str">
        <f>IFERROR(IF(F536="",AVERAGEIF(F$3:F536,F535,U$3:U536),S536/N536)," ")</f>
        <v xml:space="preserve"> </v>
      </c>
      <c r="V536" s="1" t="str">
        <f t="shared" si="26"/>
        <v xml:space="preserve"> </v>
      </c>
      <c r="AB536" s="7">
        <f ca="1">IFERROR(IF(F536="",SUMIF(F$3:F536,F535,AB$3:AB535),Доп!K534+Доп!L534)," ")</f>
        <v>0</v>
      </c>
      <c r="AC536" s="7">
        <f ca="1">IFERROR(IF(F536="",SUMIF(F$3:F536,F535,AC$3:AC535),IF(AB536&gt;0,AB536-(M536+P536),""))," ")</f>
        <v>0</v>
      </c>
      <c r="AD536" s="1">
        <f ca="1">IFERROR(IF(F536="",SUMIF(F$3:F536,F535,AD$3:AD535),IF(AB536&gt;0,AB536-(M536+Q536),""))," ")</f>
        <v>0</v>
      </c>
      <c r="AE536" s="23" t="str">
        <f>IFERROR(IF(F536="",AVERAGEIF(F$3:F536,F535,AE$3:AE536),AC536/N536)," ")</f>
        <v xml:space="preserve"> </v>
      </c>
      <c r="AF536" s="23" t="str">
        <f>IFERROR(IF(F536="",AVERAGEIF(F$3:F536,F535,AF$3:AF536),AD536/N536)," ")</f>
        <v xml:space="preserve"> </v>
      </c>
    </row>
    <row r="537" spans="7:32" ht="19" customHeight="1" x14ac:dyDescent="0.2">
      <c r="G537" s="1" t="str">
        <f t="shared" si="24"/>
        <v/>
      </c>
      <c r="I537" s="1">
        <f t="shared" si="25"/>
        <v>0</v>
      </c>
      <c r="M537" s="1">
        <f ca="1">IF(F537="",SUMIF(F$3:F537,F536,M$3:M536),K537*L537)</f>
        <v>0</v>
      </c>
      <c r="N537" s="1">
        <f ca="1">IFERROR(IF(F537="",SUMIF(F$3:F537,F536,N$3:N536),VLOOKUP(J:J,Прайс!A:C,3,0)*K537)," ")</f>
        <v>0</v>
      </c>
      <c r="O537" s="7">
        <f ca="1">IFERROR(IF(F537="",SUMIF(F$3:F537,F536,O$3:O536),VLOOKUP(J:J,Прайс!A:E,5,0)*K537)," ")</f>
        <v>0</v>
      </c>
      <c r="P537" s="1">
        <f ca="1">IFERROR(IF(F537="",SUMIF(F$3:F537,F536,P$3:P536),VLOOKUP(J:J,Прайс!A:F,6,0)*K537)," ")</f>
        <v>0</v>
      </c>
      <c r="Q537" s="1">
        <f ca="1">IFERROR(IF(F537="",SUMIF(F$3:F537,F536,Q$3:Q536),VLOOKUP(J:J,Прайс!A:G,7,0)*K537)," ")</f>
        <v>0</v>
      </c>
      <c r="R537" s="7">
        <f ca="1">IFERROR(IF(F537="",SUMIF(F$3:F537,F536,R$3:R536),(N537-(M537+O537+P537)))," ")</f>
        <v>0</v>
      </c>
      <c r="S537" s="1">
        <f ca="1">IFERROR(IF(F537="",SUMIF(F$3:F537,F536,S$3:S536),(N537-(M537+O537+Q537)))," ")</f>
        <v>0</v>
      </c>
      <c r="T537" s="23" t="str">
        <f>IFERROR(IF(F537="",AVERAGEIF(F$3:F537,F536,T$3:T537),R537/N537)," ")</f>
        <v xml:space="preserve"> </v>
      </c>
      <c r="U537" s="23" t="str">
        <f>IFERROR(IF(F537="",AVERAGEIF(F$3:F537,F536,U$3:U537),S537/N537)," ")</f>
        <v xml:space="preserve"> </v>
      </c>
      <c r="V537" s="1" t="str">
        <f t="shared" si="26"/>
        <v xml:space="preserve"> </v>
      </c>
      <c r="AB537" s="7">
        <f ca="1">IFERROR(IF(F537="",SUMIF(F$3:F537,F536,AB$3:AB536),Доп!K535+Доп!L535)," ")</f>
        <v>0</v>
      </c>
      <c r="AC537" s="7">
        <f ca="1">IFERROR(IF(F537="",SUMIF(F$3:F537,F536,AC$3:AC536),IF(AB537&gt;0,AB537-(M537+P537),""))," ")</f>
        <v>0</v>
      </c>
      <c r="AD537" s="1">
        <f ca="1">IFERROR(IF(F537="",SUMIF(F$3:F537,F536,AD$3:AD536),IF(AB537&gt;0,AB537-(M537+Q537),""))," ")</f>
        <v>0</v>
      </c>
      <c r="AE537" s="23" t="str">
        <f>IFERROR(IF(F537="",AVERAGEIF(F$3:F537,F536,AE$3:AE537),AC537/N537)," ")</f>
        <v xml:space="preserve"> </v>
      </c>
      <c r="AF537" s="23" t="str">
        <f>IFERROR(IF(F537="",AVERAGEIF(F$3:F537,F536,AF$3:AF537),AD537/N537)," ")</f>
        <v xml:space="preserve"> </v>
      </c>
    </row>
    <row r="538" spans="7:32" ht="19" customHeight="1" x14ac:dyDescent="0.2">
      <c r="G538" s="1" t="str">
        <f t="shared" si="24"/>
        <v/>
      </c>
      <c r="I538" s="1">
        <f t="shared" si="25"/>
        <v>0</v>
      </c>
      <c r="M538" s="1">
        <f ca="1">IF(F538="",SUMIF(F$3:F538,F537,M$3:M537),K538*L538)</f>
        <v>0</v>
      </c>
      <c r="N538" s="1">
        <f ca="1">IFERROR(IF(F538="",SUMIF(F$3:F538,F537,N$3:N537),VLOOKUP(J:J,Прайс!A:C,3,0)*K538)," ")</f>
        <v>0</v>
      </c>
      <c r="O538" s="7">
        <f ca="1">IFERROR(IF(F538="",SUMIF(F$3:F538,F537,O$3:O537),VLOOKUP(J:J,Прайс!A:E,5,0)*K538)," ")</f>
        <v>0</v>
      </c>
      <c r="P538" s="1">
        <f ca="1">IFERROR(IF(F538="",SUMIF(F$3:F538,F537,P$3:P537),VLOOKUP(J:J,Прайс!A:F,6,0)*K538)," ")</f>
        <v>0</v>
      </c>
      <c r="Q538" s="1">
        <f ca="1">IFERROR(IF(F538="",SUMIF(F$3:F538,F537,Q$3:Q537),VLOOKUP(J:J,Прайс!A:G,7,0)*K538)," ")</f>
        <v>0</v>
      </c>
      <c r="R538" s="7">
        <f ca="1">IFERROR(IF(F538="",SUMIF(F$3:F538,F537,R$3:R537),(N538-(M538+O538+P538)))," ")</f>
        <v>0</v>
      </c>
      <c r="S538" s="1">
        <f ca="1">IFERROR(IF(F538="",SUMIF(F$3:F538,F537,S$3:S537),(N538-(M538+O538+Q538)))," ")</f>
        <v>0</v>
      </c>
      <c r="T538" s="23" t="str">
        <f>IFERROR(IF(F538="",AVERAGEIF(F$3:F538,F537,T$3:T538),R538/N538)," ")</f>
        <v xml:space="preserve"> </v>
      </c>
      <c r="U538" s="23" t="str">
        <f>IFERROR(IF(F538="",AVERAGEIF(F$3:F538,F537,U$3:U538),S538/N538)," ")</f>
        <v xml:space="preserve"> </v>
      </c>
      <c r="V538" s="1" t="str">
        <f t="shared" si="26"/>
        <v xml:space="preserve"> </v>
      </c>
      <c r="AB538" s="7">
        <f ca="1">IFERROR(IF(F538="",SUMIF(F$3:F538,F537,AB$3:AB537),Доп!K536+Доп!L536)," ")</f>
        <v>0</v>
      </c>
      <c r="AC538" s="7">
        <f ca="1">IFERROR(IF(F538="",SUMIF(F$3:F538,F537,AC$3:AC537),IF(AB538&gt;0,AB538-(M538+P538),""))," ")</f>
        <v>0</v>
      </c>
      <c r="AD538" s="1">
        <f ca="1">IFERROR(IF(F538="",SUMIF(F$3:F538,F537,AD$3:AD537),IF(AB538&gt;0,AB538-(M538+Q538),""))," ")</f>
        <v>0</v>
      </c>
      <c r="AE538" s="23" t="str">
        <f>IFERROR(IF(F538="",AVERAGEIF(F$3:F538,F537,AE$3:AE538),AC538/N538)," ")</f>
        <v xml:space="preserve"> </v>
      </c>
      <c r="AF538" s="23" t="str">
        <f>IFERROR(IF(F538="",AVERAGEIF(F$3:F538,F537,AF$3:AF538),AD538/N538)," ")</f>
        <v xml:space="preserve"> </v>
      </c>
    </row>
    <row r="539" spans="7:32" ht="19" customHeight="1" x14ac:dyDescent="0.2">
      <c r="G539" s="1" t="str">
        <f t="shared" si="24"/>
        <v/>
      </c>
      <c r="I539" s="1">
        <f t="shared" si="25"/>
        <v>0</v>
      </c>
      <c r="M539" s="1">
        <f ca="1">IF(F539="",SUMIF(F$3:F539,F538,M$3:M538),K539*L539)</f>
        <v>0</v>
      </c>
      <c r="N539" s="1">
        <f ca="1">IFERROR(IF(F539="",SUMIF(F$3:F539,F538,N$3:N538),VLOOKUP(J:J,Прайс!A:C,3,0)*K539)," ")</f>
        <v>0</v>
      </c>
      <c r="O539" s="7">
        <f ca="1">IFERROR(IF(F539="",SUMIF(F$3:F539,F538,O$3:O538),VLOOKUP(J:J,Прайс!A:E,5,0)*K539)," ")</f>
        <v>0</v>
      </c>
      <c r="P539" s="1">
        <f ca="1">IFERROR(IF(F539="",SUMIF(F$3:F539,F538,P$3:P538),VLOOKUP(J:J,Прайс!A:F,6,0)*K539)," ")</f>
        <v>0</v>
      </c>
      <c r="Q539" s="1">
        <f ca="1">IFERROR(IF(F539="",SUMIF(F$3:F539,F538,Q$3:Q538),VLOOKUP(J:J,Прайс!A:G,7,0)*K539)," ")</f>
        <v>0</v>
      </c>
      <c r="R539" s="7">
        <f ca="1">IFERROR(IF(F539="",SUMIF(F$3:F539,F538,R$3:R538),(N539-(M539+O539+P539)))," ")</f>
        <v>0</v>
      </c>
      <c r="S539" s="1">
        <f ca="1">IFERROR(IF(F539="",SUMIF(F$3:F539,F538,S$3:S538),(N539-(M539+O539+Q539)))," ")</f>
        <v>0</v>
      </c>
      <c r="T539" s="23" t="str">
        <f>IFERROR(IF(F539="",AVERAGEIF(F$3:F539,F538,T$3:T539),R539/N539)," ")</f>
        <v xml:space="preserve"> </v>
      </c>
      <c r="U539" s="23" t="str">
        <f>IFERROR(IF(F539="",AVERAGEIF(F$3:F539,F538,U$3:U539),S539/N539)," ")</f>
        <v xml:space="preserve"> </v>
      </c>
      <c r="V539" s="1" t="str">
        <f t="shared" si="26"/>
        <v xml:space="preserve"> </v>
      </c>
      <c r="AB539" s="7">
        <f ca="1">IFERROR(IF(F539="",SUMIF(F$3:F539,F538,AB$3:AB538),Доп!K537+Доп!L537)," ")</f>
        <v>0</v>
      </c>
      <c r="AC539" s="7">
        <f ca="1">IFERROR(IF(F539="",SUMIF(F$3:F539,F538,AC$3:AC538),IF(AB539&gt;0,AB539-(M539+P539),""))," ")</f>
        <v>0</v>
      </c>
      <c r="AD539" s="1">
        <f ca="1">IFERROR(IF(F539="",SUMIF(F$3:F539,F538,AD$3:AD538),IF(AB539&gt;0,AB539-(M539+Q539),""))," ")</f>
        <v>0</v>
      </c>
      <c r="AE539" s="23" t="str">
        <f>IFERROR(IF(F539="",AVERAGEIF(F$3:F539,F538,AE$3:AE539),AC539/N539)," ")</f>
        <v xml:space="preserve"> </v>
      </c>
      <c r="AF539" s="23" t="str">
        <f>IFERROR(IF(F539="",AVERAGEIF(F$3:F539,F538,AF$3:AF539),AD539/N539)," ")</f>
        <v xml:space="preserve"> </v>
      </c>
    </row>
    <row r="540" spans="7:32" ht="19" customHeight="1" x14ac:dyDescent="0.2">
      <c r="G540" s="1" t="str">
        <f t="shared" si="24"/>
        <v/>
      </c>
      <c r="I540" s="1">
        <f t="shared" si="25"/>
        <v>0</v>
      </c>
      <c r="M540" s="1">
        <f ca="1">IF(F540="",SUMIF(F$3:F540,F539,M$3:M539),K540*L540)</f>
        <v>0</v>
      </c>
      <c r="N540" s="1">
        <f ca="1">IFERROR(IF(F540="",SUMIF(F$3:F540,F539,N$3:N539),VLOOKUP(J:J,Прайс!A:C,3,0)*K540)," ")</f>
        <v>0</v>
      </c>
      <c r="O540" s="7">
        <f ca="1">IFERROR(IF(F540="",SUMIF(F$3:F540,F539,O$3:O539),VLOOKUP(J:J,Прайс!A:E,5,0)*K540)," ")</f>
        <v>0</v>
      </c>
      <c r="P540" s="1">
        <f ca="1">IFERROR(IF(F540="",SUMIF(F$3:F540,F539,P$3:P539),VLOOKUP(J:J,Прайс!A:F,6,0)*K540)," ")</f>
        <v>0</v>
      </c>
      <c r="Q540" s="1">
        <f ca="1">IFERROR(IF(F540="",SUMIF(F$3:F540,F539,Q$3:Q539),VLOOKUP(J:J,Прайс!A:G,7,0)*K540)," ")</f>
        <v>0</v>
      </c>
      <c r="R540" s="7">
        <f ca="1">IFERROR(IF(F540="",SUMIF(F$3:F540,F539,R$3:R539),(N540-(M540+O540+P540)))," ")</f>
        <v>0</v>
      </c>
      <c r="S540" s="1">
        <f ca="1">IFERROR(IF(F540="",SUMIF(F$3:F540,F539,S$3:S539),(N540-(M540+O540+Q540)))," ")</f>
        <v>0</v>
      </c>
      <c r="T540" s="23" t="str">
        <f>IFERROR(IF(F540="",AVERAGEIF(F$3:F540,F539,T$3:T540),R540/N540)," ")</f>
        <v xml:space="preserve"> </v>
      </c>
      <c r="U540" s="23" t="str">
        <f>IFERROR(IF(F540="",AVERAGEIF(F$3:F540,F539,U$3:U540),S540/N540)," ")</f>
        <v xml:space="preserve"> </v>
      </c>
      <c r="V540" s="1" t="str">
        <f t="shared" si="26"/>
        <v xml:space="preserve"> </v>
      </c>
      <c r="AB540" s="7">
        <f ca="1">IFERROR(IF(F540="",SUMIF(F$3:F540,F539,AB$3:AB539),Доп!K538+Доп!L538)," ")</f>
        <v>0</v>
      </c>
      <c r="AC540" s="7">
        <f ca="1">IFERROR(IF(F540="",SUMIF(F$3:F540,F539,AC$3:AC539),IF(AB540&gt;0,AB540-(M540+P540),""))," ")</f>
        <v>0</v>
      </c>
      <c r="AD540" s="1">
        <f ca="1">IFERROR(IF(F540="",SUMIF(F$3:F540,F539,AD$3:AD539),IF(AB540&gt;0,AB540-(M540+Q540),""))," ")</f>
        <v>0</v>
      </c>
      <c r="AE540" s="23" t="str">
        <f>IFERROR(IF(F540="",AVERAGEIF(F$3:F540,F539,AE$3:AE540),AC540/N540)," ")</f>
        <v xml:space="preserve"> </v>
      </c>
      <c r="AF540" s="23" t="str">
        <f>IFERROR(IF(F540="",AVERAGEIF(F$3:F540,F539,AF$3:AF540),AD540/N540)," ")</f>
        <v xml:space="preserve"> </v>
      </c>
    </row>
    <row r="541" spans="7:32" ht="19" customHeight="1" x14ac:dyDescent="0.2">
      <c r="G541" s="1" t="str">
        <f t="shared" si="24"/>
        <v/>
      </c>
      <c r="I541" s="1">
        <f t="shared" si="25"/>
        <v>0</v>
      </c>
      <c r="M541" s="1">
        <f ca="1">IF(F541="",SUMIF(F$3:F541,F540,M$3:M540),K541*L541)</f>
        <v>0</v>
      </c>
      <c r="N541" s="1">
        <f ca="1">IFERROR(IF(F541="",SUMIF(F$3:F541,F540,N$3:N540),VLOOKUP(J:J,Прайс!A:C,3,0)*K541)," ")</f>
        <v>0</v>
      </c>
      <c r="O541" s="7">
        <f ca="1">IFERROR(IF(F541="",SUMIF(F$3:F541,F540,O$3:O540),VLOOKUP(J:J,Прайс!A:E,5,0)*K541)," ")</f>
        <v>0</v>
      </c>
      <c r="P541" s="1">
        <f ca="1">IFERROR(IF(F541="",SUMIF(F$3:F541,F540,P$3:P540),VLOOKUP(J:J,Прайс!A:F,6,0)*K541)," ")</f>
        <v>0</v>
      </c>
      <c r="Q541" s="1">
        <f ca="1">IFERROR(IF(F541="",SUMIF(F$3:F541,F540,Q$3:Q540),VLOOKUP(J:J,Прайс!A:G,7,0)*K541)," ")</f>
        <v>0</v>
      </c>
      <c r="R541" s="7">
        <f ca="1">IFERROR(IF(F541="",SUMIF(F$3:F541,F540,R$3:R540),(N541-(M541+O541+P541)))," ")</f>
        <v>0</v>
      </c>
      <c r="S541" s="1">
        <f ca="1">IFERROR(IF(F541="",SUMIF(F$3:F541,F540,S$3:S540),(N541-(M541+O541+Q541)))," ")</f>
        <v>0</v>
      </c>
      <c r="T541" s="23" t="str">
        <f>IFERROR(IF(F541="",AVERAGEIF(F$3:F541,F540,T$3:T541),R541/N541)," ")</f>
        <v xml:space="preserve"> </v>
      </c>
      <c r="U541" s="23" t="str">
        <f>IFERROR(IF(F541="",AVERAGEIF(F$3:F541,F540,U$3:U541),S541/N541)," ")</f>
        <v xml:space="preserve"> </v>
      </c>
      <c r="V541" s="1" t="str">
        <f t="shared" si="26"/>
        <v xml:space="preserve"> </v>
      </c>
      <c r="AB541" s="7">
        <f ca="1">IFERROR(IF(F541="",SUMIF(F$3:F541,F540,AB$3:AB540),Доп!K539+Доп!L539)," ")</f>
        <v>0</v>
      </c>
      <c r="AC541" s="7">
        <f ca="1">IFERROR(IF(F541="",SUMIF(F$3:F541,F540,AC$3:AC540),IF(AB541&gt;0,AB541-(M541+P541),""))," ")</f>
        <v>0</v>
      </c>
      <c r="AD541" s="1">
        <f ca="1">IFERROR(IF(F541="",SUMIF(F$3:F541,F540,AD$3:AD540),IF(AB541&gt;0,AB541-(M541+Q541),""))," ")</f>
        <v>0</v>
      </c>
      <c r="AE541" s="23" t="str">
        <f>IFERROR(IF(F541="",AVERAGEIF(F$3:F541,F540,AE$3:AE541),AC541/N541)," ")</f>
        <v xml:space="preserve"> </v>
      </c>
      <c r="AF541" s="23" t="str">
        <f>IFERROR(IF(F541="",AVERAGEIF(F$3:F541,F540,AF$3:AF541),AD541/N541)," ")</f>
        <v xml:space="preserve"> </v>
      </c>
    </row>
    <row r="542" spans="7:32" ht="19" customHeight="1" x14ac:dyDescent="0.2">
      <c r="G542" s="1" t="str">
        <f t="shared" si="24"/>
        <v/>
      </c>
      <c r="I542" s="1">
        <f t="shared" si="25"/>
        <v>0</v>
      </c>
      <c r="M542" s="1">
        <f ca="1">IF(F542="",SUMIF(F$3:F542,F541,M$3:M541),K542*L542)</f>
        <v>0</v>
      </c>
      <c r="N542" s="1">
        <f ca="1">IFERROR(IF(F542="",SUMIF(F$3:F542,F541,N$3:N541),VLOOKUP(J:J,Прайс!A:C,3,0)*K542)," ")</f>
        <v>0</v>
      </c>
      <c r="O542" s="7">
        <f ca="1">IFERROR(IF(F542="",SUMIF(F$3:F542,F541,O$3:O541),VLOOKUP(J:J,Прайс!A:E,5,0)*K542)," ")</f>
        <v>0</v>
      </c>
      <c r="P542" s="1">
        <f ca="1">IFERROR(IF(F542="",SUMIF(F$3:F542,F541,P$3:P541),VLOOKUP(J:J,Прайс!A:F,6,0)*K542)," ")</f>
        <v>0</v>
      </c>
      <c r="Q542" s="1">
        <f ca="1">IFERROR(IF(F542="",SUMIF(F$3:F542,F541,Q$3:Q541),VLOOKUP(J:J,Прайс!A:G,7,0)*K542)," ")</f>
        <v>0</v>
      </c>
      <c r="R542" s="7">
        <f ca="1">IFERROR(IF(F542="",SUMIF(F$3:F542,F541,R$3:R541),(N542-(M542+O542+P542)))," ")</f>
        <v>0</v>
      </c>
      <c r="S542" s="1">
        <f ca="1">IFERROR(IF(F542="",SUMIF(F$3:F542,F541,S$3:S541),(N542-(M542+O542+Q542)))," ")</f>
        <v>0</v>
      </c>
      <c r="T542" s="23" t="str">
        <f>IFERROR(IF(F542="",AVERAGEIF(F$3:F542,F541,T$3:T542),R542/N542)," ")</f>
        <v xml:space="preserve"> </v>
      </c>
      <c r="U542" s="23" t="str">
        <f>IFERROR(IF(F542="",AVERAGEIF(F$3:F542,F541,U$3:U542),S542/N542)," ")</f>
        <v xml:space="preserve"> </v>
      </c>
      <c r="V542" s="1" t="str">
        <f t="shared" si="26"/>
        <v xml:space="preserve"> </v>
      </c>
      <c r="AB542" s="7">
        <f ca="1">IFERROR(IF(F542="",SUMIF(F$3:F542,F541,AB$3:AB541),Доп!K540+Доп!L540)," ")</f>
        <v>0</v>
      </c>
      <c r="AC542" s="7">
        <f ca="1">IFERROR(IF(F542="",SUMIF(F$3:F542,F541,AC$3:AC541),IF(AB542&gt;0,AB542-(M542+P542),""))," ")</f>
        <v>0</v>
      </c>
      <c r="AD542" s="1">
        <f ca="1">IFERROR(IF(F542="",SUMIF(F$3:F542,F541,AD$3:AD541),IF(AB542&gt;0,AB542-(M542+Q542),""))," ")</f>
        <v>0</v>
      </c>
      <c r="AE542" s="23" t="str">
        <f>IFERROR(IF(F542="",AVERAGEIF(F$3:F542,F541,AE$3:AE542),AC542/N542)," ")</f>
        <v xml:space="preserve"> </v>
      </c>
      <c r="AF542" s="23" t="str">
        <f>IFERROR(IF(F542="",AVERAGEIF(F$3:F542,F541,AF$3:AF542),AD542/N542)," ")</f>
        <v xml:space="preserve"> </v>
      </c>
    </row>
    <row r="543" spans="7:32" ht="19" customHeight="1" x14ac:dyDescent="0.2">
      <c r="G543" s="1" t="str">
        <f t="shared" si="24"/>
        <v/>
      </c>
      <c r="I543" s="1">
        <f t="shared" si="25"/>
        <v>0</v>
      </c>
      <c r="M543" s="1">
        <f ca="1">IF(F543="",SUMIF(F$3:F543,F542,M$3:M542),K543*L543)</f>
        <v>0</v>
      </c>
      <c r="N543" s="1">
        <f ca="1">IFERROR(IF(F543="",SUMIF(F$3:F543,F542,N$3:N542),VLOOKUP(J:J,Прайс!A:C,3,0)*K543)," ")</f>
        <v>0</v>
      </c>
      <c r="O543" s="7">
        <f ca="1">IFERROR(IF(F543="",SUMIF(F$3:F543,F542,O$3:O542),VLOOKUP(J:J,Прайс!A:E,5,0)*K543)," ")</f>
        <v>0</v>
      </c>
      <c r="P543" s="1">
        <f ca="1">IFERROR(IF(F543="",SUMIF(F$3:F543,F542,P$3:P542),VLOOKUP(J:J,Прайс!A:F,6,0)*K543)," ")</f>
        <v>0</v>
      </c>
      <c r="Q543" s="1">
        <f ca="1">IFERROR(IF(F543="",SUMIF(F$3:F543,F542,Q$3:Q542),VLOOKUP(J:J,Прайс!A:G,7,0)*K543)," ")</f>
        <v>0</v>
      </c>
      <c r="R543" s="7">
        <f ca="1">IFERROR(IF(F543="",SUMIF(F$3:F543,F542,R$3:R542),(N543-(M543+O543+P543)))," ")</f>
        <v>0</v>
      </c>
      <c r="S543" s="1">
        <f ca="1">IFERROR(IF(F543="",SUMIF(F$3:F543,F542,S$3:S542),(N543-(M543+O543+Q543)))," ")</f>
        <v>0</v>
      </c>
      <c r="T543" s="23" t="str">
        <f>IFERROR(IF(F543="",AVERAGEIF(F$3:F543,F542,T$3:T543),R543/N543)," ")</f>
        <v xml:space="preserve"> </v>
      </c>
      <c r="U543" s="23" t="str">
        <f>IFERROR(IF(F543="",AVERAGEIF(F$3:F543,F542,U$3:U543),S543/N543)," ")</f>
        <v xml:space="preserve"> </v>
      </c>
      <c r="V543" s="1" t="str">
        <f t="shared" si="26"/>
        <v xml:space="preserve"> </v>
      </c>
      <c r="AB543" s="7">
        <f ca="1">IFERROR(IF(F543="",SUMIF(F$3:F543,F542,AB$3:AB542),Доп!K541+Доп!L541)," ")</f>
        <v>0</v>
      </c>
      <c r="AC543" s="7">
        <f ca="1">IFERROR(IF(F543="",SUMIF(F$3:F543,F542,AC$3:AC542),IF(AB543&gt;0,AB543-(M543+P543),""))," ")</f>
        <v>0</v>
      </c>
      <c r="AD543" s="1">
        <f ca="1">IFERROR(IF(F543="",SUMIF(F$3:F543,F542,AD$3:AD542),IF(AB543&gt;0,AB543-(M543+Q543),""))," ")</f>
        <v>0</v>
      </c>
      <c r="AE543" s="23" t="str">
        <f>IFERROR(IF(F543="",AVERAGEIF(F$3:F543,F542,AE$3:AE543),AC543/N543)," ")</f>
        <v xml:space="preserve"> </v>
      </c>
      <c r="AF543" s="23" t="str">
        <f>IFERROR(IF(F543="",AVERAGEIF(F$3:F543,F542,AF$3:AF543),AD543/N543)," ")</f>
        <v xml:space="preserve"> </v>
      </c>
    </row>
    <row r="544" spans="7:32" ht="19" customHeight="1" x14ac:dyDescent="0.2">
      <c r="G544" s="1" t="str">
        <f t="shared" si="24"/>
        <v/>
      </c>
      <c r="I544" s="1">
        <f t="shared" si="25"/>
        <v>0</v>
      </c>
      <c r="M544" s="1">
        <f ca="1">IF(F544="",SUMIF(F$3:F544,F543,M$3:M543),K544*L544)</f>
        <v>0</v>
      </c>
      <c r="N544" s="1">
        <f ca="1">IFERROR(IF(F544="",SUMIF(F$3:F544,F543,N$3:N543),VLOOKUP(J:J,Прайс!A:C,3,0)*K544)," ")</f>
        <v>0</v>
      </c>
      <c r="O544" s="7">
        <f ca="1">IFERROR(IF(F544="",SUMIF(F$3:F544,F543,O$3:O543),VLOOKUP(J:J,Прайс!A:E,5,0)*K544)," ")</f>
        <v>0</v>
      </c>
      <c r="P544" s="1">
        <f ca="1">IFERROR(IF(F544="",SUMIF(F$3:F544,F543,P$3:P543),VLOOKUP(J:J,Прайс!A:F,6,0)*K544)," ")</f>
        <v>0</v>
      </c>
      <c r="Q544" s="1">
        <f ca="1">IFERROR(IF(F544="",SUMIF(F$3:F544,F543,Q$3:Q543),VLOOKUP(J:J,Прайс!A:G,7,0)*K544)," ")</f>
        <v>0</v>
      </c>
      <c r="R544" s="7">
        <f ca="1">IFERROR(IF(F544="",SUMIF(F$3:F544,F543,R$3:R543),(N544-(M544+O544+P544)))," ")</f>
        <v>0</v>
      </c>
      <c r="S544" s="1">
        <f ca="1">IFERROR(IF(F544="",SUMIF(F$3:F544,F543,S$3:S543),(N544-(M544+O544+Q544)))," ")</f>
        <v>0</v>
      </c>
      <c r="T544" s="23" t="str">
        <f>IFERROR(IF(F544="",AVERAGEIF(F$3:F544,F543,T$3:T544),R544/N544)," ")</f>
        <v xml:space="preserve"> </v>
      </c>
      <c r="U544" s="23" t="str">
        <f>IFERROR(IF(F544="",AVERAGEIF(F$3:F544,F543,U$3:U544),S544/N544)," ")</f>
        <v xml:space="preserve"> </v>
      </c>
      <c r="V544" s="1" t="str">
        <f t="shared" si="26"/>
        <v xml:space="preserve"> </v>
      </c>
      <c r="AB544" s="7">
        <f ca="1">IFERROR(IF(F544="",SUMIF(F$3:F544,F543,AB$3:AB543),Доп!K542+Доп!L542)," ")</f>
        <v>0</v>
      </c>
      <c r="AC544" s="7">
        <f ca="1">IFERROR(IF(F544="",SUMIF(F$3:F544,F543,AC$3:AC543),IF(AB544&gt;0,AB544-(M544+P544),""))," ")</f>
        <v>0</v>
      </c>
      <c r="AD544" s="1">
        <f ca="1">IFERROR(IF(F544="",SUMIF(F$3:F544,F543,AD$3:AD543),IF(AB544&gt;0,AB544-(M544+Q544),""))," ")</f>
        <v>0</v>
      </c>
      <c r="AE544" s="23" t="str">
        <f>IFERROR(IF(F544="",AVERAGEIF(F$3:F544,F543,AE$3:AE544),AC544/N544)," ")</f>
        <v xml:space="preserve"> </v>
      </c>
      <c r="AF544" s="23" t="str">
        <f>IFERROR(IF(F544="",AVERAGEIF(F$3:F544,F543,AF$3:AF544),AD544/N544)," ")</f>
        <v xml:space="preserve"> </v>
      </c>
    </row>
    <row r="545" spans="7:32" ht="19" customHeight="1" x14ac:dyDescent="0.2">
      <c r="G545" s="1" t="str">
        <f t="shared" si="24"/>
        <v/>
      </c>
      <c r="I545" s="1">
        <f t="shared" si="25"/>
        <v>0</v>
      </c>
      <c r="M545" s="1">
        <f ca="1">IF(F545="",SUMIF(F$3:F545,F544,M$3:M544),K545*L545)</f>
        <v>0</v>
      </c>
      <c r="N545" s="1">
        <f ca="1">IFERROR(IF(F545="",SUMIF(F$3:F545,F544,N$3:N544),VLOOKUP(J:J,Прайс!A:C,3,0)*K545)," ")</f>
        <v>0</v>
      </c>
      <c r="O545" s="7">
        <f ca="1">IFERROR(IF(F545="",SUMIF(F$3:F545,F544,O$3:O544),VLOOKUP(J:J,Прайс!A:E,5,0)*K545)," ")</f>
        <v>0</v>
      </c>
      <c r="P545" s="1">
        <f ca="1">IFERROR(IF(F545="",SUMIF(F$3:F545,F544,P$3:P544),VLOOKUP(J:J,Прайс!A:F,6,0)*K545)," ")</f>
        <v>0</v>
      </c>
      <c r="Q545" s="1">
        <f ca="1">IFERROR(IF(F545="",SUMIF(F$3:F545,F544,Q$3:Q544),VLOOKUP(J:J,Прайс!A:G,7,0)*K545)," ")</f>
        <v>0</v>
      </c>
      <c r="R545" s="7">
        <f ca="1">IFERROR(IF(F545="",SUMIF(F$3:F545,F544,R$3:R544),(N545-(M545+O545+P545)))," ")</f>
        <v>0</v>
      </c>
      <c r="S545" s="1">
        <f ca="1">IFERROR(IF(F545="",SUMIF(F$3:F545,F544,S$3:S544),(N545-(M545+O545+Q545)))," ")</f>
        <v>0</v>
      </c>
      <c r="T545" s="23" t="str">
        <f>IFERROR(IF(F545="",AVERAGEIF(F$3:F545,F544,T$3:T545),R545/N545)," ")</f>
        <v xml:space="preserve"> </v>
      </c>
      <c r="U545" s="23" t="str">
        <f>IFERROR(IF(F545="",AVERAGEIF(F$3:F545,F544,U$3:U545),S545/N545)," ")</f>
        <v xml:space="preserve"> </v>
      </c>
      <c r="V545" s="1" t="str">
        <f t="shared" si="26"/>
        <v xml:space="preserve"> </v>
      </c>
      <c r="AB545" s="7">
        <f ca="1">IFERROR(IF(F545="",SUMIF(F$3:F545,F544,AB$3:AB544),Доп!K543+Доп!L543)," ")</f>
        <v>0</v>
      </c>
      <c r="AC545" s="7">
        <f ca="1">IFERROR(IF(F545="",SUMIF(F$3:F545,F544,AC$3:AC544),IF(AB545&gt;0,AB545-(M545+P545),""))," ")</f>
        <v>0</v>
      </c>
      <c r="AD545" s="1">
        <f ca="1">IFERROR(IF(F545="",SUMIF(F$3:F545,F544,AD$3:AD544),IF(AB545&gt;0,AB545-(M545+Q545),""))," ")</f>
        <v>0</v>
      </c>
      <c r="AE545" s="23" t="str">
        <f>IFERROR(IF(F545="",AVERAGEIF(F$3:F545,F544,AE$3:AE545),AC545/N545)," ")</f>
        <v xml:space="preserve"> </v>
      </c>
      <c r="AF545" s="23" t="str">
        <f>IFERROR(IF(F545="",AVERAGEIF(F$3:F545,F544,AF$3:AF545),AD545/N545)," ")</f>
        <v xml:space="preserve"> </v>
      </c>
    </row>
    <row r="546" spans="7:32" ht="19" customHeight="1" x14ac:dyDescent="0.2">
      <c r="G546" s="1" t="str">
        <f t="shared" si="24"/>
        <v/>
      </c>
      <c r="I546" s="1">
        <f t="shared" si="25"/>
        <v>0</v>
      </c>
      <c r="M546" s="1">
        <f ca="1">IF(F546="",SUMIF(F$3:F546,F545,M$3:M545),K546*L546)</f>
        <v>0</v>
      </c>
      <c r="N546" s="1">
        <f ca="1">IFERROR(IF(F546="",SUMIF(F$3:F546,F545,N$3:N545),VLOOKUP(J:J,Прайс!A:C,3,0)*K546)," ")</f>
        <v>0</v>
      </c>
      <c r="O546" s="7">
        <f ca="1">IFERROR(IF(F546="",SUMIF(F$3:F546,F545,O$3:O545),VLOOKUP(J:J,Прайс!A:E,5,0)*K546)," ")</f>
        <v>0</v>
      </c>
      <c r="P546" s="1">
        <f ca="1">IFERROR(IF(F546="",SUMIF(F$3:F546,F545,P$3:P545),VLOOKUP(J:J,Прайс!A:F,6,0)*K546)," ")</f>
        <v>0</v>
      </c>
      <c r="Q546" s="1">
        <f ca="1">IFERROR(IF(F546="",SUMIF(F$3:F546,F545,Q$3:Q545),VLOOKUP(J:J,Прайс!A:G,7,0)*K546)," ")</f>
        <v>0</v>
      </c>
      <c r="R546" s="7">
        <f ca="1">IFERROR(IF(F546="",SUMIF(F$3:F546,F545,R$3:R545),(N546-(M546+O546+P546)))," ")</f>
        <v>0</v>
      </c>
      <c r="S546" s="1">
        <f ca="1">IFERROR(IF(F546="",SUMIF(F$3:F546,F545,S$3:S545),(N546-(M546+O546+Q546)))," ")</f>
        <v>0</v>
      </c>
      <c r="T546" s="23" t="str">
        <f>IFERROR(IF(F546="",AVERAGEIF(F$3:F546,F545,T$3:T546),R546/N546)," ")</f>
        <v xml:space="preserve"> </v>
      </c>
      <c r="U546" s="23" t="str">
        <f>IFERROR(IF(F546="",AVERAGEIF(F$3:F546,F545,U$3:U546),S546/N546)," ")</f>
        <v xml:space="preserve"> </v>
      </c>
      <c r="V546" s="1" t="str">
        <f t="shared" si="26"/>
        <v xml:space="preserve"> </v>
      </c>
      <c r="AB546" s="7">
        <f ca="1">IFERROR(IF(F546="",SUMIF(F$3:F546,F545,AB$3:AB545),Доп!K544+Доп!L544)," ")</f>
        <v>0</v>
      </c>
      <c r="AC546" s="7">
        <f ca="1">IFERROR(IF(F546="",SUMIF(F$3:F546,F545,AC$3:AC545),IF(AB546&gt;0,AB546-(M546+P546),""))," ")</f>
        <v>0</v>
      </c>
      <c r="AD546" s="1">
        <f ca="1">IFERROR(IF(F546="",SUMIF(F$3:F546,F545,AD$3:AD545),IF(AB546&gt;0,AB546-(M546+Q546),""))," ")</f>
        <v>0</v>
      </c>
      <c r="AE546" s="23" t="str">
        <f>IFERROR(IF(F546="",AVERAGEIF(F$3:F546,F545,AE$3:AE546),AC546/N546)," ")</f>
        <v xml:space="preserve"> </v>
      </c>
      <c r="AF546" s="23" t="str">
        <f>IFERROR(IF(F546="",AVERAGEIF(F$3:F546,F545,AF$3:AF546),AD546/N546)," ")</f>
        <v xml:space="preserve"> </v>
      </c>
    </row>
    <row r="547" spans="7:32" ht="19" customHeight="1" x14ac:dyDescent="0.2">
      <c r="G547" s="1" t="str">
        <f t="shared" si="24"/>
        <v/>
      </c>
      <c r="I547" s="1">
        <f t="shared" si="25"/>
        <v>0</v>
      </c>
      <c r="M547" s="1">
        <f ca="1">IF(F547="",SUMIF(F$3:F547,F546,M$3:M546),K547*L547)</f>
        <v>0</v>
      </c>
      <c r="N547" s="1">
        <f ca="1">IFERROR(IF(F547="",SUMIF(F$3:F547,F546,N$3:N546),VLOOKUP(J:J,Прайс!A:C,3,0)*K547)," ")</f>
        <v>0</v>
      </c>
      <c r="O547" s="7">
        <f ca="1">IFERROR(IF(F547="",SUMIF(F$3:F547,F546,O$3:O546),VLOOKUP(J:J,Прайс!A:E,5,0)*K547)," ")</f>
        <v>0</v>
      </c>
      <c r="P547" s="1">
        <f ca="1">IFERROR(IF(F547="",SUMIF(F$3:F547,F546,P$3:P546),VLOOKUP(J:J,Прайс!A:F,6,0)*K547)," ")</f>
        <v>0</v>
      </c>
      <c r="Q547" s="1">
        <f ca="1">IFERROR(IF(F547="",SUMIF(F$3:F547,F546,Q$3:Q546),VLOOKUP(J:J,Прайс!A:G,7,0)*K547)," ")</f>
        <v>0</v>
      </c>
      <c r="R547" s="7">
        <f ca="1">IFERROR(IF(F547="",SUMIF(F$3:F547,F546,R$3:R546),(N547-(M547+O547+P547)))," ")</f>
        <v>0</v>
      </c>
      <c r="S547" s="1">
        <f ca="1">IFERROR(IF(F547="",SUMIF(F$3:F547,F546,S$3:S546),(N547-(M547+O547+Q547)))," ")</f>
        <v>0</v>
      </c>
      <c r="T547" s="23" t="str">
        <f>IFERROR(IF(F547="",AVERAGEIF(F$3:F547,F546,T$3:T547),R547/N547)," ")</f>
        <v xml:space="preserve"> </v>
      </c>
      <c r="U547" s="23" t="str">
        <f>IFERROR(IF(F547="",AVERAGEIF(F$3:F547,F546,U$3:U547),S547/N547)," ")</f>
        <v xml:space="preserve"> </v>
      </c>
      <c r="V547" s="1" t="str">
        <f t="shared" si="26"/>
        <v xml:space="preserve"> </v>
      </c>
      <c r="AB547" s="7">
        <f ca="1">IFERROR(IF(F547="",SUMIF(F$3:F547,F546,AB$3:AB546),Доп!K545+Доп!L545)," ")</f>
        <v>0</v>
      </c>
      <c r="AC547" s="7">
        <f ca="1">IFERROR(IF(F547="",SUMIF(F$3:F547,F546,AC$3:AC546),IF(AB547&gt;0,AB547-(M547+P547),""))," ")</f>
        <v>0</v>
      </c>
      <c r="AD547" s="1">
        <f ca="1">IFERROR(IF(F547="",SUMIF(F$3:F547,F546,AD$3:AD546),IF(AB547&gt;0,AB547-(M547+Q547),""))," ")</f>
        <v>0</v>
      </c>
      <c r="AE547" s="23" t="str">
        <f>IFERROR(IF(F547="",AVERAGEIF(F$3:F547,F546,AE$3:AE547),AC547/N547)," ")</f>
        <v xml:space="preserve"> </v>
      </c>
      <c r="AF547" s="23" t="str">
        <f>IFERROR(IF(F547="",AVERAGEIF(F$3:F547,F546,AF$3:AF547),AD547/N547)," ")</f>
        <v xml:space="preserve"> </v>
      </c>
    </row>
    <row r="548" spans="7:32" ht="19" customHeight="1" x14ac:dyDescent="0.2">
      <c r="G548" s="1" t="str">
        <f t="shared" si="24"/>
        <v/>
      </c>
      <c r="I548" s="1">
        <f t="shared" si="25"/>
        <v>0</v>
      </c>
      <c r="M548" s="1">
        <f ca="1">IF(F548="",SUMIF(F$3:F548,F547,M$3:M547),K548*L548)</f>
        <v>0</v>
      </c>
      <c r="N548" s="1">
        <f ca="1">IFERROR(IF(F548="",SUMIF(F$3:F548,F547,N$3:N547),VLOOKUP(J:J,Прайс!A:C,3,0)*K548)," ")</f>
        <v>0</v>
      </c>
      <c r="O548" s="7">
        <f ca="1">IFERROR(IF(F548="",SUMIF(F$3:F548,F547,O$3:O547),VLOOKUP(J:J,Прайс!A:E,5,0)*K548)," ")</f>
        <v>0</v>
      </c>
      <c r="P548" s="1">
        <f ca="1">IFERROR(IF(F548="",SUMIF(F$3:F548,F547,P$3:P547),VLOOKUP(J:J,Прайс!A:F,6,0)*K548)," ")</f>
        <v>0</v>
      </c>
      <c r="Q548" s="1">
        <f ca="1">IFERROR(IF(F548="",SUMIF(F$3:F548,F547,Q$3:Q547),VLOOKUP(J:J,Прайс!A:G,7,0)*K548)," ")</f>
        <v>0</v>
      </c>
      <c r="R548" s="7">
        <f ca="1">IFERROR(IF(F548="",SUMIF(F$3:F548,F547,R$3:R547),(N548-(M548+O548+P548)))," ")</f>
        <v>0</v>
      </c>
      <c r="S548" s="1">
        <f ca="1">IFERROR(IF(F548="",SUMIF(F$3:F548,F547,S$3:S547),(N548-(M548+O548+Q548)))," ")</f>
        <v>0</v>
      </c>
      <c r="T548" s="23" t="str">
        <f>IFERROR(IF(F548="",AVERAGEIF(F$3:F548,F547,T$3:T548),R548/N548)," ")</f>
        <v xml:space="preserve"> </v>
      </c>
      <c r="U548" s="23" t="str">
        <f>IFERROR(IF(F548="",AVERAGEIF(F$3:F548,F547,U$3:U548),S548/N548)," ")</f>
        <v xml:space="preserve"> </v>
      </c>
      <c r="V548" s="1" t="str">
        <f t="shared" si="26"/>
        <v xml:space="preserve"> </v>
      </c>
      <c r="AB548" s="7">
        <f ca="1">IFERROR(IF(F548="",SUMIF(F$3:F548,F547,AB$3:AB547),Доп!K546+Доп!L546)," ")</f>
        <v>0</v>
      </c>
      <c r="AC548" s="7">
        <f ca="1">IFERROR(IF(F548="",SUMIF(F$3:F548,F547,AC$3:AC547),IF(AB548&gt;0,AB548-(M548+P548),""))," ")</f>
        <v>0</v>
      </c>
      <c r="AD548" s="1">
        <f ca="1">IFERROR(IF(F548="",SUMIF(F$3:F548,F547,AD$3:AD547),IF(AB548&gt;0,AB548-(M548+Q548),""))," ")</f>
        <v>0</v>
      </c>
      <c r="AE548" s="23" t="str">
        <f>IFERROR(IF(F548="",AVERAGEIF(F$3:F548,F547,AE$3:AE548),AC548/N548)," ")</f>
        <v xml:space="preserve"> </v>
      </c>
      <c r="AF548" s="23" t="str">
        <f>IFERROR(IF(F548="",AVERAGEIF(F$3:F548,F547,AF$3:AF548),AD548/N548)," ")</f>
        <v xml:space="preserve"> </v>
      </c>
    </row>
    <row r="549" spans="7:32" ht="19" customHeight="1" x14ac:dyDescent="0.2">
      <c r="G549" s="1" t="str">
        <f t="shared" si="24"/>
        <v/>
      </c>
      <c r="I549" s="1">
        <f t="shared" si="25"/>
        <v>0</v>
      </c>
      <c r="M549" s="1">
        <f ca="1">IF(F549="",SUMIF(F$3:F549,F548,M$3:M548),K549*L549)</f>
        <v>0</v>
      </c>
      <c r="N549" s="1">
        <f ca="1">IFERROR(IF(F549="",SUMIF(F$3:F549,F548,N$3:N548),VLOOKUP(J:J,Прайс!A:C,3,0)*K549)," ")</f>
        <v>0</v>
      </c>
      <c r="O549" s="7">
        <f ca="1">IFERROR(IF(F549="",SUMIF(F$3:F549,F548,O$3:O548),VLOOKUP(J:J,Прайс!A:E,5,0)*K549)," ")</f>
        <v>0</v>
      </c>
      <c r="P549" s="1">
        <f ca="1">IFERROR(IF(F549="",SUMIF(F$3:F549,F548,P$3:P548),VLOOKUP(J:J,Прайс!A:F,6,0)*K549)," ")</f>
        <v>0</v>
      </c>
      <c r="Q549" s="1">
        <f ca="1">IFERROR(IF(F549="",SUMIF(F$3:F549,F548,Q$3:Q548),VLOOKUP(J:J,Прайс!A:G,7,0)*K549)," ")</f>
        <v>0</v>
      </c>
      <c r="R549" s="7">
        <f ca="1">IFERROR(IF(F549="",SUMIF(F$3:F549,F548,R$3:R548),(N549-(M549+O549+P549)))," ")</f>
        <v>0</v>
      </c>
      <c r="S549" s="1">
        <f ca="1">IFERROR(IF(F549="",SUMIF(F$3:F549,F548,S$3:S548),(N549-(M549+O549+Q549)))," ")</f>
        <v>0</v>
      </c>
      <c r="T549" s="23" t="str">
        <f>IFERROR(IF(F549="",AVERAGEIF(F$3:F549,F548,T$3:T549),R549/N549)," ")</f>
        <v xml:space="preserve"> </v>
      </c>
      <c r="U549" s="23" t="str">
        <f>IFERROR(IF(F549="",AVERAGEIF(F$3:F549,F548,U$3:U549),S549/N549)," ")</f>
        <v xml:space="preserve"> </v>
      </c>
      <c r="V549" s="1" t="str">
        <f t="shared" si="26"/>
        <v xml:space="preserve"> </v>
      </c>
      <c r="AB549" s="7">
        <f ca="1">IFERROR(IF(F549="",SUMIF(F$3:F549,F548,AB$3:AB548),Доп!K547+Доп!L547)," ")</f>
        <v>0</v>
      </c>
      <c r="AC549" s="7">
        <f ca="1">IFERROR(IF(F549="",SUMIF(F$3:F549,F548,AC$3:AC548),IF(AB549&gt;0,AB549-(M549+P549),""))," ")</f>
        <v>0</v>
      </c>
      <c r="AD549" s="1">
        <f ca="1">IFERROR(IF(F549="",SUMIF(F$3:F549,F548,AD$3:AD548),IF(AB549&gt;0,AB549-(M549+Q549),""))," ")</f>
        <v>0</v>
      </c>
      <c r="AE549" s="23" t="str">
        <f>IFERROR(IF(F549="",AVERAGEIF(F$3:F549,F548,AE$3:AE549),AC549/N549)," ")</f>
        <v xml:space="preserve"> </v>
      </c>
      <c r="AF549" s="23" t="str">
        <f>IFERROR(IF(F549="",AVERAGEIF(F$3:F549,F548,AF$3:AF549),AD549/N549)," ")</f>
        <v xml:space="preserve"> </v>
      </c>
    </row>
    <row r="550" spans="7:32" ht="19" customHeight="1" x14ac:dyDescent="0.2">
      <c r="G550" s="1" t="str">
        <f t="shared" si="24"/>
        <v/>
      </c>
      <c r="I550" s="1">
        <f t="shared" si="25"/>
        <v>0</v>
      </c>
      <c r="M550" s="1">
        <f ca="1">IF(F550="",SUMIF(F$3:F550,F549,M$3:M549),K550*L550)</f>
        <v>0</v>
      </c>
      <c r="N550" s="1">
        <f ca="1">IFERROR(IF(F550="",SUMIF(F$3:F550,F549,N$3:N549),VLOOKUP(J:J,Прайс!A:C,3,0)*K550)," ")</f>
        <v>0</v>
      </c>
      <c r="O550" s="7">
        <f ca="1">IFERROR(IF(F550="",SUMIF(F$3:F550,F549,O$3:O549),VLOOKUP(J:J,Прайс!A:E,5,0)*K550)," ")</f>
        <v>0</v>
      </c>
      <c r="P550" s="1">
        <f ca="1">IFERROR(IF(F550="",SUMIF(F$3:F550,F549,P$3:P549),VLOOKUP(J:J,Прайс!A:F,6,0)*K550)," ")</f>
        <v>0</v>
      </c>
      <c r="Q550" s="1">
        <f ca="1">IFERROR(IF(F550="",SUMIF(F$3:F550,F549,Q$3:Q549),VLOOKUP(J:J,Прайс!A:G,7,0)*K550)," ")</f>
        <v>0</v>
      </c>
      <c r="R550" s="7">
        <f ca="1">IFERROR(IF(F550="",SUMIF(F$3:F550,F549,R$3:R549),(N550-(M550+O550+P550)))," ")</f>
        <v>0</v>
      </c>
      <c r="S550" s="1">
        <f ca="1">IFERROR(IF(F550="",SUMIF(F$3:F550,F549,S$3:S549),(N550-(M550+O550+Q550)))," ")</f>
        <v>0</v>
      </c>
      <c r="T550" s="23" t="str">
        <f>IFERROR(IF(F550="",AVERAGEIF(F$3:F550,F549,T$3:T550),R550/N550)," ")</f>
        <v xml:space="preserve"> </v>
      </c>
      <c r="U550" s="23" t="str">
        <f>IFERROR(IF(F550="",AVERAGEIF(F$3:F550,F549,U$3:U550),S550/N550)," ")</f>
        <v xml:space="preserve"> </v>
      </c>
      <c r="V550" s="1" t="str">
        <f t="shared" si="26"/>
        <v xml:space="preserve"> </v>
      </c>
      <c r="AB550" s="7">
        <f ca="1">IFERROR(IF(F550="",SUMIF(F$3:F550,F549,AB$3:AB549),Доп!K548+Доп!L548)," ")</f>
        <v>0</v>
      </c>
      <c r="AC550" s="7">
        <f ca="1">IFERROR(IF(F550="",SUMIF(F$3:F550,F549,AC$3:AC549),IF(AB550&gt;0,AB550-(M550+P550),""))," ")</f>
        <v>0</v>
      </c>
      <c r="AD550" s="1">
        <f ca="1">IFERROR(IF(F550="",SUMIF(F$3:F550,F549,AD$3:AD549),IF(AB550&gt;0,AB550-(M550+Q550),""))," ")</f>
        <v>0</v>
      </c>
      <c r="AE550" s="23" t="str">
        <f>IFERROR(IF(F550="",AVERAGEIF(F$3:F550,F549,AE$3:AE550),AC550/N550)," ")</f>
        <v xml:space="preserve"> </v>
      </c>
      <c r="AF550" s="23" t="str">
        <f>IFERROR(IF(F550="",AVERAGEIF(F$3:F550,F549,AF$3:AF550),AD550/N550)," ")</f>
        <v xml:space="preserve"> </v>
      </c>
    </row>
    <row r="551" spans="7:32" ht="19" customHeight="1" x14ac:dyDescent="0.2">
      <c r="G551" s="1" t="str">
        <f t="shared" si="24"/>
        <v/>
      </c>
      <c r="I551" s="1">
        <f t="shared" si="25"/>
        <v>0</v>
      </c>
      <c r="M551" s="1">
        <f ca="1">IF(F551="",SUMIF(F$3:F551,F550,M$3:M550),K551*L551)</f>
        <v>0</v>
      </c>
      <c r="N551" s="1">
        <f ca="1">IFERROR(IF(F551="",SUMIF(F$3:F551,F550,N$3:N550),VLOOKUP(J:J,Прайс!A:C,3,0)*K551)," ")</f>
        <v>0</v>
      </c>
      <c r="O551" s="7">
        <f ca="1">IFERROR(IF(F551="",SUMIF(F$3:F551,F550,O$3:O550),VLOOKUP(J:J,Прайс!A:E,5,0)*K551)," ")</f>
        <v>0</v>
      </c>
      <c r="P551" s="1">
        <f ca="1">IFERROR(IF(F551="",SUMIF(F$3:F551,F550,P$3:P550),VLOOKUP(J:J,Прайс!A:F,6,0)*K551)," ")</f>
        <v>0</v>
      </c>
      <c r="Q551" s="1">
        <f ca="1">IFERROR(IF(F551="",SUMIF(F$3:F551,F550,Q$3:Q550),VLOOKUP(J:J,Прайс!A:G,7,0)*K551)," ")</f>
        <v>0</v>
      </c>
      <c r="R551" s="7">
        <f ca="1">IFERROR(IF(F551="",SUMIF(F$3:F551,F550,R$3:R550),(N551-(M551+O551+P551)))," ")</f>
        <v>0</v>
      </c>
      <c r="S551" s="1">
        <f ca="1">IFERROR(IF(F551="",SUMIF(F$3:F551,F550,S$3:S550),(N551-(M551+O551+Q551)))," ")</f>
        <v>0</v>
      </c>
      <c r="T551" s="23" t="str">
        <f>IFERROR(IF(F551="",AVERAGEIF(F$3:F551,F550,T$3:T551),R551/N551)," ")</f>
        <v xml:space="preserve"> </v>
      </c>
      <c r="U551" s="23" t="str">
        <f>IFERROR(IF(F551="",AVERAGEIF(F$3:F551,F550,U$3:U551),S551/N551)," ")</f>
        <v xml:space="preserve"> </v>
      </c>
      <c r="V551" s="1" t="str">
        <f t="shared" si="26"/>
        <v xml:space="preserve"> </v>
      </c>
      <c r="AB551" s="7">
        <f ca="1">IFERROR(IF(F551="",SUMIF(F$3:F551,F550,AB$3:AB550),Доп!K549+Доп!L549)," ")</f>
        <v>0</v>
      </c>
      <c r="AC551" s="7">
        <f ca="1">IFERROR(IF(F551="",SUMIF(F$3:F551,F550,AC$3:AC550),IF(AB551&gt;0,AB551-(M551+P551),""))," ")</f>
        <v>0</v>
      </c>
      <c r="AD551" s="1">
        <f ca="1">IFERROR(IF(F551="",SUMIF(F$3:F551,F550,AD$3:AD550),IF(AB551&gt;0,AB551-(M551+Q551),""))," ")</f>
        <v>0</v>
      </c>
      <c r="AE551" s="23" t="str">
        <f>IFERROR(IF(F551="",AVERAGEIF(F$3:F551,F550,AE$3:AE551),AC551/N551)," ")</f>
        <v xml:space="preserve"> </v>
      </c>
      <c r="AF551" s="23" t="str">
        <f>IFERROR(IF(F551="",AVERAGEIF(F$3:F551,F550,AF$3:AF551),AD551/N551)," ")</f>
        <v xml:space="preserve"> </v>
      </c>
    </row>
    <row r="552" spans="7:32" ht="19" customHeight="1" x14ac:dyDescent="0.2">
      <c r="G552" s="1" t="str">
        <f t="shared" si="24"/>
        <v/>
      </c>
      <c r="I552" s="1">
        <f t="shared" si="25"/>
        <v>0</v>
      </c>
      <c r="M552" s="1">
        <f ca="1">IF(F552="",SUMIF(F$3:F552,F551,M$3:M551),K552*L552)</f>
        <v>0</v>
      </c>
      <c r="N552" s="1">
        <f ca="1">IFERROR(IF(F552="",SUMIF(F$3:F552,F551,N$3:N551),VLOOKUP(J:J,Прайс!A:C,3,0)*K552)," ")</f>
        <v>0</v>
      </c>
      <c r="O552" s="7">
        <f ca="1">IFERROR(IF(F552="",SUMIF(F$3:F552,F551,O$3:O551),VLOOKUP(J:J,Прайс!A:E,5,0)*K552)," ")</f>
        <v>0</v>
      </c>
      <c r="P552" s="1">
        <f ca="1">IFERROR(IF(F552="",SUMIF(F$3:F552,F551,P$3:P551),VLOOKUP(J:J,Прайс!A:F,6,0)*K552)," ")</f>
        <v>0</v>
      </c>
      <c r="Q552" s="1">
        <f ca="1">IFERROR(IF(F552="",SUMIF(F$3:F552,F551,Q$3:Q551),VLOOKUP(J:J,Прайс!A:G,7,0)*K552)," ")</f>
        <v>0</v>
      </c>
      <c r="R552" s="7">
        <f ca="1">IFERROR(IF(F552="",SUMIF(F$3:F552,F551,R$3:R551),(N552-(M552+O552+P552)))," ")</f>
        <v>0</v>
      </c>
      <c r="S552" s="1">
        <f ca="1">IFERROR(IF(F552="",SUMIF(F$3:F552,F551,S$3:S551),(N552-(M552+O552+Q552)))," ")</f>
        <v>0</v>
      </c>
      <c r="T552" s="23" t="str">
        <f>IFERROR(IF(F552="",AVERAGEIF(F$3:F552,F551,T$3:T552),R552/N552)," ")</f>
        <v xml:space="preserve"> </v>
      </c>
      <c r="U552" s="23" t="str">
        <f>IFERROR(IF(F552="",AVERAGEIF(F$3:F552,F551,U$3:U552),S552/N552)," ")</f>
        <v xml:space="preserve"> </v>
      </c>
      <c r="V552" s="1" t="str">
        <f t="shared" si="26"/>
        <v xml:space="preserve"> </v>
      </c>
      <c r="AB552" s="7">
        <f ca="1">IFERROR(IF(F552="",SUMIF(F$3:F552,F551,AB$3:AB551),Доп!K550+Доп!L550)," ")</f>
        <v>0</v>
      </c>
      <c r="AC552" s="7">
        <f ca="1">IFERROR(IF(F552="",SUMIF(F$3:F552,F551,AC$3:AC551),IF(AB552&gt;0,AB552-(M552+P552),""))," ")</f>
        <v>0</v>
      </c>
      <c r="AD552" s="1">
        <f ca="1">IFERROR(IF(F552="",SUMIF(F$3:F552,F551,AD$3:AD551),IF(AB552&gt;0,AB552-(M552+Q552),""))," ")</f>
        <v>0</v>
      </c>
      <c r="AE552" s="23" t="str">
        <f>IFERROR(IF(F552="",AVERAGEIF(F$3:F552,F551,AE$3:AE552),AC552/N552)," ")</f>
        <v xml:space="preserve"> </v>
      </c>
      <c r="AF552" s="23" t="str">
        <f>IFERROR(IF(F552="",AVERAGEIF(F$3:F552,F551,AF$3:AF552),AD552/N552)," ")</f>
        <v xml:space="preserve"> </v>
      </c>
    </row>
    <row r="553" spans="7:32" ht="19" customHeight="1" x14ac:dyDescent="0.2">
      <c r="G553" s="1" t="str">
        <f t="shared" si="24"/>
        <v/>
      </c>
      <c r="I553" s="1">
        <f t="shared" si="25"/>
        <v>0</v>
      </c>
      <c r="M553" s="1">
        <f ca="1">IF(F553="",SUMIF(F$3:F553,F552,M$3:M552),K553*L553)</f>
        <v>0</v>
      </c>
      <c r="N553" s="1">
        <f ca="1">IFERROR(IF(F553="",SUMIF(F$3:F553,F552,N$3:N552),VLOOKUP(J:J,Прайс!A:C,3,0)*K553)," ")</f>
        <v>0</v>
      </c>
      <c r="O553" s="7">
        <f ca="1">IFERROR(IF(F553="",SUMIF(F$3:F553,F552,O$3:O552),VLOOKUP(J:J,Прайс!A:E,5,0)*K553)," ")</f>
        <v>0</v>
      </c>
      <c r="P553" s="1">
        <f ca="1">IFERROR(IF(F553="",SUMIF(F$3:F553,F552,P$3:P552),VLOOKUP(J:J,Прайс!A:F,6,0)*K553)," ")</f>
        <v>0</v>
      </c>
      <c r="Q553" s="1">
        <f ca="1">IFERROR(IF(F553="",SUMIF(F$3:F553,F552,Q$3:Q552),VLOOKUP(J:J,Прайс!A:G,7,0)*K553)," ")</f>
        <v>0</v>
      </c>
      <c r="R553" s="7">
        <f ca="1">IFERROR(IF(F553="",SUMIF(F$3:F553,F552,R$3:R552),(N553-(M553+O553+P553)))," ")</f>
        <v>0</v>
      </c>
      <c r="S553" s="1">
        <f ca="1">IFERROR(IF(F553="",SUMIF(F$3:F553,F552,S$3:S552),(N553-(M553+O553+Q553)))," ")</f>
        <v>0</v>
      </c>
      <c r="T553" s="23" t="str">
        <f>IFERROR(IF(F553="",AVERAGEIF(F$3:F553,F552,T$3:T553),R553/N553)," ")</f>
        <v xml:space="preserve"> </v>
      </c>
      <c r="U553" s="23" t="str">
        <f>IFERROR(IF(F553="",AVERAGEIF(F$3:F553,F552,U$3:U553),S553/N553)," ")</f>
        <v xml:space="preserve"> </v>
      </c>
      <c r="V553" s="1" t="str">
        <f t="shared" si="26"/>
        <v xml:space="preserve"> </v>
      </c>
      <c r="AB553" s="7">
        <f ca="1">IFERROR(IF(F553="",SUMIF(F$3:F553,F552,AB$3:AB552),Доп!K551+Доп!L551)," ")</f>
        <v>0</v>
      </c>
      <c r="AC553" s="7">
        <f ca="1">IFERROR(IF(F553="",SUMIF(F$3:F553,F552,AC$3:AC552),IF(AB553&gt;0,AB553-(M553+P553),""))," ")</f>
        <v>0</v>
      </c>
      <c r="AD553" s="1">
        <f ca="1">IFERROR(IF(F553="",SUMIF(F$3:F553,F552,AD$3:AD552),IF(AB553&gt;0,AB553-(M553+Q553),""))," ")</f>
        <v>0</v>
      </c>
      <c r="AE553" s="23" t="str">
        <f>IFERROR(IF(F553="",AVERAGEIF(F$3:F553,F552,AE$3:AE553),AC553/N553)," ")</f>
        <v xml:space="preserve"> </v>
      </c>
      <c r="AF553" s="23" t="str">
        <f>IFERROR(IF(F553="",AVERAGEIF(F$3:F553,F552,AF$3:AF553),AD553/N553)," ")</f>
        <v xml:space="preserve"> </v>
      </c>
    </row>
    <row r="554" spans="7:32" ht="19" customHeight="1" x14ac:dyDescent="0.2">
      <c r="G554" s="1" t="str">
        <f t="shared" si="24"/>
        <v/>
      </c>
      <c r="I554" s="1">
        <f t="shared" si="25"/>
        <v>0</v>
      </c>
      <c r="M554" s="1">
        <f ca="1">IF(F554="",SUMIF(F$3:F554,F553,M$3:M553),K554*L554)</f>
        <v>0</v>
      </c>
      <c r="N554" s="1">
        <f ca="1">IFERROR(IF(F554="",SUMIF(F$3:F554,F553,N$3:N553),VLOOKUP(J:J,Прайс!A:C,3,0)*K554)," ")</f>
        <v>0</v>
      </c>
      <c r="O554" s="7">
        <f ca="1">IFERROR(IF(F554="",SUMIF(F$3:F554,F553,O$3:O553),VLOOKUP(J:J,Прайс!A:E,5,0)*K554)," ")</f>
        <v>0</v>
      </c>
      <c r="P554" s="1">
        <f ca="1">IFERROR(IF(F554="",SUMIF(F$3:F554,F553,P$3:P553),VLOOKUP(J:J,Прайс!A:F,6,0)*K554)," ")</f>
        <v>0</v>
      </c>
      <c r="Q554" s="1">
        <f ca="1">IFERROR(IF(F554="",SUMIF(F$3:F554,F553,Q$3:Q553),VLOOKUP(J:J,Прайс!A:G,7,0)*K554)," ")</f>
        <v>0</v>
      </c>
      <c r="R554" s="7">
        <f ca="1">IFERROR(IF(F554="",SUMIF(F$3:F554,F553,R$3:R553),(N554-(M554+O554+P554)))," ")</f>
        <v>0</v>
      </c>
      <c r="S554" s="1">
        <f ca="1">IFERROR(IF(F554="",SUMIF(F$3:F554,F553,S$3:S553),(N554-(M554+O554+Q554)))," ")</f>
        <v>0</v>
      </c>
      <c r="T554" s="23" t="str">
        <f>IFERROR(IF(F554="",AVERAGEIF(F$3:F554,F553,T$3:T554),R554/N554)," ")</f>
        <v xml:space="preserve"> </v>
      </c>
      <c r="U554" s="23" t="str">
        <f>IFERROR(IF(F554="",AVERAGEIF(F$3:F554,F553,U$3:U554),S554/N554)," ")</f>
        <v xml:space="preserve"> </v>
      </c>
      <c r="V554" s="1" t="str">
        <f t="shared" si="26"/>
        <v xml:space="preserve"> </v>
      </c>
      <c r="AB554" s="7">
        <f ca="1">IFERROR(IF(F554="",SUMIF(F$3:F554,F553,AB$3:AB553),Доп!K552+Доп!L552)," ")</f>
        <v>0</v>
      </c>
      <c r="AC554" s="7">
        <f ca="1">IFERROR(IF(F554="",SUMIF(F$3:F554,F553,AC$3:AC553),IF(AB554&gt;0,AB554-(M554+P554),""))," ")</f>
        <v>0</v>
      </c>
      <c r="AD554" s="1">
        <f ca="1">IFERROR(IF(F554="",SUMIF(F$3:F554,F553,AD$3:AD553),IF(AB554&gt;0,AB554-(M554+Q554),""))," ")</f>
        <v>0</v>
      </c>
      <c r="AE554" s="23" t="str">
        <f>IFERROR(IF(F554="",AVERAGEIF(F$3:F554,F553,AE$3:AE554),AC554/N554)," ")</f>
        <v xml:space="preserve"> </v>
      </c>
      <c r="AF554" s="23" t="str">
        <f>IFERROR(IF(F554="",AVERAGEIF(F$3:F554,F553,AF$3:AF554),AD554/N554)," ")</f>
        <v xml:space="preserve"> </v>
      </c>
    </row>
    <row r="555" spans="7:32" ht="19" customHeight="1" x14ac:dyDescent="0.2">
      <c r="G555" s="1" t="str">
        <f t="shared" si="24"/>
        <v/>
      </c>
      <c r="I555" s="1">
        <f t="shared" si="25"/>
        <v>0</v>
      </c>
      <c r="M555" s="1">
        <f ca="1">IF(F555="",SUMIF(F$3:F555,F554,M$3:M554),K555*L555)</f>
        <v>0</v>
      </c>
      <c r="N555" s="1">
        <f ca="1">IFERROR(IF(F555="",SUMIF(F$3:F555,F554,N$3:N554),VLOOKUP(J:J,Прайс!A:C,3,0)*K555)," ")</f>
        <v>0</v>
      </c>
      <c r="O555" s="7">
        <f ca="1">IFERROR(IF(F555="",SUMIF(F$3:F555,F554,O$3:O554),VLOOKUP(J:J,Прайс!A:E,5,0)*K555)," ")</f>
        <v>0</v>
      </c>
      <c r="P555" s="1">
        <f ca="1">IFERROR(IF(F555="",SUMIF(F$3:F555,F554,P$3:P554),VLOOKUP(J:J,Прайс!A:F,6,0)*K555)," ")</f>
        <v>0</v>
      </c>
      <c r="Q555" s="1">
        <f ca="1">IFERROR(IF(F555="",SUMIF(F$3:F555,F554,Q$3:Q554),VLOOKUP(J:J,Прайс!A:G,7,0)*K555)," ")</f>
        <v>0</v>
      </c>
      <c r="R555" s="7">
        <f ca="1">IFERROR(IF(F555="",SUMIF(F$3:F555,F554,R$3:R554),(N555-(M555+O555+P555)))," ")</f>
        <v>0</v>
      </c>
      <c r="S555" s="1">
        <f ca="1">IFERROR(IF(F555="",SUMIF(F$3:F555,F554,S$3:S554),(N555-(M555+O555+Q555)))," ")</f>
        <v>0</v>
      </c>
      <c r="T555" s="23" t="str">
        <f>IFERROR(IF(F555="",AVERAGEIF(F$3:F555,F554,T$3:T555),R555/N555)," ")</f>
        <v xml:space="preserve"> </v>
      </c>
      <c r="U555" s="23" t="str">
        <f>IFERROR(IF(F555="",AVERAGEIF(F$3:F555,F554,U$3:U555),S555/N555)," ")</f>
        <v xml:space="preserve"> </v>
      </c>
      <c r="V555" s="1" t="str">
        <f t="shared" si="26"/>
        <v xml:space="preserve"> </v>
      </c>
      <c r="AB555" s="7">
        <f ca="1">IFERROR(IF(F555="",SUMIF(F$3:F555,F554,AB$3:AB554),Доп!K553+Доп!L553)," ")</f>
        <v>0</v>
      </c>
      <c r="AC555" s="7">
        <f ca="1">IFERROR(IF(F555="",SUMIF(F$3:F555,F554,AC$3:AC554),IF(AB555&gt;0,AB555-(M555+P555),""))," ")</f>
        <v>0</v>
      </c>
      <c r="AD555" s="1">
        <f ca="1">IFERROR(IF(F555="",SUMIF(F$3:F555,F554,AD$3:AD554),IF(AB555&gt;0,AB555-(M555+Q555),""))," ")</f>
        <v>0</v>
      </c>
      <c r="AE555" s="23" t="str">
        <f>IFERROR(IF(F555="",AVERAGEIF(F$3:F555,F554,AE$3:AE555),AC555/N555)," ")</f>
        <v xml:space="preserve"> </v>
      </c>
      <c r="AF555" s="23" t="str">
        <f>IFERROR(IF(F555="",AVERAGEIF(F$3:F555,F554,AF$3:AF555),AD555/N555)," ")</f>
        <v xml:space="preserve"> </v>
      </c>
    </row>
    <row r="556" spans="7:32" ht="19" customHeight="1" x14ac:dyDescent="0.2">
      <c r="G556" s="1" t="str">
        <f t="shared" si="24"/>
        <v/>
      </c>
      <c r="I556" s="1">
        <f t="shared" si="25"/>
        <v>0</v>
      </c>
      <c r="M556" s="1">
        <f ca="1">IF(F556="",SUMIF(F$3:F556,F555,M$3:M555),K556*L556)</f>
        <v>0</v>
      </c>
      <c r="N556" s="1">
        <f ca="1">IFERROR(IF(F556="",SUMIF(F$3:F556,F555,N$3:N555),VLOOKUP(J:J,Прайс!A:C,3,0)*K556)," ")</f>
        <v>0</v>
      </c>
      <c r="O556" s="7">
        <f ca="1">IFERROR(IF(F556="",SUMIF(F$3:F556,F555,O$3:O555),VLOOKUP(J:J,Прайс!A:E,5,0)*K556)," ")</f>
        <v>0</v>
      </c>
      <c r="P556" s="1">
        <f ca="1">IFERROR(IF(F556="",SUMIF(F$3:F556,F555,P$3:P555),VLOOKUP(J:J,Прайс!A:F,6,0)*K556)," ")</f>
        <v>0</v>
      </c>
      <c r="Q556" s="1">
        <f ca="1">IFERROR(IF(F556="",SUMIF(F$3:F556,F555,Q$3:Q555),VLOOKUP(J:J,Прайс!A:G,7,0)*K556)," ")</f>
        <v>0</v>
      </c>
      <c r="R556" s="7">
        <f ca="1">IFERROR(IF(F556="",SUMIF(F$3:F556,F555,R$3:R555),(N556-(M556+O556+P556)))," ")</f>
        <v>0</v>
      </c>
      <c r="S556" s="1">
        <f ca="1">IFERROR(IF(F556="",SUMIF(F$3:F556,F555,S$3:S555),(N556-(M556+O556+Q556)))," ")</f>
        <v>0</v>
      </c>
      <c r="T556" s="23" t="str">
        <f>IFERROR(IF(F556="",AVERAGEIF(F$3:F556,F555,T$3:T556),R556/N556)," ")</f>
        <v xml:space="preserve"> </v>
      </c>
      <c r="U556" s="23" t="str">
        <f>IFERROR(IF(F556="",AVERAGEIF(F$3:F556,F555,U$3:U556),S556/N556)," ")</f>
        <v xml:space="preserve"> </v>
      </c>
      <c r="V556" s="1" t="str">
        <f t="shared" si="26"/>
        <v xml:space="preserve"> </v>
      </c>
      <c r="AB556" s="7">
        <f ca="1">IFERROR(IF(F556="",SUMIF(F$3:F556,F555,AB$3:AB555),Доп!K554+Доп!L554)," ")</f>
        <v>0</v>
      </c>
      <c r="AC556" s="7">
        <f ca="1">IFERROR(IF(F556="",SUMIF(F$3:F556,F555,AC$3:AC555),IF(AB556&gt;0,AB556-(M556+P556),""))," ")</f>
        <v>0</v>
      </c>
      <c r="AD556" s="1">
        <f ca="1">IFERROR(IF(F556="",SUMIF(F$3:F556,F555,AD$3:AD555),IF(AB556&gt;0,AB556-(M556+Q556),""))," ")</f>
        <v>0</v>
      </c>
      <c r="AE556" s="23" t="str">
        <f>IFERROR(IF(F556="",AVERAGEIF(F$3:F556,F555,AE$3:AE556),AC556/N556)," ")</f>
        <v xml:space="preserve"> </v>
      </c>
      <c r="AF556" s="23" t="str">
        <f>IFERROR(IF(F556="",AVERAGEIF(F$3:F556,F555,AF$3:AF556),AD556/N556)," ")</f>
        <v xml:space="preserve"> </v>
      </c>
    </row>
    <row r="557" spans="7:32" ht="19" customHeight="1" x14ac:dyDescent="0.2">
      <c r="G557" s="1" t="str">
        <f t="shared" si="24"/>
        <v/>
      </c>
      <c r="I557" s="1">
        <f t="shared" si="25"/>
        <v>0</v>
      </c>
      <c r="M557" s="1">
        <f ca="1">IF(F557="",SUMIF(F$3:F557,F556,M$3:M556),K557*L557)</f>
        <v>0</v>
      </c>
      <c r="N557" s="1">
        <f ca="1">IFERROR(IF(F557="",SUMIF(F$3:F557,F556,N$3:N556),VLOOKUP(J:J,Прайс!A:C,3,0)*K557)," ")</f>
        <v>0</v>
      </c>
      <c r="O557" s="7">
        <f ca="1">IFERROR(IF(F557="",SUMIF(F$3:F557,F556,O$3:O556),VLOOKUP(J:J,Прайс!A:E,5,0)*K557)," ")</f>
        <v>0</v>
      </c>
      <c r="P557" s="1">
        <f ca="1">IFERROR(IF(F557="",SUMIF(F$3:F557,F556,P$3:P556),VLOOKUP(J:J,Прайс!A:F,6,0)*K557)," ")</f>
        <v>0</v>
      </c>
      <c r="Q557" s="1">
        <f ca="1">IFERROR(IF(F557="",SUMIF(F$3:F557,F556,Q$3:Q556),VLOOKUP(J:J,Прайс!A:G,7,0)*K557)," ")</f>
        <v>0</v>
      </c>
      <c r="R557" s="7">
        <f ca="1">IFERROR(IF(F557="",SUMIF(F$3:F557,F556,R$3:R556),(N557-(M557+O557+P557)))," ")</f>
        <v>0</v>
      </c>
      <c r="S557" s="1">
        <f ca="1">IFERROR(IF(F557="",SUMIF(F$3:F557,F556,S$3:S556),(N557-(M557+O557+Q557)))," ")</f>
        <v>0</v>
      </c>
      <c r="T557" s="23" t="str">
        <f>IFERROR(IF(F557="",AVERAGEIF(F$3:F557,F556,T$3:T557),R557/N557)," ")</f>
        <v xml:space="preserve"> </v>
      </c>
      <c r="U557" s="23" t="str">
        <f>IFERROR(IF(F557="",AVERAGEIF(F$3:F557,F556,U$3:U557),S557/N557)," ")</f>
        <v xml:space="preserve"> </v>
      </c>
      <c r="V557" s="1" t="str">
        <f t="shared" si="26"/>
        <v xml:space="preserve"> </v>
      </c>
      <c r="AB557" s="7">
        <f ca="1">IFERROR(IF(F557="",SUMIF(F$3:F557,F556,AB$3:AB556),Доп!K555+Доп!L555)," ")</f>
        <v>0</v>
      </c>
      <c r="AC557" s="7">
        <f ca="1">IFERROR(IF(F557="",SUMIF(F$3:F557,F556,AC$3:AC556),IF(AB557&gt;0,AB557-(M557+P557),""))," ")</f>
        <v>0</v>
      </c>
      <c r="AD557" s="1">
        <f ca="1">IFERROR(IF(F557="",SUMIF(F$3:F557,F556,AD$3:AD556),IF(AB557&gt;0,AB557-(M557+Q557),""))," ")</f>
        <v>0</v>
      </c>
      <c r="AE557" s="23" t="str">
        <f>IFERROR(IF(F557="",AVERAGEIF(F$3:F557,F556,AE$3:AE557),AC557/N557)," ")</f>
        <v xml:space="preserve"> </v>
      </c>
      <c r="AF557" s="23" t="str">
        <f>IFERROR(IF(F557="",AVERAGEIF(F$3:F557,F556,AF$3:AF557),AD557/N557)," ")</f>
        <v xml:space="preserve"> </v>
      </c>
    </row>
    <row r="558" spans="7:32" ht="19" customHeight="1" x14ac:dyDescent="0.2">
      <c r="G558" s="1" t="str">
        <f t="shared" si="24"/>
        <v/>
      </c>
      <c r="I558" s="1">
        <f t="shared" si="25"/>
        <v>0</v>
      </c>
      <c r="M558" s="1">
        <f ca="1">IF(F558="",SUMIF(F$3:F558,F557,M$3:M557),K558*L558)</f>
        <v>0</v>
      </c>
      <c r="N558" s="1">
        <f ca="1">IFERROR(IF(F558="",SUMIF(F$3:F558,F557,N$3:N557),VLOOKUP(J:J,Прайс!A:C,3,0)*K558)," ")</f>
        <v>0</v>
      </c>
      <c r="O558" s="7">
        <f ca="1">IFERROR(IF(F558="",SUMIF(F$3:F558,F557,O$3:O557),VLOOKUP(J:J,Прайс!A:E,5,0)*K558)," ")</f>
        <v>0</v>
      </c>
      <c r="P558" s="1">
        <f ca="1">IFERROR(IF(F558="",SUMIF(F$3:F558,F557,P$3:P557),VLOOKUP(J:J,Прайс!A:F,6,0)*K558)," ")</f>
        <v>0</v>
      </c>
      <c r="Q558" s="1">
        <f ca="1">IFERROR(IF(F558="",SUMIF(F$3:F558,F557,Q$3:Q557),VLOOKUP(J:J,Прайс!A:G,7,0)*K558)," ")</f>
        <v>0</v>
      </c>
      <c r="R558" s="7">
        <f ca="1">IFERROR(IF(F558="",SUMIF(F$3:F558,F557,R$3:R557),(N558-(M558+O558+P558)))," ")</f>
        <v>0</v>
      </c>
      <c r="S558" s="1">
        <f ca="1">IFERROR(IF(F558="",SUMIF(F$3:F558,F557,S$3:S557),(N558-(M558+O558+Q558)))," ")</f>
        <v>0</v>
      </c>
      <c r="T558" s="23" t="str">
        <f>IFERROR(IF(F558="",AVERAGEIF(F$3:F558,F557,T$3:T558),R558/N558)," ")</f>
        <v xml:space="preserve"> </v>
      </c>
      <c r="U558" s="23" t="str">
        <f>IFERROR(IF(F558="",AVERAGEIF(F$3:F558,F557,U$3:U558),S558/N558)," ")</f>
        <v xml:space="preserve"> </v>
      </c>
      <c r="V558" s="1" t="str">
        <f t="shared" si="26"/>
        <v xml:space="preserve"> </v>
      </c>
      <c r="AB558" s="7">
        <f ca="1">IFERROR(IF(F558="",SUMIF(F$3:F558,F557,AB$3:AB557),Доп!K556+Доп!L556)," ")</f>
        <v>0</v>
      </c>
      <c r="AC558" s="7">
        <f ca="1">IFERROR(IF(F558="",SUMIF(F$3:F558,F557,AC$3:AC557),IF(AB558&gt;0,AB558-(M558+P558),""))," ")</f>
        <v>0</v>
      </c>
      <c r="AD558" s="1">
        <f ca="1">IFERROR(IF(F558="",SUMIF(F$3:F558,F557,AD$3:AD557),IF(AB558&gt;0,AB558-(M558+Q558),""))," ")</f>
        <v>0</v>
      </c>
      <c r="AE558" s="23" t="str">
        <f>IFERROR(IF(F558="",AVERAGEIF(F$3:F558,F557,AE$3:AE558),AC558/N558)," ")</f>
        <v xml:space="preserve"> </v>
      </c>
      <c r="AF558" s="23" t="str">
        <f>IFERROR(IF(F558="",AVERAGEIF(F$3:F558,F557,AF$3:AF558),AD558/N558)," ")</f>
        <v xml:space="preserve"> </v>
      </c>
    </row>
    <row r="559" spans="7:32" ht="19" customHeight="1" x14ac:dyDescent="0.2">
      <c r="G559" s="1" t="str">
        <f t="shared" si="24"/>
        <v/>
      </c>
      <c r="I559" s="1">
        <f t="shared" si="25"/>
        <v>0</v>
      </c>
      <c r="M559" s="1">
        <f ca="1">IF(F559="",SUMIF(F$3:F559,F558,M$3:M558),K559*L559)</f>
        <v>0</v>
      </c>
      <c r="N559" s="1">
        <f ca="1">IFERROR(IF(F559="",SUMIF(F$3:F559,F558,N$3:N558),VLOOKUP(J:J,Прайс!A:C,3,0)*K559)," ")</f>
        <v>0</v>
      </c>
      <c r="O559" s="7">
        <f ca="1">IFERROR(IF(F559="",SUMIF(F$3:F559,F558,O$3:O558),VLOOKUP(J:J,Прайс!A:E,5,0)*K559)," ")</f>
        <v>0</v>
      </c>
      <c r="P559" s="1">
        <f ca="1">IFERROR(IF(F559="",SUMIF(F$3:F559,F558,P$3:P558),VLOOKUP(J:J,Прайс!A:F,6,0)*K559)," ")</f>
        <v>0</v>
      </c>
      <c r="Q559" s="1">
        <f ca="1">IFERROR(IF(F559="",SUMIF(F$3:F559,F558,Q$3:Q558),VLOOKUP(J:J,Прайс!A:G,7,0)*K559)," ")</f>
        <v>0</v>
      </c>
      <c r="R559" s="7">
        <f ca="1">IFERROR(IF(F559="",SUMIF(F$3:F559,F558,R$3:R558),(N559-(M559+O559+P559)))," ")</f>
        <v>0</v>
      </c>
      <c r="S559" s="1">
        <f ca="1">IFERROR(IF(F559="",SUMIF(F$3:F559,F558,S$3:S558),(N559-(M559+O559+Q559)))," ")</f>
        <v>0</v>
      </c>
      <c r="T559" s="23" t="str">
        <f>IFERROR(IF(F559="",AVERAGEIF(F$3:F559,F558,T$3:T559),R559/N559)," ")</f>
        <v xml:space="preserve"> </v>
      </c>
      <c r="U559" s="23" t="str">
        <f>IFERROR(IF(F559="",AVERAGEIF(F$3:F559,F558,U$3:U559),S559/N559)," ")</f>
        <v xml:space="preserve"> </v>
      </c>
      <c r="V559" s="1" t="str">
        <f t="shared" si="26"/>
        <v xml:space="preserve"> </v>
      </c>
      <c r="AB559" s="7">
        <f ca="1">IFERROR(IF(F559="",SUMIF(F$3:F559,F558,AB$3:AB558),Доп!K557+Доп!L557)," ")</f>
        <v>0</v>
      </c>
      <c r="AC559" s="7">
        <f ca="1">IFERROR(IF(F559="",SUMIF(F$3:F559,F558,AC$3:AC558),IF(AB559&gt;0,AB559-(M559+P559),""))," ")</f>
        <v>0</v>
      </c>
      <c r="AD559" s="1">
        <f ca="1">IFERROR(IF(F559="",SUMIF(F$3:F559,F558,AD$3:AD558),IF(AB559&gt;0,AB559-(M559+Q559),""))," ")</f>
        <v>0</v>
      </c>
      <c r="AE559" s="23" t="str">
        <f>IFERROR(IF(F559="",AVERAGEIF(F$3:F559,F558,AE$3:AE559),AC559/N559)," ")</f>
        <v xml:space="preserve"> </v>
      </c>
      <c r="AF559" s="23" t="str">
        <f>IFERROR(IF(F559="",AVERAGEIF(F$3:F559,F558,AF$3:AF559),AD559/N559)," ")</f>
        <v xml:space="preserve"> </v>
      </c>
    </row>
    <row r="560" spans="7:32" ht="19" customHeight="1" x14ac:dyDescent="0.2">
      <c r="G560" s="1" t="str">
        <f t="shared" si="24"/>
        <v/>
      </c>
      <c r="I560" s="1">
        <f t="shared" si="25"/>
        <v>0</v>
      </c>
      <c r="M560" s="1">
        <f ca="1">IF(F560="",SUMIF(F$3:F560,F559,M$3:M559),K560*L560)</f>
        <v>0</v>
      </c>
      <c r="N560" s="1">
        <f ca="1">IFERROR(IF(F560="",SUMIF(F$3:F560,F559,N$3:N559),VLOOKUP(J:J,Прайс!A:C,3,0)*K560)," ")</f>
        <v>0</v>
      </c>
      <c r="O560" s="7">
        <f ca="1">IFERROR(IF(F560="",SUMIF(F$3:F560,F559,O$3:O559),VLOOKUP(J:J,Прайс!A:E,5,0)*K560)," ")</f>
        <v>0</v>
      </c>
      <c r="P560" s="1">
        <f ca="1">IFERROR(IF(F560="",SUMIF(F$3:F560,F559,P$3:P559),VLOOKUP(J:J,Прайс!A:F,6,0)*K560)," ")</f>
        <v>0</v>
      </c>
      <c r="Q560" s="1">
        <f ca="1">IFERROR(IF(F560="",SUMIF(F$3:F560,F559,Q$3:Q559),VLOOKUP(J:J,Прайс!A:G,7,0)*K560)," ")</f>
        <v>0</v>
      </c>
      <c r="R560" s="7">
        <f ca="1">IFERROR(IF(F560="",SUMIF(F$3:F560,F559,R$3:R559),(N560-(M560+O560+P560)))," ")</f>
        <v>0</v>
      </c>
      <c r="S560" s="1">
        <f ca="1">IFERROR(IF(F560="",SUMIF(F$3:F560,F559,S$3:S559),(N560-(M560+O560+Q560)))," ")</f>
        <v>0</v>
      </c>
      <c r="T560" s="23" t="str">
        <f>IFERROR(IF(F560="",AVERAGEIF(F$3:F560,F559,T$3:T560),R560/N560)," ")</f>
        <v xml:space="preserve"> </v>
      </c>
      <c r="U560" s="23" t="str">
        <f>IFERROR(IF(F560="",AVERAGEIF(F$3:F560,F559,U$3:U560),S560/N560)," ")</f>
        <v xml:space="preserve"> </v>
      </c>
      <c r="V560" s="1" t="str">
        <f t="shared" si="26"/>
        <v xml:space="preserve"> </v>
      </c>
      <c r="AB560" s="7">
        <f ca="1">IFERROR(IF(F560="",SUMIF(F$3:F560,F559,AB$3:AB559),Доп!K558+Доп!L558)," ")</f>
        <v>0</v>
      </c>
      <c r="AC560" s="7">
        <f ca="1">IFERROR(IF(F560="",SUMIF(F$3:F560,F559,AC$3:AC559),IF(AB560&gt;0,AB560-(M560+P560),""))," ")</f>
        <v>0</v>
      </c>
      <c r="AD560" s="1">
        <f ca="1">IFERROR(IF(F560="",SUMIF(F$3:F560,F559,AD$3:AD559),IF(AB560&gt;0,AB560-(M560+Q560),""))," ")</f>
        <v>0</v>
      </c>
      <c r="AE560" s="23" t="str">
        <f>IFERROR(IF(F560="",AVERAGEIF(F$3:F560,F559,AE$3:AE560),AC560/N560)," ")</f>
        <v xml:space="preserve"> </v>
      </c>
      <c r="AF560" s="23" t="str">
        <f>IFERROR(IF(F560="",AVERAGEIF(F$3:F560,F559,AF$3:AF560),AD560/N560)," ")</f>
        <v xml:space="preserve"> </v>
      </c>
    </row>
    <row r="561" spans="7:32" ht="19" customHeight="1" x14ac:dyDescent="0.2">
      <c r="G561" s="1" t="str">
        <f t="shared" si="24"/>
        <v/>
      </c>
      <c r="I561" s="1">
        <f t="shared" si="25"/>
        <v>0</v>
      </c>
      <c r="M561" s="1">
        <f ca="1">IF(F561="",SUMIF(F$3:F561,F560,M$3:M560),K561*L561)</f>
        <v>0</v>
      </c>
      <c r="N561" s="1">
        <f ca="1">IFERROR(IF(F561="",SUMIF(F$3:F561,F560,N$3:N560),VLOOKUP(J:J,Прайс!A:C,3,0)*K561)," ")</f>
        <v>0</v>
      </c>
      <c r="O561" s="7">
        <f ca="1">IFERROR(IF(F561="",SUMIF(F$3:F561,F560,O$3:O560),VLOOKUP(J:J,Прайс!A:E,5,0)*K561)," ")</f>
        <v>0</v>
      </c>
      <c r="P561" s="1">
        <f ca="1">IFERROR(IF(F561="",SUMIF(F$3:F561,F560,P$3:P560),VLOOKUP(J:J,Прайс!A:F,6,0)*K561)," ")</f>
        <v>0</v>
      </c>
      <c r="Q561" s="1">
        <f ca="1">IFERROR(IF(F561="",SUMIF(F$3:F561,F560,Q$3:Q560),VLOOKUP(J:J,Прайс!A:G,7,0)*K561)," ")</f>
        <v>0</v>
      </c>
      <c r="R561" s="7">
        <f ca="1">IFERROR(IF(F561="",SUMIF(F$3:F561,F560,R$3:R560),(N561-(M561+O561+P561)))," ")</f>
        <v>0</v>
      </c>
      <c r="S561" s="1">
        <f ca="1">IFERROR(IF(F561="",SUMIF(F$3:F561,F560,S$3:S560),(N561-(M561+O561+Q561)))," ")</f>
        <v>0</v>
      </c>
      <c r="T561" s="23" t="str">
        <f>IFERROR(IF(F561="",AVERAGEIF(F$3:F561,F560,T$3:T561),R561/N561)," ")</f>
        <v xml:space="preserve"> </v>
      </c>
      <c r="U561" s="23" t="str">
        <f>IFERROR(IF(F561="",AVERAGEIF(F$3:F561,F560,U$3:U561),S561/N561)," ")</f>
        <v xml:space="preserve"> </v>
      </c>
      <c r="V561" s="1" t="str">
        <f t="shared" si="26"/>
        <v xml:space="preserve"> </v>
      </c>
      <c r="AB561" s="7">
        <f ca="1">IFERROR(IF(F561="",SUMIF(F$3:F561,F560,AB$3:AB560),Доп!K559+Доп!L559)," ")</f>
        <v>0</v>
      </c>
      <c r="AC561" s="7">
        <f ca="1">IFERROR(IF(F561="",SUMIF(F$3:F561,F560,AC$3:AC560),IF(AB561&gt;0,AB561-(M561+P561),""))," ")</f>
        <v>0</v>
      </c>
      <c r="AD561" s="1">
        <f ca="1">IFERROR(IF(F561="",SUMIF(F$3:F561,F560,AD$3:AD560),IF(AB561&gt;0,AB561-(M561+Q561),""))," ")</f>
        <v>0</v>
      </c>
      <c r="AE561" s="23" t="str">
        <f>IFERROR(IF(F561="",AVERAGEIF(F$3:F561,F560,AE$3:AE561),AC561/N561)," ")</f>
        <v xml:space="preserve"> </v>
      </c>
      <c r="AF561" s="23" t="str">
        <f>IFERROR(IF(F561="",AVERAGEIF(F$3:F561,F560,AF$3:AF561),AD561/N561)," ")</f>
        <v xml:space="preserve"> </v>
      </c>
    </row>
    <row r="562" spans="7:32" ht="19" customHeight="1" x14ac:dyDescent="0.2">
      <c r="G562" s="1" t="str">
        <f t="shared" si="24"/>
        <v/>
      </c>
      <c r="I562" s="1">
        <f t="shared" si="25"/>
        <v>0</v>
      </c>
      <c r="M562" s="1">
        <f ca="1">IF(F562="",SUMIF(F$3:F562,F561,M$3:M561),K562*L562)</f>
        <v>0</v>
      </c>
      <c r="N562" s="1">
        <f ca="1">IFERROR(IF(F562="",SUMIF(F$3:F562,F561,N$3:N561),VLOOKUP(J:J,Прайс!A:C,3,0)*K562)," ")</f>
        <v>0</v>
      </c>
      <c r="O562" s="7">
        <f ca="1">IFERROR(IF(F562="",SUMIF(F$3:F562,F561,O$3:O561),VLOOKUP(J:J,Прайс!A:E,5,0)*K562)," ")</f>
        <v>0</v>
      </c>
      <c r="P562" s="1">
        <f ca="1">IFERROR(IF(F562="",SUMIF(F$3:F562,F561,P$3:P561),VLOOKUP(J:J,Прайс!A:F,6,0)*K562)," ")</f>
        <v>0</v>
      </c>
      <c r="Q562" s="1">
        <f ca="1">IFERROR(IF(F562="",SUMIF(F$3:F562,F561,Q$3:Q561),VLOOKUP(J:J,Прайс!A:G,7,0)*K562)," ")</f>
        <v>0</v>
      </c>
      <c r="R562" s="7">
        <f ca="1">IFERROR(IF(F562="",SUMIF(F$3:F562,F561,R$3:R561),(N562-(M562+O562+P562)))," ")</f>
        <v>0</v>
      </c>
      <c r="S562" s="1">
        <f ca="1">IFERROR(IF(F562="",SUMIF(F$3:F562,F561,S$3:S561),(N562-(M562+O562+Q562)))," ")</f>
        <v>0</v>
      </c>
      <c r="T562" s="23" t="str">
        <f>IFERROR(IF(F562="",AVERAGEIF(F$3:F562,F561,T$3:T562),R562/N562)," ")</f>
        <v xml:space="preserve"> </v>
      </c>
      <c r="U562" s="23" t="str">
        <f>IFERROR(IF(F562="",AVERAGEIF(F$3:F562,F561,U$3:U562),S562/N562)," ")</f>
        <v xml:space="preserve"> </v>
      </c>
      <c r="V562" s="1" t="str">
        <f t="shared" si="26"/>
        <v xml:space="preserve"> </v>
      </c>
      <c r="AB562" s="7">
        <f ca="1">IFERROR(IF(F562="",SUMIF(F$3:F562,F561,AB$3:AB561),Доп!K560+Доп!L560)," ")</f>
        <v>0</v>
      </c>
      <c r="AC562" s="7">
        <f ca="1">IFERROR(IF(F562="",SUMIF(F$3:F562,F561,AC$3:AC561),IF(AB562&gt;0,AB562-(M562+P562),""))," ")</f>
        <v>0</v>
      </c>
      <c r="AD562" s="1">
        <f ca="1">IFERROR(IF(F562="",SUMIF(F$3:F562,F561,AD$3:AD561),IF(AB562&gt;0,AB562-(M562+Q562),""))," ")</f>
        <v>0</v>
      </c>
      <c r="AE562" s="23" t="str">
        <f>IFERROR(IF(F562="",AVERAGEIF(F$3:F562,F561,AE$3:AE562),AC562/N562)," ")</f>
        <v xml:space="preserve"> </v>
      </c>
      <c r="AF562" s="23" t="str">
        <f>IFERROR(IF(F562="",AVERAGEIF(F$3:F562,F561,AF$3:AF562),AD562/N562)," ")</f>
        <v xml:space="preserve"> </v>
      </c>
    </row>
    <row r="563" spans="7:32" ht="19" customHeight="1" x14ac:dyDescent="0.2">
      <c r="G563" s="1" t="str">
        <f t="shared" si="24"/>
        <v/>
      </c>
      <c r="I563" s="1">
        <f t="shared" si="25"/>
        <v>0</v>
      </c>
      <c r="M563" s="1">
        <f ca="1">IF(F563="",SUMIF(F$3:F563,F562,M$3:M562),K563*L563)</f>
        <v>0</v>
      </c>
      <c r="N563" s="1">
        <f ca="1">IFERROR(IF(F563="",SUMIF(F$3:F563,F562,N$3:N562),VLOOKUP(J:J,Прайс!A:C,3,0)*K563)," ")</f>
        <v>0</v>
      </c>
      <c r="O563" s="7">
        <f ca="1">IFERROR(IF(F563="",SUMIF(F$3:F563,F562,O$3:O562),VLOOKUP(J:J,Прайс!A:E,5,0)*K563)," ")</f>
        <v>0</v>
      </c>
      <c r="P563" s="1">
        <f ca="1">IFERROR(IF(F563="",SUMIF(F$3:F563,F562,P$3:P562),VLOOKUP(J:J,Прайс!A:F,6,0)*K563)," ")</f>
        <v>0</v>
      </c>
      <c r="Q563" s="1">
        <f ca="1">IFERROR(IF(F563="",SUMIF(F$3:F563,F562,Q$3:Q562),VLOOKUP(J:J,Прайс!A:G,7,0)*K563)," ")</f>
        <v>0</v>
      </c>
      <c r="R563" s="7">
        <f ca="1">IFERROR(IF(F563="",SUMIF(F$3:F563,F562,R$3:R562),(N563-(M563+O563+P563)))," ")</f>
        <v>0</v>
      </c>
      <c r="S563" s="1">
        <f ca="1">IFERROR(IF(F563="",SUMIF(F$3:F563,F562,S$3:S562),(N563-(M563+O563+Q563)))," ")</f>
        <v>0</v>
      </c>
      <c r="T563" s="23" t="str">
        <f>IFERROR(IF(F563="",AVERAGEIF(F$3:F563,F562,T$3:T563),R563/N563)," ")</f>
        <v xml:space="preserve"> </v>
      </c>
      <c r="U563" s="23" t="str">
        <f>IFERROR(IF(F563="",AVERAGEIF(F$3:F563,F562,U$3:U563),S563/N563)," ")</f>
        <v xml:space="preserve"> </v>
      </c>
      <c r="V563" s="1" t="str">
        <f t="shared" si="26"/>
        <v xml:space="preserve"> </v>
      </c>
      <c r="AB563" s="7">
        <f ca="1">IFERROR(IF(F563="",SUMIF(F$3:F563,F562,AB$3:AB562),Доп!K561+Доп!L561)," ")</f>
        <v>0</v>
      </c>
      <c r="AC563" s="7">
        <f ca="1">IFERROR(IF(F563="",SUMIF(F$3:F563,F562,AC$3:AC562),IF(AB563&gt;0,AB563-(M563+P563),""))," ")</f>
        <v>0</v>
      </c>
      <c r="AD563" s="1">
        <f ca="1">IFERROR(IF(F563="",SUMIF(F$3:F563,F562,AD$3:AD562),IF(AB563&gt;0,AB563-(M563+Q563),""))," ")</f>
        <v>0</v>
      </c>
      <c r="AE563" s="23" t="str">
        <f>IFERROR(IF(F563="",AVERAGEIF(F$3:F563,F562,AE$3:AE563),AC563/N563)," ")</f>
        <v xml:space="preserve"> </v>
      </c>
      <c r="AF563" s="23" t="str">
        <f>IFERROR(IF(F563="",AVERAGEIF(F$3:F563,F562,AF$3:AF563),AD563/N563)," ")</f>
        <v xml:space="preserve"> </v>
      </c>
    </row>
    <row r="564" spans="7:32" ht="19" customHeight="1" x14ac:dyDescent="0.2">
      <c r="G564" s="1" t="str">
        <f t="shared" si="24"/>
        <v/>
      </c>
      <c r="I564" s="1">
        <f t="shared" si="25"/>
        <v>0</v>
      </c>
      <c r="M564" s="1">
        <f ca="1">IF(F564="",SUMIF(F$3:F564,F563,M$3:M563),K564*L564)</f>
        <v>0</v>
      </c>
      <c r="N564" s="1">
        <f ca="1">IFERROR(IF(F564="",SUMIF(F$3:F564,F563,N$3:N563),VLOOKUP(J:J,Прайс!A:C,3,0)*K564)," ")</f>
        <v>0</v>
      </c>
      <c r="O564" s="7">
        <f ca="1">IFERROR(IF(F564="",SUMIF(F$3:F564,F563,O$3:O563),VLOOKUP(J:J,Прайс!A:E,5,0)*K564)," ")</f>
        <v>0</v>
      </c>
      <c r="P564" s="1">
        <f ca="1">IFERROR(IF(F564="",SUMIF(F$3:F564,F563,P$3:P563),VLOOKUP(J:J,Прайс!A:F,6,0)*K564)," ")</f>
        <v>0</v>
      </c>
      <c r="Q564" s="1">
        <f ca="1">IFERROR(IF(F564="",SUMIF(F$3:F564,F563,Q$3:Q563),VLOOKUP(J:J,Прайс!A:G,7,0)*K564)," ")</f>
        <v>0</v>
      </c>
      <c r="R564" s="7">
        <f ca="1">IFERROR(IF(F564="",SUMIF(F$3:F564,F563,R$3:R563),(N564-(M564+O564+P564)))," ")</f>
        <v>0</v>
      </c>
      <c r="S564" s="1">
        <f ca="1">IFERROR(IF(F564="",SUMIF(F$3:F564,F563,S$3:S563),(N564-(M564+O564+Q564)))," ")</f>
        <v>0</v>
      </c>
      <c r="T564" s="23" t="str">
        <f>IFERROR(IF(F564="",AVERAGEIF(F$3:F564,F563,T$3:T564),R564/N564)," ")</f>
        <v xml:space="preserve"> </v>
      </c>
      <c r="U564" s="23" t="str">
        <f>IFERROR(IF(F564="",AVERAGEIF(F$3:F564,F563,U$3:U564),S564/N564)," ")</f>
        <v xml:space="preserve"> </v>
      </c>
      <c r="V564" s="1" t="str">
        <f t="shared" si="26"/>
        <v xml:space="preserve"> </v>
      </c>
      <c r="AB564" s="7">
        <f ca="1">IFERROR(IF(F564="",SUMIF(F$3:F564,F563,AB$3:AB563),Доп!K562+Доп!L562)," ")</f>
        <v>0</v>
      </c>
      <c r="AC564" s="7">
        <f ca="1">IFERROR(IF(F564="",SUMIF(F$3:F564,F563,AC$3:AC563),IF(AB564&gt;0,AB564-(M564+P564),""))," ")</f>
        <v>0</v>
      </c>
      <c r="AD564" s="1">
        <f ca="1">IFERROR(IF(F564="",SUMIF(F$3:F564,F563,AD$3:AD563),IF(AB564&gt;0,AB564-(M564+Q564),""))," ")</f>
        <v>0</v>
      </c>
      <c r="AE564" s="23" t="str">
        <f>IFERROR(IF(F564="",AVERAGEIF(F$3:F564,F563,AE$3:AE564),AC564/N564)," ")</f>
        <v xml:space="preserve"> </v>
      </c>
      <c r="AF564" s="23" t="str">
        <f>IFERROR(IF(F564="",AVERAGEIF(F$3:F564,F563,AF$3:AF564),AD564/N564)," ")</f>
        <v xml:space="preserve"> </v>
      </c>
    </row>
    <row r="565" spans="7:32" ht="19" customHeight="1" x14ac:dyDescent="0.2">
      <c r="G565" s="1" t="str">
        <f t="shared" si="24"/>
        <v/>
      </c>
      <c r="I565" s="1">
        <f t="shared" si="25"/>
        <v>0</v>
      </c>
      <c r="M565" s="1">
        <f ca="1">IF(F565="",SUMIF(F$3:F565,F564,M$3:M564),K565*L565)</f>
        <v>0</v>
      </c>
      <c r="N565" s="1">
        <f ca="1">IFERROR(IF(F565="",SUMIF(F$3:F565,F564,N$3:N564),VLOOKUP(J:J,Прайс!A:C,3,0)*K565)," ")</f>
        <v>0</v>
      </c>
      <c r="O565" s="7">
        <f ca="1">IFERROR(IF(F565="",SUMIF(F$3:F565,F564,O$3:O564),VLOOKUP(J:J,Прайс!A:E,5,0)*K565)," ")</f>
        <v>0</v>
      </c>
      <c r="P565" s="1">
        <f ca="1">IFERROR(IF(F565="",SUMIF(F$3:F565,F564,P$3:P564),VLOOKUP(J:J,Прайс!A:F,6,0)*K565)," ")</f>
        <v>0</v>
      </c>
      <c r="Q565" s="1">
        <f ca="1">IFERROR(IF(F565="",SUMIF(F$3:F565,F564,Q$3:Q564),VLOOKUP(J:J,Прайс!A:G,7,0)*K565)," ")</f>
        <v>0</v>
      </c>
      <c r="R565" s="7">
        <f ca="1">IFERROR(IF(F565="",SUMIF(F$3:F565,F564,R$3:R564),(N565-(M565+O565+P565)))," ")</f>
        <v>0</v>
      </c>
      <c r="S565" s="1">
        <f ca="1">IFERROR(IF(F565="",SUMIF(F$3:F565,F564,S$3:S564),(N565-(M565+O565+Q565)))," ")</f>
        <v>0</v>
      </c>
      <c r="T565" s="23" t="str">
        <f>IFERROR(IF(F565="",AVERAGEIF(F$3:F565,F564,T$3:T565),R565/N565)," ")</f>
        <v xml:space="preserve"> </v>
      </c>
      <c r="U565" s="23" t="str">
        <f>IFERROR(IF(F565="",AVERAGEIF(F$3:F565,F564,U$3:U565),S565/N565)," ")</f>
        <v xml:space="preserve"> </v>
      </c>
      <c r="V565" s="1" t="str">
        <f t="shared" si="26"/>
        <v xml:space="preserve"> </v>
      </c>
      <c r="AB565" s="7">
        <f ca="1">IFERROR(IF(F565="",SUMIF(F$3:F565,F564,AB$3:AB564),Доп!K563+Доп!L563)," ")</f>
        <v>0</v>
      </c>
      <c r="AC565" s="7">
        <f ca="1">IFERROR(IF(F565="",SUMIF(F$3:F565,F564,AC$3:AC564),IF(AB565&gt;0,AB565-(M565+P565),""))," ")</f>
        <v>0</v>
      </c>
      <c r="AD565" s="1">
        <f ca="1">IFERROR(IF(F565="",SUMIF(F$3:F565,F564,AD$3:AD564),IF(AB565&gt;0,AB565-(M565+Q565),""))," ")</f>
        <v>0</v>
      </c>
      <c r="AE565" s="23" t="str">
        <f>IFERROR(IF(F565="",AVERAGEIF(F$3:F565,F564,AE$3:AE565),AC565/N565)," ")</f>
        <v xml:space="preserve"> </v>
      </c>
      <c r="AF565" s="23" t="str">
        <f>IFERROR(IF(F565="",AVERAGEIF(F$3:F565,F564,AF$3:AF565),AD565/N565)," ")</f>
        <v xml:space="preserve"> </v>
      </c>
    </row>
    <row r="566" spans="7:32" ht="19" customHeight="1" x14ac:dyDescent="0.2">
      <c r="G566" s="1" t="str">
        <f t="shared" si="24"/>
        <v/>
      </c>
      <c r="I566" s="1">
        <f t="shared" si="25"/>
        <v>0</v>
      </c>
      <c r="M566" s="1">
        <f ca="1">IF(F566="",SUMIF(F$3:F566,F565,M$3:M565),K566*L566)</f>
        <v>0</v>
      </c>
      <c r="N566" s="1">
        <f ca="1">IFERROR(IF(F566="",SUMIF(F$3:F566,F565,N$3:N565),VLOOKUP(J:J,Прайс!A:C,3,0)*K566)," ")</f>
        <v>0</v>
      </c>
      <c r="O566" s="7">
        <f ca="1">IFERROR(IF(F566="",SUMIF(F$3:F566,F565,O$3:O565),VLOOKUP(J:J,Прайс!A:E,5,0)*K566)," ")</f>
        <v>0</v>
      </c>
      <c r="P566" s="1">
        <f ca="1">IFERROR(IF(F566="",SUMIF(F$3:F566,F565,P$3:P565),VLOOKUP(J:J,Прайс!A:F,6,0)*K566)," ")</f>
        <v>0</v>
      </c>
      <c r="Q566" s="1">
        <f ca="1">IFERROR(IF(F566="",SUMIF(F$3:F566,F565,Q$3:Q565),VLOOKUP(J:J,Прайс!A:G,7,0)*K566)," ")</f>
        <v>0</v>
      </c>
      <c r="R566" s="7">
        <f ca="1">IFERROR(IF(F566="",SUMIF(F$3:F566,F565,R$3:R565),(N566-(M566+O566+P566)))," ")</f>
        <v>0</v>
      </c>
      <c r="S566" s="1">
        <f ca="1">IFERROR(IF(F566="",SUMIF(F$3:F566,F565,S$3:S565),(N566-(M566+O566+Q566)))," ")</f>
        <v>0</v>
      </c>
      <c r="T566" s="23" t="str">
        <f>IFERROR(IF(F566="",AVERAGEIF(F$3:F566,F565,T$3:T566),R566/N566)," ")</f>
        <v xml:space="preserve"> </v>
      </c>
      <c r="U566" s="23" t="str">
        <f>IFERROR(IF(F566="",AVERAGEIF(F$3:F566,F565,U$3:U566),S566/N566)," ")</f>
        <v xml:space="preserve"> </v>
      </c>
      <c r="V566" s="1" t="str">
        <f t="shared" si="26"/>
        <v xml:space="preserve"> </v>
      </c>
      <c r="AB566" s="7">
        <f ca="1">IFERROR(IF(F566="",SUMIF(F$3:F566,F565,AB$3:AB565),Доп!K564+Доп!L564)," ")</f>
        <v>0</v>
      </c>
      <c r="AC566" s="7">
        <f ca="1">IFERROR(IF(F566="",SUMIF(F$3:F566,F565,AC$3:AC565),IF(AB566&gt;0,AB566-(M566+P566),""))," ")</f>
        <v>0</v>
      </c>
      <c r="AD566" s="1">
        <f ca="1">IFERROR(IF(F566="",SUMIF(F$3:F566,F565,AD$3:AD565),IF(AB566&gt;0,AB566-(M566+Q566),""))," ")</f>
        <v>0</v>
      </c>
      <c r="AE566" s="23" t="str">
        <f>IFERROR(IF(F566="",AVERAGEIF(F$3:F566,F565,AE$3:AE566),AC566/N566)," ")</f>
        <v xml:space="preserve"> </v>
      </c>
      <c r="AF566" s="23" t="str">
        <f>IFERROR(IF(F566="",AVERAGEIF(F$3:F566,F565,AF$3:AF566),AD566/N566)," ")</f>
        <v xml:space="preserve"> </v>
      </c>
    </row>
    <row r="567" spans="7:32" ht="19" customHeight="1" x14ac:dyDescent="0.2">
      <c r="G567" s="1" t="str">
        <f t="shared" si="24"/>
        <v/>
      </c>
      <c r="I567" s="1">
        <f t="shared" si="25"/>
        <v>0</v>
      </c>
      <c r="M567" s="1">
        <f ca="1">IF(F567="",SUMIF(F$3:F567,F566,M$3:M566),K567*L567)</f>
        <v>0</v>
      </c>
      <c r="N567" s="1">
        <f ca="1">IFERROR(IF(F567="",SUMIF(F$3:F567,F566,N$3:N566),VLOOKUP(J:J,Прайс!A:C,3,0)*K567)," ")</f>
        <v>0</v>
      </c>
      <c r="O567" s="7">
        <f ca="1">IFERROR(IF(F567="",SUMIF(F$3:F567,F566,O$3:O566),VLOOKUP(J:J,Прайс!A:E,5,0)*K567)," ")</f>
        <v>0</v>
      </c>
      <c r="P567" s="1">
        <f ca="1">IFERROR(IF(F567="",SUMIF(F$3:F567,F566,P$3:P566),VLOOKUP(J:J,Прайс!A:F,6,0)*K567)," ")</f>
        <v>0</v>
      </c>
      <c r="Q567" s="1">
        <f ca="1">IFERROR(IF(F567="",SUMIF(F$3:F567,F566,Q$3:Q566),VLOOKUP(J:J,Прайс!A:G,7,0)*K567)," ")</f>
        <v>0</v>
      </c>
      <c r="R567" s="7">
        <f ca="1">IFERROR(IF(F567="",SUMIF(F$3:F567,F566,R$3:R566),(N567-(M567+O567+P567)))," ")</f>
        <v>0</v>
      </c>
      <c r="S567" s="1">
        <f ca="1">IFERROR(IF(F567="",SUMIF(F$3:F567,F566,S$3:S566),(N567-(M567+O567+Q567)))," ")</f>
        <v>0</v>
      </c>
      <c r="T567" s="23" t="str">
        <f>IFERROR(IF(F567="",AVERAGEIF(F$3:F567,F566,T$3:T567),R567/N567)," ")</f>
        <v xml:space="preserve"> </v>
      </c>
      <c r="U567" s="23" t="str">
        <f>IFERROR(IF(F567="",AVERAGEIF(F$3:F567,F566,U$3:U567),S567/N567)," ")</f>
        <v xml:space="preserve"> </v>
      </c>
      <c r="V567" s="1" t="str">
        <f t="shared" si="26"/>
        <v xml:space="preserve"> </v>
      </c>
      <c r="AB567" s="7">
        <f ca="1">IFERROR(IF(F567="",SUMIF(F$3:F567,F566,AB$3:AB566),Доп!K565+Доп!L565)," ")</f>
        <v>0</v>
      </c>
      <c r="AC567" s="7">
        <f ca="1">IFERROR(IF(F567="",SUMIF(F$3:F567,F566,AC$3:AC566),IF(AB567&gt;0,AB567-(M567+P567),""))," ")</f>
        <v>0</v>
      </c>
      <c r="AD567" s="1">
        <f ca="1">IFERROR(IF(F567="",SUMIF(F$3:F567,F566,AD$3:AD566),IF(AB567&gt;0,AB567-(M567+Q567),""))," ")</f>
        <v>0</v>
      </c>
      <c r="AE567" s="23" t="str">
        <f>IFERROR(IF(F567="",AVERAGEIF(F$3:F567,F566,AE$3:AE567),AC567/N567)," ")</f>
        <v xml:space="preserve"> </v>
      </c>
      <c r="AF567" s="23" t="str">
        <f>IFERROR(IF(F567="",AVERAGEIF(F$3:F567,F566,AF$3:AF567),AD567/N567)," ")</f>
        <v xml:space="preserve"> </v>
      </c>
    </row>
    <row r="568" spans="7:32" ht="19" customHeight="1" x14ac:dyDescent="0.2">
      <c r="G568" s="1" t="str">
        <f t="shared" si="24"/>
        <v/>
      </c>
      <c r="I568" s="1">
        <f t="shared" si="25"/>
        <v>0</v>
      </c>
      <c r="M568" s="1">
        <f ca="1">IF(F568="",SUMIF(F$3:F568,F567,M$3:M567),K568*L568)</f>
        <v>0</v>
      </c>
      <c r="N568" s="1">
        <f ca="1">IFERROR(IF(F568="",SUMIF(F$3:F568,F567,N$3:N567),VLOOKUP(J:J,Прайс!A:C,3,0)*K568)," ")</f>
        <v>0</v>
      </c>
      <c r="O568" s="7">
        <f ca="1">IFERROR(IF(F568="",SUMIF(F$3:F568,F567,O$3:O567),VLOOKUP(J:J,Прайс!A:E,5,0)*K568)," ")</f>
        <v>0</v>
      </c>
      <c r="P568" s="1">
        <f ca="1">IFERROR(IF(F568="",SUMIF(F$3:F568,F567,P$3:P567),VLOOKUP(J:J,Прайс!A:F,6,0)*K568)," ")</f>
        <v>0</v>
      </c>
      <c r="Q568" s="1">
        <f ca="1">IFERROR(IF(F568="",SUMIF(F$3:F568,F567,Q$3:Q567),VLOOKUP(J:J,Прайс!A:G,7,0)*K568)," ")</f>
        <v>0</v>
      </c>
      <c r="R568" s="7">
        <f ca="1">IFERROR(IF(F568="",SUMIF(F$3:F568,F567,R$3:R567),(N568-(M568+O568+P568)))," ")</f>
        <v>0</v>
      </c>
      <c r="S568" s="1">
        <f ca="1">IFERROR(IF(F568="",SUMIF(F$3:F568,F567,S$3:S567),(N568-(M568+O568+Q568)))," ")</f>
        <v>0</v>
      </c>
      <c r="T568" s="23" t="str">
        <f>IFERROR(IF(F568="",AVERAGEIF(F$3:F568,F567,T$3:T568),R568/N568)," ")</f>
        <v xml:space="preserve"> </v>
      </c>
      <c r="U568" s="23" t="str">
        <f>IFERROR(IF(F568="",AVERAGEIF(F$3:F568,F567,U$3:U568),S568/N568)," ")</f>
        <v xml:space="preserve"> </v>
      </c>
      <c r="V568" s="1" t="str">
        <f t="shared" si="26"/>
        <v xml:space="preserve"> </v>
      </c>
      <c r="AB568" s="7">
        <f ca="1">IFERROR(IF(F568="",SUMIF(F$3:F568,F567,AB$3:AB567),Доп!K566+Доп!L566)," ")</f>
        <v>0</v>
      </c>
      <c r="AC568" s="7">
        <f ca="1">IFERROR(IF(F568="",SUMIF(F$3:F568,F567,AC$3:AC567),IF(AB568&gt;0,AB568-(M568+P568),""))," ")</f>
        <v>0</v>
      </c>
      <c r="AD568" s="1">
        <f ca="1">IFERROR(IF(F568="",SUMIF(F$3:F568,F567,AD$3:AD567),IF(AB568&gt;0,AB568-(M568+Q568),""))," ")</f>
        <v>0</v>
      </c>
      <c r="AE568" s="23" t="str">
        <f>IFERROR(IF(F568="",AVERAGEIF(F$3:F568,F567,AE$3:AE568),AC568/N568)," ")</f>
        <v xml:space="preserve"> </v>
      </c>
      <c r="AF568" s="23" t="str">
        <f>IFERROR(IF(F568="",AVERAGEIF(F$3:F568,F567,AF$3:AF568),AD568/N568)," ")</f>
        <v xml:space="preserve"> </v>
      </c>
    </row>
    <row r="569" spans="7:32" ht="19" customHeight="1" x14ac:dyDescent="0.2">
      <c r="G569" s="1" t="str">
        <f t="shared" si="24"/>
        <v/>
      </c>
      <c r="I569" s="1">
        <f t="shared" si="25"/>
        <v>0</v>
      </c>
      <c r="M569" s="1">
        <f ca="1">IF(F569="",SUMIF(F$3:F569,F568,M$3:M568),K569*L569)</f>
        <v>0</v>
      </c>
      <c r="N569" s="1">
        <f ca="1">IFERROR(IF(F569="",SUMIF(F$3:F569,F568,N$3:N568),VLOOKUP(J:J,Прайс!A:C,3,0)*K569)," ")</f>
        <v>0</v>
      </c>
      <c r="O569" s="7">
        <f ca="1">IFERROR(IF(F569="",SUMIF(F$3:F569,F568,O$3:O568),VLOOKUP(J:J,Прайс!A:E,5,0)*K569)," ")</f>
        <v>0</v>
      </c>
      <c r="P569" s="1">
        <f ca="1">IFERROR(IF(F569="",SUMIF(F$3:F569,F568,P$3:P568),VLOOKUP(J:J,Прайс!A:F,6,0)*K569)," ")</f>
        <v>0</v>
      </c>
      <c r="Q569" s="1">
        <f ca="1">IFERROR(IF(F569="",SUMIF(F$3:F569,F568,Q$3:Q568),VLOOKUP(J:J,Прайс!A:G,7,0)*K569)," ")</f>
        <v>0</v>
      </c>
      <c r="R569" s="7">
        <f ca="1">IFERROR(IF(F569="",SUMIF(F$3:F569,F568,R$3:R568),(N569-(M569+O569+P569)))," ")</f>
        <v>0</v>
      </c>
      <c r="S569" s="1">
        <f ca="1">IFERROR(IF(F569="",SUMIF(F$3:F569,F568,S$3:S568),(N569-(M569+O569+Q569)))," ")</f>
        <v>0</v>
      </c>
      <c r="T569" s="23" t="str">
        <f>IFERROR(IF(F569="",AVERAGEIF(F$3:F569,F568,T$3:T569),R569/N569)," ")</f>
        <v xml:space="preserve"> </v>
      </c>
      <c r="U569" s="23" t="str">
        <f>IFERROR(IF(F569="",AVERAGEIF(F$3:F569,F568,U$3:U569),S569/N569)," ")</f>
        <v xml:space="preserve"> </v>
      </c>
      <c r="V569" s="1" t="str">
        <f t="shared" si="26"/>
        <v xml:space="preserve"> </v>
      </c>
      <c r="AB569" s="7">
        <f ca="1">IFERROR(IF(F569="",SUMIF(F$3:F569,F568,AB$3:AB568),Доп!K567+Доп!L567)," ")</f>
        <v>0</v>
      </c>
      <c r="AC569" s="7">
        <f ca="1">IFERROR(IF(F569="",SUMIF(F$3:F569,F568,AC$3:AC568),IF(AB569&gt;0,AB569-(M569+P569),""))," ")</f>
        <v>0</v>
      </c>
      <c r="AD569" s="1">
        <f ca="1">IFERROR(IF(F569="",SUMIF(F$3:F569,F568,AD$3:AD568),IF(AB569&gt;0,AB569-(M569+Q569),""))," ")</f>
        <v>0</v>
      </c>
      <c r="AE569" s="23" t="str">
        <f>IFERROR(IF(F569="",AVERAGEIF(F$3:F569,F568,AE$3:AE569),AC569/N569)," ")</f>
        <v xml:space="preserve"> </v>
      </c>
      <c r="AF569" s="23" t="str">
        <f>IFERROR(IF(F569="",AVERAGEIF(F$3:F569,F568,AF$3:AF569),AD569/N569)," ")</f>
        <v xml:space="preserve"> </v>
      </c>
    </row>
    <row r="570" spans="7:32" ht="19" customHeight="1" x14ac:dyDescent="0.2">
      <c r="G570" s="1" t="str">
        <f t="shared" si="24"/>
        <v/>
      </c>
      <c r="I570" s="1">
        <f t="shared" si="25"/>
        <v>0</v>
      </c>
      <c r="M570" s="1">
        <f ca="1">IF(F570="",SUMIF(F$3:F570,F569,M$3:M569),K570*L570)</f>
        <v>0</v>
      </c>
      <c r="N570" s="1">
        <f ca="1">IFERROR(IF(F570="",SUMIF(F$3:F570,F569,N$3:N569),VLOOKUP(J:J,Прайс!A:C,3,0)*K570)," ")</f>
        <v>0</v>
      </c>
      <c r="O570" s="7">
        <f ca="1">IFERROR(IF(F570="",SUMIF(F$3:F570,F569,O$3:O569),VLOOKUP(J:J,Прайс!A:E,5,0)*K570)," ")</f>
        <v>0</v>
      </c>
      <c r="P570" s="1">
        <f ca="1">IFERROR(IF(F570="",SUMIF(F$3:F570,F569,P$3:P569),VLOOKUP(J:J,Прайс!A:F,6,0)*K570)," ")</f>
        <v>0</v>
      </c>
      <c r="Q570" s="1">
        <f ca="1">IFERROR(IF(F570="",SUMIF(F$3:F570,F569,Q$3:Q569),VLOOKUP(J:J,Прайс!A:G,7,0)*K570)," ")</f>
        <v>0</v>
      </c>
      <c r="R570" s="7">
        <f ca="1">IFERROR(IF(F570="",SUMIF(F$3:F570,F569,R$3:R569),(N570-(M570+O570+P570)))," ")</f>
        <v>0</v>
      </c>
      <c r="S570" s="1">
        <f ca="1">IFERROR(IF(F570="",SUMIF(F$3:F570,F569,S$3:S569),(N570-(M570+O570+Q570)))," ")</f>
        <v>0</v>
      </c>
      <c r="T570" s="23" t="str">
        <f>IFERROR(IF(F570="",AVERAGEIF(F$3:F570,F569,T$3:T570),R570/N570)," ")</f>
        <v xml:space="preserve"> </v>
      </c>
      <c r="U570" s="23" t="str">
        <f>IFERROR(IF(F570="",AVERAGEIF(F$3:F570,F569,U$3:U570),S570/N570)," ")</f>
        <v xml:space="preserve"> </v>
      </c>
      <c r="V570" s="1" t="str">
        <f t="shared" si="26"/>
        <v xml:space="preserve"> </v>
      </c>
      <c r="AB570" s="7">
        <f ca="1">IFERROR(IF(F570="",SUMIF(F$3:F570,F569,AB$3:AB569),Доп!K568+Доп!L568)," ")</f>
        <v>0</v>
      </c>
      <c r="AC570" s="7">
        <f ca="1">IFERROR(IF(F570="",SUMIF(F$3:F570,F569,AC$3:AC569),IF(AB570&gt;0,AB570-(M570+P570),""))," ")</f>
        <v>0</v>
      </c>
      <c r="AD570" s="1">
        <f ca="1">IFERROR(IF(F570="",SUMIF(F$3:F570,F569,AD$3:AD569),IF(AB570&gt;0,AB570-(M570+Q570),""))," ")</f>
        <v>0</v>
      </c>
      <c r="AE570" s="23" t="str">
        <f>IFERROR(IF(F570="",AVERAGEIF(F$3:F570,F569,AE$3:AE570),AC570/N570)," ")</f>
        <v xml:space="preserve"> </v>
      </c>
      <c r="AF570" s="23" t="str">
        <f>IFERROR(IF(F570="",AVERAGEIF(F$3:F570,F569,AF$3:AF570),AD570/N570)," ")</f>
        <v xml:space="preserve"> </v>
      </c>
    </row>
    <row r="571" spans="7:32" ht="19" customHeight="1" x14ac:dyDescent="0.2">
      <c r="G571" s="1" t="str">
        <f t="shared" si="24"/>
        <v/>
      </c>
      <c r="I571" s="1">
        <f t="shared" si="25"/>
        <v>0</v>
      </c>
      <c r="M571" s="1">
        <f ca="1">IF(F571="",SUMIF(F$3:F571,F570,M$3:M570),K571*L571)</f>
        <v>0</v>
      </c>
      <c r="N571" s="1">
        <f ca="1">IFERROR(IF(F571="",SUMIF(F$3:F571,F570,N$3:N570),VLOOKUP(J:J,Прайс!A:C,3,0)*K571)," ")</f>
        <v>0</v>
      </c>
      <c r="O571" s="7">
        <f ca="1">IFERROR(IF(F571="",SUMIF(F$3:F571,F570,O$3:O570),VLOOKUP(J:J,Прайс!A:E,5,0)*K571)," ")</f>
        <v>0</v>
      </c>
      <c r="P571" s="1">
        <f ca="1">IFERROR(IF(F571="",SUMIF(F$3:F571,F570,P$3:P570),VLOOKUP(J:J,Прайс!A:F,6,0)*K571)," ")</f>
        <v>0</v>
      </c>
      <c r="Q571" s="1">
        <f ca="1">IFERROR(IF(F571="",SUMIF(F$3:F571,F570,Q$3:Q570),VLOOKUP(J:J,Прайс!A:G,7,0)*K571)," ")</f>
        <v>0</v>
      </c>
      <c r="R571" s="7">
        <f ca="1">IFERROR(IF(F571="",SUMIF(F$3:F571,F570,R$3:R570),(N571-(M571+O571+P571)))," ")</f>
        <v>0</v>
      </c>
      <c r="S571" s="1">
        <f ca="1">IFERROR(IF(F571="",SUMIF(F$3:F571,F570,S$3:S570),(N571-(M571+O571+Q571)))," ")</f>
        <v>0</v>
      </c>
      <c r="T571" s="23" t="str">
        <f>IFERROR(IF(F571="",AVERAGEIF(F$3:F571,F570,T$3:T571),R571/N571)," ")</f>
        <v xml:space="preserve"> </v>
      </c>
      <c r="U571" s="23" t="str">
        <f>IFERROR(IF(F571="",AVERAGEIF(F$3:F571,F570,U$3:U571),S571/N571)," ")</f>
        <v xml:space="preserve"> </v>
      </c>
      <c r="V571" s="1" t="str">
        <f t="shared" si="26"/>
        <v xml:space="preserve"> </v>
      </c>
      <c r="AB571" s="7">
        <f ca="1">IFERROR(IF(F571="",SUMIF(F$3:F571,F570,AB$3:AB570),Доп!K569+Доп!L569)," ")</f>
        <v>0</v>
      </c>
      <c r="AC571" s="7">
        <f ca="1">IFERROR(IF(F571="",SUMIF(F$3:F571,F570,AC$3:AC570),IF(AB571&gt;0,AB571-(M571+P571),""))," ")</f>
        <v>0</v>
      </c>
      <c r="AD571" s="1">
        <f ca="1">IFERROR(IF(F571="",SUMIF(F$3:F571,F570,AD$3:AD570),IF(AB571&gt;0,AB571-(M571+Q571),""))," ")</f>
        <v>0</v>
      </c>
      <c r="AE571" s="23" t="str">
        <f>IFERROR(IF(F571="",AVERAGEIF(F$3:F571,F570,AE$3:AE571),AC571/N571)," ")</f>
        <v xml:space="preserve"> </v>
      </c>
      <c r="AF571" s="23" t="str">
        <f>IFERROR(IF(F571="",AVERAGEIF(F$3:F571,F570,AF$3:AF571),AD571/N571)," ")</f>
        <v xml:space="preserve"> </v>
      </c>
    </row>
    <row r="572" spans="7:32" ht="19" customHeight="1" x14ac:dyDescent="0.2">
      <c r="G572" s="1" t="str">
        <f t="shared" si="24"/>
        <v/>
      </c>
      <c r="I572" s="1">
        <f t="shared" si="25"/>
        <v>0</v>
      </c>
      <c r="M572" s="1">
        <f ca="1">IF(F572="",SUMIF(F$3:F572,F571,M$3:M571),K572*L572)</f>
        <v>0</v>
      </c>
      <c r="N572" s="1">
        <f ca="1">IFERROR(IF(F572="",SUMIF(F$3:F572,F571,N$3:N571),VLOOKUP(J:J,Прайс!A:C,3,0)*K572)," ")</f>
        <v>0</v>
      </c>
      <c r="O572" s="7">
        <f ca="1">IFERROR(IF(F572="",SUMIF(F$3:F572,F571,O$3:O571),VLOOKUP(J:J,Прайс!A:E,5,0)*K572)," ")</f>
        <v>0</v>
      </c>
      <c r="P572" s="1">
        <f ca="1">IFERROR(IF(F572="",SUMIF(F$3:F572,F571,P$3:P571),VLOOKUP(J:J,Прайс!A:F,6,0)*K572)," ")</f>
        <v>0</v>
      </c>
      <c r="Q572" s="1">
        <f ca="1">IFERROR(IF(F572="",SUMIF(F$3:F572,F571,Q$3:Q571),VLOOKUP(J:J,Прайс!A:G,7,0)*K572)," ")</f>
        <v>0</v>
      </c>
      <c r="R572" s="7">
        <f ca="1">IFERROR(IF(F572="",SUMIF(F$3:F572,F571,R$3:R571),(N572-(M572+O572+P572)))," ")</f>
        <v>0</v>
      </c>
      <c r="S572" s="1">
        <f ca="1">IFERROR(IF(F572="",SUMIF(F$3:F572,F571,S$3:S571),(N572-(M572+O572+Q572)))," ")</f>
        <v>0</v>
      </c>
      <c r="T572" s="23" t="str">
        <f>IFERROR(IF(F572="",AVERAGEIF(F$3:F572,F571,T$3:T572),R572/N572)," ")</f>
        <v xml:space="preserve"> </v>
      </c>
      <c r="U572" s="23" t="str">
        <f>IFERROR(IF(F572="",AVERAGEIF(F$3:F572,F571,U$3:U572),S572/N572)," ")</f>
        <v xml:space="preserve"> </v>
      </c>
      <c r="V572" s="1" t="str">
        <f t="shared" si="26"/>
        <v xml:space="preserve"> </v>
      </c>
      <c r="AB572" s="7">
        <f ca="1">IFERROR(IF(F572="",SUMIF(F$3:F572,F571,AB$3:AB571),Доп!K570+Доп!L570)," ")</f>
        <v>0</v>
      </c>
      <c r="AC572" s="7">
        <f ca="1">IFERROR(IF(F572="",SUMIF(F$3:F572,F571,AC$3:AC571),IF(AB572&gt;0,AB572-(M572+P572),""))," ")</f>
        <v>0</v>
      </c>
      <c r="AD572" s="1">
        <f ca="1">IFERROR(IF(F572="",SUMIF(F$3:F572,F571,AD$3:AD571),IF(AB572&gt;0,AB572-(M572+Q572),""))," ")</f>
        <v>0</v>
      </c>
      <c r="AE572" s="23" t="str">
        <f>IFERROR(IF(F572="",AVERAGEIF(F$3:F572,F571,AE$3:AE572),AC572/N572)," ")</f>
        <v xml:space="preserve"> </v>
      </c>
      <c r="AF572" s="23" t="str">
        <f>IFERROR(IF(F572="",AVERAGEIF(F$3:F572,F571,AF$3:AF572),AD572/N572)," ")</f>
        <v xml:space="preserve"> </v>
      </c>
    </row>
    <row r="573" spans="7:32" ht="19" customHeight="1" x14ac:dyDescent="0.2">
      <c r="G573" s="1" t="str">
        <f t="shared" si="24"/>
        <v/>
      </c>
      <c r="I573" s="1">
        <f t="shared" si="25"/>
        <v>0</v>
      </c>
      <c r="M573" s="1">
        <f ca="1">IF(F573="",SUMIF(F$3:F573,F572,M$3:M572),K573*L573)</f>
        <v>0</v>
      </c>
      <c r="N573" s="1">
        <f ca="1">IFERROR(IF(F573="",SUMIF(F$3:F573,F572,N$3:N572),VLOOKUP(J:J,Прайс!A:C,3,0)*K573)," ")</f>
        <v>0</v>
      </c>
      <c r="O573" s="7">
        <f ca="1">IFERROR(IF(F573="",SUMIF(F$3:F573,F572,O$3:O572),VLOOKUP(J:J,Прайс!A:E,5,0)*K573)," ")</f>
        <v>0</v>
      </c>
      <c r="P573" s="1">
        <f ca="1">IFERROR(IF(F573="",SUMIF(F$3:F573,F572,P$3:P572),VLOOKUP(J:J,Прайс!A:F,6,0)*K573)," ")</f>
        <v>0</v>
      </c>
      <c r="Q573" s="1">
        <f ca="1">IFERROR(IF(F573="",SUMIF(F$3:F573,F572,Q$3:Q572),VLOOKUP(J:J,Прайс!A:G,7,0)*K573)," ")</f>
        <v>0</v>
      </c>
      <c r="R573" s="7">
        <f ca="1">IFERROR(IF(F573="",SUMIF(F$3:F573,F572,R$3:R572),(N573-(M573+O573+P573)))," ")</f>
        <v>0</v>
      </c>
      <c r="S573" s="1">
        <f ca="1">IFERROR(IF(F573="",SUMIF(F$3:F573,F572,S$3:S572),(N573-(M573+O573+Q573)))," ")</f>
        <v>0</v>
      </c>
      <c r="T573" s="23" t="str">
        <f>IFERROR(IF(F573="",AVERAGEIF(F$3:F573,F572,T$3:T573),R573/N573)," ")</f>
        <v xml:space="preserve"> </v>
      </c>
      <c r="U573" s="23" t="str">
        <f>IFERROR(IF(F573="",AVERAGEIF(F$3:F573,F572,U$3:U573),S573/N573)," ")</f>
        <v xml:space="preserve"> </v>
      </c>
      <c r="V573" s="1" t="str">
        <f t="shared" si="26"/>
        <v xml:space="preserve"> </v>
      </c>
      <c r="AB573" s="7">
        <f ca="1">IFERROR(IF(F573="",SUMIF(F$3:F573,F572,AB$3:AB572),Доп!K571+Доп!L571)," ")</f>
        <v>0</v>
      </c>
      <c r="AC573" s="7">
        <f ca="1">IFERROR(IF(F573="",SUMIF(F$3:F573,F572,AC$3:AC572),IF(AB573&gt;0,AB573-(M573+P573),""))," ")</f>
        <v>0</v>
      </c>
      <c r="AD573" s="1">
        <f ca="1">IFERROR(IF(F573="",SUMIF(F$3:F573,F572,AD$3:AD572),IF(AB573&gt;0,AB573-(M573+Q573),""))," ")</f>
        <v>0</v>
      </c>
      <c r="AE573" s="23" t="str">
        <f>IFERROR(IF(F573="",AVERAGEIF(F$3:F573,F572,AE$3:AE573),AC573/N573)," ")</f>
        <v xml:space="preserve"> </v>
      </c>
      <c r="AF573" s="23" t="str">
        <f>IFERROR(IF(F573="",AVERAGEIF(F$3:F573,F572,AF$3:AF573),AD573/N573)," ")</f>
        <v xml:space="preserve"> </v>
      </c>
    </row>
    <row r="574" spans="7:32" ht="19" customHeight="1" x14ac:dyDescent="0.2">
      <c r="G574" s="1" t="str">
        <f t="shared" si="24"/>
        <v/>
      </c>
      <c r="I574" s="1">
        <f t="shared" si="25"/>
        <v>0</v>
      </c>
      <c r="M574" s="1">
        <f ca="1">IF(F574="",SUMIF(F$3:F574,F573,M$3:M573),K574*L574)</f>
        <v>0</v>
      </c>
      <c r="N574" s="1">
        <f ca="1">IFERROR(IF(F574="",SUMIF(F$3:F574,F573,N$3:N573),VLOOKUP(J:J,Прайс!A:C,3,0)*K574)," ")</f>
        <v>0</v>
      </c>
      <c r="O574" s="7">
        <f ca="1">IFERROR(IF(F574="",SUMIF(F$3:F574,F573,O$3:O573),VLOOKUP(J:J,Прайс!A:E,5,0)*K574)," ")</f>
        <v>0</v>
      </c>
      <c r="P574" s="1">
        <f ca="1">IFERROR(IF(F574="",SUMIF(F$3:F574,F573,P$3:P573),VLOOKUP(J:J,Прайс!A:F,6,0)*K574)," ")</f>
        <v>0</v>
      </c>
      <c r="Q574" s="1">
        <f ca="1">IFERROR(IF(F574="",SUMIF(F$3:F574,F573,Q$3:Q573),VLOOKUP(J:J,Прайс!A:G,7,0)*K574)," ")</f>
        <v>0</v>
      </c>
      <c r="R574" s="7">
        <f ca="1">IFERROR(IF(F574="",SUMIF(F$3:F574,F573,R$3:R573),(N574-(M574+O574+P574)))," ")</f>
        <v>0</v>
      </c>
      <c r="S574" s="1">
        <f ca="1">IFERROR(IF(F574="",SUMIF(F$3:F574,F573,S$3:S573),(N574-(M574+O574+Q574)))," ")</f>
        <v>0</v>
      </c>
      <c r="T574" s="23" t="str">
        <f>IFERROR(IF(F574="",AVERAGEIF(F$3:F574,F573,T$3:T574),R574/N574)," ")</f>
        <v xml:space="preserve"> </v>
      </c>
      <c r="U574" s="23" t="str">
        <f>IFERROR(IF(F574="",AVERAGEIF(F$3:F574,F573,U$3:U574),S574/N574)," ")</f>
        <v xml:space="preserve"> </v>
      </c>
      <c r="V574" s="1" t="str">
        <f t="shared" si="26"/>
        <v xml:space="preserve"> </v>
      </c>
      <c r="AB574" s="7">
        <f ca="1">IFERROR(IF(F574="",SUMIF(F$3:F574,F573,AB$3:AB573),Доп!K572+Доп!L572)," ")</f>
        <v>0</v>
      </c>
      <c r="AC574" s="7">
        <f ca="1">IFERROR(IF(F574="",SUMIF(F$3:F574,F573,AC$3:AC573),IF(AB574&gt;0,AB574-(M574+P574),""))," ")</f>
        <v>0</v>
      </c>
      <c r="AD574" s="1">
        <f ca="1">IFERROR(IF(F574="",SUMIF(F$3:F574,F573,AD$3:AD573),IF(AB574&gt;0,AB574-(M574+Q574),""))," ")</f>
        <v>0</v>
      </c>
      <c r="AE574" s="23" t="str">
        <f>IFERROR(IF(F574="",AVERAGEIF(F$3:F574,F573,AE$3:AE574),AC574/N574)," ")</f>
        <v xml:space="preserve"> </v>
      </c>
      <c r="AF574" s="23" t="str">
        <f>IFERROR(IF(F574="",AVERAGEIF(F$3:F574,F573,AF$3:AF574),AD574/N574)," ")</f>
        <v xml:space="preserve"> </v>
      </c>
    </row>
    <row r="575" spans="7:32" ht="19" customHeight="1" x14ac:dyDescent="0.2">
      <c r="G575" s="1" t="str">
        <f t="shared" si="24"/>
        <v/>
      </c>
      <c r="I575" s="1">
        <f t="shared" si="25"/>
        <v>0</v>
      </c>
      <c r="M575" s="1">
        <f ca="1">IF(F575="",SUMIF(F$3:F575,F574,M$3:M574),K575*L575)</f>
        <v>0</v>
      </c>
      <c r="N575" s="1">
        <f ca="1">IFERROR(IF(F575="",SUMIF(F$3:F575,F574,N$3:N574),VLOOKUP(J:J,Прайс!A:C,3,0)*K575)," ")</f>
        <v>0</v>
      </c>
      <c r="O575" s="7">
        <f ca="1">IFERROR(IF(F575="",SUMIF(F$3:F575,F574,O$3:O574),VLOOKUP(J:J,Прайс!A:E,5,0)*K575)," ")</f>
        <v>0</v>
      </c>
      <c r="P575" s="1">
        <f ca="1">IFERROR(IF(F575="",SUMIF(F$3:F575,F574,P$3:P574),VLOOKUP(J:J,Прайс!A:F,6,0)*K575)," ")</f>
        <v>0</v>
      </c>
      <c r="Q575" s="1">
        <f ca="1">IFERROR(IF(F575="",SUMIF(F$3:F575,F574,Q$3:Q574),VLOOKUP(J:J,Прайс!A:G,7,0)*K575)," ")</f>
        <v>0</v>
      </c>
      <c r="R575" s="7">
        <f ca="1">IFERROR(IF(F575="",SUMIF(F$3:F575,F574,R$3:R574),(N575-(M575+O575+P575)))," ")</f>
        <v>0</v>
      </c>
      <c r="S575" s="1">
        <f ca="1">IFERROR(IF(F575="",SUMIF(F$3:F575,F574,S$3:S574),(N575-(M575+O575+Q575)))," ")</f>
        <v>0</v>
      </c>
      <c r="T575" s="23" t="str">
        <f>IFERROR(IF(F575="",AVERAGEIF(F$3:F575,F574,T$3:T575),R575/N575)," ")</f>
        <v xml:space="preserve"> </v>
      </c>
      <c r="U575" s="23" t="str">
        <f>IFERROR(IF(F575="",AVERAGEIF(F$3:F575,F574,U$3:U575),S575/N575)," ")</f>
        <v xml:space="preserve"> </v>
      </c>
      <c r="V575" s="1" t="str">
        <f t="shared" si="26"/>
        <v xml:space="preserve"> </v>
      </c>
      <c r="AB575" s="7">
        <f ca="1">IFERROR(IF(F575="",SUMIF(F$3:F575,F574,AB$3:AB574),Доп!K573+Доп!L573)," ")</f>
        <v>0</v>
      </c>
      <c r="AC575" s="7">
        <f ca="1">IFERROR(IF(F575="",SUMIF(F$3:F575,F574,AC$3:AC574),IF(AB575&gt;0,AB575-(M575+P575),""))," ")</f>
        <v>0</v>
      </c>
      <c r="AD575" s="1">
        <f ca="1">IFERROR(IF(F575="",SUMIF(F$3:F575,F574,AD$3:AD574),IF(AB575&gt;0,AB575-(M575+Q575),""))," ")</f>
        <v>0</v>
      </c>
      <c r="AE575" s="23" t="str">
        <f>IFERROR(IF(F575="",AVERAGEIF(F$3:F575,F574,AE$3:AE575),AC575/N575)," ")</f>
        <v xml:space="preserve"> </v>
      </c>
      <c r="AF575" s="23" t="str">
        <f>IFERROR(IF(F575="",AVERAGEIF(F$3:F575,F574,AF$3:AF575),AD575/N575)," ")</f>
        <v xml:space="preserve"> </v>
      </c>
    </row>
    <row r="576" spans="7:32" ht="19" customHeight="1" x14ac:dyDescent="0.2">
      <c r="G576" s="1" t="str">
        <f t="shared" si="24"/>
        <v/>
      </c>
      <c r="I576" s="1">
        <f t="shared" si="25"/>
        <v>0</v>
      </c>
      <c r="M576" s="1">
        <f ca="1">IF(F576="",SUMIF(F$3:F576,F575,M$3:M575),K576*L576)</f>
        <v>0</v>
      </c>
      <c r="N576" s="1">
        <f ca="1">IFERROR(IF(F576="",SUMIF(F$3:F576,F575,N$3:N575),VLOOKUP(J:J,Прайс!A:C,3,0)*K576)," ")</f>
        <v>0</v>
      </c>
      <c r="O576" s="7">
        <f ca="1">IFERROR(IF(F576="",SUMIF(F$3:F576,F575,O$3:O575),VLOOKUP(J:J,Прайс!A:E,5,0)*K576)," ")</f>
        <v>0</v>
      </c>
      <c r="P576" s="1">
        <f ca="1">IFERROR(IF(F576="",SUMIF(F$3:F576,F575,P$3:P575),VLOOKUP(J:J,Прайс!A:F,6,0)*K576)," ")</f>
        <v>0</v>
      </c>
      <c r="Q576" s="1">
        <f ca="1">IFERROR(IF(F576="",SUMIF(F$3:F576,F575,Q$3:Q575),VLOOKUP(J:J,Прайс!A:G,7,0)*K576)," ")</f>
        <v>0</v>
      </c>
      <c r="R576" s="7">
        <f ca="1">IFERROR(IF(F576="",SUMIF(F$3:F576,F575,R$3:R575),(N576-(M576+O576+P576)))," ")</f>
        <v>0</v>
      </c>
      <c r="S576" s="1">
        <f ca="1">IFERROR(IF(F576="",SUMIF(F$3:F576,F575,S$3:S575),(N576-(M576+O576+Q576)))," ")</f>
        <v>0</v>
      </c>
      <c r="T576" s="23" t="str">
        <f>IFERROR(IF(F576="",AVERAGEIF(F$3:F576,F575,T$3:T576),R576/N576)," ")</f>
        <v xml:space="preserve"> </v>
      </c>
      <c r="U576" s="23" t="str">
        <f>IFERROR(IF(F576="",AVERAGEIF(F$3:F576,F575,U$3:U576),S576/N576)," ")</f>
        <v xml:space="preserve"> </v>
      </c>
      <c r="V576" s="1" t="str">
        <f t="shared" si="26"/>
        <v xml:space="preserve"> </v>
      </c>
      <c r="AB576" s="7">
        <f ca="1">IFERROR(IF(F576="",SUMIF(F$3:F576,F575,AB$3:AB575),Доп!K574+Доп!L574)," ")</f>
        <v>0</v>
      </c>
      <c r="AC576" s="7">
        <f ca="1">IFERROR(IF(F576="",SUMIF(F$3:F576,F575,AC$3:AC575),IF(AB576&gt;0,AB576-(M576+P576),""))," ")</f>
        <v>0</v>
      </c>
      <c r="AD576" s="1">
        <f ca="1">IFERROR(IF(F576="",SUMIF(F$3:F576,F575,AD$3:AD575),IF(AB576&gt;0,AB576-(M576+Q576),""))," ")</f>
        <v>0</v>
      </c>
      <c r="AE576" s="23" t="str">
        <f>IFERROR(IF(F576="",AVERAGEIF(F$3:F576,F575,AE$3:AE576),AC576/N576)," ")</f>
        <v xml:space="preserve"> </v>
      </c>
      <c r="AF576" s="23" t="str">
        <f>IFERROR(IF(F576="",AVERAGEIF(F$3:F576,F575,AF$3:AF576),AD576/N576)," ")</f>
        <v xml:space="preserve"> </v>
      </c>
    </row>
    <row r="577" spans="7:32" ht="19" customHeight="1" x14ac:dyDescent="0.2">
      <c r="G577" s="1" t="str">
        <f t="shared" si="24"/>
        <v/>
      </c>
      <c r="I577" s="1">
        <f t="shared" si="25"/>
        <v>0</v>
      </c>
      <c r="M577" s="1">
        <f ca="1">IF(F577="",SUMIF(F$3:F577,F576,M$3:M576),K577*L577)</f>
        <v>0</v>
      </c>
      <c r="N577" s="1">
        <f ca="1">IFERROR(IF(F577="",SUMIF(F$3:F577,F576,N$3:N576),VLOOKUP(J:J,Прайс!A:C,3,0)*K577)," ")</f>
        <v>0</v>
      </c>
      <c r="O577" s="7">
        <f ca="1">IFERROR(IF(F577="",SUMIF(F$3:F577,F576,O$3:O576),VLOOKUP(J:J,Прайс!A:E,5,0)*K577)," ")</f>
        <v>0</v>
      </c>
      <c r="P577" s="1">
        <f ca="1">IFERROR(IF(F577="",SUMIF(F$3:F577,F576,P$3:P576),VLOOKUP(J:J,Прайс!A:F,6,0)*K577)," ")</f>
        <v>0</v>
      </c>
      <c r="Q577" s="1">
        <f ca="1">IFERROR(IF(F577="",SUMIF(F$3:F577,F576,Q$3:Q576),VLOOKUP(J:J,Прайс!A:G,7,0)*K577)," ")</f>
        <v>0</v>
      </c>
      <c r="R577" s="7">
        <f ca="1">IFERROR(IF(F577="",SUMIF(F$3:F577,F576,R$3:R576),(N577-(M577+O577+P577)))," ")</f>
        <v>0</v>
      </c>
      <c r="S577" s="1">
        <f ca="1">IFERROR(IF(F577="",SUMIF(F$3:F577,F576,S$3:S576),(N577-(M577+O577+Q577)))," ")</f>
        <v>0</v>
      </c>
      <c r="T577" s="23" t="str">
        <f>IFERROR(IF(F577="",AVERAGEIF(F$3:F577,F576,T$3:T577),R577/N577)," ")</f>
        <v xml:space="preserve"> </v>
      </c>
      <c r="U577" s="23" t="str">
        <f>IFERROR(IF(F577="",AVERAGEIF(F$3:F577,F576,U$3:U577),S577/N577)," ")</f>
        <v xml:space="preserve"> </v>
      </c>
      <c r="V577" s="1" t="str">
        <f t="shared" si="26"/>
        <v xml:space="preserve"> </v>
      </c>
      <c r="AB577" s="7">
        <f ca="1">IFERROR(IF(F577="",SUMIF(F$3:F577,F576,AB$3:AB576),Доп!K575+Доп!L575)," ")</f>
        <v>0</v>
      </c>
      <c r="AC577" s="7">
        <f ca="1">IFERROR(IF(F577="",SUMIF(F$3:F577,F576,AC$3:AC576),IF(AB577&gt;0,AB577-(M577+P577),""))," ")</f>
        <v>0</v>
      </c>
      <c r="AD577" s="1">
        <f ca="1">IFERROR(IF(F577="",SUMIF(F$3:F577,F576,AD$3:AD576),IF(AB577&gt;0,AB577-(M577+Q577),""))," ")</f>
        <v>0</v>
      </c>
      <c r="AE577" s="23" t="str">
        <f>IFERROR(IF(F577="",AVERAGEIF(F$3:F577,F576,AE$3:AE577),AC577/N577)," ")</f>
        <v xml:space="preserve"> </v>
      </c>
      <c r="AF577" s="23" t="str">
        <f>IFERROR(IF(F577="",AVERAGEIF(F$3:F577,F576,AF$3:AF577),AD577/N577)," ")</f>
        <v xml:space="preserve"> </v>
      </c>
    </row>
    <row r="578" spans="7:32" ht="19" customHeight="1" x14ac:dyDescent="0.2">
      <c r="G578" s="1" t="str">
        <f t="shared" si="24"/>
        <v/>
      </c>
      <c r="I578" s="1">
        <f t="shared" si="25"/>
        <v>0</v>
      </c>
      <c r="M578" s="1">
        <f ca="1">IF(F578="",SUMIF(F$3:F578,F577,M$3:M577),K578*L578)</f>
        <v>0</v>
      </c>
      <c r="N578" s="1">
        <f ca="1">IFERROR(IF(F578="",SUMIF(F$3:F578,F577,N$3:N577),VLOOKUP(J:J,Прайс!A:C,3,0)*K578)," ")</f>
        <v>0</v>
      </c>
      <c r="O578" s="7">
        <f ca="1">IFERROR(IF(F578="",SUMIF(F$3:F578,F577,O$3:O577),VLOOKUP(J:J,Прайс!A:E,5,0)*K578)," ")</f>
        <v>0</v>
      </c>
      <c r="P578" s="1">
        <f ca="1">IFERROR(IF(F578="",SUMIF(F$3:F578,F577,P$3:P577),VLOOKUP(J:J,Прайс!A:F,6,0)*K578)," ")</f>
        <v>0</v>
      </c>
      <c r="Q578" s="1">
        <f ca="1">IFERROR(IF(F578="",SUMIF(F$3:F578,F577,Q$3:Q577),VLOOKUP(J:J,Прайс!A:G,7,0)*K578)," ")</f>
        <v>0</v>
      </c>
      <c r="R578" s="7">
        <f ca="1">IFERROR(IF(F578="",SUMIF(F$3:F578,F577,R$3:R577),(N578-(M578+O578+P578)))," ")</f>
        <v>0</v>
      </c>
      <c r="S578" s="1">
        <f ca="1">IFERROR(IF(F578="",SUMIF(F$3:F578,F577,S$3:S577),(N578-(M578+O578+Q578)))," ")</f>
        <v>0</v>
      </c>
      <c r="T578" s="23" t="str">
        <f>IFERROR(IF(F578="",AVERAGEIF(F$3:F578,F577,T$3:T578),R578/N578)," ")</f>
        <v xml:space="preserve"> </v>
      </c>
      <c r="U578" s="23" t="str">
        <f>IFERROR(IF(F578="",AVERAGEIF(F$3:F578,F577,U$3:U578),S578/N578)," ")</f>
        <v xml:space="preserve"> </v>
      </c>
      <c r="V578" s="1" t="str">
        <f t="shared" si="26"/>
        <v xml:space="preserve"> </v>
      </c>
      <c r="AB578" s="7">
        <f ca="1">IFERROR(IF(F578="",SUMIF(F$3:F578,F577,AB$3:AB577),Доп!K576+Доп!L576)," ")</f>
        <v>0</v>
      </c>
      <c r="AC578" s="7">
        <f ca="1">IFERROR(IF(F578="",SUMIF(F$3:F578,F577,AC$3:AC577),IF(AB578&gt;0,AB578-(M578+P578),""))," ")</f>
        <v>0</v>
      </c>
      <c r="AD578" s="1">
        <f ca="1">IFERROR(IF(F578="",SUMIF(F$3:F578,F577,AD$3:AD577),IF(AB578&gt;0,AB578-(M578+Q578),""))," ")</f>
        <v>0</v>
      </c>
      <c r="AE578" s="23" t="str">
        <f>IFERROR(IF(F578="",AVERAGEIF(F$3:F578,F577,AE$3:AE578),AC578/N578)," ")</f>
        <v xml:space="preserve"> </v>
      </c>
      <c r="AF578" s="23" t="str">
        <f>IFERROR(IF(F578="",AVERAGEIF(F$3:F578,F577,AF$3:AF578),AD578/N578)," ")</f>
        <v xml:space="preserve"> </v>
      </c>
    </row>
    <row r="579" spans="7:32" ht="19" customHeight="1" x14ac:dyDescent="0.2">
      <c r="G579" s="1" t="str">
        <f t="shared" si="24"/>
        <v/>
      </c>
      <c r="I579" s="1">
        <f t="shared" si="25"/>
        <v>0</v>
      </c>
      <c r="M579" s="1">
        <f ca="1">IF(F579="",SUMIF(F$3:F579,F578,M$3:M578),K579*L579)</f>
        <v>0</v>
      </c>
      <c r="N579" s="1">
        <f ca="1">IFERROR(IF(F579="",SUMIF(F$3:F579,F578,N$3:N578),VLOOKUP(J:J,Прайс!A:C,3,0)*K579)," ")</f>
        <v>0</v>
      </c>
      <c r="O579" s="7">
        <f ca="1">IFERROR(IF(F579="",SUMIF(F$3:F579,F578,O$3:O578),VLOOKUP(J:J,Прайс!A:E,5,0)*K579)," ")</f>
        <v>0</v>
      </c>
      <c r="P579" s="1">
        <f ca="1">IFERROR(IF(F579="",SUMIF(F$3:F579,F578,P$3:P578),VLOOKUP(J:J,Прайс!A:F,6,0)*K579)," ")</f>
        <v>0</v>
      </c>
      <c r="Q579" s="1">
        <f ca="1">IFERROR(IF(F579="",SUMIF(F$3:F579,F578,Q$3:Q578),VLOOKUP(J:J,Прайс!A:G,7,0)*K579)," ")</f>
        <v>0</v>
      </c>
      <c r="R579" s="7">
        <f ca="1">IFERROR(IF(F579="",SUMIF(F$3:F579,F578,R$3:R578),(N579-(M579+O579+P579)))," ")</f>
        <v>0</v>
      </c>
      <c r="S579" s="1">
        <f ca="1">IFERROR(IF(F579="",SUMIF(F$3:F579,F578,S$3:S578),(N579-(M579+O579+Q579)))," ")</f>
        <v>0</v>
      </c>
      <c r="T579" s="23" t="str">
        <f>IFERROR(IF(F579="",AVERAGEIF(F$3:F579,F578,T$3:T579),R579/N579)," ")</f>
        <v xml:space="preserve"> </v>
      </c>
      <c r="U579" s="23" t="str">
        <f>IFERROR(IF(F579="",AVERAGEIF(F$3:F579,F578,U$3:U579),S579/N579)," ")</f>
        <v xml:space="preserve"> </v>
      </c>
      <c r="V579" s="1" t="str">
        <f t="shared" si="26"/>
        <v xml:space="preserve"> </v>
      </c>
      <c r="AB579" s="7">
        <f ca="1">IFERROR(IF(F579="",SUMIF(F$3:F579,F578,AB$3:AB578),Доп!K577+Доп!L577)," ")</f>
        <v>0</v>
      </c>
      <c r="AC579" s="7">
        <f ca="1">IFERROR(IF(F579="",SUMIF(F$3:F579,F578,AC$3:AC578),IF(AB579&gt;0,AB579-(M579+P579),""))," ")</f>
        <v>0</v>
      </c>
      <c r="AD579" s="1">
        <f ca="1">IFERROR(IF(F579="",SUMIF(F$3:F579,F578,AD$3:AD578),IF(AB579&gt;0,AB579-(M579+Q579),""))," ")</f>
        <v>0</v>
      </c>
      <c r="AE579" s="23" t="str">
        <f>IFERROR(IF(F579="",AVERAGEIF(F$3:F579,F578,AE$3:AE579),AC579/N579)," ")</f>
        <v xml:space="preserve"> </v>
      </c>
      <c r="AF579" s="23" t="str">
        <f>IFERROR(IF(F579="",AVERAGEIF(F$3:F579,F578,AF$3:AF579),AD579/N579)," ")</f>
        <v xml:space="preserve"> </v>
      </c>
    </row>
    <row r="580" spans="7:32" ht="19" customHeight="1" x14ac:dyDescent="0.2">
      <c r="G580" s="1" t="str">
        <f t="shared" si="24"/>
        <v/>
      </c>
      <c r="I580" s="1">
        <f t="shared" si="25"/>
        <v>0</v>
      </c>
      <c r="M580" s="1">
        <f ca="1">IF(F580="",SUMIF(F$3:F580,F579,M$3:M579),K580*L580)</f>
        <v>0</v>
      </c>
      <c r="N580" s="1">
        <f ca="1">IFERROR(IF(F580="",SUMIF(F$3:F580,F579,N$3:N579),VLOOKUP(J:J,Прайс!A:C,3,0)*K580)," ")</f>
        <v>0</v>
      </c>
      <c r="O580" s="7">
        <f ca="1">IFERROR(IF(F580="",SUMIF(F$3:F580,F579,O$3:O579),VLOOKUP(J:J,Прайс!A:E,5,0)*K580)," ")</f>
        <v>0</v>
      </c>
      <c r="P580" s="1">
        <f ca="1">IFERROR(IF(F580="",SUMIF(F$3:F580,F579,P$3:P579),VLOOKUP(J:J,Прайс!A:F,6,0)*K580)," ")</f>
        <v>0</v>
      </c>
      <c r="Q580" s="1">
        <f ca="1">IFERROR(IF(F580="",SUMIF(F$3:F580,F579,Q$3:Q579),VLOOKUP(J:J,Прайс!A:G,7,0)*K580)," ")</f>
        <v>0</v>
      </c>
      <c r="R580" s="7">
        <f ca="1">IFERROR(IF(F580="",SUMIF(F$3:F580,F579,R$3:R579),(N580-(M580+O580+P580)))," ")</f>
        <v>0</v>
      </c>
      <c r="S580" s="1">
        <f ca="1">IFERROR(IF(F580="",SUMIF(F$3:F580,F579,S$3:S579),(N580-(M580+O580+Q580)))," ")</f>
        <v>0</v>
      </c>
      <c r="T580" s="23" t="str">
        <f>IFERROR(IF(F580="",AVERAGEIF(F$3:F580,F579,T$3:T580),R580/N580)," ")</f>
        <v xml:space="preserve"> </v>
      </c>
      <c r="U580" s="23" t="str">
        <f>IFERROR(IF(F580="",AVERAGEIF(F$3:F580,F579,U$3:U580),S580/N580)," ")</f>
        <v xml:space="preserve"> </v>
      </c>
      <c r="V580" s="1" t="str">
        <f t="shared" si="26"/>
        <v xml:space="preserve"> </v>
      </c>
      <c r="AB580" s="7">
        <f ca="1">IFERROR(IF(F580="",SUMIF(F$3:F580,F579,AB$3:AB579),Доп!K578+Доп!L578)," ")</f>
        <v>0</v>
      </c>
      <c r="AC580" s="7">
        <f ca="1">IFERROR(IF(F580="",SUMIF(F$3:F580,F579,AC$3:AC579),IF(AB580&gt;0,AB580-(M580+P580),""))," ")</f>
        <v>0</v>
      </c>
      <c r="AD580" s="1">
        <f ca="1">IFERROR(IF(F580="",SUMIF(F$3:F580,F579,AD$3:AD579),IF(AB580&gt;0,AB580-(M580+Q580),""))," ")</f>
        <v>0</v>
      </c>
      <c r="AE580" s="23" t="str">
        <f>IFERROR(IF(F580="",AVERAGEIF(F$3:F580,F579,AE$3:AE580),AC580/N580)," ")</f>
        <v xml:space="preserve"> </v>
      </c>
      <c r="AF580" s="23" t="str">
        <f>IFERROR(IF(F580="",AVERAGEIF(F$3:F580,F579,AF$3:AF580),AD580/N580)," ")</f>
        <v xml:space="preserve"> </v>
      </c>
    </row>
    <row r="581" spans="7:32" ht="19" customHeight="1" x14ac:dyDescent="0.2">
      <c r="G581" s="1" t="str">
        <f t="shared" ref="G581:G644" si="27">IF(H581,SUM(G580,1),"")</f>
        <v/>
      </c>
      <c r="I581" s="1">
        <f t="shared" ref="I581:I644" si="28">--ISTEXT(J581)</f>
        <v>0</v>
      </c>
      <c r="M581" s="1">
        <f ca="1">IF(F581="",SUMIF(F$3:F581,F580,M$3:M580),K581*L581)</f>
        <v>0</v>
      </c>
      <c r="N581" s="1">
        <f ca="1">IFERROR(IF(F581="",SUMIF(F$3:F581,F580,N$3:N580),VLOOKUP(J:J,Прайс!A:C,3,0)*K581)," ")</f>
        <v>0</v>
      </c>
      <c r="O581" s="7">
        <f ca="1">IFERROR(IF(F581="",SUMIF(F$3:F581,F580,O$3:O580),VLOOKUP(J:J,Прайс!A:E,5,0)*K581)," ")</f>
        <v>0</v>
      </c>
      <c r="P581" s="1">
        <f ca="1">IFERROR(IF(F581="",SUMIF(F$3:F581,F580,P$3:P580),VLOOKUP(J:J,Прайс!A:F,6,0)*K581)," ")</f>
        <v>0</v>
      </c>
      <c r="Q581" s="1">
        <f ca="1">IFERROR(IF(F581="",SUMIF(F$3:F581,F580,Q$3:Q580),VLOOKUP(J:J,Прайс!A:G,7,0)*K581)," ")</f>
        <v>0</v>
      </c>
      <c r="R581" s="7">
        <f ca="1">IFERROR(IF(F581="",SUMIF(F$3:F581,F580,R$3:R580),(N581-(M581+O581+P581)))," ")</f>
        <v>0</v>
      </c>
      <c r="S581" s="1">
        <f ca="1">IFERROR(IF(F581="",SUMIF(F$3:F581,F580,S$3:S580),(N581-(M581+O581+Q581)))," ")</f>
        <v>0</v>
      </c>
      <c r="T581" s="23" t="str">
        <f>IFERROR(IF(F581="",AVERAGEIF(F$3:F581,F580,T$3:T581),R581/N581)," ")</f>
        <v xml:space="preserve"> </v>
      </c>
      <c r="U581" s="23" t="str">
        <f>IFERROR(IF(F581="",AVERAGEIF(F$3:F581,F580,U$3:U581),S581/N581)," ")</f>
        <v xml:space="preserve"> </v>
      </c>
      <c r="V581" s="1" t="str">
        <f t="shared" ref="V581:V644" si="29">CHOOSE(COUNTA(W581,Y581,AA581)+1," ","ОТГРУЖЕН","ДОСТАВЛЕН","ОПЛАЧЕН")</f>
        <v xml:space="preserve"> </v>
      </c>
      <c r="AB581" s="7">
        <f ca="1">IFERROR(IF(F581="",SUMIF(F$3:F581,F580,AB$3:AB580),Доп!K579+Доп!L579)," ")</f>
        <v>0</v>
      </c>
      <c r="AC581" s="7">
        <f ca="1">IFERROR(IF(F581="",SUMIF(F$3:F581,F580,AC$3:AC580),IF(AB581&gt;0,AB581-(M581+P581),""))," ")</f>
        <v>0</v>
      </c>
      <c r="AD581" s="1">
        <f ca="1">IFERROR(IF(F581="",SUMIF(F$3:F581,F580,AD$3:AD580),IF(AB581&gt;0,AB581-(M581+Q581),""))," ")</f>
        <v>0</v>
      </c>
      <c r="AE581" s="23" t="str">
        <f>IFERROR(IF(F581="",AVERAGEIF(F$3:F581,F580,AE$3:AE581),AC581/N581)," ")</f>
        <v xml:space="preserve"> </v>
      </c>
      <c r="AF581" s="23" t="str">
        <f>IFERROR(IF(F581="",AVERAGEIF(F$3:F581,F580,AF$3:AF581),AD581/N581)," ")</f>
        <v xml:space="preserve"> </v>
      </c>
    </row>
    <row r="582" spans="7:32" ht="19" customHeight="1" x14ac:dyDescent="0.2">
      <c r="G582" s="1" t="str">
        <f t="shared" si="27"/>
        <v/>
      </c>
      <c r="I582" s="1">
        <f t="shared" si="28"/>
        <v>0</v>
      </c>
      <c r="M582" s="1">
        <f ca="1">IF(F582="",SUMIF(F$3:F582,F581,M$3:M581),K582*L582)</f>
        <v>0</v>
      </c>
      <c r="N582" s="1">
        <f ca="1">IFERROR(IF(F582="",SUMIF(F$3:F582,F581,N$3:N581),VLOOKUP(J:J,Прайс!A:C,3,0)*K582)," ")</f>
        <v>0</v>
      </c>
      <c r="O582" s="7">
        <f ca="1">IFERROR(IF(F582="",SUMIF(F$3:F582,F581,O$3:O581),VLOOKUP(J:J,Прайс!A:E,5,0)*K582)," ")</f>
        <v>0</v>
      </c>
      <c r="P582" s="1">
        <f ca="1">IFERROR(IF(F582="",SUMIF(F$3:F582,F581,P$3:P581),VLOOKUP(J:J,Прайс!A:F,6,0)*K582)," ")</f>
        <v>0</v>
      </c>
      <c r="Q582" s="1">
        <f ca="1">IFERROR(IF(F582="",SUMIF(F$3:F582,F581,Q$3:Q581),VLOOKUP(J:J,Прайс!A:G,7,0)*K582)," ")</f>
        <v>0</v>
      </c>
      <c r="R582" s="7">
        <f ca="1">IFERROR(IF(F582="",SUMIF(F$3:F582,F581,R$3:R581),(N582-(M582+O582+P582)))," ")</f>
        <v>0</v>
      </c>
      <c r="S582" s="1">
        <f ca="1">IFERROR(IF(F582="",SUMIF(F$3:F582,F581,S$3:S581),(N582-(M582+O582+Q582)))," ")</f>
        <v>0</v>
      </c>
      <c r="T582" s="23" t="str">
        <f>IFERROR(IF(F582="",AVERAGEIF(F$3:F582,F581,T$3:T582),R582/N582)," ")</f>
        <v xml:space="preserve"> </v>
      </c>
      <c r="U582" s="23" t="str">
        <f>IFERROR(IF(F582="",AVERAGEIF(F$3:F582,F581,U$3:U582),S582/N582)," ")</f>
        <v xml:space="preserve"> </v>
      </c>
      <c r="V582" s="1" t="str">
        <f t="shared" si="29"/>
        <v xml:space="preserve"> </v>
      </c>
      <c r="AB582" s="7">
        <f ca="1">IFERROR(IF(F582="",SUMIF(F$3:F582,F581,AB$3:AB581),Доп!K580+Доп!L580)," ")</f>
        <v>0</v>
      </c>
      <c r="AC582" s="7">
        <f ca="1">IFERROR(IF(F582="",SUMIF(F$3:F582,F581,AC$3:AC581),IF(AB582&gt;0,AB582-(M582+P582),""))," ")</f>
        <v>0</v>
      </c>
      <c r="AD582" s="1">
        <f ca="1">IFERROR(IF(F582="",SUMIF(F$3:F582,F581,AD$3:AD581),IF(AB582&gt;0,AB582-(M582+Q582),""))," ")</f>
        <v>0</v>
      </c>
      <c r="AE582" s="23" t="str">
        <f>IFERROR(IF(F582="",AVERAGEIF(F$3:F582,F581,AE$3:AE582),AC582/N582)," ")</f>
        <v xml:space="preserve"> </v>
      </c>
      <c r="AF582" s="23" t="str">
        <f>IFERROR(IF(F582="",AVERAGEIF(F$3:F582,F581,AF$3:AF582),AD582/N582)," ")</f>
        <v xml:space="preserve"> </v>
      </c>
    </row>
    <row r="583" spans="7:32" ht="19" customHeight="1" x14ac:dyDescent="0.2">
      <c r="G583" s="1" t="str">
        <f t="shared" si="27"/>
        <v/>
      </c>
      <c r="I583" s="1">
        <f t="shared" si="28"/>
        <v>0</v>
      </c>
      <c r="M583" s="1">
        <f ca="1">IF(F583="",SUMIF(F$3:F583,F582,M$3:M582),K583*L583)</f>
        <v>0</v>
      </c>
      <c r="N583" s="1">
        <f ca="1">IFERROR(IF(F583="",SUMIF(F$3:F583,F582,N$3:N582),VLOOKUP(J:J,Прайс!A:C,3,0)*K583)," ")</f>
        <v>0</v>
      </c>
      <c r="O583" s="7">
        <f ca="1">IFERROR(IF(F583="",SUMIF(F$3:F583,F582,O$3:O582),VLOOKUP(J:J,Прайс!A:E,5,0)*K583)," ")</f>
        <v>0</v>
      </c>
      <c r="P583" s="1">
        <f ca="1">IFERROR(IF(F583="",SUMIF(F$3:F583,F582,P$3:P582),VLOOKUP(J:J,Прайс!A:F,6,0)*K583)," ")</f>
        <v>0</v>
      </c>
      <c r="Q583" s="1">
        <f ca="1">IFERROR(IF(F583="",SUMIF(F$3:F583,F582,Q$3:Q582),VLOOKUP(J:J,Прайс!A:G,7,0)*K583)," ")</f>
        <v>0</v>
      </c>
      <c r="R583" s="7">
        <f ca="1">IFERROR(IF(F583="",SUMIF(F$3:F583,F582,R$3:R582),(N583-(M583+O583+P583)))," ")</f>
        <v>0</v>
      </c>
      <c r="S583" s="1">
        <f ca="1">IFERROR(IF(F583="",SUMIF(F$3:F583,F582,S$3:S582),(N583-(M583+O583+Q583)))," ")</f>
        <v>0</v>
      </c>
      <c r="T583" s="23" t="str">
        <f>IFERROR(IF(F583="",AVERAGEIF(F$3:F583,F582,T$3:T583),R583/N583)," ")</f>
        <v xml:space="preserve"> </v>
      </c>
      <c r="U583" s="23" t="str">
        <f>IFERROR(IF(F583="",AVERAGEIF(F$3:F583,F582,U$3:U583),S583/N583)," ")</f>
        <v xml:space="preserve"> </v>
      </c>
      <c r="V583" s="1" t="str">
        <f t="shared" si="29"/>
        <v xml:space="preserve"> </v>
      </c>
      <c r="AB583" s="7">
        <f ca="1">IFERROR(IF(F583="",SUMIF(F$3:F583,F582,AB$3:AB582),Доп!K581+Доп!L581)," ")</f>
        <v>0</v>
      </c>
      <c r="AC583" s="7">
        <f ca="1">IFERROR(IF(F583="",SUMIF(F$3:F583,F582,AC$3:AC582),IF(AB583&gt;0,AB583-(M583+P583),""))," ")</f>
        <v>0</v>
      </c>
      <c r="AD583" s="1">
        <f ca="1">IFERROR(IF(F583="",SUMIF(F$3:F583,F582,AD$3:AD582),IF(AB583&gt;0,AB583-(M583+Q583),""))," ")</f>
        <v>0</v>
      </c>
      <c r="AE583" s="23" t="str">
        <f>IFERROR(IF(F583="",AVERAGEIF(F$3:F583,F582,AE$3:AE583),AC583/N583)," ")</f>
        <v xml:space="preserve"> </v>
      </c>
      <c r="AF583" s="23" t="str">
        <f>IFERROR(IF(F583="",AVERAGEIF(F$3:F583,F582,AF$3:AF583),AD583/N583)," ")</f>
        <v xml:space="preserve"> </v>
      </c>
    </row>
    <row r="584" spans="7:32" ht="19" customHeight="1" x14ac:dyDescent="0.2">
      <c r="G584" s="1" t="str">
        <f t="shared" si="27"/>
        <v/>
      </c>
      <c r="I584" s="1">
        <f t="shared" si="28"/>
        <v>0</v>
      </c>
      <c r="M584" s="1">
        <f ca="1">IF(F584="",SUMIF(F$3:F584,F583,M$3:M583),K584*L584)</f>
        <v>0</v>
      </c>
      <c r="N584" s="1">
        <f ca="1">IFERROR(IF(F584="",SUMIF(F$3:F584,F583,N$3:N583),VLOOKUP(J:J,Прайс!A:C,3,0)*K584)," ")</f>
        <v>0</v>
      </c>
      <c r="O584" s="7">
        <f ca="1">IFERROR(IF(F584="",SUMIF(F$3:F584,F583,O$3:O583),VLOOKUP(J:J,Прайс!A:E,5,0)*K584)," ")</f>
        <v>0</v>
      </c>
      <c r="P584" s="1">
        <f ca="1">IFERROR(IF(F584="",SUMIF(F$3:F584,F583,P$3:P583),VLOOKUP(J:J,Прайс!A:F,6,0)*K584)," ")</f>
        <v>0</v>
      </c>
      <c r="Q584" s="1">
        <f ca="1">IFERROR(IF(F584="",SUMIF(F$3:F584,F583,Q$3:Q583),VLOOKUP(J:J,Прайс!A:G,7,0)*K584)," ")</f>
        <v>0</v>
      </c>
      <c r="R584" s="7">
        <f ca="1">IFERROR(IF(F584="",SUMIF(F$3:F584,F583,R$3:R583),(N584-(M584+O584+P584)))," ")</f>
        <v>0</v>
      </c>
      <c r="S584" s="1">
        <f ca="1">IFERROR(IF(F584="",SUMIF(F$3:F584,F583,S$3:S583),(N584-(M584+O584+Q584)))," ")</f>
        <v>0</v>
      </c>
      <c r="T584" s="23" t="str">
        <f>IFERROR(IF(F584="",AVERAGEIF(F$3:F584,F583,T$3:T584),R584/N584)," ")</f>
        <v xml:space="preserve"> </v>
      </c>
      <c r="U584" s="23" t="str">
        <f>IFERROR(IF(F584="",AVERAGEIF(F$3:F584,F583,U$3:U584),S584/N584)," ")</f>
        <v xml:space="preserve"> </v>
      </c>
      <c r="V584" s="1" t="str">
        <f t="shared" si="29"/>
        <v xml:space="preserve"> </v>
      </c>
      <c r="AB584" s="7">
        <f ca="1">IFERROR(IF(F584="",SUMIF(F$3:F584,F583,AB$3:AB583),Доп!K582+Доп!L582)," ")</f>
        <v>0</v>
      </c>
      <c r="AC584" s="7">
        <f ca="1">IFERROR(IF(F584="",SUMIF(F$3:F584,F583,AC$3:AC583),IF(AB584&gt;0,AB584-(M584+P584),""))," ")</f>
        <v>0</v>
      </c>
      <c r="AD584" s="1">
        <f ca="1">IFERROR(IF(F584="",SUMIF(F$3:F584,F583,AD$3:AD583),IF(AB584&gt;0,AB584-(M584+Q584),""))," ")</f>
        <v>0</v>
      </c>
      <c r="AE584" s="23" t="str">
        <f>IFERROR(IF(F584="",AVERAGEIF(F$3:F584,F583,AE$3:AE584),AC584/N584)," ")</f>
        <v xml:space="preserve"> </v>
      </c>
      <c r="AF584" s="23" t="str">
        <f>IFERROR(IF(F584="",AVERAGEIF(F$3:F584,F583,AF$3:AF584),AD584/N584)," ")</f>
        <v xml:space="preserve"> </v>
      </c>
    </row>
    <row r="585" spans="7:32" ht="19" customHeight="1" x14ac:dyDescent="0.2">
      <c r="G585" s="1" t="str">
        <f t="shared" si="27"/>
        <v/>
      </c>
      <c r="I585" s="1">
        <f t="shared" si="28"/>
        <v>0</v>
      </c>
      <c r="M585" s="1">
        <f ca="1">IF(F585="",SUMIF(F$3:F585,F584,M$3:M584),K585*L585)</f>
        <v>0</v>
      </c>
      <c r="N585" s="1">
        <f ca="1">IFERROR(IF(F585="",SUMIF(F$3:F585,F584,N$3:N584),VLOOKUP(J:J,Прайс!A:C,3,0)*K585)," ")</f>
        <v>0</v>
      </c>
      <c r="O585" s="7">
        <f ca="1">IFERROR(IF(F585="",SUMIF(F$3:F585,F584,O$3:O584),VLOOKUP(J:J,Прайс!A:E,5,0)*K585)," ")</f>
        <v>0</v>
      </c>
      <c r="P585" s="1">
        <f ca="1">IFERROR(IF(F585="",SUMIF(F$3:F585,F584,P$3:P584),VLOOKUP(J:J,Прайс!A:F,6,0)*K585)," ")</f>
        <v>0</v>
      </c>
      <c r="Q585" s="1">
        <f ca="1">IFERROR(IF(F585="",SUMIF(F$3:F585,F584,Q$3:Q584),VLOOKUP(J:J,Прайс!A:G,7,0)*K585)," ")</f>
        <v>0</v>
      </c>
      <c r="R585" s="7">
        <f ca="1">IFERROR(IF(F585="",SUMIF(F$3:F585,F584,R$3:R584),(N585-(M585+O585+P585)))," ")</f>
        <v>0</v>
      </c>
      <c r="S585" s="1">
        <f ca="1">IFERROR(IF(F585="",SUMIF(F$3:F585,F584,S$3:S584),(N585-(M585+O585+Q585)))," ")</f>
        <v>0</v>
      </c>
      <c r="T585" s="23" t="str">
        <f>IFERROR(IF(F585="",AVERAGEIF(F$3:F585,F584,T$3:T585),R585/N585)," ")</f>
        <v xml:space="preserve"> </v>
      </c>
      <c r="U585" s="23" t="str">
        <f>IFERROR(IF(F585="",AVERAGEIF(F$3:F585,F584,U$3:U585),S585/N585)," ")</f>
        <v xml:space="preserve"> </v>
      </c>
      <c r="V585" s="1" t="str">
        <f t="shared" si="29"/>
        <v xml:space="preserve"> </v>
      </c>
      <c r="AB585" s="7">
        <f ca="1">IFERROR(IF(F585="",SUMIF(F$3:F585,F584,AB$3:AB584),Доп!K583+Доп!L583)," ")</f>
        <v>0</v>
      </c>
      <c r="AC585" s="7">
        <f ca="1">IFERROR(IF(F585="",SUMIF(F$3:F585,F584,AC$3:AC584),IF(AB585&gt;0,AB585-(M585+P585),""))," ")</f>
        <v>0</v>
      </c>
      <c r="AD585" s="1">
        <f ca="1">IFERROR(IF(F585="",SUMIF(F$3:F585,F584,AD$3:AD584),IF(AB585&gt;0,AB585-(M585+Q585),""))," ")</f>
        <v>0</v>
      </c>
      <c r="AE585" s="23" t="str">
        <f>IFERROR(IF(F585="",AVERAGEIF(F$3:F585,F584,AE$3:AE585),AC585/N585)," ")</f>
        <v xml:space="preserve"> </v>
      </c>
      <c r="AF585" s="23" t="str">
        <f>IFERROR(IF(F585="",AVERAGEIF(F$3:F585,F584,AF$3:AF585),AD585/N585)," ")</f>
        <v xml:space="preserve"> </v>
      </c>
    </row>
    <row r="586" spans="7:32" ht="19" customHeight="1" x14ac:dyDescent="0.2">
      <c r="G586" s="1" t="str">
        <f t="shared" si="27"/>
        <v/>
      </c>
      <c r="I586" s="1">
        <f t="shared" si="28"/>
        <v>0</v>
      </c>
      <c r="M586" s="1">
        <f ca="1">IF(F586="",SUMIF(F$3:F586,F585,M$3:M585),K586*L586)</f>
        <v>0</v>
      </c>
      <c r="N586" s="1">
        <f ca="1">IFERROR(IF(F586="",SUMIF(F$3:F586,F585,N$3:N585),VLOOKUP(J:J,Прайс!A:C,3,0)*K586)," ")</f>
        <v>0</v>
      </c>
      <c r="O586" s="7">
        <f ca="1">IFERROR(IF(F586="",SUMIF(F$3:F586,F585,O$3:O585),VLOOKUP(J:J,Прайс!A:E,5,0)*K586)," ")</f>
        <v>0</v>
      </c>
      <c r="P586" s="1">
        <f ca="1">IFERROR(IF(F586="",SUMIF(F$3:F586,F585,P$3:P585),VLOOKUP(J:J,Прайс!A:F,6,0)*K586)," ")</f>
        <v>0</v>
      </c>
      <c r="Q586" s="1">
        <f ca="1">IFERROR(IF(F586="",SUMIF(F$3:F586,F585,Q$3:Q585),VLOOKUP(J:J,Прайс!A:G,7,0)*K586)," ")</f>
        <v>0</v>
      </c>
      <c r="R586" s="7">
        <f ca="1">IFERROR(IF(F586="",SUMIF(F$3:F586,F585,R$3:R585),(N586-(M586+O586+P586)))," ")</f>
        <v>0</v>
      </c>
      <c r="S586" s="1">
        <f ca="1">IFERROR(IF(F586="",SUMIF(F$3:F586,F585,S$3:S585),(N586-(M586+O586+Q586)))," ")</f>
        <v>0</v>
      </c>
      <c r="T586" s="23" t="str">
        <f>IFERROR(IF(F586="",AVERAGEIF(F$3:F586,F585,T$3:T586),R586/N586)," ")</f>
        <v xml:space="preserve"> </v>
      </c>
      <c r="U586" s="23" t="str">
        <f>IFERROR(IF(F586="",AVERAGEIF(F$3:F586,F585,U$3:U586),S586/N586)," ")</f>
        <v xml:space="preserve"> </v>
      </c>
      <c r="V586" s="1" t="str">
        <f t="shared" si="29"/>
        <v xml:space="preserve"> </v>
      </c>
      <c r="AB586" s="7">
        <f ca="1">IFERROR(IF(F586="",SUMIF(F$3:F586,F585,AB$3:AB585),Доп!K584+Доп!L584)," ")</f>
        <v>0</v>
      </c>
      <c r="AC586" s="7">
        <f ca="1">IFERROR(IF(F586="",SUMIF(F$3:F586,F585,AC$3:AC585),IF(AB586&gt;0,AB586-(M586+P586),""))," ")</f>
        <v>0</v>
      </c>
      <c r="AD586" s="1">
        <f ca="1">IFERROR(IF(F586="",SUMIF(F$3:F586,F585,AD$3:AD585),IF(AB586&gt;0,AB586-(M586+Q586),""))," ")</f>
        <v>0</v>
      </c>
      <c r="AE586" s="23" t="str">
        <f>IFERROR(IF(F586="",AVERAGEIF(F$3:F586,F585,AE$3:AE586),AC586/N586)," ")</f>
        <v xml:space="preserve"> </v>
      </c>
      <c r="AF586" s="23" t="str">
        <f>IFERROR(IF(F586="",AVERAGEIF(F$3:F586,F585,AF$3:AF586),AD586/N586)," ")</f>
        <v xml:space="preserve"> </v>
      </c>
    </row>
    <row r="587" spans="7:32" ht="19" customHeight="1" x14ac:dyDescent="0.2">
      <c r="G587" s="1" t="str">
        <f t="shared" si="27"/>
        <v/>
      </c>
      <c r="I587" s="1">
        <f t="shared" si="28"/>
        <v>0</v>
      </c>
      <c r="M587" s="1">
        <f ca="1">IF(F587="",SUMIF(F$3:F587,F586,M$3:M586),K587*L587)</f>
        <v>0</v>
      </c>
      <c r="N587" s="1">
        <f ca="1">IFERROR(IF(F587="",SUMIF(F$3:F587,F586,N$3:N586),VLOOKUP(J:J,Прайс!A:C,3,0)*K587)," ")</f>
        <v>0</v>
      </c>
      <c r="O587" s="7">
        <f ca="1">IFERROR(IF(F587="",SUMIF(F$3:F587,F586,O$3:O586),VLOOKUP(J:J,Прайс!A:E,5,0)*K587)," ")</f>
        <v>0</v>
      </c>
      <c r="P587" s="1">
        <f ca="1">IFERROR(IF(F587="",SUMIF(F$3:F587,F586,P$3:P586),VLOOKUP(J:J,Прайс!A:F,6,0)*K587)," ")</f>
        <v>0</v>
      </c>
      <c r="Q587" s="1">
        <f ca="1">IFERROR(IF(F587="",SUMIF(F$3:F587,F586,Q$3:Q586),VLOOKUP(J:J,Прайс!A:G,7,0)*K587)," ")</f>
        <v>0</v>
      </c>
      <c r="R587" s="7">
        <f ca="1">IFERROR(IF(F587="",SUMIF(F$3:F587,F586,R$3:R586),(N587-(M587+O587+P587)))," ")</f>
        <v>0</v>
      </c>
      <c r="S587" s="1">
        <f ca="1">IFERROR(IF(F587="",SUMIF(F$3:F587,F586,S$3:S586),(N587-(M587+O587+Q587)))," ")</f>
        <v>0</v>
      </c>
      <c r="T587" s="23" t="str">
        <f>IFERROR(IF(F587="",AVERAGEIF(F$3:F587,F586,T$3:T587),R587/N587)," ")</f>
        <v xml:space="preserve"> </v>
      </c>
      <c r="U587" s="23" t="str">
        <f>IFERROR(IF(F587="",AVERAGEIF(F$3:F587,F586,U$3:U587),S587/N587)," ")</f>
        <v xml:space="preserve"> </v>
      </c>
      <c r="V587" s="1" t="str">
        <f t="shared" si="29"/>
        <v xml:space="preserve"> </v>
      </c>
      <c r="AB587" s="7">
        <f ca="1">IFERROR(IF(F587="",SUMIF(F$3:F587,F586,AB$3:AB586),Доп!K585+Доп!L585)," ")</f>
        <v>0</v>
      </c>
      <c r="AC587" s="7">
        <f ca="1">IFERROR(IF(F587="",SUMIF(F$3:F587,F586,AC$3:AC586),IF(AB587&gt;0,AB587-(M587+P587),""))," ")</f>
        <v>0</v>
      </c>
      <c r="AD587" s="1">
        <f ca="1">IFERROR(IF(F587="",SUMIF(F$3:F587,F586,AD$3:AD586),IF(AB587&gt;0,AB587-(M587+Q587),""))," ")</f>
        <v>0</v>
      </c>
      <c r="AE587" s="23" t="str">
        <f>IFERROR(IF(F587="",AVERAGEIF(F$3:F587,F586,AE$3:AE587),AC587/N587)," ")</f>
        <v xml:space="preserve"> </v>
      </c>
      <c r="AF587" s="23" t="str">
        <f>IFERROR(IF(F587="",AVERAGEIF(F$3:F587,F586,AF$3:AF587),AD587/N587)," ")</f>
        <v xml:space="preserve"> </v>
      </c>
    </row>
    <row r="588" spans="7:32" ht="19" customHeight="1" x14ac:dyDescent="0.2">
      <c r="G588" s="1" t="str">
        <f t="shared" si="27"/>
        <v/>
      </c>
      <c r="I588" s="1">
        <f t="shared" si="28"/>
        <v>0</v>
      </c>
      <c r="M588" s="1">
        <f ca="1">IF(F588="",SUMIF(F$3:F588,F587,M$3:M587),K588*L588)</f>
        <v>0</v>
      </c>
      <c r="N588" s="1">
        <f ca="1">IFERROR(IF(F588="",SUMIF(F$3:F588,F587,N$3:N587),VLOOKUP(J:J,Прайс!A:C,3,0)*K588)," ")</f>
        <v>0</v>
      </c>
      <c r="O588" s="7">
        <f ca="1">IFERROR(IF(F588="",SUMIF(F$3:F588,F587,O$3:O587),VLOOKUP(J:J,Прайс!A:E,5,0)*K588)," ")</f>
        <v>0</v>
      </c>
      <c r="P588" s="1">
        <f ca="1">IFERROR(IF(F588="",SUMIF(F$3:F588,F587,P$3:P587),VLOOKUP(J:J,Прайс!A:F,6,0)*K588)," ")</f>
        <v>0</v>
      </c>
      <c r="Q588" s="1">
        <f ca="1">IFERROR(IF(F588="",SUMIF(F$3:F588,F587,Q$3:Q587),VLOOKUP(J:J,Прайс!A:G,7,0)*K588)," ")</f>
        <v>0</v>
      </c>
      <c r="R588" s="7">
        <f ca="1">IFERROR(IF(F588="",SUMIF(F$3:F588,F587,R$3:R587),(N588-(M588+O588+P588)))," ")</f>
        <v>0</v>
      </c>
      <c r="S588" s="1">
        <f ca="1">IFERROR(IF(F588="",SUMIF(F$3:F588,F587,S$3:S587),(N588-(M588+O588+Q588)))," ")</f>
        <v>0</v>
      </c>
      <c r="T588" s="23" t="str">
        <f>IFERROR(IF(F588="",AVERAGEIF(F$3:F588,F587,T$3:T588),R588/N588)," ")</f>
        <v xml:space="preserve"> </v>
      </c>
      <c r="U588" s="23" t="str">
        <f>IFERROR(IF(F588="",AVERAGEIF(F$3:F588,F587,U$3:U588),S588/N588)," ")</f>
        <v xml:space="preserve"> </v>
      </c>
      <c r="V588" s="1" t="str">
        <f t="shared" si="29"/>
        <v xml:space="preserve"> </v>
      </c>
      <c r="AB588" s="7">
        <f ca="1">IFERROR(IF(F588="",SUMIF(F$3:F588,F587,AB$3:AB587),Доп!K586+Доп!L586)," ")</f>
        <v>0</v>
      </c>
      <c r="AC588" s="7">
        <f ca="1">IFERROR(IF(F588="",SUMIF(F$3:F588,F587,AC$3:AC587),IF(AB588&gt;0,AB588-(M588+P588),""))," ")</f>
        <v>0</v>
      </c>
      <c r="AD588" s="1">
        <f ca="1">IFERROR(IF(F588="",SUMIF(F$3:F588,F587,AD$3:AD587),IF(AB588&gt;0,AB588-(M588+Q588),""))," ")</f>
        <v>0</v>
      </c>
      <c r="AE588" s="23" t="str">
        <f>IFERROR(IF(F588="",AVERAGEIF(F$3:F588,F587,AE$3:AE588),AC588/N588)," ")</f>
        <v xml:space="preserve"> </v>
      </c>
      <c r="AF588" s="23" t="str">
        <f>IFERROR(IF(F588="",AVERAGEIF(F$3:F588,F587,AF$3:AF588),AD588/N588)," ")</f>
        <v xml:space="preserve"> </v>
      </c>
    </row>
    <row r="589" spans="7:32" ht="19" customHeight="1" x14ac:dyDescent="0.2">
      <c r="G589" s="1" t="str">
        <f t="shared" si="27"/>
        <v/>
      </c>
      <c r="I589" s="1">
        <f t="shared" si="28"/>
        <v>0</v>
      </c>
      <c r="M589" s="1">
        <f ca="1">IF(F589="",SUMIF(F$3:F589,F588,M$3:M588),K589*L589)</f>
        <v>0</v>
      </c>
      <c r="N589" s="1">
        <f ca="1">IFERROR(IF(F589="",SUMIF(F$3:F589,F588,N$3:N588),VLOOKUP(J:J,Прайс!A:C,3,0)*K589)," ")</f>
        <v>0</v>
      </c>
      <c r="O589" s="7">
        <f ca="1">IFERROR(IF(F589="",SUMIF(F$3:F589,F588,O$3:O588),VLOOKUP(J:J,Прайс!A:E,5,0)*K589)," ")</f>
        <v>0</v>
      </c>
      <c r="P589" s="1">
        <f ca="1">IFERROR(IF(F589="",SUMIF(F$3:F589,F588,P$3:P588),VLOOKUP(J:J,Прайс!A:F,6,0)*K589)," ")</f>
        <v>0</v>
      </c>
      <c r="Q589" s="1">
        <f ca="1">IFERROR(IF(F589="",SUMIF(F$3:F589,F588,Q$3:Q588),VLOOKUP(J:J,Прайс!A:G,7,0)*K589)," ")</f>
        <v>0</v>
      </c>
      <c r="R589" s="7">
        <f ca="1">IFERROR(IF(F589="",SUMIF(F$3:F589,F588,R$3:R588),(N589-(M589+O589+P589)))," ")</f>
        <v>0</v>
      </c>
      <c r="S589" s="1">
        <f ca="1">IFERROR(IF(F589="",SUMIF(F$3:F589,F588,S$3:S588),(N589-(M589+O589+Q589)))," ")</f>
        <v>0</v>
      </c>
      <c r="T589" s="23" t="str">
        <f>IFERROR(IF(F589="",AVERAGEIF(F$3:F589,F588,T$3:T589),R589/N589)," ")</f>
        <v xml:space="preserve"> </v>
      </c>
      <c r="U589" s="23" t="str">
        <f>IFERROR(IF(F589="",AVERAGEIF(F$3:F589,F588,U$3:U589),S589/N589)," ")</f>
        <v xml:space="preserve"> </v>
      </c>
      <c r="V589" s="1" t="str">
        <f t="shared" si="29"/>
        <v xml:space="preserve"> </v>
      </c>
      <c r="AB589" s="7">
        <f ca="1">IFERROR(IF(F589="",SUMIF(F$3:F589,F588,AB$3:AB588),Доп!K587+Доп!L587)," ")</f>
        <v>0</v>
      </c>
      <c r="AC589" s="7">
        <f ca="1">IFERROR(IF(F589="",SUMIF(F$3:F589,F588,AC$3:AC588),IF(AB589&gt;0,AB589-(M589+P589),""))," ")</f>
        <v>0</v>
      </c>
      <c r="AD589" s="1">
        <f ca="1">IFERROR(IF(F589="",SUMIF(F$3:F589,F588,AD$3:AD588),IF(AB589&gt;0,AB589-(M589+Q589),""))," ")</f>
        <v>0</v>
      </c>
      <c r="AE589" s="23" t="str">
        <f>IFERROR(IF(F589="",AVERAGEIF(F$3:F589,F588,AE$3:AE589),AC589/N589)," ")</f>
        <v xml:space="preserve"> </v>
      </c>
      <c r="AF589" s="23" t="str">
        <f>IFERROR(IF(F589="",AVERAGEIF(F$3:F589,F588,AF$3:AF589),AD589/N589)," ")</f>
        <v xml:space="preserve"> </v>
      </c>
    </row>
    <row r="590" spans="7:32" ht="19" customHeight="1" x14ac:dyDescent="0.2">
      <c r="G590" s="1" t="str">
        <f t="shared" si="27"/>
        <v/>
      </c>
      <c r="I590" s="1">
        <f t="shared" si="28"/>
        <v>0</v>
      </c>
      <c r="M590" s="1">
        <f ca="1">IF(F590="",SUMIF(F$3:F590,F589,M$3:M589),K590*L590)</f>
        <v>0</v>
      </c>
      <c r="N590" s="1">
        <f ca="1">IFERROR(IF(F590="",SUMIF(F$3:F590,F589,N$3:N589),VLOOKUP(J:J,Прайс!A:C,3,0)*K590)," ")</f>
        <v>0</v>
      </c>
      <c r="O590" s="7">
        <f ca="1">IFERROR(IF(F590="",SUMIF(F$3:F590,F589,O$3:O589),VLOOKUP(J:J,Прайс!A:E,5,0)*K590)," ")</f>
        <v>0</v>
      </c>
      <c r="P590" s="1">
        <f ca="1">IFERROR(IF(F590="",SUMIF(F$3:F590,F589,P$3:P589),VLOOKUP(J:J,Прайс!A:F,6,0)*K590)," ")</f>
        <v>0</v>
      </c>
      <c r="Q590" s="1">
        <f ca="1">IFERROR(IF(F590="",SUMIF(F$3:F590,F589,Q$3:Q589),VLOOKUP(J:J,Прайс!A:G,7,0)*K590)," ")</f>
        <v>0</v>
      </c>
      <c r="R590" s="7">
        <f ca="1">IFERROR(IF(F590="",SUMIF(F$3:F590,F589,R$3:R589),(N590-(M590+O590+P590)))," ")</f>
        <v>0</v>
      </c>
      <c r="S590" s="1">
        <f ca="1">IFERROR(IF(F590="",SUMIF(F$3:F590,F589,S$3:S589),(N590-(M590+O590+Q590)))," ")</f>
        <v>0</v>
      </c>
      <c r="T590" s="23" t="str">
        <f>IFERROR(IF(F590="",AVERAGEIF(F$3:F590,F589,T$3:T590),R590/N590)," ")</f>
        <v xml:space="preserve"> </v>
      </c>
      <c r="U590" s="23" t="str">
        <f>IFERROR(IF(F590="",AVERAGEIF(F$3:F590,F589,U$3:U590),S590/N590)," ")</f>
        <v xml:space="preserve"> </v>
      </c>
      <c r="V590" s="1" t="str">
        <f t="shared" si="29"/>
        <v xml:space="preserve"> </v>
      </c>
      <c r="AB590" s="7">
        <f ca="1">IFERROR(IF(F590="",SUMIF(F$3:F590,F589,AB$3:AB589),Доп!K588+Доп!L588)," ")</f>
        <v>0</v>
      </c>
      <c r="AC590" s="7">
        <f ca="1">IFERROR(IF(F590="",SUMIF(F$3:F590,F589,AC$3:AC589),IF(AB590&gt;0,AB590-(M590+P590),""))," ")</f>
        <v>0</v>
      </c>
      <c r="AD590" s="1">
        <f ca="1">IFERROR(IF(F590="",SUMIF(F$3:F590,F589,AD$3:AD589),IF(AB590&gt;0,AB590-(M590+Q590),""))," ")</f>
        <v>0</v>
      </c>
      <c r="AE590" s="23" t="str">
        <f>IFERROR(IF(F590="",AVERAGEIF(F$3:F590,F589,AE$3:AE590),AC590/N590)," ")</f>
        <v xml:space="preserve"> </v>
      </c>
      <c r="AF590" s="23" t="str">
        <f>IFERROR(IF(F590="",AVERAGEIF(F$3:F590,F589,AF$3:AF590),AD590/N590)," ")</f>
        <v xml:space="preserve"> </v>
      </c>
    </row>
    <row r="591" spans="7:32" ht="19" customHeight="1" x14ac:dyDescent="0.2">
      <c r="G591" s="1" t="str">
        <f t="shared" si="27"/>
        <v/>
      </c>
      <c r="I591" s="1">
        <f t="shared" si="28"/>
        <v>0</v>
      </c>
      <c r="M591" s="1">
        <f ca="1">IF(F591="",SUMIF(F$3:F591,F590,M$3:M590),K591*L591)</f>
        <v>0</v>
      </c>
      <c r="N591" s="1">
        <f ca="1">IFERROR(IF(F591="",SUMIF(F$3:F591,F590,N$3:N590),VLOOKUP(J:J,Прайс!A:C,3,0)*K591)," ")</f>
        <v>0</v>
      </c>
      <c r="O591" s="7">
        <f ca="1">IFERROR(IF(F591="",SUMIF(F$3:F591,F590,O$3:O590),VLOOKUP(J:J,Прайс!A:E,5,0)*K591)," ")</f>
        <v>0</v>
      </c>
      <c r="P591" s="1">
        <f ca="1">IFERROR(IF(F591="",SUMIF(F$3:F591,F590,P$3:P590),VLOOKUP(J:J,Прайс!A:F,6,0)*K591)," ")</f>
        <v>0</v>
      </c>
      <c r="Q591" s="1">
        <f ca="1">IFERROR(IF(F591="",SUMIF(F$3:F591,F590,Q$3:Q590),VLOOKUP(J:J,Прайс!A:G,7,0)*K591)," ")</f>
        <v>0</v>
      </c>
      <c r="R591" s="7">
        <f ca="1">IFERROR(IF(F591="",SUMIF(F$3:F591,F590,R$3:R590),(N591-(M591+O591+P591)))," ")</f>
        <v>0</v>
      </c>
      <c r="S591" s="1">
        <f ca="1">IFERROR(IF(F591="",SUMIF(F$3:F591,F590,S$3:S590),(N591-(M591+O591+Q591)))," ")</f>
        <v>0</v>
      </c>
      <c r="T591" s="23" t="str">
        <f>IFERROR(IF(F591="",AVERAGEIF(F$3:F591,F590,T$3:T591),R591/N591)," ")</f>
        <v xml:space="preserve"> </v>
      </c>
      <c r="U591" s="23" t="str">
        <f>IFERROR(IF(F591="",AVERAGEIF(F$3:F591,F590,U$3:U591),S591/N591)," ")</f>
        <v xml:space="preserve"> </v>
      </c>
      <c r="V591" s="1" t="str">
        <f t="shared" si="29"/>
        <v xml:space="preserve"> </v>
      </c>
      <c r="AB591" s="7">
        <f ca="1">IFERROR(IF(F591="",SUMIF(F$3:F591,F590,AB$3:AB590),Доп!K589+Доп!L589)," ")</f>
        <v>0</v>
      </c>
      <c r="AC591" s="7">
        <f ca="1">IFERROR(IF(F591="",SUMIF(F$3:F591,F590,AC$3:AC590),IF(AB591&gt;0,AB591-(M591+P591),""))," ")</f>
        <v>0</v>
      </c>
      <c r="AD591" s="1">
        <f ca="1">IFERROR(IF(F591="",SUMIF(F$3:F591,F590,AD$3:AD590),IF(AB591&gt;0,AB591-(M591+Q591),""))," ")</f>
        <v>0</v>
      </c>
      <c r="AE591" s="23" t="str">
        <f>IFERROR(IF(F591="",AVERAGEIF(F$3:F591,F590,AE$3:AE591),AC591/N591)," ")</f>
        <v xml:space="preserve"> </v>
      </c>
      <c r="AF591" s="23" t="str">
        <f>IFERROR(IF(F591="",AVERAGEIF(F$3:F591,F590,AF$3:AF591),AD591/N591)," ")</f>
        <v xml:space="preserve"> </v>
      </c>
    </row>
    <row r="592" spans="7:32" ht="19" customHeight="1" x14ac:dyDescent="0.2">
      <c r="G592" s="1" t="str">
        <f t="shared" si="27"/>
        <v/>
      </c>
      <c r="I592" s="1">
        <f t="shared" si="28"/>
        <v>0</v>
      </c>
      <c r="M592" s="1">
        <f ca="1">IF(F592="",SUMIF(F$3:F592,F591,M$3:M591),K592*L592)</f>
        <v>0</v>
      </c>
      <c r="N592" s="1">
        <f ca="1">IFERROR(IF(F592="",SUMIF(F$3:F592,F591,N$3:N591),VLOOKUP(J:J,Прайс!A:C,3,0)*K592)," ")</f>
        <v>0</v>
      </c>
      <c r="O592" s="7">
        <f ca="1">IFERROR(IF(F592="",SUMIF(F$3:F592,F591,O$3:O591),VLOOKUP(J:J,Прайс!A:E,5,0)*K592)," ")</f>
        <v>0</v>
      </c>
      <c r="P592" s="1">
        <f ca="1">IFERROR(IF(F592="",SUMIF(F$3:F592,F591,P$3:P591),VLOOKUP(J:J,Прайс!A:F,6,0)*K592)," ")</f>
        <v>0</v>
      </c>
      <c r="Q592" s="1">
        <f ca="1">IFERROR(IF(F592="",SUMIF(F$3:F592,F591,Q$3:Q591),VLOOKUP(J:J,Прайс!A:G,7,0)*K592)," ")</f>
        <v>0</v>
      </c>
      <c r="R592" s="7">
        <f ca="1">IFERROR(IF(F592="",SUMIF(F$3:F592,F591,R$3:R591),(N592-(M592+O592+P592)))," ")</f>
        <v>0</v>
      </c>
      <c r="S592" s="1">
        <f ca="1">IFERROR(IF(F592="",SUMIF(F$3:F592,F591,S$3:S591),(N592-(M592+O592+Q592)))," ")</f>
        <v>0</v>
      </c>
      <c r="T592" s="23" t="str">
        <f>IFERROR(IF(F592="",AVERAGEIF(F$3:F592,F591,T$3:T592),R592/N592)," ")</f>
        <v xml:space="preserve"> </v>
      </c>
      <c r="U592" s="23" t="str">
        <f>IFERROR(IF(F592="",AVERAGEIF(F$3:F592,F591,U$3:U592),S592/N592)," ")</f>
        <v xml:space="preserve"> </v>
      </c>
      <c r="V592" s="1" t="str">
        <f t="shared" si="29"/>
        <v xml:space="preserve"> </v>
      </c>
      <c r="AB592" s="7">
        <f ca="1">IFERROR(IF(F592="",SUMIF(F$3:F592,F591,AB$3:AB591),Доп!K590+Доп!L590)," ")</f>
        <v>0</v>
      </c>
      <c r="AC592" s="7">
        <f ca="1">IFERROR(IF(F592="",SUMIF(F$3:F592,F591,AC$3:AC591),IF(AB592&gt;0,AB592-(M592+P592),""))," ")</f>
        <v>0</v>
      </c>
      <c r="AD592" s="1">
        <f ca="1">IFERROR(IF(F592="",SUMIF(F$3:F592,F591,AD$3:AD591),IF(AB592&gt;0,AB592-(M592+Q592),""))," ")</f>
        <v>0</v>
      </c>
      <c r="AE592" s="23" t="str">
        <f>IFERROR(IF(F592="",AVERAGEIF(F$3:F592,F591,AE$3:AE592),AC592/N592)," ")</f>
        <v xml:space="preserve"> </v>
      </c>
      <c r="AF592" s="23" t="str">
        <f>IFERROR(IF(F592="",AVERAGEIF(F$3:F592,F591,AF$3:AF592),AD592/N592)," ")</f>
        <v xml:space="preserve"> </v>
      </c>
    </row>
    <row r="593" spans="7:32" ht="19" customHeight="1" x14ac:dyDescent="0.2">
      <c r="G593" s="1" t="str">
        <f t="shared" si="27"/>
        <v/>
      </c>
      <c r="I593" s="1">
        <f t="shared" si="28"/>
        <v>0</v>
      </c>
      <c r="M593" s="1">
        <f ca="1">IF(F593="",SUMIF(F$3:F593,F592,M$3:M592),K593*L593)</f>
        <v>0</v>
      </c>
      <c r="N593" s="1">
        <f ca="1">IFERROR(IF(F593="",SUMIF(F$3:F593,F592,N$3:N592),VLOOKUP(J:J,Прайс!A:C,3,0)*K593)," ")</f>
        <v>0</v>
      </c>
      <c r="O593" s="7">
        <f ca="1">IFERROR(IF(F593="",SUMIF(F$3:F593,F592,O$3:O592),VLOOKUP(J:J,Прайс!A:E,5,0)*K593)," ")</f>
        <v>0</v>
      </c>
      <c r="P593" s="1">
        <f ca="1">IFERROR(IF(F593="",SUMIF(F$3:F593,F592,P$3:P592),VLOOKUP(J:J,Прайс!A:F,6,0)*K593)," ")</f>
        <v>0</v>
      </c>
      <c r="Q593" s="1">
        <f ca="1">IFERROR(IF(F593="",SUMIF(F$3:F593,F592,Q$3:Q592),VLOOKUP(J:J,Прайс!A:G,7,0)*K593)," ")</f>
        <v>0</v>
      </c>
      <c r="R593" s="7">
        <f ca="1">IFERROR(IF(F593="",SUMIF(F$3:F593,F592,R$3:R592),(N593-(M593+O593+P593)))," ")</f>
        <v>0</v>
      </c>
      <c r="S593" s="1">
        <f ca="1">IFERROR(IF(F593="",SUMIF(F$3:F593,F592,S$3:S592),(N593-(M593+O593+Q593)))," ")</f>
        <v>0</v>
      </c>
      <c r="T593" s="23" t="str">
        <f>IFERROR(IF(F593="",AVERAGEIF(F$3:F593,F592,T$3:T593),R593/N593)," ")</f>
        <v xml:space="preserve"> </v>
      </c>
      <c r="U593" s="23" t="str">
        <f>IFERROR(IF(F593="",AVERAGEIF(F$3:F593,F592,U$3:U593),S593/N593)," ")</f>
        <v xml:space="preserve"> </v>
      </c>
      <c r="V593" s="1" t="str">
        <f t="shared" si="29"/>
        <v xml:space="preserve"> </v>
      </c>
      <c r="AB593" s="7">
        <f ca="1">IFERROR(IF(F593="",SUMIF(F$3:F593,F592,AB$3:AB592),Доп!K591+Доп!L591)," ")</f>
        <v>0</v>
      </c>
      <c r="AC593" s="7">
        <f ca="1">IFERROR(IF(F593="",SUMIF(F$3:F593,F592,AC$3:AC592),IF(AB593&gt;0,AB593-(M593+P593),""))," ")</f>
        <v>0</v>
      </c>
      <c r="AD593" s="1">
        <f ca="1">IFERROR(IF(F593="",SUMIF(F$3:F593,F592,AD$3:AD592),IF(AB593&gt;0,AB593-(M593+Q593),""))," ")</f>
        <v>0</v>
      </c>
      <c r="AE593" s="23" t="str">
        <f>IFERROR(IF(F593="",AVERAGEIF(F$3:F593,F592,AE$3:AE593),AC593/N593)," ")</f>
        <v xml:space="preserve"> </v>
      </c>
      <c r="AF593" s="23" t="str">
        <f>IFERROR(IF(F593="",AVERAGEIF(F$3:F593,F592,AF$3:AF593),AD593/N593)," ")</f>
        <v xml:space="preserve"> </v>
      </c>
    </row>
    <row r="594" spans="7:32" ht="19" customHeight="1" x14ac:dyDescent="0.2">
      <c r="G594" s="1" t="str">
        <f t="shared" si="27"/>
        <v/>
      </c>
      <c r="I594" s="1">
        <f t="shared" si="28"/>
        <v>0</v>
      </c>
      <c r="M594" s="1">
        <f ca="1">IF(F594="",SUMIF(F$3:F594,F593,M$3:M593),K594*L594)</f>
        <v>0</v>
      </c>
      <c r="N594" s="1">
        <f ca="1">IFERROR(IF(F594="",SUMIF(F$3:F594,F593,N$3:N593),VLOOKUP(J:J,Прайс!A:C,3,0)*K594)," ")</f>
        <v>0</v>
      </c>
      <c r="O594" s="7">
        <f ca="1">IFERROR(IF(F594="",SUMIF(F$3:F594,F593,O$3:O593),VLOOKUP(J:J,Прайс!A:E,5,0)*K594)," ")</f>
        <v>0</v>
      </c>
      <c r="P594" s="1">
        <f ca="1">IFERROR(IF(F594="",SUMIF(F$3:F594,F593,P$3:P593),VLOOKUP(J:J,Прайс!A:F,6,0)*K594)," ")</f>
        <v>0</v>
      </c>
      <c r="Q594" s="1">
        <f ca="1">IFERROR(IF(F594="",SUMIF(F$3:F594,F593,Q$3:Q593),VLOOKUP(J:J,Прайс!A:G,7,0)*K594)," ")</f>
        <v>0</v>
      </c>
      <c r="R594" s="7">
        <f ca="1">IFERROR(IF(F594="",SUMIF(F$3:F594,F593,R$3:R593),(N594-(M594+O594+P594)))," ")</f>
        <v>0</v>
      </c>
      <c r="S594" s="1">
        <f ca="1">IFERROR(IF(F594="",SUMIF(F$3:F594,F593,S$3:S593),(N594-(M594+O594+Q594)))," ")</f>
        <v>0</v>
      </c>
      <c r="T594" s="23" t="str">
        <f>IFERROR(IF(F594="",AVERAGEIF(F$3:F594,F593,T$3:T594),R594/N594)," ")</f>
        <v xml:space="preserve"> </v>
      </c>
      <c r="U594" s="23" t="str">
        <f>IFERROR(IF(F594="",AVERAGEIF(F$3:F594,F593,U$3:U594),S594/N594)," ")</f>
        <v xml:space="preserve"> </v>
      </c>
      <c r="V594" s="1" t="str">
        <f t="shared" si="29"/>
        <v xml:space="preserve"> </v>
      </c>
      <c r="AB594" s="7">
        <f ca="1">IFERROR(IF(F594="",SUMIF(F$3:F594,F593,AB$3:AB593),Доп!K592+Доп!L592)," ")</f>
        <v>0</v>
      </c>
      <c r="AC594" s="7">
        <f ca="1">IFERROR(IF(F594="",SUMIF(F$3:F594,F593,AC$3:AC593),IF(AB594&gt;0,AB594-(M594+P594),""))," ")</f>
        <v>0</v>
      </c>
      <c r="AD594" s="1">
        <f ca="1">IFERROR(IF(F594="",SUMIF(F$3:F594,F593,AD$3:AD593),IF(AB594&gt;0,AB594-(M594+Q594),""))," ")</f>
        <v>0</v>
      </c>
      <c r="AE594" s="23" t="str">
        <f>IFERROR(IF(F594="",AVERAGEIF(F$3:F594,F593,AE$3:AE594),AC594/N594)," ")</f>
        <v xml:space="preserve"> </v>
      </c>
      <c r="AF594" s="23" t="str">
        <f>IFERROR(IF(F594="",AVERAGEIF(F$3:F594,F593,AF$3:AF594),AD594/N594)," ")</f>
        <v xml:space="preserve"> </v>
      </c>
    </row>
    <row r="595" spans="7:32" ht="19" customHeight="1" x14ac:dyDescent="0.2">
      <c r="G595" s="1" t="str">
        <f t="shared" si="27"/>
        <v/>
      </c>
      <c r="I595" s="1">
        <f t="shared" si="28"/>
        <v>0</v>
      </c>
      <c r="M595" s="1">
        <f ca="1">IF(F595="",SUMIF(F$3:F595,F594,M$3:M594),K595*L595)</f>
        <v>0</v>
      </c>
      <c r="N595" s="1">
        <f ca="1">IFERROR(IF(F595="",SUMIF(F$3:F595,F594,N$3:N594),VLOOKUP(J:J,Прайс!A:C,3,0)*K595)," ")</f>
        <v>0</v>
      </c>
      <c r="O595" s="7">
        <f ca="1">IFERROR(IF(F595="",SUMIF(F$3:F595,F594,O$3:O594),VLOOKUP(J:J,Прайс!A:E,5,0)*K595)," ")</f>
        <v>0</v>
      </c>
      <c r="P595" s="1">
        <f ca="1">IFERROR(IF(F595="",SUMIF(F$3:F595,F594,P$3:P594),VLOOKUP(J:J,Прайс!A:F,6,0)*K595)," ")</f>
        <v>0</v>
      </c>
      <c r="Q595" s="1">
        <f ca="1">IFERROR(IF(F595="",SUMIF(F$3:F595,F594,Q$3:Q594),VLOOKUP(J:J,Прайс!A:G,7,0)*K595)," ")</f>
        <v>0</v>
      </c>
      <c r="R595" s="7">
        <f ca="1">IFERROR(IF(F595="",SUMIF(F$3:F595,F594,R$3:R594),(N595-(M595+O595+P595)))," ")</f>
        <v>0</v>
      </c>
      <c r="S595" s="1">
        <f ca="1">IFERROR(IF(F595="",SUMIF(F$3:F595,F594,S$3:S594),(N595-(M595+O595+Q595)))," ")</f>
        <v>0</v>
      </c>
      <c r="T595" s="23" t="str">
        <f>IFERROR(IF(F595="",AVERAGEIF(F$3:F595,F594,T$3:T595),R595/N595)," ")</f>
        <v xml:space="preserve"> </v>
      </c>
      <c r="U595" s="23" t="str">
        <f>IFERROR(IF(F595="",AVERAGEIF(F$3:F595,F594,U$3:U595),S595/N595)," ")</f>
        <v xml:space="preserve"> </v>
      </c>
      <c r="V595" s="1" t="str">
        <f t="shared" si="29"/>
        <v xml:space="preserve"> </v>
      </c>
      <c r="AB595" s="7">
        <f ca="1">IFERROR(IF(F595="",SUMIF(F$3:F595,F594,AB$3:AB594),Доп!K593+Доп!L593)," ")</f>
        <v>0</v>
      </c>
      <c r="AC595" s="7">
        <f ca="1">IFERROR(IF(F595="",SUMIF(F$3:F595,F594,AC$3:AC594),IF(AB595&gt;0,AB595-(M595+P595),""))," ")</f>
        <v>0</v>
      </c>
      <c r="AD595" s="1">
        <f ca="1">IFERROR(IF(F595="",SUMIF(F$3:F595,F594,AD$3:AD594),IF(AB595&gt;0,AB595-(M595+Q595),""))," ")</f>
        <v>0</v>
      </c>
      <c r="AE595" s="23" t="str">
        <f>IFERROR(IF(F595="",AVERAGEIF(F$3:F595,F594,AE$3:AE595),AC595/N595)," ")</f>
        <v xml:space="preserve"> </v>
      </c>
      <c r="AF595" s="23" t="str">
        <f>IFERROR(IF(F595="",AVERAGEIF(F$3:F595,F594,AF$3:AF595),AD595/N595)," ")</f>
        <v xml:space="preserve"> </v>
      </c>
    </row>
    <row r="596" spans="7:32" ht="19" customHeight="1" x14ac:dyDescent="0.2">
      <c r="G596" s="1" t="str">
        <f t="shared" si="27"/>
        <v/>
      </c>
      <c r="I596" s="1">
        <f t="shared" si="28"/>
        <v>0</v>
      </c>
      <c r="M596" s="1">
        <f ca="1">IF(F596="",SUMIF(F$3:F596,F595,M$3:M595),K596*L596)</f>
        <v>0</v>
      </c>
      <c r="N596" s="1">
        <f ca="1">IFERROR(IF(F596="",SUMIF(F$3:F596,F595,N$3:N595),VLOOKUP(J:J,Прайс!A:C,3,0)*K596)," ")</f>
        <v>0</v>
      </c>
      <c r="O596" s="7">
        <f ca="1">IFERROR(IF(F596="",SUMIF(F$3:F596,F595,O$3:O595),VLOOKUP(J:J,Прайс!A:E,5,0)*K596)," ")</f>
        <v>0</v>
      </c>
      <c r="P596" s="1">
        <f ca="1">IFERROR(IF(F596="",SUMIF(F$3:F596,F595,P$3:P595),VLOOKUP(J:J,Прайс!A:F,6,0)*K596)," ")</f>
        <v>0</v>
      </c>
      <c r="Q596" s="1">
        <f ca="1">IFERROR(IF(F596="",SUMIF(F$3:F596,F595,Q$3:Q595),VLOOKUP(J:J,Прайс!A:G,7,0)*K596)," ")</f>
        <v>0</v>
      </c>
      <c r="R596" s="7">
        <f ca="1">IFERROR(IF(F596="",SUMIF(F$3:F596,F595,R$3:R595),(N596-(M596+O596+P596)))," ")</f>
        <v>0</v>
      </c>
      <c r="S596" s="1">
        <f ca="1">IFERROR(IF(F596="",SUMIF(F$3:F596,F595,S$3:S595),(N596-(M596+O596+Q596)))," ")</f>
        <v>0</v>
      </c>
      <c r="T596" s="23" t="str">
        <f>IFERROR(IF(F596="",AVERAGEIF(F$3:F596,F595,T$3:T596),R596/N596)," ")</f>
        <v xml:space="preserve"> </v>
      </c>
      <c r="U596" s="23" t="str">
        <f>IFERROR(IF(F596="",AVERAGEIF(F$3:F596,F595,U$3:U596),S596/N596)," ")</f>
        <v xml:space="preserve"> </v>
      </c>
      <c r="V596" s="1" t="str">
        <f t="shared" si="29"/>
        <v xml:space="preserve"> </v>
      </c>
      <c r="AB596" s="7">
        <f ca="1">IFERROR(IF(F596="",SUMIF(F$3:F596,F595,AB$3:AB595),Доп!K594+Доп!L594)," ")</f>
        <v>0</v>
      </c>
      <c r="AC596" s="7">
        <f ca="1">IFERROR(IF(F596="",SUMIF(F$3:F596,F595,AC$3:AC595),IF(AB596&gt;0,AB596-(M596+P596),""))," ")</f>
        <v>0</v>
      </c>
      <c r="AD596" s="1">
        <f ca="1">IFERROR(IF(F596="",SUMIF(F$3:F596,F595,AD$3:AD595),IF(AB596&gt;0,AB596-(M596+Q596),""))," ")</f>
        <v>0</v>
      </c>
      <c r="AE596" s="23" t="str">
        <f>IFERROR(IF(F596="",AVERAGEIF(F$3:F596,F595,AE$3:AE596),AC596/N596)," ")</f>
        <v xml:space="preserve"> </v>
      </c>
      <c r="AF596" s="23" t="str">
        <f>IFERROR(IF(F596="",AVERAGEIF(F$3:F596,F595,AF$3:AF596),AD596/N596)," ")</f>
        <v xml:space="preserve"> </v>
      </c>
    </row>
    <row r="597" spans="7:32" ht="19" customHeight="1" x14ac:dyDescent="0.2">
      <c r="G597" s="1" t="str">
        <f t="shared" si="27"/>
        <v/>
      </c>
      <c r="I597" s="1">
        <f t="shared" si="28"/>
        <v>0</v>
      </c>
      <c r="M597" s="1">
        <f ca="1">IF(F597="",SUMIF(F$3:F597,F596,M$3:M596),K597*L597)</f>
        <v>0</v>
      </c>
      <c r="N597" s="1">
        <f ca="1">IFERROR(IF(F597="",SUMIF(F$3:F597,F596,N$3:N596),VLOOKUP(J:J,Прайс!A:C,3,0)*K597)," ")</f>
        <v>0</v>
      </c>
      <c r="O597" s="7">
        <f ca="1">IFERROR(IF(F597="",SUMIF(F$3:F597,F596,O$3:O596),VLOOKUP(J:J,Прайс!A:E,5,0)*K597)," ")</f>
        <v>0</v>
      </c>
      <c r="P597" s="1">
        <f ca="1">IFERROR(IF(F597="",SUMIF(F$3:F597,F596,P$3:P596),VLOOKUP(J:J,Прайс!A:F,6,0)*K597)," ")</f>
        <v>0</v>
      </c>
      <c r="Q597" s="1">
        <f ca="1">IFERROR(IF(F597="",SUMIF(F$3:F597,F596,Q$3:Q596),VLOOKUP(J:J,Прайс!A:G,7,0)*K597)," ")</f>
        <v>0</v>
      </c>
      <c r="R597" s="7">
        <f ca="1">IFERROR(IF(F597="",SUMIF(F$3:F597,F596,R$3:R596),(N597-(M597+O597+P597)))," ")</f>
        <v>0</v>
      </c>
      <c r="S597" s="1">
        <f ca="1">IFERROR(IF(F597="",SUMIF(F$3:F597,F596,S$3:S596),(N597-(M597+O597+Q597)))," ")</f>
        <v>0</v>
      </c>
      <c r="T597" s="23" t="str">
        <f>IFERROR(IF(F597="",AVERAGEIF(F$3:F597,F596,T$3:T597),R597/N597)," ")</f>
        <v xml:space="preserve"> </v>
      </c>
      <c r="U597" s="23" t="str">
        <f>IFERROR(IF(F597="",AVERAGEIF(F$3:F597,F596,U$3:U597),S597/N597)," ")</f>
        <v xml:space="preserve"> </v>
      </c>
      <c r="V597" s="1" t="str">
        <f t="shared" si="29"/>
        <v xml:space="preserve"> </v>
      </c>
      <c r="AB597" s="7">
        <f ca="1">IFERROR(IF(F597="",SUMIF(F$3:F597,F596,AB$3:AB596),Доп!K595+Доп!L595)," ")</f>
        <v>0</v>
      </c>
      <c r="AC597" s="7">
        <f ca="1">IFERROR(IF(F597="",SUMIF(F$3:F597,F596,AC$3:AC596),IF(AB597&gt;0,AB597-(M597+P597),""))," ")</f>
        <v>0</v>
      </c>
      <c r="AD597" s="1">
        <f ca="1">IFERROR(IF(F597="",SUMIF(F$3:F597,F596,AD$3:AD596),IF(AB597&gt;0,AB597-(M597+Q597),""))," ")</f>
        <v>0</v>
      </c>
      <c r="AE597" s="23" t="str">
        <f>IFERROR(IF(F597="",AVERAGEIF(F$3:F597,F596,AE$3:AE597),AC597/N597)," ")</f>
        <v xml:space="preserve"> </v>
      </c>
      <c r="AF597" s="23" t="str">
        <f>IFERROR(IF(F597="",AVERAGEIF(F$3:F597,F596,AF$3:AF597),AD597/N597)," ")</f>
        <v xml:space="preserve"> </v>
      </c>
    </row>
    <row r="598" spans="7:32" ht="19" customHeight="1" x14ac:dyDescent="0.2">
      <c r="G598" s="1" t="str">
        <f t="shared" si="27"/>
        <v/>
      </c>
      <c r="I598" s="1">
        <f t="shared" si="28"/>
        <v>0</v>
      </c>
      <c r="M598" s="1">
        <f ca="1">IF(F598="",SUMIF(F$3:F598,F597,M$3:M597),K598*L598)</f>
        <v>0</v>
      </c>
      <c r="N598" s="1">
        <f ca="1">IFERROR(IF(F598="",SUMIF(F$3:F598,F597,N$3:N597),VLOOKUP(J:J,Прайс!A:C,3,0)*K598)," ")</f>
        <v>0</v>
      </c>
      <c r="O598" s="7">
        <f ca="1">IFERROR(IF(F598="",SUMIF(F$3:F598,F597,O$3:O597),VLOOKUP(J:J,Прайс!A:E,5,0)*K598)," ")</f>
        <v>0</v>
      </c>
      <c r="P598" s="1">
        <f ca="1">IFERROR(IF(F598="",SUMIF(F$3:F598,F597,P$3:P597),VLOOKUP(J:J,Прайс!A:F,6,0)*K598)," ")</f>
        <v>0</v>
      </c>
      <c r="Q598" s="1">
        <f ca="1">IFERROR(IF(F598="",SUMIF(F$3:F598,F597,Q$3:Q597),VLOOKUP(J:J,Прайс!A:G,7,0)*K598)," ")</f>
        <v>0</v>
      </c>
      <c r="R598" s="7">
        <f ca="1">IFERROR(IF(F598="",SUMIF(F$3:F598,F597,R$3:R597),(N598-(M598+O598+P598)))," ")</f>
        <v>0</v>
      </c>
      <c r="S598" s="1">
        <f ca="1">IFERROR(IF(F598="",SUMIF(F$3:F598,F597,S$3:S597),(N598-(M598+O598+Q598)))," ")</f>
        <v>0</v>
      </c>
      <c r="T598" s="23" t="str">
        <f>IFERROR(IF(F598="",AVERAGEIF(F$3:F598,F597,T$3:T598),R598/N598)," ")</f>
        <v xml:space="preserve"> </v>
      </c>
      <c r="U598" s="23" t="str">
        <f>IFERROR(IF(F598="",AVERAGEIF(F$3:F598,F597,U$3:U598),S598/N598)," ")</f>
        <v xml:space="preserve"> </v>
      </c>
      <c r="V598" s="1" t="str">
        <f t="shared" si="29"/>
        <v xml:space="preserve"> </v>
      </c>
      <c r="AB598" s="7">
        <f ca="1">IFERROR(IF(F598="",SUMIF(F$3:F598,F597,AB$3:AB597),Доп!K596+Доп!L596)," ")</f>
        <v>0</v>
      </c>
      <c r="AC598" s="7">
        <f ca="1">IFERROR(IF(F598="",SUMIF(F$3:F598,F597,AC$3:AC597),IF(AB598&gt;0,AB598-(M598+P598),""))," ")</f>
        <v>0</v>
      </c>
      <c r="AD598" s="1">
        <f ca="1">IFERROR(IF(F598="",SUMIF(F$3:F598,F597,AD$3:AD597),IF(AB598&gt;0,AB598-(M598+Q598),""))," ")</f>
        <v>0</v>
      </c>
      <c r="AE598" s="23" t="str">
        <f>IFERROR(IF(F598="",AVERAGEIF(F$3:F598,F597,AE$3:AE598),AC598/N598)," ")</f>
        <v xml:space="preserve"> </v>
      </c>
      <c r="AF598" s="23" t="str">
        <f>IFERROR(IF(F598="",AVERAGEIF(F$3:F598,F597,AF$3:AF598),AD598/N598)," ")</f>
        <v xml:space="preserve"> </v>
      </c>
    </row>
    <row r="599" spans="7:32" ht="19" customHeight="1" x14ac:dyDescent="0.2">
      <c r="G599" s="1" t="str">
        <f t="shared" si="27"/>
        <v/>
      </c>
      <c r="I599" s="1">
        <f t="shared" si="28"/>
        <v>0</v>
      </c>
      <c r="M599" s="1">
        <f ca="1">IF(F599="",SUMIF(F$3:F599,F598,M$3:M598),K599*L599)</f>
        <v>0</v>
      </c>
      <c r="N599" s="1">
        <f ca="1">IFERROR(IF(F599="",SUMIF(F$3:F599,F598,N$3:N598),VLOOKUP(J:J,Прайс!A:C,3,0)*K599)," ")</f>
        <v>0</v>
      </c>
      <c r="O599" s="7">
        <f ca="1">IFERROR(IF(F599="",SUMIF(F$3:F599,F598,O$3:O598),VLOOKUP(J:J,Прайс!A:E,5,0)*K599)," ")</f>
        <v>0</v>
      </c>
      <c r="P599" s="1">
        <f ca="1">IFERROR(IF(F599="",SUMIF(F$3:F599,F598,P$3:P598),VLOOKUP(J:J,Прайс!A:F,6,0)*K599)," ")</f>
        <v>0</v>
      </c>
      <c r="Q599" s="1">
        <f ca="1">IFERROR(IF(F599="",SUMIF(F$3:F599,F598,Q$3:Q598),VLOOKUP(J:J,Прайс!A:G,7,0)*K599)," ")</f>
        <v>0</v>
      </c>
      <c r="R599" s="7">
        <f ca="1">IFERROR(IF(F599="",SUMIF(F$3:F599,F598,R$3:R598),(N599-(M599+O599+P599)))," ")</f>
        <v>0</v>
      </c>
      <c r="S599" s="1">
        <f ca="1">IFERROR(IF(F599="",SUMIF(F$3:F599,F598,S$3:S598),(N599-(M599+O599+Q599)))," ")</f>
        <v>0</v>
      </c>
      <c r="T599" s="23" t="str">
        <f>IFERROR(IF(F599="",AVERAGEIF(F$3:F599,F598,T$3:T599),R599/N599)," ")</f>
        <v xml:space="preserve"> </v>
      </c>
      <c r="U599" s="23" t="str">
        <f>IFERROR(IF(F599="",AVERAGEIF(F$3:F599,F598,U$3:U599),S599/N599)," ")</f>
        <v xml:space="preserve"> </v>
      </c>
      <c r="V599" s="1" t="str">
        <f t="shared" si="29"/>
        <v xml:space="preserve"> </v>
      </c>
      <c r="AB599" s="7">
        <f ca="1">IFERROR(IF(F599="",SUMIF(F$3:F599,F598,AB$3:AB598),Доп!K597+Доп!L597)," ")</f>
        <v>0</v>
      </c>
      <c r="AC599" s="7">
        <f ca="1">IFERROR(IF(F599="",SUMIF(F$3:F599,F598,AC$3:AC598),IF(AB599&gt;0,AB599-(M599+P599),""))," ")</f>
        <v>0</v>
      </c>
      <c r="AD599" s="1">
        <f ca="1">IFERROR(IF(F599="",SUMIF(F$3:F599,F598,AD$3:AD598),IF(AB599&gt;0,AB599-(M599+Q599),""))," ")</f>
        <v>0</v>
      </c>
      <c r="AE599" s="23" t="str">
        <f>IFERROR(IF(F599="",AVERAGEIF(F$3:F599,F598,AE$3:AE599),AC599/N599)," ")</f>
        <v xml:space="preserve"> </v>
      </c>
      <c r="AF599" s="23" t="str">
        <f>IFERROR(IF(F599="",AVERAGEIF(F$3:F599,F598,AF$3:AF599),AD599/N599)," ")</f>
        <v xml:space="preserve"> </v>
      </c>
    </row>
    <row r="600" spans="7:32" ht="19" customHeight="1" x14ac:dyDescent="0.2">
      <c r="G600" s="1" t="str">
        <f t="shared" si="27"/>
        <v/>
      </c>
      <c r="I600" s="1">
        <f t="shared" si="28"/>
        <v>0</v>
      </c>
      <c r="M600" s="1">
        <f ca="1">IF(F600="",SUMIF(F$3:F600,F599,M$3:M599),K600*L600)</f>
        <v>0</v>
      </c>
      <c r="N600" s="1">
        <f ca="1">IFERROR(IF(F600="",SUMIF(F$3:F600,F599,N$3:N599),VLOOKUP(J:J,Прайс!A:C,3,0)*K600)," ")</f>
        <v>0</v>
      </c>
      <c r="O600" s="7">
        <f ca="1">IFERROR(IF(F600="",SUMIF(F$3:F600,F599,O$3:O599),VLOOKUP(J:J,Прайс!A:E,5,0)*K600)," ")</f>
        <v>0</v>
      </c>
      <c r="P600" s="1">
        <f ca="1">IFERROR(IF(F600="",SUMIF(F$3:F600,F599,P$3:P599),VLOOKUP(J:J,Прайс!A:F,6,0)*K600)," ")</f>
        <v>0</v>
      </c>
      <c r="Q600" s="1">
        <f ca="1">IFERROR(IF(F600="",SUMIF(F$3:F600,F599,Q$3:Q599),VLOOKUP(J:J,Прайс!A:G,7,0)*K600)," ")</f>
        <v>0</v>
      </c>
      <c r="R600" s="7">
        <f ca="1">IFERROR(IF(F600="",SUMIF(F$3:F600,F599,R$3:R599),(N600-(M600+O600+P600)))," ")</f>
        <v>0</v>
      </c>
      <c r="S600" s="1">
        <f ca="1">IFERROR(IF(F600="",SUMIF(F$3:F600,F599,S$3:S599),(N600-(M600+O600+Q600)))," ")</f>
        <v>0</v>
      </c>
      <c r="T600" s="23" t="str">
        <f>IFERROR(IF(F600="",AVERAGEIF(F$3:F600,F599,T$3:T600),R600/N600)," ")</f>
        <v xml:space="preserve"> </v>
      </c>
      <c r="U600" s="23" t="str">
        <f>IFERROR(IF(F600="",AVERAGEIF(F$3:F600,F599,U$3:U600),S600/N600)," ")</f>
        <v xml:space="preserve"> </v>
      </c>
      <c r="V600" s="1" t="str">
        <f t="shared" si="29"/>
        <v xml:space="preserve"> </v>
      </c>
      <c r="AB600" s="7">
        <f ca="1">IFERROR(IF(F600="",SUMIF(F$3:F600,F599,AB$3:AB599),Доп!K598+Доп!L598)," ")</f>
        <v>0</v>
      </c>
      <c r="AC600" s="7">
        <f ca="1">IFERROR(IF(F600="",SUMIF(F$3:F600,F599,AC$3:AC599),IF(AB600&gt;0,AB600-(M600+P600),""))," ")</f>
        <v>0</v>
      </c>
      <c r="AD600" s="1">
        <f ca="1">IFERROR(IF(F600="",SUMIF(F$3:F600,F599,AD$3:AD599),IF(AB600&gt;0,AB600-(M600+Q600),""))," ")</f>
        <v>0</v>
      </c>
      <c r="AE600" s="23" t="str">
        <f>IFERROR(IF(F600="",AVERAGEIF(F$3:F600,F599,AE$3:AE600),AC600/N600)," ")</f>
        <v xml:space="preserve"> </v>
      </c>
      <c r="AF600" s="23" t="str">
        <f>IFERROR(IF(F600="",AVERAGEIF(F$3:F600,F599,AF$3:AF600),AD600/N600)," ")</f>
        <v xml:space="preserve"> </v>
      </c>
    </row>
    <row r="601" spans="7:32" ht="19" customHeight="1" x14ac:dyDescent="0.2">
      <c r="G601" s="1" t="str">
        <f t="shared" si="27"/>
        <v/>
      </c>
      <c r="I601" s="1">
        <f t="shared" si="28"/>
        <v>0</v>
      </c>
      <c r="M601" s="1">
        <f ca="1">IF(F601="",SUMIF(F$3:F601,F600,M$3:M600),K601*L601)</f>
        <v>0</v>
      </c>
      <c r="N601" s="1">
        <f ca="1">IFERROR(IF(F601="",SUMIF(F$3:F601,F600,N$3:N600),VLOOKUP(J:J,Прайс!A:C,3,0)*K601)," ")</f>
        <v>0</v>
      </c>
      <c r="O601" s="7">
        <f ca="1">IFERROR(IF(F601="",SUMIF(F$3:F601,F600,O$3:O600),VLOOKUP(J:J,Прайс!A:E,5,0)*K601)," ")</f>
        <v>0</v>
      </c>
      <c r="P601" s="1">
        <f ca="1">IFERROR(IF(F601="",SUMIF(F$3:F601,F600,P$3:P600),VLOOKUP(J:J,Прайс!A:F,6,0)*K601)," ")</f>
        <v>0</v>
      </c>
      <c r="Q601" s="1">
        <f ca="1">IFERROR(IF(F601="",SUMIF(F$3:F601,F600,Q$3:Q600),VLOOKUP(J:J,Прайс!A:G,7,0)*K601)," ")</f>
        <v>0</v>
      </c>
      <c r="R601" s="7">
        <f ca="1">IFERROR(IF(F601="",SUMIF(F$3:F601,F600,R$3:R600),(N601-(M601+O601+P601)))," ")</f>
        <v>0</v>
      </c>
      <c r="S601" s="1">
        <f ca="1">IFERROR(IF(F601="",SUMIF(F$3:F601,F600,S$3:S600),(N601-(M601+O601+Q601)))," ")</f>
        <v>0</v>
      </c>
      <c r="T601" s="23" t="str">
        <f>IFERROR(IF(F601="",AVERAGEIF(F$3:F601,F600,T$3:T601),R601/N601)," ")</f>
        <v xml:space="preserve"> </v>
      </c>
      <c r="U601" s="23" t="str">
        <f>IFERROR(IF(F601="",AVERAGEIF(F$3:F601,F600,U$3:U601),S601/N601)," ")</f>
        <v xml:space="preserve"> </v>
      </c>
      <c r="V601" s="1" t="str">
        <f t="shared" si="29"/>
        <v xml:space="preserve"> </v>
      </c>
      <c r="AB601" s="7">
        <f ca="1">IFERROR(IF(F601="",SUMIF(F$3:F601,F600,AB$3:AB600),Доп!K599+Доп!L599)," ")</f>
        <v>0</v>
      </c>
      <c r="AC601" s="7">
        <f ca="1">IFERROR(IF(F601="",SUMIF(F$3:F601,F600,AC$3:AC600),IF(AB601&gt;0,AB601-(M601+P601),""))," ")</f>
        <v>0</v>
      </c>
      <c r="AD601" s="1">
        <f ca="1">IFERROR(IF(F601="",SUMIF(F$3:F601,F600,AD$3:AD600),IF(AB601&gt;0,AB601-(M601+Q601),""))," ")</f>
        <v>0</v>
      </c>
      <c r="AE601" s="23" t="str">
        <f>IFERROR(IF(F601="",AVERAGEIF(F$3:F601,F600,AE$3:AE601),AC601/N601)," ")</f>
        <v xml:space="preserve"> </v>
      </c>
      <c r="AF601" s="23" t="str">
        <f>IFERROR(IF(F601="",AVERAGEIF(F$3:F601,F600,AF$3:AF601),AD601/N601)," ")</f>
        <v xml:space="preserve"> </v>
      </c>
    </row>
    <row r="602" spans="7:32" ht="19" customHeight="1" x14ac:dyDescent="0.2">
      <c r="G602" s="1" t="str">
        <f t="shared" si="27"/>
        <v/>
      </c>
      <c r="I602" s="1">
        <f t="shared" si="28"/>
        <v>0</v>
      </c>
      <c r="M602" s="1">
        <f ca="1">IF(F602="",SUMIF(F$3:F602,F601,M$3:M601),K602*L602)</f>
        <v>0</v>
      </c>
      <c r="N602" s="1">
        <f ca="1">IFERROR(IF(F602="",SUMIF(F$3:F602,F601,N$3:N601),VLOOKUP(J:J,Прайс!A:C,3,0)*K602)," ")</f>
        <v>0</v>
      </c>
      <c r="O602" s="7">
        <f ca="1">IFERROR(IF(F602="",SUMIF(F$3:F602,F601,O$3:O601),VLOOKUP(J:J,Прайс!A:E,5,0)*K602)," ")</f>
        <v>0</v>
      </c>
      <c r="P602" s="1">
        <f ca="1">IFERROR(IF(F602="",SUMIF(F$3:F602,F601,P$3:P601),VLOOKUP(J:J,Прайс!A:F,6,0)*K602)," ")</f>
        <v>0</v>
      </c>
      <c r="Q602" s="1">
        <f ca="1">IFERROR(IF(F602="",SUMIF(F$3:F602,F601,Q$3:Q601),VLOOKUP(J:J,Прайс!A:G,7,0)*K602)," ")</f>
        <v>0</v>
      </c>
      <c r="R602" s="7">
        <f ca="1">IFERROR(IF(F602="",SUMIF(F$3:F602,F601,R$3:R601),(N602-(M602+O602+P602)))," ")</f>
        <v>0</v>
      </c>
      <c r="S602" s="1">
        <f ca="1">IFERROR(IF(F602="",SUMIF(F$3:F602,F601,S$3:S601),(N602-(M602+O602+Q602)))," ")</f>
        <v>0</v>
      </c>
      <c r="T602" s="23" t="str">
        <f>IFERROR(IF(F602="",AVERAGEIF(F$3:F602,F601,T$3:T602),R602/N602)," ")</f>
        <v xml:space="preserve"> </v>
      </c>
      <c r="U602" s="23" t="str">
        <f>IFERROR(IF(F602="",AVERAGEIF(F$3:F602,F601,U$3:U602),S602/N602)," ")</f>
        <v xml:space="preserve"> </v>
      </c>
      <c r="V602" s="1" t="str">
        <f t="shared" si="29"/>
        <v xml:space="preserve"> </v>
      </c>
      <c r="AB602" s="7">
        <f ca="1">IFERROR(IF(F602="",SUMIF(F$3:F602,F601,AB$3:AB601),Доп!K600+Доп!L600)," ")</f>
        <v>0</v>
      </c>
      <c r="AC602" s="7">
        <f ca="1">IFERROR(IF(F602="",SUMIF(F$3:F602,F601,AC$3:AC601),IF(AB602&gt;0,AB602-(M602+P602),""))," ")</f>
        <v>0</v>
      </c>
      <c r="AD602" s="1">
        <f ca="1">IFERROR(IF(F602="",SUMIF(F$3:F602,F601,AD$3:AD601),IF(AB602&gt;0,AB602-(M602+Q602),""))," ")</f>
        <v>0</v>
      </c>
      <c r="AE602" s="23" t="str">
        <f>IFERROR(IF(F602="",AVERAGEIF(F$3:F602,F601,AE$3:AE602),AC602/N602)," ")</f>
        <v xml:space="preserve"> </v>
      </c>
      <c r="AF602" s="23" t="str">
        <f>IFERROR(IF(F602="",AVERAGEIF(F$3:F602,F601,AF$3:AF602),AD602/N602)," ")</f>
        <v xml:space="preserve"> </v>
      </c>
    </row>
    <row r="603" spans="7:32" ht="19" customHeight="1" x14ac:dyDescent="0.2">
      <c r="G603" s="1" t="str">
        <f t="shared" si="27"/>
        <v/>
      </c>
      <c r="I603" s="1">
        <f t="shared" si="28"/>
        <v>0</v>
      </c>
      <c r="M603" s="1">
        <f ca="1">IF(F603="",SUMIF(F$3:F603,F602,M$3:M602),K603*L603)</f>
        <v>0</v>
      </c>
      <c r="N603" s="1">
        <f ca="1">IFERROR(IF(F603="",SUMIF(F$3:F603,F602,N$3:N602),VLOOKUP(J:J,Прайс!A:C,3,0)*K603)," ")</f>
        <v>0</v>
      </c>
      <c r="O603" s="7">
        <f ca="1">IFERROR(IF(F603="",SUMIF(F$3:F603,F602,O$3:O602),VLOOKUP(J:J,Прайс!A:E,5,0)*K603)," ")</f>
        <v>0</v>
      </c>
      <c r="P603" s="1">
        <f ca="1">IFERROR(IF(F603="",SUMIF(F$3:F603,F602,P$3:P602),VLOOKUP(J:J,Прайс!A:F,6,0)*K603)," ")</f>
        <v>0</v>
      </c>
      <c r="Q603" s="1">
        <f ca="1">IFERROR(IF(F603="",SUMIF(F$3:F603,F602,Q$3:Q602),VLOOKUP(J:J,Прайс!A:G,7,0)*K603)," ")</f>
        <v>0</v>
      </c>
      <c r="R603" s="7">
        <f ca="1">IFERROR(IF(F603="",SUMIF(F$3:F603,F602,R$3:R602),(N603-(M603+O603+P603)))," ")</f>
        <v>0</v>
      </c>
      <c r="S603" s="1">
        <f ca="1">IFERROR(IF(F603="",SUMIF(F$3:F603,F602,S$3:S602),(N603-(M603+O603+Q603)))," ")</f>
        <v>0</v>
      </c>
      <c r="T603" s="23" t="str">
        <f>IFERROR(IF(F603="",AVERAGEIF(F$3:F603,F602,T$3:T603),R603/N603)," ")</f>
        <v xml:space="preserve"> </v>
      </c>
      <c r="U603" s="23" t="str">
        <f>IFERROR(IF(F603="",AVERAGEIF(F$3:F603,F602,U$3:U603),S603/N603)," ")</f>
        <v xml:space="preserve"> </v>
      </c>
      <c r="V603" s="1" t="str">
        <f t="shared" si="29"/>
        <v xml:space="preserve"> </v>
      </c>
      <c r="AB603" s="7">
        <f ca="1">IFERROR(IF(F603="",SUMIF(F$3:F603,F602,AB$3:AB602),Доп!K601+Доп!L601)," ")</f>
        <v>0</v>
      </c>
      <c r="AC603" s="7">
        <f ca="1">IFERROR(IF(F603="",SUMIF(F$3:F603,F602,AC$3:AC602),IF(AB603&gt;0,AB603-(M603+P603),""))," ")</f>
        <v>0</v>
      </c>
      <c r="AD603" s="1">
        <f ca="1">IFERROR(IF(F603="",SUMIF(F$3:F603,F602,AD$3:AD602),IF(AB603&gt;0,AB603-(M603+Q603),""))," ")</f>
        <v>0</v>
      </c>
      <c r="AE603" s="23" t="str">
        <f>IFERROR(IF(F603="",AVERAGEIF(F$3:F603,F602,AE$3:AE603),AC603/N603)," ")</f>
        <v xml:space="preserve"> </v>
      </c>
      <c r="AF603" s="23" t="str">
        <f>IFERROR(IF(F603="",AVERAGEIF(F$3:F603,F602,AF$3:AF603),AD603/N603)," ")</f>
        <v xml:space="preserve"> </v>
      </c>
    </row>
    <row r="604" spans="7:32" ht="19" customHeight="1" x14ac:dyDescent="0.2">
      <c r="G604" s="1" t="str">
        <f t="shared" si="27"/>
        <v/>
      </c>
      <c r="I604" s="1">
        <f t="shared" si="28"/>
        <v>0</v>
      </c>
      <c r="M604" s="1">
        <f ca="1">IF(F604="",SUMIF(F$3:F604,F603,M$3:M603),K604*L604)</f>
        <v>0</v>
      </c>
      <c r="N604" s="1">
        <f ca="1">IFERROR(IF(F604="",SUMIF(F$3:F604,F603,N$3:N603),VLOOKUP(J:J,Прайс!A:C,3,0)*K604)," ")</f>
        <v>0</v>
      </c>
      <c r="O604" s="7">
        <f ca="1">IFERROR(IF(F604="",SUMIF(F$3:F604,F603,O$3:O603),VLOOKUP(J:J,Прайс!A:E,5,0)*K604)," ")</f>
        <v>0</v>
      </c>
      <c r="P604" s="1">
        <f ca="1">IFERROR(IF(F604="",SUMIF(F$3:F604,F603,P$3:P603),VLOOKUP(J:J,Прайс!A:F,6,0)*K604)," ")</f>
        <v>0</v>
      </c>
      <c r="Q604" s="1">
        <f ca="1">IFERROR(IF(F604="",SUMIF(F$3:F604,F603,Q$3:Q603),VLOOKUP(J:J,Прайс!A:G,7,0)*K604)," ")</f>
        <v>0</v>
      </c>
      <c r="R604" s="7">
        <f ca="1">IFERROR(IF(F604="",SUMIF(F$3:F604,F603,R$3:R603),(N604-(M604+O604+P604)))," ")</f>
        <v>0</v>
      </c>
      <c r="S604" s="1">
        <f ca="1">IFERROR(IF(F604="",SUMIF(F$3:F604,F603,S$3:S603),(N604-(M604+O604+Q604)))," ")</f>
        <v>0</v>
      </c>
      <c r="T604" s="23" t="str">
        <f>IFERROR(IF(F604="",AVERAGEIF(F$3:F604,F603,T$3:T604),R604/N604)," ")</f>
        <v xml:space="preserve"> </v>
      </c>
      <c r="U604" s="23" t="str">
        <f>IFERROR(IF(F604="",AVERAGEIF(F$3:F604,F603,U$3:U604),S604/N604)," ")</f>
        <v xml:space="preserve"> </v>
      </c>
      <c r="V604" s="1" t="str">
        <f t="shared" si="29"/>
        <v xml:space="preserve"> </v>
      </c>
      <c r="AB604" s="7">
        <f ca="1">IFERROR(IF(F604="",SUMIF(F$3:F604,F603,AB$3:AB603),Доп!K602+Доп!L602)," ")</f>
        <v>0</v>
      </c>
      <c r="AC604" s="7">
        <f ca="1">IFERROR(IF(F604="",SUMIF(F$3:F604,F603,AC$3:AC603),IF(AB604&gt;0,AB604-(M604+P604),""))," ")</f>
        <v>0</v>
      </c>
      <c r="AD604" s="1">
        <f ca="1">IFERROR(IF(F604="",SUMIF(F$3:F604,F603,AD$3:AD603),IF(AB604&gt;0,AB604-(M604+Q604),""))," ")</f>
        <v>0</v>
      </c>
      <c r="AE604" s="23" t="str">
        <f>IFERROR(IF(F604="",AVERAGEIF(F$3:F604,F603,AE$3:AE604),AC604/N604)," ")</f>
        <v xml:space="preserve"> </v>
      </c>
      <c r="AF604" s="23" t="str">
        <f>IFERROR(IF(F604="",AVERAGEIF(F$3:F604,F603,AF$3:AF604),AD604/N604)," ")</f>
        <v xml:space="preserve"> </v>
      </c>
    </row>
    <row r="605" spans="7:32" ht="19" customHeight="1" x14ac:dyDescent="0.2">
      <c r="G605" s="1" t="str">
        <f t="shared" si="27"/>
        <v/>
      </c>
      <c r="I605" s="1">
        <f t="shared" si="28"/>
        <v>0</v>
      </c>
      <c r="M605" s="1">
        <f ca="1">IF(F605="",SUMIF(F$3:F605,F604,M$3:M604),K605*L605)</f>
        <v>0</v>
      </c>
      <c r="N605" s="1">
        <f ca="1">IFERROR(IF(F605="",SUMIF(F$3:F605,F604,N$3:N604),VLOOKUP(J:J,Прайс!A:C,3,0)*K605)," ")</f>
        <v>0</v>
      </c>
      <c r="O605" s="7">
        <f ca="1">IFERROR(IF(F605="",SUMIF(F$3:F605,F604,O$3:O604),VLOOKUP(J:J,Прайс!A:E,5,0)*K605)," ")</f>
        <v>0</v>
      </c>
      <c r="P605" s="1">
        <f ca="1">IFERROR(IF(F605="",SUMIF(F$3:F605,F604,P$3:P604),VLOOKUP(J:J,Прайс!A:F,6,0)*K605)," ")</f>
        <v>0</v>
      </c>
      <c r="Q605" s="1">
        <f ca="1">IFERROR(IF(F605="",SUMIF(F$3:F605,F604,Q$3:Q604),VLOOKUP(J:J,Прайс!A:G,7,0)*K605)," ")</f>
        <v>0</v>
      </c>
      <c r="R605" s="7">
        <f ca="1">IFERROR(IF(F605="",SUMIF(F$3:F605,F604,R$3:R604),(N605-(M605+O605+P605)))," ")</f>
        <v>0</v>
      </c>
      <c r="S605" s="1">
        <f ca="1">IFERROR(IF(F605="",SUMIF(F$3:F605,F604,S$3:S604),(N605-(M605+O605+Q605)))," ")</f>
        <v>0</v>
      </c>
      <c r="T605" s="23" t="str">
        <f>IFERROR(IF(F605="",AVERAGEIF(F$3:F605,F604,T$3:T605),R605/N605)," ")</f>
        <v xml:space="preserve"> </v>
      </c>
      <c r="U605" s="23" t="str">
        <f>IFERROR(IF(F605="",AVERAGEIF(F$3:F605,F604,U$3:U605),S605/N605)," ")</f>
        <v xml:space="preserve"> </v>
      </c>
      <c r="V605" s="1" t="str">
        <f t="shared" si="29"/>
        <v xml:space="preserve"> </v>
      </c>
      <c r="AB605" s="7">
        <f ca="1">IFERROR(IF(F605="",SUMIF(F$3:F605,F604,AB$3:AB604),Доп!K603+Доп!L603)," ")</f>
        <v>0</v>
      </c>
      <c r="AC605" s="7">
        <f ca="1">IFERROR(IF(F605="",SUMIF(F$3:F605,F604,AC$3:AC604),IF(AB605&gt;0,AB605-(M605+P605),""))," ")</f>
        <v>0</v>
      </c>
      <c r="AD605" s="1">
        <f ca="1">IFERROR(IF(F605="",SUMIF(F$3:F605,F604,AD$3:AD604),IF(AB605&gt;0,AB605-(M605+Q605),""))," ")</f>
        <v>0</v>
      </c>
      <c r="AE605" s="23" t="str">
        <f>IFERROR(IF(F605="",AVERAGEIF(F$3:F605,F604,AE$3:AE605),AC605/N605)," ")</f>
        <v xml:space="preserve"> </v>
      </c>
      <c r="AF605" s="23" t="str">
        <f>IFERROR(IF(F605="",AVERAGEIF(F$3:F605,F604,AF$3:AF605),AD605/N605)," ")</f>
        <v xml:space="preserve"> </v>
      </c>
    </row>
    <row r="606" spans="7:32" ht="19" customHeight="1" x14ac:dyDescent="0.2">
      <c r="G606" s="1" t="str">
        <f t="shared" si="27"/>
        <v/>
      </c>
      <c r="I606" s="1">
        <f t="shared" si="28"/>
        <v>0</v>
      </c>
      <c r="M606" s="1">
        <f ca="1">IF(F606="",SUMIF(F$3:F606,F605,M$3:M605),K606*L606)</f>
        <v>0</v>
      </c>
      <c r="N606" s="1">
        <f ca="1">IFERROR(IF(F606="",SUMIF(F$3:F606,F605,N$3:N605),VLOOKUP(J:J,Прайс!A:C,3,0)*K606)," ")</f>
        <v>0</v>
      </c>
      <c r="O606" s="7">
        <f ca="1">IFERROR(IF(F606="",SUMIF(F$3:F606,F605,O$3:O605),VLOOKUP(J:J,Прайс!A:E,5,0)*K606)," ")</f>
        <v>0</v>
      </c>
      <c r="P606" s="1">
        <f ca="1">IFERROR(IF(F606="",SUMIF(F$3:F606,F605,P$3:P605),VLOOKUP(J:J,Прайс!A:F,6,0)*K606)," ")</f>
        <v>0</v>
      </c>
      <c r="Q606" s="1">
        <f ca="1">IFERROR(IF(F606="",SUMIF(F$3:F606,F605,Q$3:Q605),VLOOKUP(J:J,Прайс!A:G,7,0)*K606)," ")</f>
        <v>0</v>
      </c>
      <c r="R606" s="7">
        <f ca="1">IFERROR(IF(F606="",SUMIF(F$3:F606,F605,R$3:R605),(N606-(M606+O606+P606)))," ")</f>
        <v>0</v>
      </c>
      <c r="S606" s="1">
        <f ca="1">IFERROR(IF(F606="",SUMIF(F$3:F606,F605,S$3:S605),(N606-(M606+O606+Q606)))," ")</f>
        <v>0</v>
      </c>
      <c r="T606" s="23" t="str">
        <f>IFERROR(IF(F606="",AVERAGEIF(F$3:F606,F605,T$3:T606),R606/N606)," ")</f>
        <v xml:space="preserve"> </v>
      </c>
      <c r="U606" s="23" t="str">
        <f>IFERROR(IF(F606="",AVERAGEIF(F$3:F606,F605,U$3:U606),S606/N606)," ")</f>
        <v xml:space="preserve"> </v>
      </c>
      <c r="V606" s="1" t="str">
        <f t="shared" si="29"/>
        <v xml:space="preserve"> </v>
      </c>
      <c r="AB606" s="7">
        <f ca="1">IFERROR(IF(F606="",SUMIF(F$3:F606,F605,AB$3:AB605),Доп!K604+Доп!L604)," ")</f>
        <v>0</v>
      </c>
      <c r="AC606" s="7">
        <f ca="1">IFERROR(IF(F606="",SUMIF(F$3:F606,F605,AC$3:AC605),IF(AB606&gt;0,AB606-(M606+P606),""))," ")</f>
        <v>0</v>
      </c>
      <c r="AD606" s="1">
        <f ca="1">IFERROR(IF(F606="",SUMIF(F$3:F606,F605,AD$3:AD605),IF(AB606&gt;0,AB606-(M606+Q606),""))," ")</f>
        <v>0</v>
      </c>
      <c r="AE606" s="23" t="str">
        <f>IFERROR(IF(F606="",AVERAGEIF(F$3:F606,F605,AE$3:AE606),AC606/N606)," ")</f>
        <v xml:space="preserve"> </v>
      </c>
      <c r="AF606" s="23" t="str">
        <f>IFERROR(IF(F606="",AVERAGEIF(F$3:F606,F605,AF$3:AF606),AD606/N606)," ")</f>
        <v xml:space="preserve"> </v>
      </c>
    </row>
    <row r="607" spans="7:32" ht="19" customHeight="1" x14ac:dyDescent="0.2">
      <c r="G607" s="1" t="str">
        <f t="shared" si="27"/>
        <v/>
      </c>
      <c r="I607" s="1">
        <f t="shared" si="28"/>
        <v>0</v>
      </c>
      <c r="M607" s="1">
        <f ca="1">IF(F607="",SUMIF(F$3:F607,F606,M$3:M606),K607*L607)</f>
        <v>0</v>
      </c>
      <c r="N607" s="1">
        <f ca="1">IFERROR(IF(F607="",SUMIF(F$3:F607,F606,N$3:N606),VLOOKUP(J:J,Прайс!A:C,3,0)*K607)," ")</f>
        <v>0</v>
      </c>
      <c r="O607" s="7">
        <f ca="1">IFERROR(IF(F607="",SUMIF(F$3:F607,F606,O$3:O606),VLOOKUP(J:J,Прайс!A:E,5,0)*K607)," ")</f>
        <v>0</v>
      </c>
      <c r="P607" s="1">
        <f ca="1">IFERROR(IF(F607="",SUMIF(F$3:F607,F606,P$3:P606),VLOOKUP(J:J,Прайс!A:F,6,0)*K607)," ")</f>
        <v>0</v>
      </c>
      <c r="Q607" s="1">
        <f ca="1">IFERROR(IF(F607="",SUMIF(F$3:F607,F606,Q$3:Q606),VLOOKUP(J:J,Прайс!A:G,7,0)*K607)," ")</f>
        <v>0</v>
      </c>
      <c r="R607" s="7">
        <f ca="1">IFERROR(IF(F607="",SUMIF(F$3:F607,F606,R$3:R606),(N607-(M607+O607+P607)))," ")</f>
        <v>0</v>
      </c>
      <c r="S607" s="1">
        <f ca="1">IFERROR(IF(F607="",SUMIF(F$3:F607,F606,S$3:S606),(N607-(M607+O607+Q607)))," ")</f>
        <v>0</v>
      </c>
      <c r="T607" s="23" t="str">
        <f>IFERROR(IF(F607="",AVERAGEIF(F$3:F607,F606,T$3:T607),R607/N607)," ")</f>
        <v xml:space="preserve"> </v>
      </c>
      <c r="U607" s="23" t="str">
        <f>IFERROR(IF(F607="",AVERAGEIF(F$3:F607,F606,U$3:U607),S607/N607)," ")</f>
        <v xml:space="preserve"> </v>
      </c>
      <c r="V607" s="1" t="str">
        <f t="shared" si="29"/>
        <v xml:space="preserve"> </v>
      </c>
      <c r="AB607" s="7">
        <f ca="1">IFERROR(IF(F607="",SUMIF(F$3:F607,F606,AB$3:AB606),Доп!K605+Доп!L605)," ")</f>
        <v>0</v>
      </c>
      <c r="AC607" s="7">
        <f ca="1">IFERROR(IF(F607="",SUMIF(F$3:F607,F606,AC$3:AC606),IF(AB607&gt;0,AB607-(M607+P607),""))," ")</f>
        <v>0</v>
      </c>
      <c r="AD607" s="1">
        <f ca="1">IFERROR(IF(F607="",SUMIF(F$3:F607,F606,AD$3:AD606),IF(AB607&gt;0,AB607-(M607+Q607),""))," ")</f>
        <v>0</v>
      </c>
      <c r="AE607" s="23" t="str">
        <f>IFERROR(IF(F607="",AVERAGEIF(F$3:F607,F606,AE$3:AE607),AC607/N607)," ")</f>
        <v xml:space="preserve"> </v>
      </c>
      <c r="AF607" s="23" t="str">
        <f>IFERROR(IF(F607="",AVERAGEIF(F$3:F607,F606,AF$3:AF607),AD607/N607)," ")</f>
        <v xml:space="preserve"> </v>
      </c>
    </row>
    <row r="608" spans="7:32" ht="19" customHeight="1" x14ac:dyDescent="0.2">
      <c r="G608" s="1" t="str">
        <f t="shared" si="27"/>
        <v/>
      </c>
      <c r="I608" s="1">
        <f t="shared" si="28"/>
        <v>0</v>
      </c>
      <c r="M608" s="1">
        <f ca="1">IF(F608="",SUMIF(F$3:F608,F607,M$3:M607),K608*L608)</f>
        <v>0</v>
      </c>
      <c r="N608" s="1">
        <f ca="1">IFERROR(IF(F608="",SUMIF(F$3:F608,F607,N$3:N607),VLOOKUP(J:J,Прайс!A:C,3,0)*K608)," ")</f>
        <v>0</v>
      </c>
      <c r="O608" s="7">
        <f ca="1">IFERROR(IF(F608="",SUMIF(F$3:F608,F607,O$3:O607),VLOOKUP(J:J,Прайс!A:E,5,0)*K608)," ")</f>
        <v>0</v>
      </c>
      <c r="P608" s="1">
        <f ca="1">IFERROR(IF(F608="",SUMIF(F$3:F608,F607,P$3:P607),VLOOKUP(J:J,Прайс!A:F,6,0)*K608)," ")</f>
        <v>0</v>
      </c>
      <c r="Q608" s="1">
        <f ca="1">IFERROR(IF(F608="",SUMIF(F$3:F608,F607,Q$3:Q607),VLOOKUP(J:J,Прайс!A:G,7,0)*K608)," ")</f>
        <v>0</v>
      </c>
      <c r="R608" s="7">
        <f ca="1">IFERROR(IF(F608="",SUMIF(F$3:F608,F607,R$3:R607),(N608-(M608+O608+P608)))," ")</f>
        <v>0</v>
      </c>
      <c r="S608" s="1">
        <f ca="1">IFERROR(IF(F608="",SUMIF(F$3:F608,F607,S$3:S607),(N608-(M608+O608+Q608)))," ")</f>
        <v>0</v>
      </c>
      <c r="T608" s="23" t="str">
        <f>IFERROR(IF(F608="",AVERAGEIF(F$3:F608,F607,T$3:T608),R608/N608)," ")</f>
        <v xml:space="preserve"> </v>
      </c>
      <c r="U608" s="23" t="str">
        <f>IFERROR(IF(F608="",AVERAGEIF(F$3:F608,F607,U$3:U608),S608/N608)," ")</f>
        <v xml:space="preserve"> </v>
      </c>
      <c r="V608" s="1" t="str">
        <f t="shared" si="29"/>
        <v xml:space="preserve"> </v>
      </c>
      <c r="AB608" s="7">
        <f ca="1">IFERROR(IF(F608="",SUMIF(F$3:F608,F607,AB$3:AB607),Доп!K606+Доп!L606)," ")</f>
        <v>0</v>
      </c>
      <c r="AC608" s="7">
        <f ca="1">IFERROR(IF(F608="",SUMIF(F$3:F608,F607,AC$3:AC607),IF(AB608&gt;0,AB608-(M608+P608),""))," ")</f>
        <v>0</v>
      </c>
      <c r="AD608" s="1">
        <f ca="1">IFERROR(IF(F608="",SUMIF(F$3:F608,F607,AD$3:AD607),IF(AB608&gt;0,AB608-(M608+Q608),""))," ")</f>
        <v>0</v>
      </c>
      <c r="AE608" s="23" t="str">
        <f>IFERROR(IF(F608="",AVERAGEIF(F$3:F608,F607,AE$3:AE608),AC608/N608)," ")</f>
        <v xml:space="preserve"> </v>
      </c>
      <c r="AF608" s="23" t="str">
        <f>IFERROR(IF(F608="",AVERAGEIF(F$3:F608,F607,AF$3:AF608),AD608/N608)," ")</f>
        <v xml:space="preserve"> </v>
      </c>
    </row>
    <row r="609" spans="7:32" ht="19" customHeight="1" x14ac:dyDescent="0.2">
      <c r="G609" s="1" t="str">
        <f t="shared" si="27"/>
        <v/>
      </c>
      <c r="I609" s="1">
        <f t="shared" si="28"/>
        <v>0</v>
      </c>
      <c r="M609" s="1">
        <f ca="1">IF(F609="",SUMIF(F$3:F609,F608,M$3:M608),K609*L609)</f>
        <v>0</v>
      </c>
      <c r="N609" s="1">
        <f ca="1">IFERROR(IF(F609="",SUMIF(F$3:F609,F608,N$3:N608),VLOOKUP(J:J,Прайс!A:C,3,0)*K609)," ")</f>
        <v>0</v>
      </c>
      <c r="O609" s="7">
        <f ca="1">IFERROR(IF(F609="",SUMIF(F$3:F609,F608,O$3:O608),VLOOKUP(J:J,Прайс!A:E,5,0)*K609)," ")</f>
        <v>0</v>
      </c>
      <c r="P609" s="1">
        <f ca="1">IFERROR(IF(F609="",SUMIF(F$3:F609,F608,P$3:P608),VLOOKUP(J:J,Прайс!A:F,6,0)*K609)," ")</f>
        <v>0</v>
      </c>
      <c r="Q609" s="1">
        <f ca="1">IFERROR(IF(F609="",SUMIF(F$3:F609,F608,Q$3:Q608),VLOOKUP(J:J,Прайс!A:G,7,0)*K609)," ")</f>
        <v>0</v>
      </c>
      <c r="R609" s="7">
        <f ca="1">IFERROR(IF(F609="",SUMIF(F$3:F609,F608,R$3:R608),(N609-(M609+O609+P609)))," ")</f>
        <v>0</v>
      </c>
      <c r="S609" s="1">
        <f ca="1">IFERROR(IF(F609="",SUMIF(F$3:F609,F608,S$3:S608),(N609-(M609+O609+Q609)))," ")</f>
        <v>0</v>
      </c>
      <c r="T609" s="23" t="str">
        <f>IFERROR(IF(F609="",AVERAGEIF(F$3:F609,F608,T$3:T609),R609/N609)," ")</f>
        <v xml:space="preserve"> </v>
      </c>
      <c r="U609" s="23" t="str">
        <f>IFERROR(IF(F609="",AVERAGEIF(F$3:F609,F608,U$3:U609),S609/N609)," ")</f>
        <v xml:space="preserve"> </v>
      </c>
      <c r="V609" s="1" t="str">
        <f t="shared" si="29"/>
        <v xml:space="preserve"> </v>
      </c>
      <c r="AB609" s="7">
        <f ca="1">IFERROR(IF(F609="",SUMIF(F$3:F609,F608,AB$3:AB608),Доп!K607+Доп!L607)," ")</f>
        <v>0</v>
      </c>
      <c r="AC609" s="7">
        <f ca="1">IFERROR(IF(F609="",SUMIF(F$3:F609,F608,AC$3:AC608),IF(AB609&gt;0,AB609-(M609+P609),""))," ")</f>
        <v>0</v>
      </c>
      <c r="AD609" s="1">
        <f ca="1">IFERROR(IF(F609="",SUMIF(F$3:F609,F608,AD$3:AD608),IF(AB609&gt;0,AB609-(M609+Q609),""))," ")</f>
        <v>0</v>
      </c>
      <c r="AE609" s="23" t="str">
        <f>IFERROR(IF(F609="",AVERAGEIF(F$3:F609,F608,AE$3:AE609),AC609/N609)," ")</f>
        <v xml:space="preserve"> </v>
      </c>
      <c r="AF609" s="23" t="str">
        <f>IFERROR(IF(F609="",AVERAGEIF(F$3:F609,F608,AF$3:AF609),AD609/N609)," ")</f>
        <v xml:space="preserve"> </v>
      </c>
    </row>
    <row r="610" spans="7:32" ht="19" customHeight="1" x14ac:dyDescent="0.2">
      <c r="G610" s="1" t="str">
        <f t="shared" si="27"/>
        <v/>
      </c>
      <c r="I610" s="1">
        <f t="shared" si="28"/>
        <v>0</v>
      </c>
      <c r="M610" s="1">
        <f ca="1">IF(F610="",SUMIF(F$3:F610,F609,M$3:M609),K610*L610)</f>
        <v>0</v>
      </c>
      <c r="N610" s="1">
        <f ca="1">IFERROR(IF(F610="",SUMIF(F$3:F610,F609,N$3:N609),VLOOKUP(J:J,Прайс!A:C,3,0)*K610)," ")</f>
        <v>0</v>
      </c>
      <c r="O610" s="7">
        <f ca="1">IFERROR(IF(F610="",SUMIF(F$3:F610,F609,O$3:O609),VLOOKUP(J:J,Прайс!A:E,5,0)*K610)," ")</f>
        <v>0</v>
      </c>
      <c r="P610" s="1">
        <f ca="1">IFERROR(IF(F610="",SUMIF(F$3:F610,F609,P$3:P609),VLOOKUP(J:J,Прайс!A:F,6,0)*K610)," ")</f>
        <v>0</v>
      </c>
      <c r="Q610" s="1">
        <f ca="1">IFERROR(IF(F610="",SUMIF(F$3:F610,F609,Q$3:Q609),VLOOKUP(J:J,Прайс!A:G,7,0)*K610)," ")</f>
        <v>0</v>
      </c>
      <c r="R610" s="7">
        <f ca="1">IFERROR(IF(F610="",SUMIF(F$3:F610,F609,R$3:R609),(N610-(M610+O610+P610)))," ")</f>
        <v>0</v>
      </c>
      <c r="S610" s="1">
        <f ca="1">IFERROR(IF(F610="",SUMIF(F$3:F610,F609,S$3:S609),(N610-(M610+O610+Q610)))," ")</f>
        <v>0</v>
      </c>
      <c r="T610" s="23" t="str">
        <f>IFERROR(IF(F610="",AVERAGEIF(F$3:F610,F609,T$3:T610),R610/N610)," ")</f>
        <v xml:space="preserve"> </v>
      </c>
      <c r="U610" s="23" t="str">
        <f>IFERROR(IF(F610="",AVERAGEIF(F$3:F610,F609,U$3:U610),S610/N610)," ")</f>
        <v xml:space="preserve"> </v>
      </c>
      <c r="V610" s="1" t="str">
        <f t="shared" si="29"/>
        <v xml:space="preserve"> </v>
      </c>
      <c r="AB610" s="7">
        <f ca="1">IFERROR(IF(F610="",SUMIF(F$3:F610,F609,AB$3:AB609),Доп!K608+Доп!L608)," ")</f>
        <v>0</v>
      </c>
      <c r="AC610" s="7">
        <f ca="1">IFERROR(IF(F610="",SUMIF(F$3:F610,F609,AC$3:AC609),IF(AB610&gt;0,AB610-(M610+P610),""))," ")</f>
        <v>0</v>
      </c>
      <c r="AD610" s="1">
        <f ca="1">IFERROR(IF(F610="",SUMIF(F$3:F610,F609,AD$3:AD609),IF(AB610&gt;0,AB610-(M610+Q610),""))," ")</f>
        <v>0</v>
      </c>
      <c r="AE610" s="23" t="str">
        <f>IFERROR(IF(F610="",AVERAGEIF(F$3:F610,F609,AE$3:AE610),AC610/N610)," ")</f>
        <v xml:space="preserve"> </v>
      </c>
      <c r="AF610" s="23" t="str">
        <f>IFERROR(IF(F610="",AVERAGEIF(F$3:F610,F609,AF$3:AF610),AD610/N610)," ")</f>
        <v xml:space="preserve"> </v>
      </c>
    </row>
    <row r="611" spans="7:32" ht="19" customHeight="1" x14ac:dyDescent="0.2">
      <c r="G611" s="1" t="str">
        <f t="shared" si="27"/>
        <v/>
      </c>
      <c r="I611" s="1">
        <f t="shared" si="28"/>
        <v>0</v>
      </c>
      <c r="M611" s="1">
        <f ca="1">IF(F611="",SUMIF(F$3:F611,F610,M$3:M610),K611*L611)</f>
        <v>0</v>
      </c>
      <c r="N611" s="1">
        <f ca="1">IFERROR(IF(F611="",SUMIF(F$3:F611,F610,N$3:N610),VLOOKUP(J:J,Прайс!A:C,3,0)*K611)," ")</f>
        <v>0</v>
      </c>
      <c r="O611" s="7">
        <f ca="1">IFERROR(IF(F611="",SUMIF(F$3:F611,F610,O$3:O610),VLOOKUP(J:J,Прайс!A:E,5,0)*K611)," ")</f>
        <v>0</v>
      </c>
      <c r="P611" s="1">
        <f ca="1">IFERROR(IF(F611="",SUMIF(F$3:F611,F610,P$3:P610),VLOOKUP(J:J,Прайс!A:F,6,0)*K611)," ")</f>
        <v>0</v>
      </c>
      <c r="Q611" s="1">
        <f ca="1">IFERROR(IF(F611="",SUMIF(F$3:F611,F610,Q$3:Q610),VLOOKUP(J:J,Прайс!A:G,7,0)*K611)," ")</f>
        <v>0</v>
      </c>
      <c r="R611" s="7">
        <f ca="1">IFERROR(IF(F611="",SUMIF(F$3:F611,F610,R$3:R610),(N611-(M611+O611+P611)))," ")</f>
        <v>0</v>
      </c>
      <c r="S611" s="1">
        <f ca="1">IFERROR(IF(F611="",SUMIF(F$3:F611,F610,S$3:S610),(N611-(M611+O611+Q611)))," ")</f>
        <v>0</v>
      </c>
      <c r="T611" s="23" t="str">
        <f>IFERROR(IF(F611="",AVERAGEIF(F$3:F611,F610,T$3:T611),R611/N611)," ")</f>
        <v xml:space="preserve"> </v>
      </c>
      <c r="U611" s="23" t="str">
        <f>IFERROR(IF(F611="",AVERAGEIF(F$3:F611,F610,U$3:U611),S611/N611)," ")</f>
        <v xml:space="preserve"> </v>
      </c>
      <c r="V611" s="1" t="str">
        <f t="shared" si="29"/>
        <v xml:space="preserve"> </v>
      </c>
      <c r="AB611" s="7">
        <f ca="1">IFERROR(IF(F611="",SUMIF(F$3:F611,F610,AB$3:AB610),Доп!K609+Доп!L609)," ")</f>
        <v>0</v>
      </c>
      <c r="AC611" s="7">
        <f ca="1">IFERROR(IF(F611="",SUMIF(F$3:F611,F610,AC$3:AC610),IF(AB611&gt;0,AB611-(M611+P611),""))," ")</f>
        <v>0</v>
      </c>
      <c r="AD611" s="1">
        <f ca="1">IFERROR(IF(F611="",SUMIF(F$3:F611,F610,AD$3:AD610),IF(AB611&gt;0,AB611-(M611+Q611),""))," ")</f>
        <v>0</v>
      </c>
      <c r="AE611" s="23" t="str">
        <f>IFERROR(IF(F611="",AVERAGEIF(F$3:F611,F610,AE$3:AE611),AC611/N611)," ")</f>
        <v xml:space="preserve"> </v>
      </c>
      <c r="AF611" s="23" t="str">
        <f>IFERROR(IF(F611="",AVERAGEIF(F$3:F611,F610,AF$3:AF611),AD611/N611)," ")</f>
        <v xml:space="preserve"> </v>
      </c>
    </row>
    <row r="612" spans="7:32" ht="19" customHeight="1" x14ac:dyDescent="0.2">
      <c r="G612" s="1" t="str">
        <f t="shared" si="27"/>
        <v/>
      </c>
      <c r="I612" s="1">
        <f t="shared" si="28"/>
        <v>0</v>
      </c>
      <c r="M612" s="1">
        <f ca="1">IF(F612="",SUMIF(F$3:F612,F611,M$3:M611),K612*L612)</f>
        <v>0</v>
      </c>
      <c r="N612" s="1">
        <f ca="1">IFERROR(IF(F612="",SUMIF(F$3:F612,F611,N$3:N611),VLOOKUP(J:J,Прайс!A:C,3,0)*K612)," ")</f>
        <v>0</v>
      </c>
      <c r="O612" s="7">
        <f ca="1">IFERROR(IF(F612="",SUMIF(F$3:F612,F611,O$3:O611),VLOOKUP(J:J,Прайс!A:E,5,0)*K612)," ")</f>
        <v>0</v>
      </c>
      <c r="P612" s="1">
        <f ca="1">IFERROR(IF(F612="",SUMIF(F$3:F612,F611,P$3:P611),VLOOKUP(J:J,Прайс!A:F,6,0)*K612)," ")</f>
        <v>0</v>
      </c>
      <c r="Q612" s="1">
        <f ca="1">IFERROR(IF(F612="",SUMIF(F$3:F612,F611,Q$3:Q611),VLOOKUP(J:J,Прайс!A:G,7,0)*K612)," ")</f>
        <v>0</v>
      </c>
      <c r="R612" s="7">
        <f ca="1">IFERROR(IF(F612="",SUMIF(F$3:F612,F611,R$3:R611),(N612-(M612+O612+P612)))," ")</f>
        <v>0</v>
      </c>
      <c r="S612" s="1">
        <f ca="1">IFERROR(IF(F612="",SUMIF(F$3:F612,F611,S$3:S611),(N612-(M612+O612+Q612)))," ")</f>
        <v>0</v>
      </c>
      <c r="T612" s="23" t="str">
        <f>IFERROR(IF(F612="",AVERAGEIF(F$3:F612,F611,T$3:T612),R612/N612)," ")</f>
        <v xml:space="preserve"> </v>
      </c>
      <c r="U612" s="23" t="str">
        <f>IFERROR(IF(F612="",AVERAGEIF(F$3:F612,F611,U$3:U612),S612/N612)," ")</f>
        <v xml:space="preserve"> </v>
      </c>
      <c r="V612" s="1" t="str">
        <f t="shared" si="29"/>
        <v xml:space="preserve"> </v>
      </c>
      <c r="AB612" s="7">
        <f ca="1">IFERROR(IF(F612="",SUMIF(F$3:F612,F611,AB$3:AB611),Доп!K610+Доп!L610)," ")</f>
        <v>0</v>
      </c>
      <c r="AC612" s="7">
        <f ca="1">IFERROR(IF(F612="",SUMIF(F$3:F612,F611,AC$3:AC611),IF(AB612&gt;0,AB612-(M612+P612),""))," ")</f>
        <v>0</v>
      </c>
      <c r="AD612" s="1">
        <f ca="1">IFERROR(IF(F612="",SUMIF(F$3:F612,F611,AD$3:AD611),IF(AB612&gt;0,AB612-(M612+Q612),""))," ")</f>
        <v>0</v>
      </c>
      <c r="AE612" s="23" t="str">
        <f>IFERROR(IF(F612="",AVERAGEIF(F$3:F612,F611,AE$3:AE612),AC612/N612)," ")</f>
        <v xml:space="preserve"> </v>
      </c>
      <c r="AF612" s="23" t="str">
        <f>IFERROR(IF(F612="",AVERAGEIF(F$3:F612,F611,AF$3:AF612),AD612/N612)," ")</f>
        <v xml:space="preserve"> </v>
      </c>
    </row>
    <row r="613" spans="7:32" ht="19" customHeight="1" x14ac:dyDescent="0.2">
      <c r="G613" s="1" t="str">
        <f t="shared" si="27"/>
        <v/>
      </c>
      <c r="I613" s="1">
        <f t="shared" si="28"/>
        <v>0</v>
      </c>
      <c r="M613" s="1">
        <f ca="1">IF(F613="",SUMIF(F$3:F613,F612,M$3:M612),K613*L613)</f>
        <v>0</v>
      </c>
      <c r="N613" s="1">
        <f ca="1">IFERROR(IF(F613="",SUMIF(F$3:F613,F612,N$3:N612),VLOOKUP(J:J,Прайс!A:C,3,0)*K613)," ")</f>
        <v>0</v>
      </c>
      <c r="O613" s="7">
        <f ca="1">IFERROR(IF(F613="",SUMIF(F$3:F613,F612,O$3:O612),VLOOKUP(J:J,Прайс!A:E,5,0)*K613)," ")</f>
        <v>0</v>
      </c>
      <c r="P613" s="1">
        <f ca="1">IFERROR(IF(F613="",SUMIF(F$3:F613,F612,P$3:P612),VLOOKUP(J:J,Прайс!A:F,6,0)*K613)," ")</f>
        <v>0</v>
      </c>
      <c r="Q613" s="1">
        <f ca="1">IFERROR(IF(F613="",SUMIF(F$3:F613,F612,Q$3:Q612),VLOOKUP(J:J,Прайс!A:G,7,0)*K613)," ")</f>
        <v>0</v>
      </c>
      <c r="R613" s="7">
        <f ca="1">IFERROR(IF(F613="",SUMIF(F$3:F613,F612,R$3:R612),(N613-(M613+O613+P613)))," ")</f>
        <v>0</v>
      </c>
      <c r="S613" s="1">
        <f ca="1">IFERROR(IF(F613="",SUMIF(F$3:F613,F612,S$3:S612),(N613-(M613+O613+Q613)))," ")</f>
        <v>0</v>
      </c>
      <c r="T613" s="23" t="str">
        <f>IFERROR(IF(F613="",AVERAGEIF(F$3:F613,F612,T$3:T613),R613/N613)," ")</f>
        <v xml:space="preserve"> </v>
      </c>
      <c r="U613" s="23" t="str">
        <f>IFERROR(IF(F613="",AVERAGEIF(F$3:F613,F612,U$3:U613),S613/N613)," ")</f>
        <v xml:space="preserve"> </v>
      </c>
      <c r="V613" s="1" t="str">
        <f t="shared" si="29"/>
        <v xml:space="preserve"> </v>
      </c>
      <c r="AB613" s="7">
        <f ca="1">IFERROR(IF(F613="",SUMIF(F$3:F613,F612,AB$3:AB612),Доп!K611+Доп!L611)," ")</f>
        <v>0</v>
      </c>
      <c r="AC613" s="7">
        <f ca="1">IFERROR(IF(F613="",SUMIF(F$3:F613,F612,AC$3:AC612),IF(AB613&gt;0,AB613-(M613+P613),""))," ")</f>
        <v>0</v>
      </c>
      <c r="AD613" s="1">
        <f ca="1">IFERROR(IF(F613="",SUMIF(F$3:F613,F612,AD$3:AD612),IF(AB613&gt;0,AB613-(M613+Q613),""))," ")</f>
        <v>0</v>
      </c>
      <c r="AE613" s="23" t="str">
        <f>IFERROR(IF(F613="",AVERAGEIF(F$3:F613,F612,AE$3:AE613),AC613/N613)," ")</f>
        <v xml:space="preserve"> </v>
      </c>
      <c r="AF613" s="23" t="str">
        <f>IFERROR(IF(F613="",AVERAGEIF(F$3:F613,F612,AF$3:AF613),AD613/N613)," ")</f>
        <v xml:space="preserve"> </v>
      </c>
    </row>
    <row r="614" spans="7:32" ht="19" customHeight="1" x14ac:dyDescent="0.2">
      <c r="G614" s="1" t="str">
        <f t="shared" si="27"/>
        <v/>
      </c>
      <c r="I614" s="1">
        <f t="shared" si="28"/>
        <v>0</v>
      </c>
      <c r="M614" s="1">
        <f ca="1">IF(F614="",SUMIF(F$3:F614,F613,M$3:M613),K614*L614)</f>
        <v>0</v>
      </c>
      <c r="N614" s="1">
        <f ca="1">IFERROR(IF(F614="",SUMIF(F$3:F614,F613,N$3:N613),VLOOKUP(J:J,Прайс!A:C,3,0)*K614)," ")</f>
        <v>0</v>
      </c>
      <c r="O614" s="7">
        <f ca="1">IFERROR(IF(F614="",SUMIF(F$3:F614,F613,O$3:O613),VLOOKUP(J:J,Прайс!A:E,5,0)*K614)," ")</f>
        <v>0</v>
      </c>
      <c r="P614" s="1">
        <f ca="1">IFERROR(IF(F614="",SUMIF(F$3:F614,F613,P$3:P613),VLOOKUP(J:J,Прайс!A:F,6,0)*K614)," ")</f>
        <v>0</v>
      </c>
      <c r="Q614" s="1">
        <f ca="1">IFERROR(IF(F614="",SUMIF(F$3:F614,F613,Q$3:Q613),VLOOKUP(J:J,Прайс!A:G,7,0)*K614)," ")</f>
        <v>0</v>
      </c>
      <c r="R614" s="7">
        <f ca="1">IFERROR(IF(F614="",SUMIF(F$3:F614,F613,R$3:R613),(N614-(M614+O614+P614)))," ")</f>
        <v>0</v>
      </c>
      <c r="S614" s="1">
        <f ca="1">IFERROR(IF(F614="",SUMIF(F$3:F614,F613,S$3:S613),(N614-(M614+O614+Q614)))," ")</f>
        <v>0</v>
      </c>
      <c r="T614" s="23" t="str">
        <f>IFERROR(IF(F614="",AVERAGEIF(F$3:F614,F613,T$3:T614),R614/N614)," ")</f>
        <v xml:space="preserve"> </v>
      </c>
      <c r="U614" s="23" t="str">
        <f>IFERROR(IF(F614="",AVERAGEIF(F$3:F614,F613,U$3:U614),S614/N614)," ")</f>
        <v xml:space="preserve"> </v>
      </c>
      <c r="V614" s="1" t="str">
        <f t="shared" si="29"/>
        <v xml:space="preserve"> </v>
      </c>
      <c r="AB614" s="7">
        <f ca="1">IFERROR(IF(F614="",SUMIF(F$3:F614,F613,AB$3:AB613),Доп!K612+Доп!L612)," ")</f>
        <v>0</v>
      </c>
      <c r="AC614" s="7">
        <f ca="1">IFERROR(IF(F614="",SUMIF(F$3:F614,F613,AC$3:AC613),IF(AB614&gt;0,AB614-(M614+P614),""))," ")</f>
        <v>0</v>
      </c>
      <c r="AD614" s="1">
        <f ca="1">IFERROR(IF(F614="",SUMIF(F$3:F614,F613,AD$3:AD613),IF(AB614&gt;0,AB614-(M614+Q614),""))," ")</f>
        <v>0</v>
      </c>
      <c r="AE614" s="23" t="str">
        <f>IFERROR(IF(F614="",AVERAGEIF(F$3:F614,F613,AE$3:AE614),AC614/N614)," ")</f>
        <v xml:space="preserve"> </v>
      </c>
      <c r="AF614" s="23" t="str">
        <f>IFERROR(IF(F614="",AVERAGEIF(F$3:F614,F613,AF$3:AF614),AD614/N614)," ")</f>
        <v xml:space="preserve"> </v>
      </c>
    </row>
    <row r="615" spans="7:32" ht="19" customHeight="1" x14ac:dyDescent="0.2">
      <c r="G615" s="1" t="str">
        <f t="shared" si="27"/>
        <v/>
      </c>
      <c r="I615" s="1">
        <f t="shared" si="28"/>
        <v>0</v>
      </c>
      <c r="M615" s="1">
        <f ca="1">IF(F615="",SUMIF(F$3:F615,F614,M$3:M614),K615*L615)</f>
        <v>0</v>
      </c>
      <c r="N615" s="1">
        <f ca="1">IFERROR(IF(F615="",SUMIF(F$3:F615,F614,N$3:N614),VLOOKUP(J:J,Прайс!A:C,3,0)*K615)," ")</f>
        <v>0</v>
      </c>
      <c r="O615" s="7">
        <f ca="1">IFERROR(IF(F615="",SUMIF(F$3:F615,F614,O$3:O614),VLOOKUP(J:J,Прайс!A:E,5,0)*K615)," ")</f>
        <v>0</v>
      </c>
      <c r="P615" s="1">
        <f ca="1">IFERROR(IF(F615="",SUMIF(F$3:F615,F614,P$3:P614),VLOOKUP(J:J,Прайс!A:F,6,0)*K615)," ")</f>
        <v>0</v>
      </c>
      <c r="Q615" s="1">
        <f ca="1">IFERROR(IF(F615="",SUMIF(F$3:F615,F614,Q$3:Q614),VLOOKUP(J:J,Прайс!A:G,7,0)*K615)," ")</f>
        <v>0</v>
      </c>
      <c r="R615" s="7">
        <f ca="1">IFERROR(IF(F615="",SUMIF(F$3:F615,F614,R$3:R614),(N615-(M615+O615+P615)))," ")</f>
        <v>0</v>
      </c>
      <c r="S615" s="1">
        <f ca="1">IFERROR(IF(F615="",SUMIF(F$3:F615,F614,S$3:S614),(N615-(M615+O615+Q615)))," ")</f>
        <v>0</v>
      </c>
      <c r="T615" s="23" t="str">
        <f>IFERROR(IF(F615="",AVERAGEIF(F$3:F615,F614,T$3:T615),R615/N615)," ")</f>
        <v xml:space="preserve"> </v>
      </c>
      <c r="U615" s="23" t="str">
        <f>IFERROR(IF(F615="",AVERAGEIF(F$3:F615,F614,U$3:U615),S615/N615)," ")</f>
        <v xml:space="preserve"> </v>
      </c>
      <c r="V615" s="1" t="str">
        <f t="shared" si="29"/>
        <v xml:space="preserve"> </v>
      </c>
      <c r="AB615" s="7">
        <f ca="1">IFERROR(IF(F615="",SUMIF(F$3:F615,F614,AB$3:AB614),Доп!K613+Доп!L613)," ")</f>
        <v>0</v>
      </c>
      <c r="AC615" s="7">
        <f ca="1">IFERROR(IF(F615="",SUMIF(F$3:F615,F614,AC$3:AC614),IF(AB615&gt;0,AB615-(M615+P615),""))," ")</f>
        <v>0</v>
      </c>
      <c r="AD615" s="1">
        <f ca="1">IFERROR(IF(F615="",SUMIF(F$3:F615,F614,AD$3:AD614),IF(AB615&gt;0,AB615-(M615+Q615),""))," ")</f>
        <v>0</v>
      </c>
      <c r="AE615" s="23" t="str">
        <f>IFERROR(IF(F615="",AVERAGEIF(F$3:F615,F614,AE$3:AE615),AC615/N615)," ")</f>
        <v xml:space="preserve"> </v>
      </c>
      <c r="AF615" s="23" t="str">
        <f>IFERROR(IF(F615="",AVERAGEIF(F$3:F615,F614,AF$3:AF615),AD615/N615)," ")</f>
        <v xml:space="preserve"> </v>
      </c>
    </row>
    <row r="616" spans="7:32" ht="19" customHeight="1" x14ac:dyDescent="0.2">
      <c r="G616" s="1" t="str">
        <f t="shared" si="27"/>
        <v/>
      </c>
      <c r="I616" s="1">
        <f t="shared" si="28"/>
        <v>0</v>
      </c>
      <c r="M616" s="1">
        <f ca="1">IF(F616="",SUMIF(F$3:F616,F615,M$3:M615),K616*L616)</f>
        <v>0</v>
      </c>
      <c r="N616" s="1">
        <f ca="1">IFERROR(IF(F616="",SUMIF(F$3:F616,F615,N$3:N615),VLOOKUP(J:J,Прайс!A:C,3,0)*K616)," ")</f>
        <v>0</v>
      </c>
      <c r="O616" s="7">
        <f ca="1">IFERROR(IF(F616="",SUMIF(F$3:F616,F615,O$3:O615),VLOOKUP(J:J,Прайс!A:E,5,0)*K616)," ")</f>
        <v>0</v>
      </c>
      <c r="P616" s="1">
        <f ca="1">IFERROR(IF(F616="",SUMIF(F$3:F616,F615,P$3:P615),VLOOKUP(J:J,Прайс!A:F,6,0)*K616)," ")</f>
        <v>0</v>
      </c>
      <c r="Q616" s="1">
        <f ca="1">IFERROR(IF(F616="",SUMIF(F$3:F616,F615,Q$3:Q615),VLOOKUP(J:J,Прайс!A:G,7,0)*K616)," ")</f>
        <v>0</v>
      </c>
      <c r="R616" s="7">
        <f ca="1">IFERROR(IF(F616="",SUMIF(F$3:F616,F615,R$3:R615),(N616-(M616+O616+P616)))," ")</f>
        <v>0</v>
      </c>
      <c r="S616" s="1">
        <f ca="1">IFERROR(IF(F616="",SUMIF(F$3:F616,F615,S$3:S615),(N616-(M616+O616+Q616)))," ")</f>
        <v>0</v>
      </c>
      <c r="T616" s="23" t="str">
        <f>IFERROR(IF(F616="",AVERAGEIF(F$3:F616,F615,T$3:T616),R616/N616)," ")</f>
        <v xml:space="preserve"> </v>
      </c>
      <c r="U616" s="23" t="str">
        <f>IFERROR(IF(F616="",AVERAGEIF(F$3:F616,F615,U$3:U616),S616/N616)," ")</f>
        <v xml:space="preserve"> </v>
      </c>
      <c r="V616" s="1" t="str">
        <f t="shared" si="29"/>
        <v xml:space="preserve"> </v>
      </c>
      <c r="AB616" s="7">
        <f ca="1">IFERROR(IF(F616="",SUMIF(F$3:F616,F615,AB$3:AB615),Доп!K614+Доп!L614)," ")</f>
        <v>0</v>
      </c>
      <c r="AC616" s="7">
        <f ca="1">IFERROR(IF(F616="",SUMIF(F$3:F616,F615,AC$3:AC615),IF(AB616&gt;0,AB616-(M616+P616),""))," ")</f>
        <v>0</v>
      </c>
      <c r="AD616" s="1">
        <f ca="1">IFERROR(IF(F616="",SUMIF(F$3:F616,F615,AD$3:AD615),IF(AB616&gt;0,AB616-(M616+Q616),""))," ")</f>
        <v>0</v>
      </c>
      <c r="AE616" s="23" t="str">
        <f>IFERROR(IF(F616="",AVERAGEIF(F$3:F616,F615,AE$3:AE616),AC616/N616)," ")</f>
        <v xml:space="preserve"> </v>
      </c>
      <c r="AF616" s="23" t="str">
        <f>IFERROR(IF(F616="",AVERAGEIF(F$3:F616,F615,AF$3:AF616),AD616/N616)," ")</f>
        <v xml:space="preserve"> </v>
      </c>
    </row>
    <row r="617" spans="7:32" ht="19" customHeight="1" x14ac:dyDescent="0.2">
      <c r="G617" s="1" t="str">
        <f t="shared" si="27"/>
        <v/>
      </c>
      <c r="I617" s="1">
        <f t="shared" si="28"/>
        <v>0</v>
      </c>
      <c r="M617" s="1">
        <f ca="1">IF(F617="",SUMIF(F$3:F617,F616,M$3:M616),K617*L617)</f>
        <v>0</v>
      </c>
      <c r="N617" s="1">
        <f ca="1">IFERROR(IF(F617="",SUMIF(F$3:F617,F616,N$3:N616),VLOOKUP(J:J,Прайс!A:C,3,0)*K617)," ")</f>
        <v>0</v>
      </c>
      <c r="O617" s="7">
        <f ca="1">IFERROR(IF(F617="",SUMIF(F$3:F617,F616,O$3:O616),VLOOKUP(J:J,Прайс!A:E,5,0)*K617)," ")</f>
        <v>0</v>
      </c>
      <c r="P617" s="1">
        <f ca="1">IFERROR(IF(F617="",SUMIF(F$3:F617,F616,P$3:P616),VLOOKUP(J:J,Прайс!A:F,6,0)*K617)," ")</f>
        <v>0</v>
      </c>
      <c r="Q617" s="1">
        <f ca="1">IFERROR(IF(F617="",SUMIF(F$3:F617,F616,Q$3:Q616),VLOOKUP(J:J,Прайс!A:G,7,0)*K617)," ")</f>
        <v>0</v>
      </c>
      <c r="R617" s="7">
        <f ca="1">IFERROR(IF(F617="",SUMIF(F$3:F617,F616,R$3:R616),(N617-(M617+O617+P617)))," ")</f>
        <v>0</v>
      </c>
      <c r="S617" s="1">
        <f ca="1">IFERROR(IF(F617="",SUMIF(F$3:F617,F616,S$3:S616),(N617-(M617+O617+Q617)))," ")</f>
        <v>0</v>
      </c>
      <c r="T617" s="23" t="str">
        <f>IFERROR(IF(F617="",AVERAGEIF(F$3:F617,F616,T$3:T617),R617/N617)," ")</f>
        <v xml:space="preserve"> </v>
      </c>
      <c r="U617" s="23" t="str">
        <f>IFERROR(IF(F617="",AVERAGEIF(F$3:F617,F616,U$3:U617),S617/N617)," ")</f>
        <v xml:space="preserve"> </v>
      </c>
      <c r="V617" s="1" t="str">
        <f t="shared" si="29"/>
        <v xml:space="preserve"> </v>
      </c>
      <c r="AB617" s="7">
        <f ca="1">IFERROR(IF(F617="",SUMIF(F$3:F617,F616,AB$3:AB616),Доп!K615+Доп!L615)," ")</f>
        <v>0</v>
      </c>
      <c r="AC617" s="7">
        <f ca="1">IFERROR(IF(F617="",SUMIF(F$3:F617,F616,AC$3:AC616),IF(AB617&gt;0,AB617-(M617+P617),""))," ")</f>
        <v>0</v>
      </c>
      <c r="AD617" s="1">
        <f ca="1">IFERROR(IF(F617="",SUMIF(F$3:F617,F616,AD$3:AD616),IF(AB617&gt;0,AB617-(M617+Q617),""))," ")</f>
        <v>0</v>
      </c>
      <c r="AE617" s="23" t="str">
        <f>IFERROR(IF(F617="",AVERAGEIF(F$3:F617,F616,AE$3:AE617),AC617/N617)," ")</f>
        <v xml:space="preserve"> </v>
      </c>
      <c r="AF617" s="23" t="str">
        <f>IFERROR(IF(F617="",AVERAGEIF(F$3:F617,F616,AF$3:AF617),AD617/N617)," ")</f>
        <v xml:space="preserve"> </v>
      </c>
    </row>
    <row r="618" spans="7:32" ht="19" customHeight="1" x14ac:dyDescent="0.2">
      <c r="G618" s="1" t="str">
        <f t="shared" si="27"/>
        <v/>
      </c>
      <c r="I618" s="1">
        <f t="shared" si="28"/>
        <v>0</v>
      </c>
      <c r="M618" s="1">
        <f ca="1">IF(F618="",SUMIF(F$3:F618,F617,M$3:M617),K618*L618)</f>
        <v>0</v>
      </c>
      <c r="N618" s="1">
        <f ca="1">IFERROR(IF(F618="",SUMIF(F$3:F618,F617,N$3:N617),VLOOKUP(J:J,Прайс!A:C,3,0)*K618)," ")</f>
        <v>0</v>
      </c>
      <c r="O618" s="7">
        <f ca="1">IFERROR(IF(F618="",SUMIF(F$3:F618,F617,O$3:O617),VLOOKUP(J:J,Прайс!A:E,5,0)*K618)," ")</f>
        <v>0</v>
      </c>
      <c r="P618" s="1">
        <f ca="1">IFERROR(IF(F618="",SUMIF(F$3:F618,F617,P$3:P617),VLOOKUP(J:J,Прайс!A:F,6,0)*K618)," ")</f>
        <v>0</v>
      </c>
      <c r="Q618" s="1">
        <f ca="1">IFERROR(IF(F618="",SUMIF(F$3:F618,F617,Q$3:Q617),VLOOKUP(J:J,Прайс!A:G,7,0)*K618)," ")</f>
        <v>0</v>
      </c>
      <c r="R618" s="7">
        <f ca="1">IFERROR(IF(F618="",SUMIF(F$3:F618,F617,R$3:R617),(N618-(M618+O618+P618)))," ")</f>
        <v>0</v>
      </c>
      <c r="S618" s="1">
        <f ca="1">IFERROR(IF(F618="",SUMIF(F$3:F618,F617,S$3:S617),(N618-(M618+O618+Q618)))," ")</f>
        <v>0</v>
      </c>
      <c r="T618" s="23" t="str">
        <f>IFERROR(IF(F618="",AVERAGEIF(F$3:F618,F617,T$3:T618),R618/N618)," ")</f>
        <v xml:space="preserve"> </v>
      </c>
      <c r="U618" s="23" t="str">
        <f>IFERROR(IF(F618="",AVERAGEIF(F$3:F618,F617,U$3:U618),S618/N618)," ")</f>
        <v xml:space="preserve"> </v>
      </c>
      <c r="V618" s="1" t="str">
        <f t="shared" si="29"/>
        <v xml:space="preserve"> </v>
      </c>
      <c r="AB618" s="7">
        <f ca="1">IFERROR(IF(F618="",SUMIF(F$3:F618,F617,AB$3:AB617),Доп!K616+Доп!L616)," ")</f>
        <v>0</v>
      </c>
      <c r="AC618" s="7">
        <f ca="1">IFERROR(IF(F618="",SUMIF(F$3:F618,F617,AC$3:AC617),IF(AB618&gt;0,AB618-(M618+P618),""))," ")</f>
        <v>0</v>
      </c>
      <c r="AD618" s="1">
        <f ca="1">IFERROR(IF(F618="",SUMIF(F$3:F618,F617,AD$3:AD617),IF(AB618&gt;0,AB618-(M618+Q618),""))," ")</f>
        <v>0</v>
      </c>
      <c r="AE618" s="23" t="str">
        <f>IFERROR(IF(F618="",AVERAGEIF(F$3:F618,F617,AE$3:AE618),AC618/N618)," ")</f>
        <v xml:space="preserve"> </v>
      </c>
      <c r="AF618" s="23" t="str">
        <f>IFERROR(IF(F618="",AVERAGEIF(F$3:F618,F617,AF$3:AF618),AD618/N618)," ")</f>
        <v xml:space="preserve"> </v>
      </c>
    </row>
    <row r="619" spans="7:32" ht="19" customHeight="1" x14ac:dyDescent="0.2">
      <c r="G619" s="1" t="str">
        <f t="shared" si="27"/>
        <v/>
      </c>
      <c r="I619" s="1">
        <f t="shared" si="28"/>
        <v>0</v>
      </c>
      <c r="M619" s="1">
        <f ca="1">IF(F619="",SUMIF(F$3:F619,F618,M$3:M618),K619*L619)</f>
        <v>0</v>
      </c>
      <c r="N619" s="1">
        <f ca="1">IFERROR(IF(F619="",SUMIF(F$3:F619,F618,N$3:N618),VLOOKUP(J:J,Прайс!A:C,3,0)*K619)," ")</f>
        <v>0</v>
      </c>
      <c r="O619" s="7">
        <f ca="1">IFERROR(IF(F619="",SUMIF(F$3:F619,F618,O$3:O618),VLOOKUP(J:J,Прайс!A:E,5,0)*K619)," ")</f>
        <v>0</v>
      </c>
      <c r="P619" s="1">
        <f ca="1">IFERROR(IF(F619="",SUMIF(F$3:F619,F618,P$3:P618),VLOOKUP(J:J,Прайс!A:F,6,0)*K619)," ")</f>
        <v>0</v>
      </c>
      <c r="Q619" s="1">
        <f ca="1">IFERROR(IF(F619="",SUMIF(F$3:F619,F618,Q$3:Q618),VLOOKUP(J:J,Прайс!A:G,7,0)*K619)," ")</f>
        <v>0</v>
      </c>
      <c r="R619" s="7">
        <f ca="1">IFERROR(IF(F619="",SUMIF(F$3:F619,F618,R$3:R618),(N619-(M619+O619+P619)))," ")</f>
        <v>0</v>
      </c>
      <c r="S619" s="1">
        <f ca="1">IFERROR(IF(F619="",SUMIF(F$3:F619,F618,S$3:S618),(N619-(M619+O619+Q619)))," ")</f>
        <v>0</v>
      </c>
      <c r="T619" s="23" t="str">
        <f>IFERROR(IF(F619="",AVERAGEIF(F$3:F619,F618,T$3:T619),R619/N619)," ")</f>
        <v xml:space="preserve"> </v>
      </c>
      <c r="U619" s="23" t="str">
        <f>IFERROR(IF(F619="",AVERAGEIF(F$3:F619,F618,U$3:U619),S619/N619)," ")</f>
        <v xml:space="preserve"> </v>
      </c>
      <c r="V619" s="1" t="str">
        <f t="shared" si="29"/>
        <v xml:space="preserve"> </v>
      </c>
      <c r="AB619" s="7">
        <f ca="1">IFERROR(IF(F619="",SUMIF(F$3:F619,F618,AB$3:AB618),Доп!K617+Доп!L617)," ")</f>
        <v>0</v>
      </c>
      <c r="AC619" s="7">
        <f ca="1">IFERROR(IF(F619="",SUMIF(F$3:F619,F618,AC$3:AC618),IF(AB619&gt;0,AB619-(M619+P619),""))," ")</f>
        <v>0</v>
      </c>
      <c r="AD619" s="1">
        <f ca="1">IFERROR(IF(F619="",SUMIF(F$3:F619,F618,AD$3:AD618),IF(AB619&gt;0,AB619-(M619+Q619),""))," ")</f>
        <v>0</v>
      </c>
      <c r="AE619" s="23" t="str">
        <f>IFERROR(IF(F619="",AVERAGEIF(F$3:F619,F618,AE$3:AE619),AC619/N619)," ")</f>
        <v xml:space="preserve"> </v>
      </c>
      <c r="AF619" s="23" t="str">
        <f>IFERROR(IF(F619="",AVERAGEIF(F$3:F619,F618,AF$3:AF619),AD619/N619)," ")</f>
        <v xml:space="preserve"> </v>
      </c>
    </row>
    <row r="620" spans="7:32" ht="19" customHeight="1" x14ac:dyDescent="0.2">
      <c r="G620" s="1" t="str">
        <f t="shared" si="27"/>
        <v/>
      </c>
      <c r="I620" s="1">
        <f t="shared" si="28"/>
        <v>0</v>
      </c>
      <c r="M620" s="1">
        <f ca="1">IF(F620="",SUMIF(F$3:F620,F619,M$3:M619),K620*L620)</f>
        <v>0</v>
      </c>
      <c r="N620" s="1">
        <f ca="1">IFERROR(IF(F620="",SUMIF(F$3:F620,F619,N$3:N619),VLOOKUP(J:J,Прайс!A:C,3,0)*K620)," ")</f>
        <v>0</v>
      </c>
      <c r="O620" s="7">
        <f ca="1">IFERROR(IF(F620="",SUMIF(F$3:F620,F619,O$3:O619),VLOOKUP(J:J,Прайс!A:E,5,0)*K620)," ")</f>
        <v>0</v>
      </c>
      <c r="P620" s="1">
        <f ca="1">IFERROR(IF(F620="",SUMIF(F$3:F620,F619,P$3:P619),VLOOKUP(J:J,Прайс!A:F,6,0)*K620)," ")</f>
        <v>0</v>
      </c>
      <c r="Q620" s="1">
        <f ca="1">IFERROR(IF(F620="",SUMIF(F$3:F620,F619,Q$3:Q619),VLOOKUP(J:J,Прайс!A:G,7,0)*K620)," ")</f>
        <v>0</v>
      </c>
      <c r="R620" s="7">
        <f ca="1">IFERROR(IF(F620="",SUMIF(F$3:F620,F619,R$3:R619),(N620-(M620+O620+P620)))," ")</f>
        <v>0</v>
      </c>
      <c r="S620" s="1">
        <f ca="1">IFERROR(IF(F620="",SUMIF(F$3:F620,F619,S$3:S619),(N620-(M620+O620+Q620)))," ")</f>
        <v>0</v>
      </c>
      <c r="T620" s="23" t="str">
        <f>IFERROR(IF(F620="",AVERAGEIF(F$3:F620,F619,T$3:T620),R620/N620)," ")</f>
        <v xml:space="preserve"> </v>
      </c>
      <c r="U620" s="23" t="str">
        <f>IFERROR(IF(F620="",AVERAGEIF(F$3:F620,F619,U$3:U620),S620/N620)," ")</f>
        <v xml:space="preserve"> </v>
      </c>
      <c r="V620" s="1" t="str">
        <f t="shared" si="29"/>
        <v xml:space="preserve"> </v>
      </c>
      <c r="AB620" s="7">
        <f ca="1">IFERROR(IF(F620="",SUMIF(F$3:F620,F619,AB$3:AB619),Доп!K618+Доп!L618)," ")</f>
        <v>0</v>
      </c>
      <c r="AC620" s="7">
        <f ca="1">IFERROR(IF(F620="",SUMIF(F$3:F620,F619,AC$3:AC619),IF(AB620&gt;0,AB620-(M620+P620),""))," ")</f>
        <v>0</v>
      </c>
      <c r="AD620" s="1">
        <f ca="1">IFERROR(IF(F620="",SUMIF(F$3:F620,F619,AD$3:AD619),IF(AB620&gt;0,AB620-(M620+Q620),""))," ")</f>
        <v>0</v>
      </c>
      <c r="AE620" s="23" t="str">
        <f>IFERROR(IF(F620="",AVERAGEIF(F$3:F620,F619,AE$3:AE620),AC620/N620)," ")</f>
        <v xml:space="preserve"> </v>
      </c>
      <c r="AF620" s="23" t="str">
        <f>IFERROR(IF(F620="",AVERAGEIF(F$3:F620,F619,AF$3:AF620),AD620/N620)," ")</f>
        <v xml:space="preserve"> </v>
      </c>
    </row>
    <row r="621" spans="7:32" ht="19" customHeight="1" x14ac:dyDescent="0.2">
      <c r="G621" s="1" t="str">
        <f t="shared" si="27"/>
        <v/>
      </c>
      <c r="I621" s="1">
        <f t="shared" si="28"/>
        <v>0</v>
      </c>
      <c r="M621" s="1">
        <f ca="1">IF(F621="",SUMIF(F$3:F621,F620,M$3:M620),K621*L621)</f>
        <v>0</v>
      </c>
      <c r="N621" s="1">
        <f ca="1">IFERROR(IF(F621="",SUMIF(F$3:F621,F620,N$3:N620),VLOOKUP(J:J,Прайс!A:C,3,0)*K621)," ")</f>
        <v>0</v>
      </c>
      <c r="O621" s="7">
        <f ca="1">IFERROR(IF(F621="",SUMIF(F$3:F621,F620,O$3:O620),VLOOKUP(J:J,Прайс!A:E,5,0)*K621)," ")</f>
        <v>0</v>
      </c>
      <c r="P621" s="1">
        <f ca="1">IFERROR(IF(F621="",SUMIF(F$3:F621,F620,P$3:P620),VLOOKUP(J:J,Прайс!A:F,6,0)*K621)," ")</f>
        <v>0</v>
      </c>
      <c r="Q621" s="1">
        <f ca="1">IFERROR(IF(F621="",SUMIF(F$3:F621,F620,Q$3:Q620),VLOOKUP(J:J,Прайс!A:G,7,0)*K621)," ")</f>
        <v>0</v>
      </c>
      <c r="R621" s="7">
        <f ca="1">IFERROR(IF(F621="",SUMIF(F$3:F621,F620,R$3:R620),(N621-(M621+O621+P621)))," ")</f>
        <v>0</v>
      </c>
      <c r="S621" s="1">
        <f ca="1">IFERROR(IF(F621="",SUMIF(F$3:F621,F620,S$3:S620),(N621-(M621+O621+Q621)))," ")</f>
        <v>0</v>
      </c>
      <c r="T621" s="23" t="str">
        <f>IFERROR(IF(F621="",AVERAGEIF(F$3:F621,F620,T$3:T621),R621/N621)," ")</f>
        <v xml:space="preserve"> </v>
      </c>
      <c r="U621" s="23" t="str">
        <f>IFERROR(IF(F621="",AVERAGEIF(F$3:F621,F620,U$3:U621),S621/N621)," ")</f>
        <v xml:space="preserve"> </v>
      </c>
      <c r="V621" s="1" t="str">
        <f t="shared" si="29"/>
        <v xml:space="preserve"> </v>
      </c>
      <c r="AB621" s="7">
        <f ca="1">IFERROR(IF(F621="",SUMIF(F$3:F621,F620,AB$3:AB620),Доп!K619+Доп!L619)," ")</f>
        <v>0</v>
      </c>
      <c r="AC621" s="7">
        <f ca="1">IFERROR(IF(F621="",SUMIF(F$3:F621,F620,AC$3:AC620),IF(AB621&gt;0,AB621-(M621+P621),""))," ")</f>
        <v>0</v>
      </c>
      <c r="AD621" s="1">
        <f ca="1">IFERROR(IF(F621="",SUMIF(F$3:F621,F620,AD$3:AD620),IF(AB621&gt;0,AB621-(M621+Q621),""))," ")</f>
        <v>0</v>
      </c>
      <c r="AE621" s="23" t="str">
        <f>IFERROR(IF(F621="",AVERAGEIF(F$3:F621,F620,AE$3:AE621),AC621/N621)," ")</f>
        <v xml:space="preserve"> </v>
      </c>
      <c r="AF621" s="23" t="str">
        <f>IFERROR(IF(F621="",AVERAGEIF(F$3:F621,F620,AF$3:AF621),AD621/N621)," ")</f>
        <v xml:space="preserve"> </v>
      </c>
    </row>
    <row r="622" spans="7:32" ht="19" customHeight="1" x14ac:dyDescent="0.2">
      <c r="G622" s="1" t="str">
        <f t="shared" si="27"/>
        <v/>
      </c>
      <c r="I622" s="1">
        <f t="shared" si="28"/>
        <v>0</v>
      </c>
      <c r="M622" s="1">
        <f ca="1">IF(F622="",SUMIF(F$3:F622,F621,M$3:M621),K622*L622)</f>
        <v>0</v>
      </c>
      <c r="N622" s="1">
        <f ca="1">IFERROR(IF(F622="",SUMIF(F$3:F622,F621,N$3:N621),VLOOKUP(J:J,Прайс!A:C,3,0)*K622)," ")</f>
        <v>0</v>
      </c>
      <c r="O622" s="7">
        <f ca="1">IFERROR(IF(F622="",SUMIF(F$3:F622,F621,O$3:O621),VLOOKUP(J:J,Прайс!A:E,5,0)*K622)," ")</f>
        <v>0</v>
      </c>
      <c r="P622" s="1">
        <f ca="1">IFERROR(IF(F622="",SUMIF(F$3:F622,F621,P$3:P621),VLOOKUP(J:J,Прайс!A:F,6,0)*K622)," ")</f>
        <v>0</v>
      </c>
      <c r="Q622" s="1">
        <f ca="1">IFERROR(IF(F622="",SUMIF(F$3:F622,F621,Q$3:Q621),VLOOKUP(J:J,Прайс!A:G,7,0)*K622)," ")</f>
        <v>0</v>
      </c>
      <c r="R622" s="7">
        <f ca="1">IFERROR(IF(F622="",SUMIF(F$3:F622,F621,R$3:R621),(N622-(M622+O622+P622)))," ")</f>
        <v>0</v>
      </c>
      <c r="S622" s="1">
        <f ca="1">IFERROR(IF(F622="",SUMIF(F$3:F622,F621,S$3:S621),(N622-(M622+O622+Q622)))," ")</f>
        <v>0</v>
      </c>
      <c r="T622" s="23" t="str">
        <f>IFERROR(IF(F622="",AVERAGEIF(F$3:F622,F621,T$3:T622),R622/N622)," ")</f>
        <v xml:space="preserve"> </v>
      </c>
      <c r="U622" s="23" t="str">
        <f>IFERROR(IF(F622="",AVERAGEIF(F$3:F622,F621,U$3:U622),S622/N622)," ")</f>
        <v xml:space="preserve"> </v>
      </c>
      <c r="V622" s="1" t="str">
        <f t="shared" si="29"/>
        <v xml:space="preserve"> </v>
      </c>
      <c r="AB622" s="7">
        <f ca="1">IFERROR(IF(F622="",SUMIF(F$3:F622,F621,AB$3:AB621),Доп!K620+Доп!L620)," ")</f>
        <v>0</v>
      </c>
      <c r="AC622" s="7">
        <f ca="1">IFERROR(IF(F622="",SUMIF(F$3:F622,F621,AC$3:AC621),IF(AB622&gt;0,AB622-(M622+P622),""))," ")</f>
        <v>0</v>
      </c>
      <c r="AD622" s="1">
        <f ca="1">IFERROR(IF(F622="",SUMIF(F$3:F622,F621,AD$3:AD621),IF(AB622&gt;0,AB622-(M622+Q622),""))," ")</f>
        <v>0</v>
      </c>
      <c r="AE622" s="23" t="str">
        <f>IFERROR(IF(F622="",AVERAGEIF(F$3:F622,F621,AE$3:AE622),AC622/N622)," ")</f>
        <v xml:space="preserve"> </v>
      </c>
      <c r="AF622" s="23" t="str">
        <f>IFERROR(IF(F622="",AVERAGEIF(F$3:F622,F621,AF$3:AF622),AD622/N622)," ")</f>
        <v xml:space="preserve"> </v>
      </c>
    </row>
    <row r="623" spans="7:32" ht="19" customHeight="1" x14ac:dyDescent="0.2">
      <c r="G623" s="1" t="str">
        <f t="shared" si="27"/>
        <v/>
      </c>
      <c r="I623" s="1">
        <f t="shared" si="28"/>
        <v>0</v>
      </c>
      <c r="M623" s="1">
        <f ca="1">IF(F623="",SUMIF(F$3:F623,F622,M$3:M622),K623*L623)</f>
        <v>0</v>
      </c>
      <c r="N623" s="1">
        <f ca="1">IFERROR(IF(F623="",SUMIF(F$3:F623,F622,N$3:N622),VLOOKUP(J:J,Прайс!A:C,3,0)*K623)," ")</f>
        <v>0</v>
      </c>
      <c r="O623" s="7">
        <f ca="1">IFERROR(IF(F623="",SUMIF(F$3:F623,F622,O$3:O622),VLOOKUP(J:J,Прайс!A:E,5,0)*K623)," ")</f>
        <v>0</v>
      </c>
      <c r="P623" s="1">
        <f ca="1">IFERROR(IF(F623="",SUMIF(F$3:F623,F622,P$3:P622),VLOOKUP(J:J,Прайс!A:F,6,0)*K623)," ")</f>
        <v>0</v>
      </c>
      <c r="Q623" s="1">
        <f ca="1">IFERROR(IF(F623="",SUMIF(F$3:F623,F622,Q$3:Q622),VLOOKUP(J:J,Прайс!A:G,7,0)*K623)," ")</f>
        <v>0</v>
      </c>
      <c r="R623" s="7">
        <f ca="1">IFERROR(IF(F623="",SUMIF(F$3:F623,F622,R$3:R622),(N623-(M623+O623+P623)))," ")</f>
        <v>0</v>
      </c>
      <c r="S623" s="1">
        <f ca="1">IFERROR(IF(F623="",SUMIF(F$3:F623,F622,S$3:S622),(N623-(M623+O623+Q623)))," ")</f>
        <v>0</v>
      </c>
      <c r="T623" s="23" t="str">
        <f>IFERROR(IF(F623="",AVERAGEIF(F$3:F623,F622,T$3:T623),R623/N623)," ")</f>
        <v xml:space="preserve"> </v>
      </c>
      <c r="U623" s="23" t="str">
        <f>IFERROR(IF(F623="",AVERAGEIF(F$3:F623,F622,U$3:U623),S623/N623)," ")</f>
        <v xml:space="preserve"> </v>
      </c>
      <c r="V623" s="1" t="str">
        <f t="shared" si="29"/>
        <v xml:space="preserve"> </v>
      </c>
      <c r="AB623" s="7">
        <f ca="1">IFERROR(IF(F623="",SUMIF(F$3:F623,F622,AB$3:AB622),Доп!K621+Доп!L621)," ")</f>
        <v>0</v>
      </c>
      <c r="AC623" s="7">
        <f ca="1">IFERROR(IF(F623="",SUMIF(F$3:F623,F622,AC$3:AC622),IF(AB623&gt;0,AB623-(M623+P623),""))," ")</f>
        <v>0</v>
      </c>
      <c r="AD623" s="1">
        <f ca="1">IFERROR(IF(F623="",SUMIF(F$3:F623,F622,AD$3:AD622),IF(AB623&gt;0,AB623-(M623+Q623),""))," ")</f>
        <v>0</v>
      </c>
      <c r="AE623" s="23" t="str">
        <f>IFERROR(IF(F623="",AVERAGEIF(F$3:F623,F622,AE$3:AE623),AC623/N623)," ")</f>
        <v xml:space="preserve"> </v>
      </c>
      <c r="AF623" s="23" t="str">
        <f>IFERROR(IF(F623="",AVERAGEIF(F$3:F623,F622,AF$3:AF623),AD623/N623)," ")</f>
        <v xml:space="preserve"> </v>
      </c>
    </row>
    <row r="624" spans="7:32" ht="19" customHeight="1" x14ac:dyDescent="0.2">
      <c r="G624" s="1" t="str">
        <f t="shared" si="27"/>
        <v/>
      </c>
      <c r="I624" s="1">
        <f t="shared" si="28"/>
        <v>0</v>
      </c>
      <c r="M624" s="1">
        <f ca="1">IF(F624="",SUMIF(F$3:F624,F623,M$3:M623),K624*L624)</f>
        <v>0</v>
      </c>
      <c r="N624" s="1">
        <f ca="1">IFERROR(IF(F624="",SUMIF(F$3:F624,F623,N$3:N623),VLOOKUP(J:J,Прайс!A:C,3,0)*K624)," ")</f>
        <v>0</v>
      </c>
      <c r="O624" s="7">
        <f ca="1">IFERROR(IF(F624="",SUMIF(F$3:F624,F623,O$3:O623),VLOOKUP(J:J,Прайс!A:E,5,0)*K624)," ")</f>
        <v>0</v>
      </c>
      <c r="P624" s="1">
        <f ca="1">IFERROR(IF(F624="",SUMIF(F$3:F624,F623,P$3:P623),VLOOKUP(J:J,Прайс!A:F,6,0)*K624)," ")</f>
        <v>0</v>
      </c>
      <c r="Q624" s="1">
        <f ca="1">IFERROR(IF(F624="",SUMIF(F$3:F624,F623,Q$3:Q623),VLOOKUP(J:J,Прайс!A:G,7,0)*K624)," ")</f>
        <v>0</v>
      </c>
      <c r="R624" s="7">
        <f ca="1">IFERROR(IF(F624="",SUMIF(F$3:F624,F623,R$3:R623),(N624-(M624+O624+P624)))," ")</f>
        <v>0</v>
      </c>
      <c r="S624" s="1">
        <f ca="1">IFERROR(IF(F624="",SUMIF(F$3:F624,F623,S$3:S623),(N624-(M624+O624+Q624)))," ")</f>
        <v>0</v>
      </c>
      <c r="T624" s="23" t="str">
        <f>IFERROR(IF(F624="",AVERAGEIF(F$3:F624,F623,T$3:T624),R624/N624)," ")</f>
        <v xml:space="preserve"> </v>
      </c>
      <c r="U624" s="23" t="str">
        <f>IFERROR(IF(F624="",AVERAGEIF(F$3:F624,F623,U$3:U624),S624/N624)," ")</f>
        <v xml:space="preserve"> </v>
      </c>
      <c r="V624" s="1" t="str">
        <f t="shared" si="29"/>
        <v xml:space="preserve"> </v>
      </c>
      <c r="AB624" s="7">
        <f ca="1">IFERROR(IF(F624="",SUMIF(F$3:F624,F623,AB$3:AB623),Доп!K622+Доп!L622)," ")</f>
        <v>0</v>
      </c>
      <c r="AC624" s="7">
        <f ca="1">IFERROR(IF(F624="",SUMIF(F$3:F624,F623,AC$3:AC623),IF(AB624&gt;0,AB624-(M624+P624),""))," ")</f>
        <v>0</v>
      </c>
      <c r="AD624" s="1">
        <f ca="1">IFERROR(IF(F624="",SUMIF(F$3:F624,F623,AD$3:AD623),IF(AB624&gt;0,AB624-(M624+Q624),""))," ")</f>
        <v>0</v>
      </c>
      <c r="AE624" s="23" t="str">
        <f>IFERROR(IF(F624="",AVERAGEIF(F$3:F624,F623,AE$3:AE624),AC624/N624)," ")</f>
        <v xml:space="preserve"> </v>
      </c>
      <c r="AF624" s="23" t="str">
        <f>IFERROR(IF(F624="",AVERAGEIF(F$3:F624,F623,AF$3:AF624),AD624/N624)," ")</f>
        <v xml:space="preserve"> </v>
      </c>
    </row>
    <row r="625" spans="7:32" ht="19" customHeight="1" x14ac:dyDescent="0.2">
      <c r="G625" s="1" t="str">
        <f t="shared" si="27"/>
        <v/>
      </c>
      <c r="I625" s="1">
        <f t="shared" si="28"/>
        <v>0</v>
      </c>
      <c r="M625" s="1">
        <f ca="1">IF(F625="",SUMIF(F$3:F625,F624,M$3:M624),K625*L625)</f>
        <v>0</v>
      </c>
      <c r="N625" s="1">
        <f ca="1">IFERROR(IF(F625="",SUMIF(F$3:F625,F624,N$3:N624),VLOOKUP(J:J,Прайс!A:C,3,0)*K625)," ")</f>
        <v>0</v>
      </c>
      <c r="O625" s="7">
        <f ca="1">IFERROR(IF(F625="",SUMIF(F$3:F625,F624,O$3:O624),VLOOKUP(J:J,Прайс!A:E,5,0)*K625)," ")</f>
        <v>0</v>
      </c>
      <c r="P625" s="1">
        <f ca="1">IFERROR(IF(F625="",SUMIF(F$3:F625,F624,P$3:P624),VLOOKUP(J:J,Прайс!A:F,6,0)*K625)," ")</f>
        <v>0</v>
      </c>
      <c r="Q625" s="1">
        <f ca="1">IFERROR(IF(F625="",SUMIF(F$3:F625,F624,Q$3:Q624),VLOOKUP(J:J,Прайс!A:G,7,0)*K625)," ")</f>
        <v>0</v>
      </c>
      <c r="R625" s="7">
        <f ca="1">IFERROR(IF(F625="",SUMIF(F$3:F625,F624,R$3:R624),(N625-(M625+O625+P625)))," ")</f>
        <v>0</v>
      </c>
      <c r="S625" s="1">
        <f ca="1">IFERROR(IF(F625="",SUMIF(F$3:F625,F624,S$3:S624),(N625-(M625+O625+Q625)))," ")</f>
        <v>0</v>
      </c>
      <c r="T625" s="23" t="str">
        <f>IFERROR(IF(F625="",AVERAGEIF(F$3:F625,F624,T$3:T625),R625/N625)," ")</f>
        <v xml:space="preserve"> </v>
      </c>
      <c r="U625" s="23" t="str">
        <f>IFERROR(IF(F625="",AVERAGEIF(F$3:F625,F624,U$3:U625),S625/N625)," ")</f>
        <v xml:space="preserve"> </v>
      </c>
      <c r="V625" s="1" t="str">
        <f t="shared" si="29"/>
        <v xml:space="preserve"> </v>
      </c>
      <c r="AB625" s="7">
        <f ca="1">IFERROR(IF(F625="",SUMIF(F$3:F625,F624,AB$3:AB624),Доп!K623+Доп!L623)," ")</f>
        <v>0</v>
      </c>
      <c r="AC625" s="7">
        <f ca="1">IFERROR(IF(F625="",SUMIF(F$3:F625,F624,AC$3:AC624),IF(AB625&gt;0,AB625-(M625+P625),""))," ")</f>
        <v>0</v>
      </c>
      <c r="AD625" s="1">
        <f ca="1">IFERROR(IF(F625="",SUMIF(F$3:F625,F624,AD$3:AD624),IF(AB625&gt;0,AB625-(M625+Q625),""))," ")</f>
        <v>0</v>
      </c>
      <c r="AE625" s="23" t="str">
        <f>IFERROR(IF(F625="",AVERAGEIF(F$3:F625,F624,AE$3:AE625),AC625/N625)," ")</f>
        <v xml:space="preserve"> </v>
      </c>
      <c r="AF625" s="23" t="str">
        <f>IFERROR(IF(F625="",AVERAGEIF(F$3:F625,F624,AF$3:AF625),AD625/N625)," ")</f>
        <v xml:space="preserve"> </v>
      </c>
    </row>
    <row r="626" spans="7:32" ht="19" customHeight="1" x14ac:dyDescent="0.2">
      <c r="G626" s="1" t="str">
        <f t="shared" si="27"/>
        <v/>
      </c>
      <c r="I626" s="1">
        <f t="shared" si="28"/>
        <v>0</v>
      </c>
      <c r="M626" s="1">
        <f ca="1">IF(F626="",SUMIF(F$3:F626,F625,M$3:M625),K626*L626)</f>
        <v>0</v>
      </c>
      <c r="N626" s="1">
        <f ca="1">IFERROR(IF(F626="",SUMIF(F$3:F626,F625,N$3:N625),VLOOKUP(J:J,Прайс!A:C,3,0)*K626)," ")</f>
        <v>0</v>
      </c>
      <c r="O626" s="7">
        <f ca="1">IFERROR(IF(F626="",SUMIF(F$3:F626,F625,O$3:O625),VLOOKUP(J:J,Прайс!A:E,5,0)*K626)," ")</f>
        <v>0</v>
      </c>
      <c r="P626" s="1">
        <f ca="1">IFERROR(IF(F626="",SUMIF(F$3:F626,F625,P$3:P625),VLOOKUP(J:J,Прайс!A:F,6,0)*K626)," ")</f>
        <v>0</v>
      </c>
      <c r="Q626" s="1">
        <f ca="1">IFERROR(IF(F626="",SUMIF(F$3:F626,F625,Q$3:Q625),VLOOKUP(J:J,Прайс!A:G,7,0)*K626)," ")</f>
        <v>0</v>
      </c>
      <c r="R626" s="7">
        <f ca="1">IFERROR(IF(F626="",SUMIF(F$3:F626,F625,R$3:R625),(N626-(M626+O626+P626)))," ")</f>
        <v>0</v>
      </c>
      <c r="S626" s="1">
        <f ca="1">IFERROR(IF(F626="",SUMIF(F$3:F626,F625,S$3:S625),(N626-(M626+O626+Q626)))," ")</f>
        <v>0</v>
      </c>
      <c r="T626" s="23" t="str">
        <f>IFERROR(IF(F626="",AVERAGEIF(F$3:F626,F625,T$3:T626),R626/N626)," ")</f>
        <v xml:space="preserve"> </v>
      </c>
      <c r="U626" s="23" t="str">
        <f>IFERROR(IF(F626="",AVERAGEIF(F$3:F626,F625,U$3:U626),S626/N626)," ")</f>
        <v xml:space="preserve"> </v>
      </c>
      <c r="V626" s="1" t="str">
        <f t="shared" si="29"/>
        <v xml:space="preserve"> </v>
      </c>
      <c r="AB626" s="7">
        <f ca="1">IFERROR(IF(F626="",SUMIF(F$3:F626,F625,AB$3:AB625),Доп!K624+Доп!L624)," ")</f>
        <v>0</v>
      </c>
      <c r="AC626" s="7">
        <f ca="1">IFERROR(IF(F626="",SUMIF(F$3:F626,F625,AC$3:AC625),IF(AB626&gt;0,AB626-(M626+P626),""))," ")</f>
        <v>0</v>
      </c>
      <c r="AD626" s="1">
        <f ca="1">IFERROR(IF(F626="",SUMIF(F$3:F626,F625,AD$3:AD625),IF(AB626&gt;0,AB626-(M626+Q626),""))," ")</f>
        <v>0</v>
      </c>
      <c r="AE626" s="23" t="str">
        <f>IFERROR(IF(F626="",AVERAGEIF(F$3:F626,F625,AE$3:AE626),AC626/N626)," ")</f>
        <v xml:space="preserve"> </v>
      </c>
      <c r="AF626" s="23" t="str">
        <f>IFERROR(IF(F626="",AVERAGEIF(F$3:F626,F625,AF$3:AF626),AD626/N626)," ")</f>
        <v xml:space="preserve"> </v>
      </c>
    </row>
    <row r="627" spans="7:32" ht="19" customHeight="1" x14ac:dyDescent="0.2">
      <c r="G627" s="1" t="str">
        <f t="shared" si="27"/>
        <v/>
      </c>
      <c r="I627" s="1">
        <f t="shared" si="28"/>
        <v>0</v>
      </c>
      <c r="M627" s="1">
        <f ca="1">IF(F627="",SUMIF(F$3:F627,F626,M$3:M626),K627*L627)</f>
        <v>0</v>
      </c>
      <c r="N627" s="1">
        <f ca="1">IFERROR(IF(F627="",SUMIF(F$3:F627,F626,N$3:N626),VLOOKUP(J:J,Прайс!A:C,3,0)*K627)," ")</f>
        <v>0</v>
      </c>
      <c r="O627" s="7">
        <f ca="1">IFERROR(IF(F627="",SUMIF(F$3:F627,F626,O$3:O626),VLOOKUP(J:J,Прайс!A:E,5,0)*K627)," ")</f>
        <v>0</v>
      </c>
      <c r="P627" s="1">
        <f ca="1">IFERROR(IF(F627="",SUMIF(F$3:F627,F626,P$3:P626),VLOOKUP(J:J,Прайс!A:F,6,0)*K627)," ")</f>
        <v>0</v>
      </c>
      <c r="Q627" s="1">
        <f ca="1">IFERROR(IF(F627="",SUMIF(F$3:F627,F626,Q$3:Q626),VLOOKUP(J:J,Прайс!A:G,7,0)*K627)," ")</f>
        <v>0</v>
      </c>
      <c r="R627" s="7">
        <f ca="1">IFERROR(IF(F627="",SUMIF(F$3:F627,F626,R$3:R626),(N627-(M627+O627+P627)))," ")</f>
        <v>0</v>
      </c>
      <c r="S627" s="1">
        <f ca="1">IFERROR(IF(F627="",SUMIF(F$3:F627,F626,S$3:S626),(N627-(M627+O627+Q627)))," ")</f>
        <v>0</v>
      </c>
      <c r="T627" s="23" t="str">
        <f>IFERROR(IF(F627="",AVERAGEIF(F$3:F627,F626,T$3:T627),R627/N627)," ")</f>
        <v xml:space="preserve"> </v>
      </c>
      <c r="U627" s="23" t="str">
        <f>IFERROR(IF(F627="",AVERAGEIF(F$3:F627,F626,U$3:U627),S627/N627)," ")</f>
        <v xml:space="preserve"> </v>
      </c>
      <c r="V627" s="1" t="str">
        <f t="shared" si="29"/>
        <v xml:space="preserve"> </v>
      </c>
      <c r="AB627" s="7">
        <f ca="1">IFERROR(IF(F627="",SUMIF(F$3:F627,F626,AB$3:AB626),Доп!K625+Доп!L625)," ")</f>
        <v>0</v>
      </c>
      <c r="AC627" s="7">
        <f ca="1">IFERROR(IF(F627="",SUMIF(F$3:F627,F626,AC$3:AC626),IF(AB627&gt;0,AB627-(M627+P627),""))," ")</f>
        <v>0</v>
      </c>
      <c r="AD627" s="1">
        <f ca="1">IFERROR(IF(F627="",SUMIF(F$3:F627,F626,AD$3:AD626),IF(AB627&gt;0,AB627-(M627+Q627),""))," ")</f>
        <v>0</v>
      </c>
      <c r="AE627" s="23" t="str">
        <f>IFERROR(IF(F627="",AVERAGEIF(F$3:F627,F626,AE$3:AE627),AC627/N627)," ")</f>
        <v xml:space="preserve"> </v>
      </c>
      <c r="AF627" s="23" t="str">
        <f>IFERROR(IF(F627="",AVERAGEIF(F$3:F627,F626,AF$3:AF627),AD627/N627)," ")</f>
        <v xml:space="preserve"> </v>
      </c>
    </row>
    <row r="628" spans="7:32" ht="19" customHeight="1" x14ac:dyDescent="0.2">
      <c r="G628" s="1" t="str">
        <f t="shared" si="27"/>
        <v/>
      </c>
      <c r="I628" s="1">
        <f t="shared" si="28"/>
        <v>0</v>
      </c>
      <c r="M628" s="1">
        <f ca="1">IF(F628="",SUMIF(F$3:F628,F627,M$3:M627),K628*L628)</f>
        <v>0</v>
      </c>
      <c r="N628" s="1">
        <f ca="1">IFERROR(IF(F628="",SUMIF(F$3:F628,F627,N$3:N627),VLOOKUP(J:J,Прайс!A:C,3,0)*K628)," ")</f>
        <v>0</v>
      </c>
      <c r="O628" s="7">
        <f ca="1">IFERROR(IF(F628="",SUMIF(F$3:F628,F627,O$3:O627),VLOOKUP(J:J,Прайс!A:E,5,0)*K628)," ")</f>
        <v>0</v>
      </c>
      <c r="P628" s="1">
        <f ca="1">IFERROR(IF(F628="",SUMIF(F$3:F628,F627,P$3:P627),VLOOKUP(J:J,Прайс!A:F,6,0)*K628)," ")</f>
        <v>0</v>
      </c>
      <c r="Q628" s="1">
        <f ca="1">IFERROR(IF(F628="",SUMIF(F$3:F628,F627,Q$3:Q627),VLOOKUP(J:J,Прайс!A:G,7,0)*K628)," ")</f>
        <v>0</v>
      </c>
      <c r="R628" s="7">
        <f ca="1">IFERROR(IF(F628="",SUMIF(F$3:F628,F627,R$3:R627),(N628-(M628+O628+P628)))," ")</f>
        <v>0</v>
      </c>
      <c r="S628" s="1">
        <f ca="1">IFERROR(IF(F628="",SUMIF(F$3:F628,F627,S$3:S627),(N628-(M628+O628+Q628)))," ")</f>
        <v>0</v>
      </c>
      <c r="T628" s="23" t="str">
        <f>IFERROR(IF(F628="",AVERAGEIF(F$3:F628,F627,T$3:T628),R628/N628)," ")</f>
        <v xml:space="preserve"> </v>
      </c>
      <c r="U628" s="23" t="str">
        <f>IFERROR(IF(F628="",AVERAGEIF(F$3:F628,F627,U$3:U628),S628/N628)," ")</f>
        <v xml:space="preserve"> </v>
      </c>
      <c r="V628" s="1" t="str">
        <f t="shared" si="29"/>
        <v xml:space="preserve"> </v>
      </c>
      <c r="AB628" s="7">
        <f ca="1">IFERROR(IF(F628="",SUMIF(F$3:F628,F627,AB$3:AB627),Доп!K626+Доп!L626)," ")</f>
        <v>0</v>
      </c>
      <c r="AC628" s="7">
        <f ca="1">IFERROR(IF(F628="",SUMIF(F$3:F628,F627,AC$3:AC627),IF(AB628&gt;0,AB628-(M628+P628),""))," ")</f>
        <v>0</v>
      </c>
      <c r="AD628" s="1">
        <f ca="1">IFERROR(IF(F628="",SUMIF(F$3:F628,F627,AD$3:AD627),IF(AB628&gt;0,AB628-(M628+Q628),""))," ")</f>
        <v>0</v>
      </c>
      <c r="AE628" s="23" t="str">
        <f>IFERROR(IF(F628="",AVERAGEIF(F$3:F628,F627,AE$3:AE628),AC628/N628)," ")</f>
        <v xml:space="preserve"> </v>
      </c>
      <c r="AF628" s="23" t="str">
        <f>IFERROR(IF(F628="",AVERAGEIF(F$3:F628,F627,AF$3:AF628),AD628/N628)," ")</f>
        <v xml:space="preserve"> </v>
      </c>
    </row>
    <row r="629" spans="7:32" ht="19" customHeight="1" x14ac:dyDescent="0.2">
      <c r="G629" s="1" t="str">
        <f t="shared" si="27"/>
        <v/>
      </c>
      <c r="I629" s="1">
        <f t="shared" si="28"/>
        <v>0</v>
      </c>
      <c r="M629" s="1">
        <f ca="1">IF(F629="",SUMIF(F$3:F629,F628,M$3:M628),K629*L629)</f>
        <v>0</v>
      </c>
      <c r="N629" s="1">
        <f ca="1">IFERROR(IF(F629="",SUMIF(F$3:F629,F628,N$3:N628),VLOOKUP(J:J,Прайс!A:C,3,0)*K629)," ")</f>
        <v>0</v>
      </c>
      <c r="O629" s="7">
        <f ca="1">IFERROR(IF(F629="",SUMIF(F$3:F629,F628,O$3:O628),VLOOKUP(J:J,Прайс!A:E,5,0)*K629)," ")</f>
        <v>0</v>
      </c>
      <c r="P629" s="1">
        <f ca="1">IFERROR(IF(F629="",SUMIF(F$3:F629,F628,P$3:P628),VLOOKUP(J:J,Прайс!A:F,6,0)*K629)," ")</f>
        <v>0</v>
      </c>
      <c r="Q629" s="1">
        <f ca="1">IFERROR(IF(F629="",SUMIF(F$3:F629,F628,Q$3:Q628),VLOOKUP(J:J,Прайс!A:G,7,0)*K629)," ")</f>
        <v>0</v>
      </c>
      <c r="R629" s="7">
        <f ca="1">IFERROR(IF(F629="",SUMIF(F$3:F629,F628,R$3:R628),(N629-(M629+O629+P629)))," ")</f>
        <v>0</v>
      </c>
      <c r="S629" s="1">
        <f ca="1">IFERROR(IF(F629="",SUMIF(F$3:F629,F628,S$3:S628),(N629-(M629+O629+Q629)))," ")</f>
        <v>0</v>
      </c>
      <c r="T629" s="23" t="str">
        <f>IFERROR(IF(F629="",AVERAGEIF(F$3:F629,F628,T$3:T629),R629/N629)," ")</f>
        <v xml:space="preserve"> </v>
      </c>
      <c r="U629" s="23" t="str">
        <f>IFERROR(IF(F629="",AVERAGEIF(F$3:F629,F628,U$3:U629),S629/N629)," ")</f>
        <v xml:space="preserve"> </v>
      </c>
      <c r="V629" s="1" t="str">
        <f t="shared" si="29"/>
        <v xml:space="preserve"> </v>
      </c>
      <c r="AB629" s="7">
        <f ca="1">IFERROR(IF(F629="",SUMIF(F$3:F629,F628,AB$3:AB628),Доп!K627+Доп!L627)," ")</f>
        <v>0</v>
      </c>
      <c r="AC629" s="7">
        <f ca="1">IFERROR(IF(F629="",SUMIF(F$3:F629,F628,AC$3:AC628),IF(AB629&gt;0,AB629-(M629+P629),""))," ")</f>
        <v>0</v>
      </c>
      <c r="AD629" s="1">
        <f ca="1">IFERROR(IF(F629="",SUMIF(F$3:F629,F628,AD$3:AD628),IF(AB629&gt;0,AB629-(M629+Q629),""))," ")</f>
        <v>0</v>
      </c>
      <c r="AE629" s="23" t="str">
        <f>IFERROR(IF(F629="",AVERAGEIF(F$3:F629,F628,AE$3:AE629),AC629/N629)," ")</f>
        <v xml:space="preserve"> </v>
      </c>
      <c r="AF629" s="23" t="str">
        <f>IFERROR(IF(F629="",AVERAGEIF(F$3:F629,F628,AF$3:AF629),AD629/N629)," ")</f>
        <v xml:space="preserve"> </v>
      </c>
    </row>
    <row r="630" spans="7:32" ht="19" customHeight="1" x14ac:dyDescent="0.2">
      <c r="G630" s="1" t="str">
        <f t="shared" si="27"/>
        <v/>
      </c>
      <c r="I630" s="1">
        <f t="shared" si="28"/>
        <v>0</v>
      </c>
      <c r="M630" s="1">
        <f ca="1">IF(F630="",SUMIF(F$3:F630,F629,M$3:M629),K630*L630)</f>
        <v>0</v>
      </c>
      <c r="N630" s="1">
        <f ca="1">IFERROR(IF(F630="",SUMIF(F$3:F630,F629,N$3:N629),VLOOKUP(J:J,Прайс!A:C,3,0)*K630)," ")</f>
        <v>0</v>
      </c>
      <c r="O630" s="7">
        <f ca="1">IFERROR(IF(F630="",SUMIF(F$3:F630,F629,O$3:O629),VLOOKUP(J:J,Прайс!A:E,5,0)*K630)," ")</f>
        <v>0</v>
      </c>
      <c r="P630" s="1">
        <f ca="1">IFERROR(IF(F630="",SUMIF(F$3:F630,F629,P$3:P629),VLOOKUP(J:J,Прайс!A:F,6,0)*K630)," ")</f>
        <v>0</v>
      </c>
      <c r="Q630" s="1">
        <f ca="1">IFERROR(IF(F630="",SUMIF(F$3:F630,F629,Q$3:Q629),VLOOKUP(J:J,Прайс!A:G,7,0)*K630)," ")</f>
        <v>0</v>
      </c>
      <c r="R630" s="7">
        <f ca="1">IFERROR(IF(F630="",SUMIF(F$3:F630,F629,R$3:R629),(N630-(M630+O630+P630)))," ")</f>
        <v>0</v>
      </c>
      <c r="S630" s="1">
        <f ca="1">IFERROR(IF(F630="",SUMIF(F$3:F630,F629,S$3:S629),(N630-(M630+O630+Q630)))," ")</f>
        <v>0</v>
      </c>
      <c r="T630" s="23" t="str">
        <f>IFERROR(IF(F630="",AVERAGEIF(F$3:F630,F629,T$3:T630),R630/N630)," ")</f>
        <v xml:space="preserve"> </v>
      </c>
      <c r="U630" s="23" t="str">
        <f>IFERROR(IF(F630="",AVERAGEIF(F$3:F630,F629,U$3:U630),S630/N630)," ")</f>
        <v xml:space="preserve"> </v>
      </c>
      <c r="V630" s="1" t="str">
        <f t="shared" si="29"/>
        <v xml:space="preserve"> </v>
      </c>
      <c r="AB630" s="7">
        <f ca="1">IFERROR(IF(F630="",SUMIF(F$3:F630,F629,AB$3:AB629),Доп!K628+Доп!L628)," ")</f>
        <v>0</v>
      </c>
      <c r="AC630" s="7">
        <f ca="1">IFERROR(IF(F630="",SUMIF(F$3:F630,F629,AC$3:AC629),IF(AB630&gt;0,AB630-(M630+P630),""))," ")</f>
        <v>0</v>
      </c>
      <c r="AD630" s="1">
        <f ca="1">IFERROR(IF(F630="",SUMIF(F$3:F630,F629,AD$3:AD629),IF(AB630&gt;0,AB630-(M630+Q630),""))," ")</f>
        <v>0</v>
      </c>
      <c r="AE630" s="23" t="str">
        <f>IFERROR(IF(F630="",AVERAGEIF(F$3:F630,F629,AE$3:AE630),AC630/N630)," ")</f>
        <v xml:space="preserve"> </v>
      </c>
      <c r="AF630" s="23" t="str">
        <f>IFERROR(IF(F630="",AVERAGEIF(F$3:F630,F629,AF$3:AF630),AD630/N630)," ")</f>
        <v xml:space="preserve"> </v>
      </c>
    </row>
    <row r="631" spans="7:32" ht="19" customHeight="1" x14ac:dyDescent="0.2">
      <c r="G631" s="1" t="str">
        <f t="shared" si="27"/>
        <v/>
      </c>
      <c r="I631" s="1">
        <f t="shared" si="28"/>
        <v>0</v>
      </c>
      <c r="M631" s="1">
        <f ca="1">IF(F631="",SUMIF(F$3:F631,F630,M$3:M630),K631*L631)</f>
        <v>0</v>
      </c>
      <c r="N631" s="1">
        <f ca="1">IFERROR(IF(F631="",SUMIF(F$3:F631,F630,N$3:N630),VLOOKUP(J:J,Прайс!A:C,3,0)*K631)," ")</f>
        <v>0</v>
      </c>
      <c r="O631" s="7">
        <f ca="1">IFERROR(IF(F631="",SUMIF(F$3:F631,F630,O$3:O630),VLOOKUP(J:J,Прайс!A:E,5,0)*K631)," ")</f>
        <v>0</v>
      </c>
      <c r="P631" s="1">
        <f ca="1">IFERROR(IF(F631="",SUMIF(F$3:F631,F630,P$3:P630),VLOOKUP(J:J,Прайс!A:F,6,0)*K631)," ")</f>
        <v>0</v>
      </c>
      <c r="Q631" s="1">
        <f ca="1">IFERROR(IF(F631="",SUMIF(F$3:F631,F630,Q$3:Q630),VLOOKUP(J:J,Прайс!A:G,7,0)*K631)," ")</f>
        <v>0</v>
      </c>
      <c r="R631" s="7">
        <f ca="1">IFERROR(IF(F631="",SUMIF(F$3:F631,F630,R$3:R630),(N631-(M631+O631+P631)))," ")</f>
        <v>0</v>
      </c>
      <c r="S631" s="1">
        <f ca="1">IFERROR(IF(F631="",SUMIF(F$3:F631,F630,S$3:S630),(N631-(M631+O631+Q631)))," ")</f>
        <v>0</v>
      </c>
      <c r="T631" s="23" t="str">
        <f>IFERROR(IF(F631="",AVERAGEIF(F$3:F631,F630,T$3:T631),R631/N631)," ")</f>
        <v xml:space="preserve"> </v>
      </c>
      <c r="U631" s="23" t="str">
        <f>IFERROR(IF(F631="",AVERAGEIF(F$3:F631,F630,U$3:U631),S631/N631)," ")</f>
        <v xml:space="preserve"> </v>
      </c>
      <c r="V631" s="1" t="str">
        <f t="shared" si="29"/>
        <v xml:space="preserve"> </v>
      </c>
      <c r="AB631" s="7">
        <f ca="1">IFERROR(IF(F631="",SUMIF(F$3:F631,F630,AB$3:AB630),Доп!K629+Доп!L629)," ")</f>
        <v>0</v>
      </c>
      <c r="AC631" s="7">
        <f ca="1">IFERROR(IF(F631="",SUMIF(F$3:F631,F630,AC$3:AC630),IF(AB631&gt;0,AB631-(M631+P631),""))," ")</f>
        <v>0</v>
      </c>
      <c r="AD631" s="1">
        <f ca="1">IFERROR(IF(F631="",SUMIF(F$3:F631,F630,AD$3:AD630),IF(AB631&gt;0,AB631-(M631+Q631),""))," ")</f>
        <v>0</v>
      </c>
      <c r="AE631" s="23" t="str">
        <f>IFERROR(IF(F631="",AVERAGEIF(F$3:F631,F630,AE$3:AE631),AC631/N631)," ")</f>
        <v xml:space="preserve"> </v>
      </c>
      <c r="AF631" s="23" t="str">
        <f>IFERROR(IF(F631="",AVERAGEIF(F$3:F631,F630,AF$3:AF631),AD631/N631)," ")</f>
        <v xml:space="preserve"> </v>
      </c>
    </row>
    <row r="632" spans="7:32" ht="19" customHeight="1" x14ac:dyDescent="0.2">
      <c r="G632" s="1" t="str">
        <f t="shared" si="27"/>
        <v/>
      </c>
      <c r="I632" s="1">
        <f t="shared" si="28"/>
        <v>0</v>
      </c>
      <c r="M632" s="1">
        <f ca="1">IF(F632="",SUMIF(F$3:F632,F631,M$3:M631),K632*L632)</f>
        <v>0</v>
      </c>
      <c r="N632" s="1">
        <f ca="1">IFERROR(IF(F632="",SUMIF(F$3:F632,F631,N$3:N631),VLOOKUP(J:J,Прайс!A:C,3,0)*K632)," ")</f>
        <v>0</v>
      </c>
      <c r="O632" s="7">
        <f ca="1">IFERROR(IF(F632="",SUMIF(F$3:F632,F631,O$3:O631),VLOOKUP(J:J,Прайс!A:E,5,0)*K632)," ")</f>
        <v>0</v>
      </c>
      <c r="P632" s="1">
        <f ca="1">IFERROR(IF(F632="",SUMIF(F$3:F632,F631,P$3:P631),VLOOKUP(J:J,Прайс!A:F,6,0)*K632)," ")</f>
        <v>0</v>
      </c>
      <c r="Q632" s="1">
        <f ca="1">IFERROR(IF(F632="",SUMIF(F$3:F632,F631,Q$3:Q631),VLOOKUP(J:J,Прайс!A:G,7,0)*K632)," ")</f>
        <v>0</v>
      </c>
      <c r="R632" s="7">
        <f ca="1">IFERROR(IF(F632="",SUMIF(F$3:F632,F631,R$3:R631),(N632-(M632+O632+P632)))," ")</f>
        <v>0</v>
      </c>
      <c r="S632" s="1">
        <f ca="1">IFERROR(IF(F632="",SUMIF(F$3:F632,F631,S$3:S631),(N632-(M632+O632+Q632)))," ")</f>
        <v>0</v>
      </c>
      <c r="T632" s="23" t="str">
        <f>IFERROR(IF(F632="",AVERAGEIF(F$3:F632,F631,T$3:T632),R632/N632)," ")</f>
        <v xml:space="preserve"> </v>
      </c>
      <c r="U632" s="23" t="str">
        <f>IFERROR(IF(F632="",AVERAGEIF(F$3:F632,F631,U$3:U632),S632/N632)," ")</f>
        <v xml:space="preserve"> </v>
      </c>
      <c r="V632" s="1" t="str">
        <f t="shared" si="29"/>
        <v xml:space="preserve"> </v>
      </c>
      <c r="AB632" s="7">
        <f ca="1">IFERROR(IF(F632="",SUMIF(F$3:F632,F631,AB$3:AB631),Доп!K630+Доп!L630)," ")</f>
        <v>0</v>
      </c>
      <c r="AC632" s="7">
        <f ca="1">IFERROR(IF(F632="",SUMIF(F$3:F632,F631,AC$3:AC631),IF(AB632&gt;0,AB632-(M632+P632),""))," ")</f>
        <v>0</v>
      </c>
      <c r="AD632" s="1">
        <f ca="1">IFERROR(IF(F632="",SUMIF(F$3:F632,F631,AD$3:AD631),IF(AB632&gt;0,AB632-(M632+Q632),""))," ")</f>
        <v>0</v>
      </c>
      <c r="AE632" s="23" t="str">
        <f>IFERROR(IF(F632="",AVERAGEIF(F$3:F632,F631,AE$3:AE632),AC632/N632)," ")</f>
        <v xml:space="preserve"> </v>
      </c>
      <c r="AF632" s="23" t="str">
        <f>IFERROR(IF(F632="",AVERAGEIF(F$3:F632,F631,AF$3:AF632),AD632/N632)," ")</f>
        <v xml:space="preserve"> </v>
      </c>
    </row>
    <row r="633" spans="7:32" ht="19" customHeight="1" x14ac:dyDescent="0.2">
      <c r="G633" s="1" t="str">
        <f t="shared" si="27"/>
        <v/>
      </c>
      <c r="I633" s="1">
        <f t="shared" si="28"/>
        <v>0</v>
      </c>
      <c r="M633" s="1">
        <f ca="1">IF(F633="",SUMIF(F$3:F633,F632,M$3:M632),K633*L633)</f>
        <v>0</v>
      </c>
      <c r="N633" s="1">
        <f ca="1">IFERROR(IF(F633="",SUMIF(F$3:F633,F632,N$3:N632),VLOOKUP(J:J,Прайс!A:C,3,0)*K633)," ")</f>
        <v>0</v>
      </c>
      <c r="O633" s="7">
        <f ca="1">IFERROR(IF(F633="",SUMIF(F$3:F633,F632,O$3:O632),VLOOKUP(J:J,Прайс!A:E,5,0)*K633)," ")</f>
        <v>0</v>
      </c>
      <c r="P633" s="1">
        <f ca="1">IFERROR(IF(F633="",SUMIF(F$3:F633,F632,P$3:P632),VLOOKUP(J:J,Прайс!A:F,6,0)*K633)," ")</f>
        <v>0</v>
      </c>
      <c r="Q633" s="1">
        <f ca="1">IFERROR(IF(F633="",SUMIF(F$3:F633,F632,Q$3:Q632),VLOOKUP(J:J,Прайс!A:G,7,0)*K633)," ")</f>
        <v>0</v>
      </c>
      <c r="R633" s="7">
        <f ca="1">IFERROR(IF(F633="",SUMIF(F$3:F633,F632,R$3:R632),(N633-(M633+O633+P633)))," ")</f>
        <v>0</v>
      </c>
      <c r="S633" s="1">
        <f ca="1">IFERROR(IF(F633="",SUMIF(F$3:F633,F632,S$3:S632),(N633-(M633+O633+Q633)))," ")</f>
        <v>0</v>
      </c>
      <c r="T633" s="23" t="str">
        <f>IFERROR(IF(F633="",AVERAGEIF(F$3:F633,F632,T$3:T633),R633/N633)," ")</f>
        <v xml:space="preserve"> </v>
      </c>
      <c r="U633" s="23" t="str">
        <f>IFERROR(IF(F633="",AVERAGEIF(F$3:F633,F632,U$3:U633),S633/N633)," ")</f>
        <v xml:space="preserve"> </v>
      </c>
      <c r="V633" s="1" t="str">
        <f t="shared" si="29"/>
        <v xml:space="preserve"> </v>
      </c>
      <c r="AB633" s="7">
        <f ca="1">IFERROR(IF(F633="",SUMIF(F$3:F633,F632,AB$3:AB632),Доп!K631+Доп!L631)," ")</f>
        <v>0</v>
      </c>
      <c r="AC633" s="7">
        <f ca="1">IFERROR(IF(F633="",SUMIF(F$3:F633,F632,AC$3:AC632),IF(AB633&gt;0,AB633-(M633+P633),""))," ")</f>
        <v>0</v>
      </c>
      <c r="AD633" s="1">
        <f ca="1">IFERROR(IF(F633="",SUMIF(F$3:F633,F632,AD$3:AD632),IF(AB633&gt;0,AB633-(M633+Q633),""))," ")</f>
        <v>0</v>
      </c>
      <c r="AE633" s="23" t="str">
        <f>IFERROR(IF(F633="",AVERAGEIF(F$3:F633,F632,AE$3:AE633),AC633/N633)," ")</f>
        <v xml:space="preserve"> </v>
      </c>
      <c r="AF633" s="23" t="str">
        <f>IFERROR(IF(F633="",AVERAGEIF(F$3:F633,F632,AF$3:AF633),AD633/N633)," ")</f>
        <v xml:space="preserve"> </v>
      </c>
    </row>
    <row r="634" spans="7:32" ht="19" customHeight="1" x14ac:dyDescent="0.2">
      <c r="G634" s="1" t="str">
        <f t="shared" si="27"/>
        <v/>
      </c>
      <c r="I634" s="1">
        <f t="shared" si="28"/>
        <v>0</v>
      </c>
      <c r="M634" s="1">
        <f ca="1">IF(F634="",SUMIF(F$3:F634,F633,M$3:M633),K634*L634)</f>
        <v>0</v>
      </c>
      <c r="N634" s="1">
        <f ca="1">IFERROR(IF(F634="",SUMIF(F$3:F634,F633,N$3:N633),VLOOKUP(J:J,Прайс!A:C,3,0)*K634)," ")</f>
        <v>0</v>
      </c>
      <c r="O634" s="7">
        <f ca="1">IFERROR(IF(F634="",SUMIF(F$3:F634,F633,O$3:O633),VLOOKUP(J:J,Прайс!A:E,5,0)*K634)," ")</f>
        <v>0</v>
      </c>
      <c r="P634" s="1">
        <f ca="1">IFERROR(IF(F634="",SUMIF(F$3:F634,F633,P$3:P633),VLOOKUP(J:J,Прайс!A:F,6,0)*K634)," ")</f>
        <v>0</v>
      </c>
      <c r="Q634" s="1">
        <f ca="1">IFERROR(IF(F634="",SUMIF(F$3:F634,F633,Q$3:Q633),VLOOKUP(J:J,Прайс!A:G,7,0)*K634)," ")</f>
        <v>0</v>
      </c>
      <c r="R634" s="7">
        <f ca="1">IFERROR(IF(F634="",SUMIF(F$3:F634,F633,R$3:R633),(N634-(M634+O634+P634)))," ")</f>
        <v>0</v>
      </c>
      <c r="S634" s="1">
        <f ca="1">IFERROR(IF(F634="",SUMIF(F$3:F634,F633,S$3:S633),(N634-(M634+O634+Q634)))," ")</f>
        <v>0</v>
      </c>
      <c r="T634" s="23" t="str">
        <f>IFERROR(IF(F634="",AVERAGEIF(F$3:F634,F633,T$3:T634),R634/N634)," ")</f>
        <v xml:space="preserve"> </v>
      </c>
      <c r="U634" s="23" t="str">
        <f>IFERROR(IF(F634="",AVERAGEIF(F$3:F634,F633,U$3:U634),S634/N634)," ")</f>
        <v xml:space="preserve"> </v>
      </c>
      <c r="V634" s="1" t="str">
        <f t="shared" si="29"/>
        <v xml:space="preserve"> </v>
      </c>
      <c r="AB634" s="7">
        <f ca="1">IFERROR(IF(F634="",SUMIF(F$3:F634,F633,AB$3:AB633),Доп!K632+Доп!L632)," ")</f>
        <v>0</v>
      </c>
      <c r="AC634" s="7">
        <f ca="1">IFERROR(IF(F634="",SUMIF(F$3:F634,F633,AC$3:AC633),IF(AB634&gt;0,AB634-(M634+P634),""))," ")</f>
        <v>0</v>
      </c>
      <c r="AD634" s="1">
        <f ca="1">IFERROR(IF(F634="",SUMIF(F$3:F634,F633,AD$3:AD633),IF(AB634&gt;0,AB634-(M634+Q634),""))," ")</f>
        <v>0</v>
      </c>
      <c r="AE634" s="23" t="str">
        <f>IFERROR(IF(F634="",AVERAGEIF(F$3:F634,F633,AE$3:AE634),AC634/N634)," ")</f>
        <v xml:space="preserve"> </v>
      </c>
      <c r="AF634" s="23" t="str">
        <f>IFERROR(IF(F634="",AVERAGEIF(F$3:F634,F633,AF$3:AF634),AD634/N634)," ")</f>
        <v xml:space="preserve"> </v>
      </c>
    </row>
    <row r="635" spans="7:32" ht="19" customHeight="1" x14ac:dyDescent="0.2">
      <c r="G635" s="1" t="str">
        <f t="shared" si="27"/>
        <v/>
      </c>
      <c r="I635" s="1">
        <f t="shared" si="28"/>
        <v>0</v>
      </c>
      <c r="M635" s="1">
        <f ca="1">IF(F635="",SUMIF(F$3:F635,F634,M$3:M634),K635*L635)</f>
        <v>0</v>
      </c>
      <c r="N635" s="1">
        <f ca="1">IFERROR(IF(F635="",SUMIF(F$3:F635,F634,N$3:N634),VLOOKUP(J:J,Прайс!A:C,3,0)*K635)," ")</f>
        <v>0</v>
      </c>
      <c r="O635" s="7">
        <f ca="1">IFERROR(IF(F635="",SUMIF(F$3:F635,F634,O$3:O634),VLOOKUP(J:J,Прайс!A:E,5,0)*K635)," ")</f>
        <v>0</v>
      </c>
      <c r="P635" s="1">
        <f ca="1">IFERROR(IF(F635="",SUMIF(F$3:F635,F634,P$3:P634),VLOOKUP(J:J,Прайс!A:F,6,0)*K635)," ")</f>
        <v>0</v>
      </c>
      <c r="Q635" s="1">
        <f ca="1">IFERROR(IF(F635="",SUMIF(F$3:F635,F634,Q$3:Q634),VLOOKUP(J:J,Прайс!A:G,7,0)*K635)," ")</f>
        <v>0</v>
      </c>
      <c r="R635" s="7">
        <f ca="1">IFERROR(IF(F635="",SUMIF(F$3:F635,F634,R$3:R634),(N635-(M635+O635+P635)))," ")</f>
        <v>0</v>
      </c>
      <c r="S635" s="1">
        <f ca="1">IFERROR(IF(F635="",SUMIF(F$3:F635,F634,S$3:S634),(N635-(M635+O635+Q635)))," ")</f>
        <v>0</v>
      </c>
      <c r="T635" s="23" t="str">
        <f>IFERROR(IF(F635="",AVERAGEIF(F$3:F635,F634,T$3:T635),R635/N635)," ")</f>
        <v xml:space="preserve"> </v>
      </c>
      <c r="U635" s="23" t="str">
        <f>IFERROR(IF(F635="",AVERAGEIF(F$3:F635,F634,U$3:U635),S635/N635)," ")</f>
        <v xml:space="preserve"> </v>
      </c>
      <c r="V635" s="1" t="str">
        <f t="shared" si="29"/>
        <v xml:space="preserve"> </v>
      </c>
      <c r="AB635" s="7">
        <f ca="1">IFERROR(IF(F635="",SUMIF(F$3:F635,F634,AB$3:AB634),Доп!K633+Доп!L633)," ")</f>
        <v>0</v>
      </c>
      <c r="AC635" s="7">
        <f ca="1">IFERROR(IF(F635="",SUMIF(F$3:F635,F634,AC$3:AC634),IF(AB635&gt;0,AB635-(M635+P635),""))," ")</f>
        <v>0</v>
      </c>
      <c r="AD635" s="1">
        <f ca="1">IFERROR(IF(F635="",SUMIF(F$3:F635,F634,AD$3:AD634),IF(AB635&gt;0,AB635-(M635+Q635),""))," ")</f>
        <v>0</v>
      </c>
      <c r="AE635" s="23" t="str">
        <f>IFERROR(IF(F635="",AVERAGEIF(F$3:F635,F634,AE$3:AE635),AC635/N635)," ")</f>
        <v xml:space="preserve"> </v>
      </c>
      <c r="AF635" s="23" t="str">
        <f>IFERROR(IF(F635="",AVERAGEIF(F$3:F635,F634,AF$3:AF635),AD635/N635)," ")</f>
        <v xml:space="preserve"> </v>
      </c>
    </row>
    <row r="636" spans="7:32" ht="19" customHeight="1" x14ac:dyDescent="0.2">
      <c r="G636" s="1" t="str">
        <f t="shared" si="27"/>
        <v/>
      </c>
      <c r="I636" s="1">
        <f t="shared" si="28"/>
        <v>0</v>
      </c>
      <c r="M636" s="1">
        <f ca="1">IF(F636="",SUMIF(F$3:F636,F635,M$3:M635),K636*L636)</f>
        <v>0</v>
      </c>
      <c r="N636" s="1">
        <f ca="1">IFERROR(IF(F636="",SUMIF(F$3:F636,F635,N$3:N635),VLOOKUP(J:J,Прайс!A:C,3,0)*K636)," ")</f>
        <v>0</v>
      </c>
      <c r="O636" s="7">
        <f ca="1">IFERROR(IF(F636="",SUMIF(F$3:F636,F635,O$3:O635),VLOOKUP(J:J,Прайс!A:E,5,0)*K636)," ")</f>
        <v>0</v>
      </c>
      <c r="P636" s="1">
        <f ca="1">IFERROR(IF(F636="",SUMIF(F$3:F636,F635,P$3:P635),VLOOKUP(J:J,Прайс!A:F,6,0)*K636)," ")</f>
        <v>0</v>
      </c>
      <c r="Q636" s="1">
        <f ca="1">IFERROR(IF(F636="",SUMIF(F$3:F636,F635,Q$3:Q635),VLOOKUP(J:J,Прайс!A:G,7,0)*K636)," ")</f>
        <v>0</v>
      </c>
      <c r="R636" s="7">
        <f ca="1">IFERROR(IF(F636="",SUMIF(F$3:F636,F635,R$3:R635),(N636-(M636+O636+P636)))," ")</f>
        <v>0</v>
      </c>
      <c r="S636" s="1">
        <f ca="1">IFERROR(IF(F636="",SUMIF(F$3:F636,F635,S$3:S635),(N636-(M636+O636+Q636)))," ")</f>
        <v>0</v>
      </c>
      <c r="T636" s="23" t="str">
        <f>IFERROR(IF(F636="",AVERAGEIF(F$3:F636,F635,T$3:T636),R636/N636)," ")</f>
        <v xml:space="preserve"> </v>
      </c>
      <c r="U636" s="23" t="str">
        <f>IFERROR(IF(F636="",AVERAGEIF(F$3:F636,F635,U$3:U636),S636/N636)," ")</f>
        <v xml:space="preserve"> </v>
      </c>
      <c r="V636" s="1" t="str">
        <f t="shared" si="29"/>
        <v xml:space="preserve"> </v>
      </c>
      <c r="AB636" s="7">
        <f ca="1">IFERROR(IF(F636="",SUMIF(F$3:F636,F635,AB$3:AB635),Доп!K634+Доп!L634)," ")</f>
        <v>0</v>
      </c>
      <c r="AC636" s="7">
        <f ca="1">IFERROR(IF(F636="",SUMIF(F$3:F636,F635,AC$3:AC635),IF(AB636&gt;0,AB636-(M636+P636),""))," ")</f>
        <v>0</v>
      </c>
      <c r="AD636" s="1">
        <f ca="1">IFERROR(IF(F636="",SUMIF(F$3:F636,F635,AD$3:AD635),IF(AB636&gt;0,AB636-(M636+Q636),""))," ")</f>
        <v>0</v>
      </c>
      <c r="AE636" s="23" t="str">
        <f>IFERROR(IF(F636="",AVERAGEIF(F$3:F636,F635,AE$3:AE636),AC636/N636)," ")</f>
        <v xml:space="preserve"> </v>
      </c>
      <c r="AF636" s="23" t="str">
        <f>IFERROR(IF(F636="",AVERAGEIF(F$3:F636,F635,AF$3:AF636),AD636/N636)," ")</f>
        <v xml:space="preserve"> </v>
      </c>
    </row>
    <row r="637" spans="7:32" ht="19" customHeight="1" x14ac:dyDescent="0.2">
      <c r="G637" s="1" t="str">
        <f t="shared" si="27"/>
        <v/>
      </c>
      <c r="I637" s="1">
        <f t="shared" si="28"/>
        <v>0</v>
      </c>
      <c r="M637" s="1">
        <f ca="1">IF(F637="",SUMIF(F$3:F637,F636,M$3:M636),K637*L637)</f>
        <v>0</v>
      </c>
      <c r="N637" s="1">
        <f ca="1">IFERROR(IF(F637="",SUMIF(F$3:F637,F636,N$3:N636),VLOOKUP(J:J,Прайс!A:C,3,0)*K637)," ")</f>
        <v>0</v>
      </c>
      <c r="O637" s="7">
        <f ca="1">IFERROR(IF(F637="",SUMIF(F$3:F637,F636,O$3:O636),VLOOKUP(J:J,Прайс!A:E,5,0)*K637)," ")</f>
        <v>0</v>
      </c>
      <c r="P637" s="1">
        <f ca="1">IFERROR(IF(F637="",SUMIF(F$3:F637,F636,P$3:P636),VLOOKUP(J:J,Прайс!A:F,6,0)*K637)," ")</f>
        <v>0</v>
      </c>
      <c r="Q637" s="1">
        <f ca="1">IFERROR(IF(F637="",SUMIF(F$3:F637,F636,Q$3:Q636),VLOOKUP(J:J,Прайс!A:G,7,0)*K637)," ")</f>
        <v>0</v>
      </c>
      <c r="R637" s="7">
        <f ca="1">IFERROR(IF(F637="",SUMIF(F$3:F637,F636,R$3:R636),(N637-(M637+O637+P637)))," ")</f>
        <v>0</v>
      </c>
      <c r="S637" s="1">
        <f ca="1">IFERROR(IF(F637="",SUMIF(F$3:F637,F636,S$3:S636),(N637-(M637+O637+Q637)))," ")</f>
        <v>0</v>
      </c>
      <c r="T637" s="23" t="str">
        <f>IFERROR(IF(F637="",AVERAGEIF(F$3:F637,F636,T$3:T637),R637/N637)," ")</f>
        <v xml:space="preserve"> </v>
      </c>
      <c r="U637" s="23" t="str">
        <f>IFERROR(IF(F637="",AVERAGEIF(F$3:F637,F636,U$3:U637),S637/N637)," ")</f>
        <v xml:space="preserve"> </v>
      </c>
      <c r="V637" s="1" t="str">
        <f t="shared" si="29"/>
        <v xml:space="preserve"> </v>
      </c>
      <c r="AB637" s="7">
        <f ca="1">IFERROR(IF(F637="",SUMIF(F$3:F637,F636,AB$3:AB636),Доп!K635+Доп!L635)," ")</f>
        <v>0</v>
      </c>
      <c r="AC637" s="7">
        <f ca="1">IFERROR(IF(F637="",SUMIF(F$3:F637,F636,AC$3:AC636),IF(AB637&gt;0,AB637-(M637+P637),""))," ")</f>
        <v>0</v>
      </c>
      <c r="AD637" s="1">
        <f ca="1">IFERROR(IF(F637="",SUMIF(F$3:F637,F636,AD$3:AD636),IF(AB637&gt;0,AB637-(M637+Q637),""))," ")</f>
        <v>0</v>
      </c>
      <c r="AE637" s="23" t="str">
        <f>IFERROR(IF(F637="",AVERAGEIF(F$3:F637,F636,AE$3:AE637),AC637/N637)," ")</f>
        <v xml:space="preserve"> </v>
      </c>
      <c r="AF637" s="23" t="str">
        <f>IFERROR(IF(F637="",AVERAGEIF(F$3:F637,F636,AF$3:AF637),AD637/N637)," ")</f>
        <v xml:space="preserve"> </v>
      </c>
    </row>
    <row r="638" spans="7:32" ht="19" customHeight="1" x14ac:dyDescent="0.2">
      <c r="G638" s="1" t="str">
        <f t="shared" si="27"/>
        <v/>
      </c>
      <c r="I638" s="1">
        <f t="shared" si="28"/>
        <v>0</v>
      </c>
      <c r="M638" s="1">
        <f ca="1">IF(F638="",SUMIF(F$3:F638,F637,M$3:M637),K638*L638)</f>
        <v>0</v>
      </c>
      <c r="N638" s="1">
        <f ca="1">IFERROR(IF(F638="",SUMIF(F$3:F638,F637,N$3:N637),VLOOKUP(J:J,Прайс!A:C,3,0)*K638)," ")</f>
        <v>0</v>
      </c>
      <c r="O638" s="7">
        <f ca="1">IFERROR(IF(F638="",SUMIF(F$3:F638,F637,O$3:O637),VLOOKUP(J:J,Прайс!A:E,5,0)*K638)," ")</f>
        <v>0</v>
      </c>
      <c r="P638" s="1">
        <f ca="1">IFERROR(IF(F638="",SUMIF(F$3:F638,F637,P$3:P637),VLOOKUP(J:J,Прайс!A:F,6,0)*K638)," ")</f>
        <v>0</v>
      </c>
      <c r="Q638" s="1">
        <f ca="1">IFERROR(IF(F638="",SUMIF(F$3:F638,F637,Q$3:Q637),VLOOKUP(J:J,Прайс!A:G,7,0)*K638)," ")</f>
        <v>0</v>
      </c>
      <c r="R638" s="7">
        <f ca="1">IFERROR(IF(F638="",SUMIF(F$3:F638,F637,R$3:R637),(N638-(M638+O638+P638)))," ")</f>
        <v>0</v>
      </c>
      <c r="S638" s="1">
        <f ca="1">IFERROR(IF(F638="",SUMIF(F$3:F638,F637,S$3:S637),(N638-(M638+O638+Q638)))," ")</f>
        <v>0</v>
      </c>
      <c r="T638" s="23" t="str">
        <f>IFERROR(IF(F638="",AVERAGEIF(F$3:F638,F637,T$3:T638),R638/N638)," ")</f>
        <v xml:space="preserve"> </v>
      </c>
      <c r="U638" s="23" t="str">
        <f>IFERROR(IF(F638="",AVERAGEIF(F$3:F638,F637,U$3:U638),S638/N638)," ")</f>
        <v xml:space="preserve"> </v>
      </c>
      <c r="V638" s="1" t="str">
        <f t="shared" si="29"/>
        <v xml:space="preserve"> </v>
      </c>
      <c r="AB638" s="7">
        <f ca="1">IFERROR(IF(F638="",SUMIF(F$3:F638,F637,AB$3:AB637),Доп!K636+Доп!L636)," ")</f>
        <v>0</v>
      </c>
      <c r="AC638" s="7">
        <f ca="1">IFERROR(IF(F638="",SUMIF(F$3:F638,F637,AC$3:AC637),IF(AB638&gt;0,AB638-(M638+P638),""))," ")</f>
        <v>0</v>
      </c>
      <c r="AD638" s="1">
        <f ca="1">IFERROR(IF(F638="",SUMIF(F$3:F638,F637,AD$3:AD637),IF(AB638&gt;0,AB638-(M638+Q638),""))," ")</f>
        <v>0</v>
      </c>
      <c r="AE638" s="23" t="str">
        <f>IFERROR(IF(F638="",AVERAGEIF(F$3:F638,F637,AE$3:AE638),AC638/N638)," ")</f>
        <v xml:space="preserve"> </v>
      </c>
      <c r="AF638" s="23" t="str">
        <f>IFERROR(IF(F638="",AVERAGEIF(F$3:F638,F637,AF$3:AF638),AD638/N638)," ")</f>
        <v xml:space="preserve"> </v>
      </c>
    </row>
    <row r="639" spans="7:32" ht="19" customHeight="1" x14ac:dyDescent="0.2">
      <c r="G639" s="1" t="str">
        <f t="shared" si="27"/>
        <v/>
      </c>
      <c r="I639" s="1">
        <f t="shared" si="28"/>
        <v>0</v>
      </c>
      <c r="M639" s="1">
        <f ca="1">IF(F639="",SUMIF(F$3:F639,F638,M$3:M638),K639*L639)</f>
        <v>0</v>
      </c>
      <c r="N639" s="1">
        <f ca="1">IFERROR(IF(F639="",SUMIF(F$3:F639,F638,N$3:N638),VLOOKUP(J:J,Прайс!A:C,3,0)*K639)," ")</f>
        <v>0</v>
      </c>
      <c r="O639" s="7">
        <f ca="1">IFERROR(IF(F639="",SUMIF(F$3:F639,F638,O$3:O638),VLOOKUP(J:J,Прайс!A:E,5,0)*K639)," ")</f>
        <v>0</v>
      </c>
      <c r="P639" s="1">
        <f ca="1">IFERROR(IF(F639="",SUMIF(F$3:F639,F638,P$3:P638),VLOOKUP(J:J,Прайс!A:F,6,0)*K639)," ")</f>
        <v>0</v>
      </c>
      <c r="Q639" s="1">
        <f ca="1">IFERROR(IF(F639="",SUMIF(F$3:F639,F638,Q$3:Q638),VLOOKUP(J:J,Прайс!A:G,7,0)*K639)," ")</f>
        <v>0</v>
      </c>
      <c r="R639" s="7">
        <f ca="1">IFERROR(IF(F639="",SUMIF(F$3:F639,F638,R$3:R638),(N639-(M639+O639+P639)))," ")</f>
        <v>0</v>
      </c>
      <c r="S639" s="1">
        <f ca="1">IFERROR(IF(F639="",SUMIF(F$3:F639,F638,S$3:S638),(N639-(M639+O639+Q639)))," ")</f>
        <v>0</v>
      </c>
      <c r="T639" s="23" t="str">
        <f>IFERROR(IF(F639="",AVERAGEIF(F$3:F639,F638,T$3:T639),R639/N639)," ")</f>
        <v xml:space="preserve"> </v>
      </c>
      <c r="U639" s="23" t="str">
        <f>IFERROR(IF(F639="",AVERAGEIF(F$3:F639,F638,U$3:U639),S639/N639)," ")</f>
        <v xml:space="preserve"> </v>
      </c>
      <c r="V639" s="1" t="str">
        <f t="shared" si="29"/>
        <v xml:space="preserve"> </v>
      </c>
      <c r="AB639" s="7">
        <f ca="1">IFERROR(IF(F639="",SUMIF(F$3:F639,F638,AB$3:AB638),Доп!K637+Доп!L637)," ")</f>
        <v>0</v>
      </c>
      <c r="AC639" s="7">
        <f ca="1">IFERROR(IF(F639="",SUMIF(F$3:F639,F638,AC$3:AC638),IF(AB639&gt;0,AB639-(M639+P639),""))," ")</f>
        <v>0</v>
      </c>
      <c r="AD639" s="1">
        <f ca="1">IFERROR(IF(F639="",SUMIF(F$3:F639,F638,AD$3:AD638),IF(AB639&gt;0,AB639-(M639+Q639),""))," ")</f>
        <v>0</v>
      </c>
      <c r="AE639" s="23" t="str">
        <f>IFERROR(IF(F639="",AVERAGEIF(F$3:F639,F638,AE$3:AE639),AC639/N639)," ")</f>
        <v xml:space="preserve"> </v>
      </c>
      <c r="AF639" s="23" t="str">
        <f>IFERROR(IF(F639="",AVERAGEIF(F$3:F639,F638,AF$3:AF639),AD639/N639)," ")</f>
        <v xml:space="preserve"> </v>
      </c>
    </row>
    <row r="640" spans="7:32" ht="19" customHeight="1" x14ac:dyDescent="0.2">
      <c r="G640" s="1" t="str">
        <f t="shared" si="27"/>
        <v/>
      </c>
      <c r="I640" s="1">
        <f t="shared" si="28"/>
        <v>0</v>
      </c>
      <c r="M640" s="1">
        <f ca="1">IF(F640="",SUMIF(F$3:F640,F639,M$3:M639),K640*L640)</f>
        <v>0</v>
      </c>
      <c r="N640" s="1">
        <f ca="1">IFERROR(IF(F640="",SUMIF(F$3:F640,F639,N$3:N639),VLOOKUP(J:J,Прайс!A:C,3,0)*K640)," ")</f>
        <v>0</v>
      </c>
      <c r="O640" s="7">
        <f ca="1">IFERROR(IF(F640="",SUMIF(F$3:F640,F639,O$3:O639),VLOOKUP(J:J,Прайс!A:E,5,0)*K640)," ")</f>
        <v>0</v>
      </c>
      <c r="P640" s="1">
        <f ca="1">IFERROR(IF(F640="",SUMIF(F$3:F640,F639,P$3:P639),VLOOKUP(J:J,Прайс!A:F,6,0)*K640)," ")</f>
        <v>0</v>
      </c>
      <c r="Q640" s="1">
        <f ca="1">IFERROR(IF(F640="",SUMIF(F$3:F640,F639,Q$3:Q639),VLOOKUP(J:J,Прайс!A:G,7,0)*K640)," ")</f>
        <v>0</v>
      </c>
      <c r="R640" s="7">
        <f ca="1">IFERROR(IF(F640="",SUMIF(F$3:F640,F639,R$3:R639),(N640-(M640+O640+P640)))," ")</f>
        <v>0</v>
      </c>
      <c r="S640" s="1">
        <f ca="1">IFERROR(IF(F640="",SUMIF(F$3:F640,F639,S$3:S639),(N640-(M640+O640+Q640)))," ")</f>
        <v>0</v>
      </c>
      <c r="T640" s="23" t="str">
        <f>IFERROR(IF(F640="",AVERAGEIF(F$3:F640,F639,T$3:T640),R640/N640)," ")</f>
        <v xml:space="preserve"> </v>
      </c>
      <c r="U640" s="23" t="str">
        <f>IFERROR(IF(F640="",AVERAGEIF(F$3:F640,F639,U$3:U640),S640/N640)," ")</f>
        <v xml:space="preserve"> </v>
      </c>
      <c r="V640" s="1" t="str">
        <f t="shared" si="29"/>
        <v xml:space="preserve"> </v>
      </c>
      <c r="AB640" s="7">
        <f ca="1">IFERROR(IF(F640="",SUMIF(F$3:F640,F639,AB$3:AB639),Доп!K638+Доп!L638)," ")</f>
        <v>0</v>
      </c>
      <c r="AC640" s="7">
        <f ca="1">IFERROR(IF(F640="",SUMIF(F$3:F640,F639,AC$3:AC639),IF(AB640&gt;0,AB640-(M640+P640),""))," ")</f>
        <v>0</v>
      </c>
      <c r="AD640" s="1">
        <f ca="1">IFERROR(IF(F640="",SUMIF(F$3:F640,F639,AD$3:AD639),IF(AB640&gt;0,AB640-(M640+Q640),""))," ")</f>
        <v>0</v>
      </c>
      <c r="AE640" s="23" t="str">
        <f>IFERROR(IF(F640="",AVERAGEIF(F$3:F640,F639,AE$3:AE640),AC640/N640)," ")</f>
        <v xml:space="preserve"> </v>
      </c>
      <c r="AF640" s="23" t="str">
        <f>IFERROR(IF(F640="",AVERAGEIF(F$3:F640,F639,AF$3:AF640),AD640/N640)," ")</f>
        <v xml:space="preserve"> </v>
      </c>
    </row>
    <row r="641" spans="7:32" ht="19" customHeight="1" x14ac:dyDescent="0.2">
      <c r="G641" s="1" t="str">
        <f t="shared" si="27"/>
        <v/>
      </c>
      <c r="I641" s="1">
        <f t="shared" si="28"/>
        <v>0</v>
      </c>
      <c r="M641" s="1">
        <f ca="1">IF(F641="",SUMIF(F$3:F641,F640,M$3:M640),K641*L641)</f>
        <v>0</v>
      </c>
      <c r="N641" s="1">
        <f ca="1">IFERROR(IF(F641="",SUMIF(F$3:F641,F640,N$3:N640),VLOOKUP(J:J,Прайс!A:C,3,0)*K641)," ")</f>
        <v>0</v>
      </c>
      <c r="O641" s="7">
        <f ca="1">IFERROR(IF(F641="",SUMIF(F$3:F641,F640,O$3:O640),VLOOKUP(J:J,Прайс!A:E,5,0)*K641)," ")</f>
        <v>0</v>
      </c>
      <c r="P641" s="1">
        <f ca="1">IFERROR(IF(F641="",SUMIF(F$3:F641,F640,P$3:P640),VLOOKUP(J:J,Прайс!A:F,6,0)*K641)," ")</f>
        <v>0</v>
      </c>
      <c r="Q641" s="1">
        <f ca="1">IFERROR(IF(F641="",SUMIF(F$3:F641,F640,Q$3:Q640),VLOOKUP(J:J,Прайс!A:G,7,0)*K641)," ")</f>
        <v>0</v>
      </c>
      <c r="R641" s="7">
        <f ca="1">IFERROR(IF(F641="",SUMIF(F$3:F641,F640,R$3:R640),(N641-(M641+O641+P641)))," ")</f>
        <v>0</v>
      </c>
      <c r="S641" s="1">
        <f ca="1">IFERROR(IF(F641="",SUMIF(F$3:F641,F640,S$3:S640),(N641-(M641+O641+Q641)))," ")</f>
        <v>0</v>
      </c>
      <c r="T641" s="23" t="str">
        <f>IFERROR(IF(F641="",AVERAGEIF(F$3:F641,F640,T$3:T641),R641/N641)," ")</f>
        <v xml:space="preserve"> </v>
      </c>
      <c r="U641" s="23" t="str">
        <f>IFERROR(IF(F641="",AVERAGEIF(F$3:F641,F640,U$3:U641),S641/N641)," ")</f>
        <v xml:space="preserve"> </v>
      </c>
      <c r="V641" s="1" t="str">
        <f t="shared" si="29"/>
        <v xml:space="preserve"> </v>
      </c>
      <c r="AB641" s="7">
        <f ca="1">IFERROR(IF(F641="",SUMIF(F$3:F641,F640,AB$3:AB640),Доп!K639+Доп!L639)," ")</f>
        <v>0</v>
      </c>
      <c r="AC641" s="7">
        <f ca="1">IFERROR(IF(F641="",SUMIF(F$3:F641,F640,AC$3:AC640),IF(AB641&gt;0,AB641-(M641+P641),""))," ")</f>
        <v>0</v>
      </c>
      <c r="AD641" s="1">
        <f ca="1">IFERROR(IF(F641="",SUMIF(F$3:F641,F640,AD$3:AD640),IF(AB641&gt;0,AB641-(M641+Q641),""))," ")</f>
        <v>0</v>
      </c>
      <c r="AE641" s="23" t="str">
        <f>IFERROR(IF(F641="",AVERAGEIF(F$3:F641,F640,AE$3:AE641),AC641/N641)," ")</f>
        <v xml:space="preserve"> </v>
      </c>
      <c r="AF641" s="23" t="str">
        <f>IFERROR(IF(F641="",AVERAGEIF(F$3:F641,F640,AF$3:AF641),AD641/N641)," ")</f>
        <v xml:space="preserve"> </v>
      </c>
    </row>
    <row r="642" spans="7:32" ht="19" customHeight="1" x14ac:dyDescent="0.2">
      <c r="G642" s="1" t="str">
        <f t="shared" si="27"/>
        <v/>
      </c>
      <c r="I642" s="1">
        <f t="shared" si="28"/>
        <v>0</v>
      </c>
      <c r="M642" s="1">
        <f ca="1">IF(F642="",SUMIF(F$3:F642,F641,M$3:M641),K642*L642)</f>
        <v>0</v>
      </c>
      <c r="N642" s="1">
        <f ca="1">IFERROR(IF(F642="",SUMIF(F$3:F642,F641,N$3:N641),VLOOKUP(J:J,Прайс!A:C,3,0)*K642)," ")</f>
        <v>0</v>
      </c>
      <c r="O642" s="7">
        <f ca="1">IFERROR(IF(F642="",SUMIF(F$3:F642,F641,O$3:O641),VLOOKUP(J:J,Прайс!A:E,5,0)*K642)," ")</f>
        <v>0</v>
      </c>
      <c r="P642" s="1">
        <f ca="1">IFERROR(IF(F642="",SUMIF(F$3:F642,F641,P$3:P641),VLOOKUP(J:J,Прайс!A:F,6,0)*K642)," ")</f>
        <v>0</v>
      </c>
      <c r="Q642" s="1">
        <f ca="1">IFERROR(IF(F642="",SUMIF(F$3:F642,F641,Q$3:Q641),VLOOKUP(J:J,Прайс!A:G,7,0)*K642)," ")</f>
        <v>0</v>
      </c>
      <c r="R642" s="7">
        <f ca="1">IFERROR(IF(F642="",SUMIF(F$3:F642,F641,R$3:R641),(N642-(M642+O642+P642)))," ")</f>
        <v>0</v>
      </c>
      <c r="S642" s="1">
        <f ca="1">IFERROR(IF(F642="",SUMIF(F$3:F642,F641,S$3:S641),(N642-(M642+O642+Q642)))," ")</f>
        <v>0</v>
      </c>
      <c r="T642" s="23" t="str">
        <f>IFERROR(IF(F642="",AVERAGEIF(F$3:F642,F641,T$3:T642),R642/N642)," ")</f>
        <v xml:space="preserve"> </v>
      </c>
      <c r="U642" s="23" t="str">
        <f>IFERROR(IF(F642="",AVERAGEIF(F$3:F642,F641,U$3:U642),S642/N642)," ")</f>
        <v xml:space="preserve"> </v>
      </c>
      <c r="V642" s="1" t="str">
        <f t="shared" si="29"/>
        <v xml:space="preserve"> </v>
      </c>
      <c r="AB642" s="7">
        <f ca="1">IFERROR(IF(F642="",SUMIF(F$3:F642,F641,AB$3:AB641),Доп!K640+Доп!L640)," ")</f>
        <v>0</v>
      </c>
      <c r="AC642" s="7">
        <f ca="1">IFERROR(IF(F642="",SUMIF(F$3:F642,F641,AC$3:AC641),IF(AB642&gt;0,AB642-(M642+P642),""))," ")</f>
        <v>0</v>
      </c>
      <c r="AD642" s="1">
        <f ca="1">IFERROR(IF(F642="",SUMIF(F$3:F642,F641,AD$3:AD641),IF(AB642&gt;0,AB642-(M642+Q642),""))," ")</f>
        <v>0</v>
      </c>
      <c r="AE642" s="23" t="str">
        <f>IFERROR(IF(F642="",AVERAGEIF(F$3:F642,F641,AE$3:AE642),AC642/N642)," ")</f>
        <v xml:space="preserve"> </v>
      </c>
      <c r="AF642" s="23" t="str">
        <f>IFERROR(IF(F642="",AVERAGEIF(F$3:F642,F641,AF$3:AF642),AD642/N642)," ")</f>
        <v xml:space="preserve"> </v>
      </c>
    </row>
    <row r="643" spans="7:32" ht="19" customHeight="1" x14ac:dyDescent="0.2">
      <c r="G643" s="1" t="str">
        <f t="shared" si="27"/>
        <v/>
      </c>
      <c r="I643" s="1">
        <f t="shared" si="28"/>
        <v>0</v>
      </c>
      <c r="M643" s="1">
        <f ca="1">IF(F643="",SUMIF(F$3:F643,F642,M$3:M642),K643*L643)</f>
        <v>0</v>
      </c>
      <c r="N643" s="1">
        <f ca="1">IFERROR(IF(F643="",SUMIF(F$3:F643,F642,N$3:N642),VLOOKUP(J:J,Прайс!A:C,3,0)*K643)," ")</f>
        <v>0</v>
      </c>
      <c r="O643" s="7">
        <f ca="1">IFERROR(IF(F643="",SUMIF(F$3:F643,F642,O$3:O642),VLOOKUP(J:J,Прайс!A:E,5,0)*K643)," ")</f>
        <v>0</v>
      </c>
      <c r="P643" s="1">
        <f ca="1">IFERROR(IF(F643="",SUMIF(F$3:F643,F642,P$3:P642),VLOOKUP(J:J,Прайс!A:F,6,0)*K643)," ")</f>
        <v>0</v>
      </c>
      <c r="Q643" s="1">
        <f ca="1">IFERROR(IF(F643="",SUMIF(F$3:F643,F642,Q$3:Q642),VLOOKUP(J:J,Прайс!A:G,7,0)*K643)," ")</f>
        <v>0</v>
      </c>
      <c r="R643" s="7">
        <f ca="1">IFERROR(IF(F643="",SUMIF(F$3:F643,F642,R$3:R642),(N643-(M643+O643+P643)))," ")</f>
        <v>0</v>
      </c>
      <c r="S643" s="1">
        <f ca="1">IFERROR(IF(F643="",SUMIF(F$3:F643,F642,S$3:S642),(N643-(M643+O643+Q643)))," ")</f>
        <v>0</v>
      </c>
      <c r="T643" s="23" t="str">
        <f>IFERROR(IF(F643="",AVERAGEIF(F$3:F643,F642,T$3:T643),R643/N643)," ")</f>
        <v xml:space="preserve"> </v>
      </c>
      <c r="U643" s="23" t="str">
        <f>IFERROR(IF(F643="",AVERAGEIF(F$3:F643,F642,U$3:U643),S643/N643)," ")</f>
        <v xml:space="preserve"> </v>
      </c>
      <c r="V643" s="1" t="str">
        <f t="shared" si="29"/>
        <v xml:space="preserve"> </v>
      </c>
      <c r="AB643" s="7">
        <f ca="1">IFERROR(IF(F643="",SUMIF(F$3:F643,F642,AB$3:AB642),Доп!K641+Доп!L641)," ")</f>
        <v>0</v>
      </c>
      <c r="AC643" s="7">
        <f ca="1">IFERROR(IF(F643="",SUMIF(F$3:F643,F642,AC$3:AC642),IF(AB643&gt;0,AB643-(M643+P643),""))," ")</f>
        <v>0</v>
      </c>
      <c r="AD643" s="1">
        <f ca="1">IFERROR(IF(F643="",SUMIF(F$3:F643,F642,AD$3:AD642),IF(AB643&gt;0,AB643-(M643+Q643),""))," ")</f>
        <v>0</v>
      </c>
      <c r="AE643" s="23" t="str">
        <f>IFERROR(IF(F643="",AVERAGEIF(F$3:F643,F642,AE$3:AE643),AC643/N643)," ")</f>
        <v xml:space="preserve"> </v>
      </c>
      <c r="AF643" s="23" t="str">
        <f>IFERROR(IF(F643="",AVERAGEIF(F$3:F643,F642,AF$3:AF643),AD643/N643)," ")</f>
        <v xml:space="preserve"> </v>
      </c>
    </row>
    <row r="644" spans="7:32" ht="19" customHeight="1" x14ac:dyDescent="0.2">
      <c r="G644" s="1" t="str">
        <f t="shared" si="27"/>
        <v/>
      </c>
      <c r="I644" s="1">
        <f t="shared" si="28"/>
        <v>0</v>
      </c>
      <c r="M644" s="1">
        <f ca="1">IF(F644="",SUMIF(F$3:F644,F643,M$3:M643),K644*L644)</f>
        <v>0</v>
      </c>
      <c r="N644" s="1">
        <f ca="1">IFERROR(IF(F644="",SUMIF(F$3:F644,F643,N$3:N643),VLOOKUP(J:J,Прайс!A:C,3,0)*K644)," ")</f>
        <v>0</v>
      </c>
      <c r="O644" s="7">
        <f ca="1">IFERROR(IF(F644="",SUMIF(F$3:F644,F643,O$3:O643),VLOOKUP(J:J,Прайс!A:E,5,0)*K644)," ")</f>
        <v>0</v>
      </c>
      <c r="P644" s="1">
        <f ca="1">IFERROR(IF(F644="",SUMIF(F$3:F644,F643,P$3:P643),VLOOKUP(J:J,Прайс!A:F,6,0)*K644)," ")</f>
        <v>0</v>
      </c>
      <c r="Q644" s="1">
        <f ca="1">IFERROR(IF(F644="",SUMIF(F$3:F644,F643,Q$3:Q643),VLOOKUP(J:J,Прайс!A:G,7,0)*K644)," ")</f>
        <v>0</v>
      </c>
      <c r="R644" s="7">
        <f ca="1">IFERROR(IF(F644="",SUMIF(F$3:F644,F643,R$3:R643),(N644-(M644+O644+P644)))," ")</f>
        <v>0</v>
      </c>
      <c r="S644" s="1">
        <f ca="1">IFERROR(IF(F644="",SUMIF(F$3:F644,F643,S$3:S643),(N644-(M644+O644+Q644)))," ")</f>
        <v>0</v>
      </c>
      <c r="T644" s="23" t="str">
        <f>IFERROR(IF(F644="",AVERAGEIF(F$3:F644,F643,T$3:T644),R644/N644)," ")</f>
        <v xml:space="preserve"> </v>
      </c>
      <c r="U644" s="23" t="str">
        <f>IFERROR(IF(F644="",AVERAGEIF(F$3:F644,F643,U$3:U644),S644/N644)," ")</f>
        <v xml:space="preserve"> </v>
      </c>
      <c r="V644" s="1" t="str">
        <f t="shared" si="29"/>
        <v xml:space="preserve"> </v>
      </c>
      <c r="AB644" s="7">
        <f ca="1">IFERROR(IF(F644="",SUMIF(F$3:F644,F643,AB$3:AB643),Доп!K642+Доп!L642)," ")</f>
        <v>0</v>
      </c>
      <c r="AC644" s="7">
        <f ca="1">IFERROR(IF(F644="",SUMIF(F$3:F644,F643,AC$3:AC643),IF(AB644&gt;0,AB644-(M644+P644),""))," ")</f>
        <v>0</v>
      </c>
      <c r="AD644" s="1">
        <f ca="1">IFERROR(IF(F644="",SUMIF(F$3:F644,F643,AD$3:AD643),IF(AB644&gt;0,AB644-(M644+Q644),""))," ")</f>
        <v>0</v>
      </c>
      <c r="AE644" s="23" t="str">
        <f>IFERROR(IF(F644="",AVERAGEIF(F$3:F644,F643,AE$3:AE644),AC644/N644)," ")</f>
        <v xml:space="preserve"> </v>
      </c>
      <c r="AF644" s="23" t="str">
        <f>IFERROR(IF(F644="",AVERAGEIF(F$3:F644,F643,AF$3:AF644),AD644/N644)," ")</f>
        <v xml:space="preserve"> </v>
      </c>
    </row>
    <row r="645" spans="7:32" ht="19" customHeight="1" x14ac:dyDescent="0.2">
      <c r="G645" s="1" t="str">
        <f t="shared" ref="G645:G708" si="30">IF(H645,SUM(G644,1),"")</f>
        <v/>
      </c>
      <c r="I645" s="1">
        <f t="shared" ref="I645:I708" si="31">--ISTEXT(J645)</f>
        <v>0</v>
      </c>
      <c r="M645" s="1">
        <f ca="1">IF(F645="",SUMIF(F$3:F645,F644,M$3:M644),K645*L645)</f>
        <v>0</v>
      </c>
      <c r="N645" s="1">
        <f ca="1">IFERROR(IF(F645="",SUMIF(F$3:F645,F644,N$3:N644),VLOOKUP(J:J,Прайс!A:C,3,0)*K645)," ")</f>
        <v>0</v>
      </c>
      <c r="O645" s="7">
        <f ca="1">IFERROR(IF(F645="",SUMIF(F$3:F645,F644,O$3:O644),VLOOKUP(J:J,Прайс!A:E,5,0)*K645)," ")</f>
        <v>0</v>
      </c>
      <c r="P645" s="1">
        <f ca="1">IFERROR(IF(F645="",SUMIF(F$3:F645,F644,P$3:P644),VLOOKUP(J:J,Прайс!A:F,6,0)*K645)," ")</f>
        <v>0</v>
      </c>
      <c r="Q645" s="1">
        <f ca="1">IFERROR(IF(F645="",SUMIF(F$3:F645,F644,Q$3:Q644),VLOOKUP(J:J,Прайс!A:G,7,0)*K645)," ")</f>
        <v>0</v>
      </c>
      <c r="R645" s="7">
        <f ca="1">IFERROR(IF(F645="",SUMIF(F$3:F645,F644,R$3:R644),(N645-(M645+O645+P645)))," ")</f>
        <v>0</v>
      </c>
      <c r="S645" s="1">
        <f ca="1">IFERROR(IF(F645="",SUMIF(F$3:F645,F644,S$3:S644),(N645-(M645+O645+Q645)))," ")</f>
        <v>0</v>
      </c>
      <c r="T645" s="23" t="str">
        <f>IFERROR(IF(F645="",AVERAGEIF(F$3:F645,F644,T$3:T645),R645/N645)," ")</f>
        <v xml:space="preserve"> </v>
      </c>
      <c r="U645" s="23" t="str">
        <f>IFERROR(IF(F645="",AVERAGEIF(F$3:F645,F644,U$3:U645),S645/N645)," ")</f>
        <v xml:space="preserve"> </v>
      </c>
      <c r="V645" s="1" t="str">
        <f t="shared" ref="V645:V708" si="32">CHOOSE(COUNTA(W645,Y645,AA645)+1," ","ОТГРУЖЕН","ДОСТАВЛЕН","ОПЛАЧЕН")</f>
        <v xml:space="preserve"> </v>
      </c>
      <c r="AB645" s="7">
        <f ca="1">IFERROR(IF(F645="",SUMIF(F$3:F645,F644,AB$3:AB644),Доп!K643+Доп!L643)," ")</f>
        <v>0</v>
      </c>
      <c r="AC645" s="7">
        <f ca="1">IFERROR(IF(F645="",SUMIF(F$3:F645,F644,AC$3:AC644),IF(AB645&gt;0,AB645-(M645+P645),""))," ")</f>
        <v>0</v>
      </c>
      <c r="AD645" s="1">
        <f ca="1">IFERROR(IF(F645="",SUMIF(F$3:F645,F644,AD$3:AD644),IF(AB645&gt;0,AB645-(M645+Q645),""))," ")</f>
        <v>0</v>
      </c>
      <c r="AE645" s="23" t="str">
        <f>IFERROR(IF(F645="",AVERAGEIF(F$3:F645,F644,AE$3:AE645),AC645/N645)," ")</f>
        <v xml:space="preserve"> </v>
      </c>
      <c r="AF645" s="23" t="str">
        <f>IFERROR(IF(F645="",AVERAGEIF(F$3:F645,F644,AF$3:AF645),AD645/N645)," ")</f>
        <v xml:space="preserve"> </v>
      </c>
    </row>
    <row r="646" spans="7:32" ht="19" customHeight="1" x14ac:dyDescent="0.2">
      <c r="G646" s="1" t="str">
        <f t="shared" si="30"/>
        <v/>
      </c>
      <c r="I646" s="1">
        <f t="shared" si="31"/>
        <v>0</v>
      </c>
      <c r="M646" s="1">
        <f ca="1">IF(F646="",SUMIF(F$3:F646,F645,M$3:M645),K646*L646)</f>
        <v>0</v>
      </c>
      <c r="N646" s="1">
        <f ca="1">IFERROR(IF(F646="",SUMIF(F$3:F646,F645,N$3:N645),VLOOKUP(J:J,Прайс!A:C,3,0)*K646)," ")</f>
        <v>0</v>
      </c>
      <c r="O646" s="7">
        <f ca="1">IFERROR(IF(F646="",SUMIF(F$3:F646,F645,O$3:O645),VLOOKUP(J:J,Прайс!A:E,5,0)*K646)," ")</f>
        <v>0</v>
      </c>
      <c r="P646" s="1">
        <f ca="1">IFERROR(IF(F646="",SUMIF(F$3:F646,F645,P$3:P645),VLOOKUP(J:J,Прайс!A:F,6,0)*K646)," ")</f>
        <v>0</v>
      </c>
      <c r="Q646" s="1">
        <f ca="1">IFERROR(IF(F646="",SUMIF(F$3:F646,F645,Q$3:Q645),VLOOKUP(J:J,Прайс!A:G,7,0)*K646)," ")</f>
        <v>0</v>
      </c>
      <c r="R646" s="7">
        <f ca="1">IFERROR(IF(F646="",SUMIF(F$3:F646,F645,R$3:R645),(N646-(M646+O646+P646)))," ")</f>
        <v>0</v>
      </c>
      <c r="S646" s="1">
        <f ca="1">IFERROR(IF(F646="",SUMIF(F$3:F646,F645,S$3:S645),(N646-(M646+O646+Q646)))," ")</f>
        <v>0</v>
      </c>
      <c r="T646" s="23" t="str">
        <f>IFERROR(IF(F646="",AVERAGEIF(F$3:F646,F645,T$3:T646),R646/N646)," ")</f>
        <v xml:space="preserve"> </v>
      </c>
      <c r="U646" s="23" t="str">
        <f>IFERROR(IF(F646="",AVERAGEIF(F$3:F646,F645,U$3:U646),S646/N646)," ")</f>
        <v xml:space="preserve"> </v>
      </c>
      <c r="V646" s="1" t="str">
        <f t="shared" si="32"/>
        <v xml:space="preserve"> </v>
      </c>
      <c r="AB646" s="7">
        <f ca="1">IFERROR(IF(F646="",SUMIF(F$3:F646,F645,AB$3:AB645),Доп!K644+Доп!L644)," ")</f>
        <v>0</v>
      </c>
      <c r="AC646" s="7">
        <f ca="1">IFERROR(IF(F646="",SUMIF(F$3:F646,F645,AC$3:AC645),IF(AB646&gt;0,AB646-(M646+P646),""))," ")</f>
        <v>0</v>
      </c>
      <c r="AD646" s="1">
        <f ca="1">IFERROR(IF(F646="",SUMIF(F$3:F646,F645,AD$3:AD645),IF(AB646&gt;0,AB646-(M646+Q646),""))," ")</f>
        <v>0</v>
      </c>
      <c r="AE646" s="23" t="str">
        <f>IFERROR(IF(F646="",AVERAGEIF(F$3:F646,F645,AE$3:AE646),AC646/N646)," ")</f>
        <v xml:space="preserve"> </v>
      </c>
      <c r="AF646" s="23" t="str">
        <f>IFERROR(IF(F646="",AVERAGEIF(F$3:F646,F645,AF$3:AF646),AD646/N646)," ")</f>
        <v xml:space="preserve"> </v>
      </c>
    </row>
    <row r="647" spans="7:32" ht="19" customHeight="1" x14ac:dyDescent="0.2">
      <c r="G647" s="1" t="str">
        <f t="shared" si="30"/>
        <v/>
      </c>
      <c r="I647" s="1">
        <f t="shared" si="31"/>
        <v>0</v>
      </c>
      <c r="M647" s="1">
        <f ca="1">IF(F647="",SUMIF(F$3:F647,F646,M$3:M646),K647*L647)</f>
        <v>0</v>
      </c>
      <c r="N647" s="1">
        <f ca="1">IFERROR(IF(F647="",SUMIF(F$3:F647,F646,N$3:N646),VLOOKUP(J:J,Прайс!A:C,3,0)*K647)," ")</f>
        <v>0</v>
      </c>
      <c r="O647" s="7">
        <f ca="1">IFERROR(IF(F647="",SUMIF(F$3:F647,F646,O$3:O646),VLOOKUP(J:J,Прайс!A:E,5,0)*K647)," ")</f>
        <v>0</v>
      </c>
      <c r="P647" s="1">
        <f ca="1">IFERROR(IF(F647="",SUMIF(F$3:F647,F646,P$3:P646),VLOOKUP(J:J,Прайс!A:F,6,0)*K647)," ")</f>
        <v>0</v>
      </c>
      <c r="Q647" s="1">
        <f ca="1">IFERROR(IF(F647="",SUMIF(F$3:F647,F646,Q$3:Q646),VLOOKUP(J:J,Прайс!A:G,7,0)*K647)," ")</f>
        <v>0</v>
      </c>
      <c r="R647" s="7">
        <f ca="1">IFERROR(IF(F647="",SUMIF(F$3:F647,F646,R$3:R646),(N647-(M647+O647+P647)))," ")</f>
        <v>0</v>
      </c>
      <c r="S647" s="1">
        <f ca="1">IFERROR(IF(F647="",SUMIF(F$3:F647,F646,S$3:S646),(N647-(M647+O647+Q647)))," ")</f>
        <v>0</v>
      </c>
      <c r="T647" s="23" t="str">
        <f>IFERROR(IF(F647="",AVERAGEIF(F$3:F647,F646,T$3:T647),R647/N647)," ")</f>
        <v xml:space="preserve"> </v>
      </c>
      <c r="U647" s="23" t="str">
        <f>IFERROR(IF(F647="",AVERAGEIF(F$3:F647,F646,U$3:U647),S647/N647)," ")</f>
        <v xml:space="preserve"> </v>
      </c>
      <c r="V647" s="1" t="str">
        <f t="shared" si="32"/>
        <v xml:space="preserve"> </v>
      </c>
      <c r="AB647" s="7">
        <f ca="1">IFERROR(IF(F647="",SUMIF(F$3:F647,F646,AB$3:AB646),Доп!K645+Доп!L645)," ")</f>
        <v>0</v>
      </c>
      <c r="AC647" s="7">
        <f ca="1">IFERROR(IF(F647="",SUMIF(F$3:F647,F646,AC$3:AC646),IF(AB647&gt;0,AB647-(M647+P647),""))," ")</f>
        <v>0</v>
      </c>
      <c r="AD647" s="1">
        <f ca="1">IFERROR(IF(F647="",SUMIF(F$3:F647,F646,AD$3:AD646),IF(AB647&gt;0,AB647-(M647+Q647),""))," ")</f>
        <v>0</v>
      </c>
      <c r="AE647" s="23" t="str">
        <f>IFERROR(IF(F647="",AVERAGEIF(F$3:F647,F646,AE$3:AE647),AC647/N647)," ")</f>
        <v xml:space="preserve"> </v>
      </c>
      <c r="AF647" s="23" t="str">
        <f>IFERROR(IF(F647="",AVERAGEIF(F$3:F647,F646,AF$3:AF647),AD647/N647)," ")</f>
        <v xml:space="preserve"> </v>
      </c>
    </row>
    <row r="648" spans="7:32" ht="19" customHeight="1" x14ac:dyDescent="0.2">
      <c r="G648" s="1" t="str">
        <f t="shared" si="30"/>
        <v/>
      </c>
      <c r="I648" s="1">
        <f t="shared" si="31"/>
        <v>0</v>
      </c>
      <c r="M648" s="1">
        <f ca="1">IF(F648="",SUMIF(F$3:F648,F647,M$3:M647),K648*L648)</f>
        <v>0</v>
      </c>
      <c r="N648" s="1">
        <f ca="1">IFERROR(IF(F648="",SUMIF(F$3:F648,F647,N$3:N647),VLOOKUP(J:J,Прайс!A:C,3,0)*K648)," ")</f>
        <v>0</v>
      </c>
      <c r="O648" s="7">
        <f ca="1">IFERROR(IF(F648="",SUMIF(F$3:F648,F647,O$3:O647),VLOOKUP(J:J,Прайс!A:E,5,0)*K648)," ")</f>
        <v>0</v>
      </c>
      <c r="P648" s="1">
        <f ca="1">IFERROR(IF(F648="",SUMIF(F$3:F648,F647,P$3:P647),VLOOKUP(J:J,Прайс!A:F,6,0)*K648)," ")</f>
        <v>0</v>
      </c>
      <c r="Q648" s="1">
        <f ca="1">IFERROR(IF(F648="",SUMIF(F$3:F648,F647,Q$3:Q647),VLOOKUP(J:J,Прайс!A:G,7,0)*K648)," ")</f>
        <v>0</v>
      </c>
      <c r="R648" s="7">
        <f ca="1">IFERROR(IF(F648="",SUMIF(F$3:F648,F647,R$3:R647),(N648-(M648+O648+P648)))," ")</f>
        <v>0</v>
      </c>
      <c r="S648" s="1">
        <f ca="1">IFERROR(IF(F648="",SUMIF(F$3:F648,F647,S$3:S647),(N648-(M648+O648+Q648)))," ")</f>
        <v>0</v>
      </c>
      <c r="T648" s="23" t="str">
        <f>IFERROR(IF(F648="",AVERAGEIF(F$3:F648,F647,T$3:T648),R648/N648)," ")</f>
        <v xml:space="preserve"> </v>
      </c>
      <c r="U648" s="23" t="str">
        <f>IFERROR(IF(F648="",AVERAGEIF(F$3:F648,F647,U$3:U648),S648/N648)," ")</f>
        <v xml:space="preserve"> </v>
      </c>
      <c r="V648" s="1" t="str">
        <f t="shared" si="32"/>
        <v xml:space="preserve"> </v>
      </c>
      <c r="AB648" s="7">
        <f ca="1">IFERROR(IF(F648="",SUMIF(F$3:F648,F647,AB$3:AB647),Доп!K646+Доп!L646)," ")</f>
        <v>0</v>
      </c>
      <c r="AC648" s="7">
        <f ca="1">IFERROR(IF(F648="",SUMIF(F$3:F648,F647,AC$3:AC647),IF(AB648&gt;0,AB648-(M648+P648),""))," ")</f>
        <v>0</v>
      </c>
      <c r="AD648" s="1">
        <f ca="1">IFERROR(IF(F648="",SUMIF(F$3:F648,F647,AD$3:AD647),IF(AB648&gt;0,AB648-(M648+Q648),""))," ")</f>
        <v>0</v>
      </c>
      <c r="AE648" s="23" t="str">
        <f>IFERROR(IF(F648="",AVERAGEIF(F$3:F648,F647,AE$3:AE648),AC648/N648)," ")</f>
        <v xml:space="preserve"> </v>
      </c>
      <c r="AF648" s="23" t="str">
        <f>IFERROR(IF(F648="",AVERAGEIF(F$3:F648,F647,AF$3:AF648),AD648/N648)," ")</f>
        <v xml:space="preserve"> </v>
      </c>
    </row>
    <row r="649" spans="7:32" ht="19" customHeight="1" x14ac:dyDescent="0.2">
      <c r="G649" s="1" t="str">
        <f t="shared" si="30"/>
        <v/>
      </c>
      <c r="I649" s="1">
        <f t="shared" si="31"/>
        <v>0</v>
      </c>
      <c r="M649" s="1">
        <f ca="1">IF(F649="",SUMIF(F$3:F649,F648,M$3:M648),K649*L649)</f>
        <v>0</v>
      </c>
      <c r="N649" s="1">
        <f ca="1">IFERROR(IF(F649="",SUMIF(F$3:F649,F648,N$3:N648),VLOOKUP(J:J,Прайс!A:C,3,0)*K649)," ")</f>
        <v>0</v>
      </c>
      <c r="O649" s="7">
        <f ca="1">IFERROR(IF(F649="",SUMIF(F$3:F649,F648,O$3:O648),VLOOKUP(J:J,Прайс!A:E,5,0)*K649)," ")</f>
        <v>0</v>
      </c>
      <c r="P649" s="1">
        <f ca="1">IFERROR(IF(F649="",SUMIF(F$3:F649,F648,P$3:P648),VLOOKUP(J:J,Прайс!A:F,6,0)*K649)," ")</f>
        <v>0</v>
      </c>
      <c r="Q649" s="1">
        <f ca="1">IFERROR(IF(F649="",SUMIF(F$3:F649,F648,Q$3:Q648),VLOOKUP(J:J,Прайс!A:G,7,0)*K649)," ")</f>
        <v>0</v>
      </c>
      <c r="R649" s="7">
        <f ca="1">IFERROR(IF(F649="",SUMIF(F$3:F649,F648,R$3:R648),(N649-(M649+O649+P649)))," ")</f>
        <v>0</v>
      </c>
      <c r="S649" s="1">
        <f ca="1">IFERROR(IF(F649="",SUMIF(F$3:F649,F648,S$3:S648),(N649-(M649+O649+Q649)))," ")</f>
        <v>0</v>
      </c>
      <c r="T649" s="23" t="str">
        <f>IFERROR(IF(F649="",AVERAGEIF(F$3:F649,F648,T$3:T649),R649/N649)," ")</f>
        <v xml:space="preserve"> </v>
      </c>
      <c r="U649" s="23" t="str">
        <f>IFERROR(IF(F649="",AVERAGEIF(F$3:F649,F648,U$3:U649),S649/N649)," ")</f>
        <v xml:space="preserve"> </v>
      </c>
      <c r="V649" s="1" t="str">
        <f t="shared" si="32"/>
        <v xml:space="preserve"> </v>
      </c>
      <c r="AB649" s="7">
        <f ca="1">IFERROR(IF(F649="",SUMIF(F$3:F649,F648,AB$3:AB648),Доп!K647+Доп!L647)," ")</f>
        <v>0</v>
      </c>
      <c r="AC649" s="7">
        <f ca="1">IFERROR(IF(F649="",SUMIF(F$3:F649,F648,AC$3:AC648),IF(AB649&gt;0,AB649-(M649+P649),""))," ")</f>
        <v>0</v>
      </c>
      <c r="AD649" s="1">
        <f ca="1">IFERROR(IF(F649="",SUMIF(F$3:F649,F648,AD$3:AD648),IF(AB649&gt;0,AB649-(M649+Q649),""))," ")</f>
        <v>0</v>
      </c>
      <c r="AE649" s="23" t="str">
        <f>IFERROR(IF(F649="",AVERAGEIF(F$3:F649,F648,AE$3:AE649),AC649/N649)," ")</f>
        <v xml:space="preserve"> </v>
      </c>
      <c r="AF649" s="23" t="str">
        <f>IFERROR(IF(F649="",AVERAGEIF(F$3:F649,F648,AF$3:AF649),AD649/N649)," ")</f>
        <v xml:space="preserve"> </v>
      </c>
    </row>
    <row r="650" spans="7:32" ht="19" customHeight="1" x14ac:dyDescent="0.2">
      <c r="G650" s="1" t="str">
        <f t="shared" si="30"/>
        <v/>
      </c>
      <c r="I650" s="1">
        <f t="shared" si="31"/>
        <v>0</v>
      </c>
      <c r="M650" s="1">
        <f ca="1">IF(F650="",SUMIF(F$3:F650,F649,M$3:M649),K650*L650)</f>
        <v>0</v>
      </c>
      <c r="N650" s="1">
        <f ca="1">IFERROR(IF(F650="",SUMIF(F$3:F650,F649,N$3:N649),VLOOKUP(J:J,Прайс!A:C,3,0)*K650)," ")</f>
        <v>0</v>
      </c>
      <c r="O650" s="7">
        <f ca="1">IFERROR(IF(F650="",SUMIF(F$3:F650,F649,O$3:O649),VLOOKUP(J:J,Прайс!A:E,5,0)*K650)," ")</f>
        <v>0</v>
      </c>
      <c r="P650" s="1">
        <f ca="1">IFERROR(IF(F650="",SUMIF(F$3:F650,F649,P$3:P649),VLOOKUP(J:J,Прайс!A:F,6,0)*K650)," ")</f>
        <v>0</v>
      </c>
      <c r="Q650" s="1">
        <f ca="1">IFERROR(IF(F650="",SUMIF(F$3:F650,F649,Q$3:Q649),VLOOKUP(J:J,Прайс!A:G,7,0)*K650)," ")</f>
        <v>0</v>
      </c>
      <c r="R650" s="7">
        <f ca="1">IFERROR(IF(F650="",SUMIF(F$3:F650,F649,R$3:R649),(N650-(M650+O650+P650)))," ")</f>
        <v>0</v>
      </c>
      <c r="S650" s="1">
        <f ca="1">IFERROR(IF(F650="",SUMIF(F$3:F650,F649,S$3:S649),(N650-(M650+O650+Q650)))," ")</f>
        <v>0</v>
      </c>
      <c r="T650" s="23" t="str">
        <f>IFERROR(IF(F650="",AVERAGEIF(F$3:F650,F649,T$3:T650),R650/N650)," ")</f>
        <v xml:space="preserve"> </v>
      </c>
      <c r="U650" s="23" t="str">
        <f>IFERROR(IF(F650="",AVERAGEIF(F$3:F650,F649,U$3:U650),S650/N650)," ")</f>
        <v xml:space="preserve"> </v>
      </c>
      <c r="V650" s="1" t="str">
        <f t="shared" si="32"/>
        <v xml:space="preserve"> </v>
      </c>
      <c r="AB650" s="7">
        <f ca="1">IFERROR(IF(F650="",SUMIF(F$3:F650,F649,AB$3:AB649),Доп!K648+Доп!L648)," ")</f>
        <v>0</v>
      </c>
      <c r="AC650" s="7">
        <f ca="1">IFERROR(IF(F650="",SUMIF(F$3:F650,F649,AC$3:AC649),IF(AB650&gt;0,AB650-(M650+P650),""))," ")</f>
        <v>0</v>
      </c>
      <c r="AD650" s="1">
        <f ca="1">IFERROR(IF(F650="",SUMIF(F$3:F650,F649,AD$3:AD649),IF(AB650&gt;0,AB650-(M650+Q650),""))," ")</f>
        <v>0</v>
      </c>
      <c r="AE650" s="23" t="str">
        <f>IFERROR(IF(F650="",AVERAGEIF(F$3:F650,F649,AE$3:AE650),AC650/N650)," ")</f>
        <v xml:space="preserve"> </v>
      </c>
      <c r="AF650" s="23" t="str">
        <f>IFERROR(IF(F650="",AVERAGEIF(F$3:F650,F649,AF$3:AF650),AD650/N650)," ")</f>
        <v xml:space="preserve"> </v>
      </c>
    </row>
    <row r="651" spans="7:32" ht="19" customHeight="1" x14ac:dyDescent="0.2">
      <c r="G651" s="1" t="str">
        <f t="shared" si="30"/>
        <v/>
      </c>
      <c r="I651" s="1">
        <f t="shared" si="31"/>
        <v>0</v>
      </c>
      <c r="M651" s="1">
        <f ca="1">IF(F651="",SUMIF(F$3:F651,F650,M$3:M650),K651*L651)</f>
        <v>0</v>
      </c>
      <c r="N651" s="1">
        <f ca="1">IFERROR(IF(F651="",SUMIF(F$3:F651,F650,N$3:N650),VLOOKUP(J:J,Прайс!A:C,3,0)*K651)," ")</f>
        <v>0</v>
      </c>
      <c r="O651" s="7">
        <f ca="1">IFERROR(IF(F651="",SUMIF(F$3:F651,F650,O$3:O650),VLOOKUP(J:J,Прайс!A:E,5,0)*K651)," ")</f>
        <v>0</v>
      </c>
      <c r="P651" s="1">
        <f ca="1">IFERROR(IF(F651="",SUMIF(F$3:F651,F650,P$3:P650),VLOOKUP(J:J,Прайс!A:F,6,0)*K651)," ")</f>
        <v>0</v>
      </c>
      <c r="Q651" s="1">
        <f ca="1">IFERROR(IF(F651="",SUMIF(F$3:F651,F650,Q$3:Q650),VLOOKUP(J:J,Прайс!A:G,7,0)*K651)," ")</f>
        <v>0</v>
      </c>
      <c r="R651" s="7">
        <f ca="1">IFERROR(IF(F651="",SUMIF(F$3:F651,F650,R$3:R650),(N651-(M651+O651+P651)))," ")</f>
        <v>0</v>
      </c>
      <c r="S651" s="1">
        <f ca="1">IFERROR(IF(F651="",SUMIF(F$3:F651,F650,S$3:S650),(N651-(M651+O651+Q651)))," ")</f>
        <v>0</v>
      </c>
      <c r="T651" s="23" t="str">
        <f>IFERROR(IF(F651="",AVERAGEIF(F$3:F651,F650,T$3:T651),R651/N651)," ")</f>
        <v xml:space="preserve"> </v>
      </c>
      <c r="U651" s="23" t="str">
        <f>IFERROR(IF(F651="",AVERAGEIF(F$3:F651,F650,U$3:U651),S651/N651)," ")</f>
        <v xml:space="preserve"> </v>
      </c>
      <c r="V651" s="1" t="str">
        <f t="shared" si="32"/>
        <v xml:space="preserve"> </v>
      </c>
      <c r="AB651" s="7">
        <f ca="1">IFERROR(IF(F651="",SUMIF(F$3:F651,F650,AB$3:AB650),Доп!K649+Доп!L649)," ")</f>
        <v>0</v>
      </c>
      <c r="AC651" s="7">
        <f ca="1">IFERROR(IF(F651="",SUMIF(F$3:F651,F650,AC$3:AC650),IF(AB651&gt;0,AB651-(M651+P651),""))," ")</f>
        <v>0</v>
      </c>
      <c r="AD651" s="1">
        <f ca="1">IFERROR(IF(F651="",SUMIF(F$3:F651,F650,AD$3:AD650),IF(AB651&gt;0,AB651-(M651+Q651),""))," ")</f>
        <v>0</v>
      </c>
      <c r="AE651" s="23" t="str">
        <f>IFERROR(IF(F651="",AVERAGEIF(F$3:F651,F650,AE$3:AE651),AC651/N651)," ")</f>
        <v xml:space="preserve"> </v>
      </c>
      <c r="AF651" s="23" t="str">
        <f>IFERROR(IF(F651="",AVERAGEIF(F$3:F651,F650,AF$3:AF651),AD651/N651)," ")</f>
        <v xml:space="preserve"> </v>
      </c>
    </row>
    <row r="652" spans="7:32" ht="19" customHeight="1" x14ac:dyDescent="0.2">
      <c r="G652" s="1" t="str">
        <f t="shared" si="30"/>
        <v/>
      </c>
      <c r="I652" s="1">
        <f t="shared" si="31"/>
        <v>0</v>
      </c>
      <c r="M652" s="1">
        <f ca="1">IF(F652="",SUMIF(F$3:F652,F651,M$3:M651),K652*L652)</f>
        <v>0</v>
      </c>
      <c r="N652" s="1">
        <f ca="1">IFERROR(IF(F652="",SUMIF(F$3:F652,F651,N$3:N651),VLOOKUP(J:J,Прайс!A:C,3,0)*K652)," ")</f>
        <v>0</v>
      </c>
      <c r="O652" s="7">
        <f ca="1">IFERROR(IF(F652="",SUMIF(F$3:F652,F651,O$3:O651),VLOOKUP(J:J,Прайс!A:E,5,0)*K652)," ")</f>
        <v>0</v>
      </c>
      <c r="P652" s="1">
        <f ca="1">IFERROR(IF(F652="",SUMIF(F$3:F652,F651,P$3:P651),VLOOKUP(J:J,Прайс!A:F,6,0)*K652)," ")</f>
        <v>0</v>
      </c>
      <c r="Q652" s="1">
        <f ca="1">IFERROR(IF(F652="",SUMIF(F$3:F652,F651,Q$3:Q651),VLOOKUP(J:J,Прайс!A:G,7,0)*K652)," ")</f>
        <v>0</v>
      </c>
      <c r="R652" s="7">
        <f ca="1">IFERROR(IF(F652="",SUMIF(F$3:F652,F651,R$3:R651),(N652-(M652+O652+P652)))," ")</f>
        <v>0</v>
      </c>
      <c r="S652" s="1">
        <f ca="1">IFERROR(IF(F652="",SUMIF(F$3:F652,F651,S$3:S651),(N652-(M652+O652+Q652)))," ")</f>
        <v>0</v>
      </c>
      <c r="T652" s="23" t="str">
        <f>IFERROR(IF(F652="",AVERAGEIF(F$3:F652,F651,T$3:T652),R652/N652)," ")</f>
        <v xml:space="preserve"> </v>
      </c>
      <c r="U652" s="23" t="str">
        <f>IFERROR(IF(F652="",AVERAGEIF(F$3:F652,F651,U$3:U652),S652/N652)," ")</f>
        <v xml:space="preserve"> </v>
      </c>
      <c r="V652" s="1" t="str">
        <f t="shared" si="32"/>
        <v xml:space="preserve"> </v>
      </c>
      <c r="AB652" s="7">
        <f ca="1">IFERROR(IF(F652="",SUMIF(F$3:F652,F651,AB$3:AB651),Доп!K650+Доп!L650)," ")</f>
        <v>0</v>
      </c>
      <c r="AC652" s="7">
        <f ca="1">IFERROR(IF(F652="",SUMIF(F$3:F652,F651,AC$3:AC651),IF(AB652&gt;0,AB652-(M652+P652),""))," ")</f>
        <v>0</v>
      </c>
      <c r="AD652" s="1">
        <f ca="1">IFERROR(IF(F652="",SUMIF(F$3:F652,F651,AD$3:AD651),IF(AB652&gt;0,AB652-(M652+Q652),""))," ")</f>
        <v>0</v>
      </c>
      <c r="AE652" s="23" t="str">
        <f>IFERROR(IF(F652="",AVERAGEIF(F$3:F652,F651,AE$3:AE652),AC652/N652)," ")</f>
        <v xml:space="preserve"> </v>
      </c>
      <c r="AF652" s="23" t="str">
        <f>IFERROR(IF(F652="",AVERAGEIF(F$3:F652,F651,AF$3:AF652),AD652/N652)," ")</f>
        <v xml:space="preserve"> </v>
      </c>
    </row>
    <row r="653" spans="7:32" ht="19" customHeight="1" x14ac:dyDescent="0.2">
      <c r="G653" s="1" t="str">
        <f t="shared" si="30"/>
        <v/>
      </c>
      <c r="I653" s="1">
        <f t="shared" si="31"/>
        <v>0</v>
      </c>
      <c r="M653" s="1">
        <f ca="1">IF(F653="",SUMIF(F$3:F653,F652,M$3:M652),K653*L653)</f>
        <v>0</v>
      </c>
      <c r="N653" s="1">
        <f ca="1">IFERROR(IF(F653="",SUMIF(F$3:F653,F652,N$3:N652),VLOOKUP(J:J,Прайс!A:C,3,0)*K653)," ")</f>
        <v>0</v>
      </c>
      <c r="O653" s="7">
        <f ca="1">IFERROR(IF(F653="",SUMIF(F$3:F653,F652,O$3:O652),VLOOKUP(J:J,Прайс!A:E,5,0)*K653)," ")</f>
        <v>0</v>
      </c>
      <c r="P653" s="1">
        <f ca="1">IFERROR(IF(F653="",SUMIF(F$3:F653,F652,P$3:P652),VLOOKUP(J:J,Прайс!A:F,6,0)*K653)," ")</f>
        <v>0</v>
      </c>
      <c r="Q653" s="1">
        <f ca="1">IFERROR(IF(F653="",SUMIF(F$3:F653,F652,Q$3:Q652),VLOOKUP(J:J,Прайс!A:G,7,0)*K653)," ")</f>
        <v>0</v>
      </c>
      <c r="R653" s="7">
        <f ca="1">IFERROR(IF(F653="",SUMIF(F$3:F653,F652,R$3:R652),(N653-(M653+O653+P653)))," ")</f>
        <v>0</v>
      </c>
      <c r="S653" s="1">
        <f ca="1">IFERROR(IF(F653="",SUMIF(F$3:F653,F652,S$3:S652),(N653-(M653+O653+Q653)))," ")</f>
        <v>0</v>
      </c>
      <c r="T653" s="23" t="str">
        <f>IFERROR(IF(F653="",AVERAGEIF(F$3:F653,F652,T$3:T653),R653/N653)," ")</f>
        <v xml:space="preserve"> </v>
      </c>
      <c r="U653" s="23" t="str">
        <f>IFERROR(IF(F653="",AVERAGEIF(F$3:F653,F652,U$3:U653),S653/N653)," ")</f>
        <v xml:space="preserve"> </v>
      </c>
      <c r="V653" s="1" t="str">
        <f t="shared" si="32"/>
        <v xml:space="preserve"> </v>
      </c>
      <c r="AB653" s="7">
        <f ca="1">IFERROR(IF(F653="",SUMIF(F$3:F653,F652,AB$3:AB652),Доп!K651+Доп!L651)," ")</f>
        <v>0</v>
      </c>
      <c r="AC653" s="7">
        <f ca="1">IFERROR(IF(F653="",SUMIF(F$3:F653,F652,AC$3:AC652),IF(AB653&gt;0,AB653-(M653+P653),""))," ")</f>
        <v>0</v>
      </c>
      <c r="AD653" s="1">
        <f ca="1">IFERROR(IF(F653="",SUMIF(F$3:F653,F652,AD$3:AD652),IF(AB653&gt;0,AB653-(M653+Q653),""))," ")</f>
        <v>0</v>
      </c>
      <c r="AE653" s="23" t="str">
        <f>IFERROR(IF(F653="",AVERAGEIF(F$3:F653,F652,AE$3:AE653),AC653/N653)," ")</f>
        <v xml:space="preserve"> </v>
      </c>
      <c r="AF653" s="23" t="str">
        <f>IFERROR(IF(F653="",AVERAGEIF(F$3:F653,F652,AF$3:AF653),AD653/N653)," ")</f>
        <v xml:space="preserve"> </v>
      </c>
    </row>
    <row r="654" spans="7:32" ht="19" customHeight="1" x14ac:dyDescent="0.2">
      <c r="G654" s="1" t="str">
        <f t="shared" si="30"/>
        <v/>
      </c>
      <c r="I654" s="1">
        <f t="shared" si="31"/>
        <v>0</v>
      </c>
      <c r="M654" s="1">
        <f ca="1">IF(F654="",SUMIF(F$3:F654,F653,M$3:M653),K654*L654)</f>
        <v>0</v>
      </c>
      <c r="N654" s="1">
        <f ca="1">IFERROR(IF(F654="",SUMIF(F$3:F654,F653,N$3:N653),VLOOKUP(J:J,Прайс!A:C,3,0)*K654)," ")</f>
        <v>0</v>
      </c>
      <c r="O654" s="7">
        <f ca="1">IFERROR(IF(F654="",SUMIF(F$3:F654,F653,O$3:O653),VLOOKUP(J:J,Прайс!A:E,5,0)*K654)," ")</f>
        <v>0</v>
      </c>
      <c r="P654" s="1">
        <f ca="1">IFERROR(IF(F654="",SUMIF(F$3:F654,F653,P$3:P653),VLOOKUP(J:J,Прайс!A:F,6,0)*K654)," ")</f>
        <v>0</v>
      </c>
      <c r="Q654" s="1">
        <f ca="1">IFERROR(IF(F654="",SUMIF(F$3:F654,F653,Q$3:Q653),VLOOKUP(J:J,Прайс!A:G,7,0)*K654)," ")</f>
        <v>0</v>
      </c>
      <c r="R654" s="7">
        <f ca="1">IFERROR(IF(F654="",SUMIF(F$3:F654,F653,R$3:R653),(N654-(M654+O654+P654)))," ")</f>
        <v>0</v>
      </c>
      <c r="S654" s="1">
        <f ca="1">IFERROR(IF(F654="",SUMIF(F$3:F654,F653,S$3:S653),(N654-(M654+O654+Q654)))," ")</f>
        <v>0</v>
      </c>
      <c r="T654" s="23" t="str">
        <f>IFERROR(IF(F654="",AVERAGEIF(F$3:F654,F653,T$3:T654),R654/N654)," ")</f>
        <v xml:space="preserve"> </v>
      </c>
      <c r="U654" s="23" t="str">
        <f>IFERROR(IF(F654="",AVERAGEIF(F$3:F654,F653,U$3:U654),S654/N654)," ")</f>
        <v xml:space="preserve"> </v>
      </c>
      <c r="V654" s="1" t="str">
        <f t="shared" si="32"/>
        <v xml:space="preserve"> </v>
      </c>
      <c r="AB654" s="7">
        <f ca="1">IFERROR(IF(F654="",SUMIF(F$3:F654,F653,AB$3:AB653),Доп!K652+Доп!L652)," ")</f>
        <v>0</v>
      </c>
      <c r="AC654" s="7">
        <f ca="1">IFERROR(IF(F654="",SUMIF(F$3:F654,F653,AC$3:AC653),IF(AB654&gt;0,AB654-(M654+P654),""))," ")</f>
        <v>0</v>
      </c>
      <c r="AD654" s="1">
        <f ca="1">IFERROR(IF(F654="",SUMIF(F$3:F654,F653,AD$3:AD653),IF(AB654&gt;0,AB654-(M654+Q654),""))," ")</f>
        <v>0</v>
      </c>
      <c r="AE654" s="23" t="str">
        <f>IFERROR(IF(F654="",AVERAGEIF(F$3:F654,F653,AE$3:AE654),AC654/N654)," ")</f>
        <v xml:space="preserve"> </v>
      </c>
      <c r="AF654" s="23" t="str">
        <f>IFERROR(IF(F654="",AVERAGEIF(F$3:F654,F653,AF$3:AF654),AD654/N654)," ")</f>
        <v xml:space="preserve"> </v>
      </c>
    </row>
    <row r="655" spans="7:32" ht="19" customHeight="1" x14ac:dyDescent="0.2">
      <c r="G655" s="1" t="str">
        <f t="shared" si="30"/>
        <v/>
      </c>
      <c r="I655" s="1">
        <f t="shared" si="31"/>
        <v>0</v>
      </c>
      <c r="M655" s="1">
        <f ca="1">IF(F655="",SUMIF(F$3:F655,F654,M$3:M654),K655*L655)</f>
        <v>0</v>
      </c>
      <c r="N655" s="1">
        <f ca="1">IFERROR(IF(F655="",SUMIF(F$3:F655,F654,N$3:N654),VLOOKUP(J:J,Прайс!A:C,3,0)*K655)," ")</f>
        <v>0</v>
      </c>
      <c r="O655" s="7">
        <f ca="1">IFERROR(IF(F655="",SUMIF(F$3:F655,F654,O$3:O654),VLOOKUP(J:J,Прайс!A:E,5,0)*K655)," ")</f>
        <v>0</v>
      </c>
      <c r="P655" s="1">
        <f ca="1">IFERROR(IF(F655="",SUMIF(F$3:F655,F654,P$3:P654),VLOOKUP(J:J,Прайс!A:F,6,0)*K655)," ")</f>
        <v>0</v>
      </c>
      <c r="Q655" s="1">
        <f ca="1">IFERROR(IF(F655="",SUMIF(F$3:F655,F654,Q$3:Q654),VLOOKUP(J:J,Прайс!A:G,7,0)*K655)," ")</f>
        <v>0</v>
      </c>
      <c r="R655" s="7">
        <f ca="1">IFERROR(IF(F655="",SUMIF(F$3:F655,F654,R$3:R654),(N655-(M655+O655+P655)))," ")</f>
        <v>0</v>
      </c>
      <c r="S655" s="1">
        <f ca="1">IFERROR(IF(F655="",SUMIF(F$3:F655,F654,S$3:S654),(N655-(M655+O655+Q655)))," ")</f>
        <v>0</v>
      </c>
      <c r="T655" s="23" t="str">
        <f>IFERROR(IF(F655="",AVERAGEIF(F$3:F655,F654,T$3:T655),R655/N655)," ")</f>
        <v xml:space="preserve"> </v>
      </c>
      <c r="U655" s="23" t="str">
        <f>IFERROR(IF(F655="",AVERAGEIF(F$3:F655,F654,U$3:U655),S655/N655)," ")</f>
        <v xml:space="preserve"> </v>
      </c>
      <c r="V655" s="1" t="str">
        <f t="shared" si="32"/>
        <v xml:space="preserve"> </v>
      </c>
      <c r="AB655" s="7">
        <f ca="1">IFERROR(IF(F655="",SUMIF(F$3:F655,F654,AB$3:AB654),Доп!K653+Доп!L653)," ")</f>
        <v>0</v>
      </c>
      <c r="AC655" s="7">
        <f ca="1">IFERROR(IF(F655="",SUMIF(F$3:F655,F654,AC$3:AC654),IF(AB655&gt;0,AB655-(M655+P655),""))," ")</f>
        <v>0</v>
      </c>
      <c r="AD655" s="1">
        <f ca="1">IFERROR(IF(F655="",SUMIF(F$3:F655,F654,AD$3:AD654),IF(AB655&gt;0,AB655-(M655+Q655),""))," ")</f>
        <v>0</v>
      </c>
      <c r="AE655" s="23" t="str">
        <f>IFERROR(IF(F655="",AVERAGEIF(F$3:F655,F654,AE$3:AE655),AC655/N655)," ")</f>
        <v xml:space="preserve"> </v>
      </c>
      <c r="AF655" s="23" t="str">
        <f>IFERROR(IF(F655="",AVERAGEIF(F$3:F655,F654,AF$3:AF655),AD655/N655)," ")</f>
        <v xml:space="preserve"> </v>
      </c>
    </row>
    <row r="656" spans="7:32" ht="19" customHeight="1" x14ac:dyDescent="0.2">
      <c r="G656" s="1" t="str">
        <f t="shared" si="30"/>
        <v/>
      </c>
      <c r="I656" s="1">
        <f t="shared" si="31"/>
        <v>0</v>
      </c>
      <c r="M656" s="1">
        <f ca="1">IF(F656="",SUMIF(F$3:F656,F655,M$3:M655),K656*L656)</f>
        <v>0</v>
      </c>
      <c r="N656" s="1">
        <f ca="1">IFERROR(IF(F656="",SUMIF(F$3:F656,F655,N$3:N655),VLOOKUP(J:J,Прайс!A:C,3,0)*K656)," ")</f>
        <v>0</v>
      </c>
      <c r="O656" s="7">
        <f ca="1">IFERROR(IF(F656="",SUMIF(F$3:F656,F655,O$3:O655),VLOOKUP(J:J,Прайс!A:E,5,0)*K656)," ")</f>
        <v>0</v>
      </c>
      <c r="P656" s="1">
        <f ca="1">IFERROR(IF(F656="",SUMIF(F$3:F656,F655,P$3:P655),VLOOKUP(J:J,Прайс!A:F,6,0)*K656)," ")</f>
        <v>0</v>
      </c>
      <c r="Q656" s="1">
        <f ca="1">IFERROR(IF(F656="",SUMIF(F$3:F656,F655,Q$3:Q655),VLOOKUP(J:J,Прайс!A:G,7,0)*K656)," ")</f>
        <v>0</v>
      </c>
      <c r="R656" s="7">
        <f ca="1">IFERROR(IF(F656="",SUMIF(F$3:F656,F655,R$3:R655),(N656-(M656+O656+P656)))," ")</f>
        <v>0</v>
      </c>
      <c r="S656" s="1">
        <f ca="1">IFERROR(IF(F656="",SUMIF(F$3:F656,F655,S$3:S655),(N656-(M656+O656+Q656)))," ")</f>
        <v>0</v>
      </c>
      <c r="T656" s="23" t="str">
        <f>IFERROR(IF(F656="",AVERAGEIF(F$3:F656,F655,T$3:T656),R656/N656)," ")</f>
        <v xml:space="preserve"> </v>
      </c>
      <c r="U656" s="23" t="str">
        <f>IFERROR(IF(F656="",AVERAGEIF(F$3:F656,F655,U$3:U656),S656/N656)," ")</f>
        <v xml:space="preserve"> </v>
      </c>
      <c r="V656" s="1" t="str">
        <f t="shared" si="32"/>
        <v xml:space="preserve"> </v>
      </c>
      <c r="AB656" s="7">
        <f ca="1">IFERROR(IF(F656="",SUMIF(F$3:F656,F655,AB$3:AB655),Доп!K654+Доп!L654)," ")</f>
        <v>0</v>
      </c>
      <c r="AC656" s="7">
        <f ca="1">IFERROR(IF(F656="",SUMIF(F$3:F656,F655,AC$3:AC655),IF(AB656&gt;0,AB656-(M656+P656),""))," ")</f>
        <v>0</v>
      </c>
      <c r="AD656" s="1">
        <f ca="1">IFERROR(IF(F656="",SUMIF(F$3:F656,F655,AD$3:AD655),IF(AB656&gt;0,AB656-(M656+Q656),""))," ")</f>
        <v>0</v>
      </c>
      <c r="AE656" s="23" t="str">
        <f>IFERROR(IF(F656="",AVERAGEIF(F$3:F656,F655,AE$3:AE656),AC656/N656)," ")</f>
        <v xml:space="preserve"> </v>
      </c>
      <c r="AF656" s="23" t="str">
        <f>IFERROR(IF(F656="",AVERAGEIF(F$3:F656,F655,AF$3:AF656),AD656/N656)," ")</f>
        <v xml:space="preserve"> </v>
      </c>
    </row>
    <row r="657" spans="7:32" ht="19" customHeight="1" x14ac:dyDescent="0.2">
      <c r="G657" s="1" t="str">
        <f t="shared" si="30"/>
        <v/>
      </c>
      <c r="I657" s="1">
        <f t="shared" si="31"/>
        <v>0</v>
      </c>
      <c r="M657" s="1">
        <f ca="1">IF(F657="",SUMIF(F$3:F657,F656,M$3:M656),K657*L657)</f>
        <v>0</v>
      </c>
      <c r="N657" s="1">
        <f ca="1">IFERROR(IF(F657="",SUMIF(F$3:F657,F656,N$3:N656),VLOOKUP(J:J,Прайс!A:C,3,0)*K657)," ")</f>
        <v>0</v>
      </c>
      <c r="O657" s="7">
        <f ca="1">IFERROR(IF(F657="",SUMIF(F$3:F657,F656,O$3:O656),VLOOKUP(J:J,Прайс!A:E,5,0)*K657)," ")</f>
        <v>0</v>
      </c>
      <c r="P657" s="1">
        <f ca="1">IFERROR(IF(F657="",SUMIF(F$3:F657,F656,P$3:P656),VLOOKUP(J:J,Прайс!A:F,6,0)*K657)," ")</f>
        <v>0</v>
      </c>
      <c r="Q657" s="1">
        <f ca="1">IFERROR(IF(F657="",SUMIF(F$3:F657,F656,Q$3:Q656),VLOOKUP(J:J,Прайс!A:G,7,0)*K657)," ")</f>
        <v>0</v>
      </c>
      <c r="R657" s="7">
        <f ca="1">IFERROR(IF(F657="",SUMIF(F$3:F657,F656,R$3:R656),(N657-(M657+O657+P657)))," ")</f>
        <v>0</v>
      </c>
      <c r="S657" s="1">
        <f ca="1">IFERROR(IF(F657="",SUMIF(F$3:F657,F656,S$3:S656),(N657-(M657+O657+Q657)))," ")</f>
        <v>0</v>
      </c>
      <c r="T657" s="23" t="str">
        <f>IFERROR(IF(F657="",AVERAGEIF(F$3:F657,F656,T$3:T657),R657/N657)," ")</f>
        <v xml:space="preserve"> </v>
      </c>
      <c r="U657" s="23" t="str">
        <f>IFERROR(IF(F657="",AVERAGEIF(F$3:F657,F656,U$3:U657),S657/N657)," ")</f>
        <v xml:space="preserve"> </v>
      </c>
      <c r="V657" s="1" t="str">
        <f t="shared" si="32"/>
        <v xml:space="preserve"> </v>
      </c>
      <c r="AB657" s="7">
        <f ca="1">IFERROR(IF(F657="",SUMIF(F$3:F657,F656,AB$3:AB656),Доп!K655+Доп!L655)," ")</f>
        <v>0</v>
      </c>
      <c r="AC657" s="7">
        <f ca="1">IFERROR(IF(F657="",SUMIF(F$3:F657,F656,AC$3:AC656),IF(AB657&gt;0,AB657-(M657+P657),""))," ")</f>
        <v>0</v>
      </c>
      <c r="AD657" s="1">
        <f ca="1">IFERROR(IF(F657="",SUMIF(F$3:F657,F656,AD$3:AD656),IF(AB657&gt;0,AB657-(M657+Q657),""))," ")</f>
        <v>0</v>
      </c>
      <c r="AE657" s="23" t="str">
        <f>IFERROR(IF(F657="",AVERAGEIF(F$3:F657,F656,AE$3:AE657),AC657/N657)," ")</f>
        <v xml:space="preserve"> </v>
      </c>
      <c r="AF657" s="23" t="str">
        <f>IFERROR(IF(F657="",AVERAGEIF(F$3:F657,F656,AF$3:AF657),AD657/N657)," ")</f>
        <v xml:space="preserve"> </v>
      </c>
    </row>
    <row r="658" spans="7:32" ht="19" customHeight="1" x14ac:dyDescent="0.2">
      <c r="G658" s="1" t="str">
        <f t="shared" si="30"/>
        <v/>
      </c>
      <c r="I658" s="1">
        <f t="shared" si="31"/>
        <v>0</v>
      </c>
      <c r="M658" s="1">
        <f ca="1">IF(F658="",SUMIF(F$3:F658,F657,M$3:M657),K658*L658)</f>
        <v>0</v>
      </c>
      <c r="N658" s="1">
        <f ca="1">IFERROR(IF(F658="",SUMIF(F$3:F658,F657,N$3:N657),VLOOKUP(J:J,Прайс!A:C,3,0)*K658)," ")</f>
        <v>0</v>
      </c>
      <c r="O658" s="7">
        <f ca="1">IFERROR(IF(F658="",SUMIF(F$3:F658,F657,O$3:O657),VLOOKUP(J:J,Прайс!A:E,5,0)*K658)," ")</f>
        <v>0</v>
      </c>
      <c r="P658" s="1">
        <f ca="1">IFERROR(IF(F658="",SUMIF(F$3:F658,F657,P$3:P657),VLOOKUP(J:J,Прайс!A:F,6,0)*K658)," ")</f>
        <v>0</v>
      </c>
      <c r="Q658" s="1">
        <f ca="1">IFERROR(IF(F658="",SUMIF(F$3:F658,F657,Q$3:Q657),VLOOKUP(J:J,Прайс!A:G,7,0)*K658)," ")</f>
        <v>0</v>
      </c>
      <c r="R658" s="7">
        <f ca="1">IFERROR(IF(F658="",SUMIF(F$3:F658,F657,R$3:R657),(N658-(M658+O658+P658)))," ")</f>
        <v>0</v>
      </c>
      <c r="S658" s="1">
        <f ca="1">IFERROR(IF(F658="",SUMIF(F$3:F658,F657,S$3:S657),(N658-(M658+O658+Q658)))," ")</f>
        <v>0</v>
      </c>
      <c r="T658" s="23" t="str">
        <f>IFERROR(IF(F658="",AVERAGEIF(F$3:F658,F657,T$3:T658),R658/N658)," ")</f>
        <v xml:space="preserve"> </v>
      </c>
      <c r="U658" s="23" t="str">
        <f>IFERROR(IF(F658="",AVERAGEIF(F$3:F658,F657,U$3:U658),S658/N658)," ")</f>
        <v xml:space="preserve"> </v>
      </c>
      <c r="V658" s="1" t="str">
        <f t="shared" si="32"/>
        <v xml:space="preserve"> </v>
      </c>
      <c r="AB658" s="7">
        <f ca="1">IFERROR(IF(F658="",SUMIF(F$3:F658,F657,AB$3:AB657),Доп!K656+Доп!L656)," ")</f>
        <v>0</v>
      </c>
      <c r="AC658" s="7">
        <f ca="1">IFERROR(IF(F658="",SUMIF(F$3:F658,F657,AC$3:AC657),IF(AB658&gt;0,AB658-(M658+P658),""))," ")</f>
        <v>0</v>
      </c>
      <c r="AD658" s="1">
        <f ca="1">IFERROR(IF(F658="",SUMIF(F$3:F658,F657,AD$3:AD657),IF(AB658&gt;0,AB658-(M658+Q658),""))," ")</f>
        <v>0</v>
      </c>
      <c r="AE658" s="23" t="str">
        <f>IFERROR(IF(F658="",AVERAGEIF(F$3:F658,F657,AE$3:AE658),AC658/N658)," ")</f>
        <v xml:space="preserve"> </v>
      </c>
      <c r="AF658" s="23" t="str">
        <f>IFERROR(IF(F658="",AVERAGEIF(F$3:F658,F657,AF$3:AF658),AD658/N658)," ")</f>
        <v xml:space="preserve"> </v>
      </c>
    </row>
    <row r="659" spans="7:32" ht="19" customHeight="1" x14ac:dyDescent="0.2">
      <c r="G659" s="1" t="str">
        <f t="shared" si="30"/>
        <v/>
      </c>
      <c r="I659" s="1">
        <f t="shared" si="31"/>
        <v>0</v>
      </c>
      <c r="M659" s="1">
        <f ca="1">IF(F659="",SUMIF(F$3:F659,F658,M$3:M658),K659*L659)</f>
        <v>0</v>
      </c>
      <c r="N659" s="1">
        <f ca="1">IFERROR(IF(F659="",SUMIF(F$3:F659,F658,N$3:N658),VLOOKUP(J:J,Прайс!A:C,3,0)*K659)," ")</f>
        <v>0</v>
      </c>
      <c r="O659" s="7">
        <f ca="1">IFERROR(IF(F659="",SUMIF(F$3:F659,F658,O$3:O658),VLOOKUP(J:J,Прайс!A:E,5,0)*K659)," ")</f>
        <v>0</v>
      </c>
      <c r="P659" s="1">
        <f ca="1">IFERROR(IF(F659="",SUMIF(F$3:F659,F658,P$3:P658),VLOOKUP(J:J,Прайс!A:F,6,0)*K659)," ")</f>
        <v>0</v>
      </c>
      <c r="Q659" s="1">
        <f ca="1">IFERROR(IF(F659="",SUMIF(F$3:F659,F658,Q$3:Q658),VLOOKUP(J:J,Прайс!A:G,7,0)*K659)," ")</f>
        <v>0</v>
      </c>
      <c r="R659" s="7">
        <f ca="1">IFERROR(IF(F659="",SUMIF(F$3:F659,F658,R$3:R658),(N659-(M659+O659+P659)))," ")</f>
        <v>0</v>
      </c>
      <c r="S659" s="1">
        <f ca="1">IFERROR(IF(F659="",SUMIF(F$3:F659,F658,S$3:S658),(N659-(M659+O659+Q659)))," ")</f>
        <v>0</v>
      </c>
      <c r="T659" s="23" t="str">
        <f>IFERROR(IF(F659="",AVERAGEIF(F$3:F659,F658,T$3:T659),R659/N659)," ")</f>
        <v xml:space="preserve"> </v>
      </c>
      <c r="U659" s="23" t="str">
        <f>IFERROR(IF(F659="",AVERAGEIF(F$3:F659,F658,U$3:U659),S659/N659)," ")</f>
        <v xml:space="preserve"> </v>
      </c>
      <c r="V659" s="1" t="str">
        <f t="shared" si="32"/>
        <v xml:space="preserve"> </v>
      </c>
      <c r="AB659" s="7">
        <f ca="1">IFERROR(IF(F659="",SUMIF(F$3:F659,F658,AB$3:AB658),Доп!K657+Доп!L657)," ")</f>
        <v>0</v>
      </c>
      <c r="AC659" s="7">
        <f ca="1">IFERROR(IF(F659="",SUMIF(F$3:F659,F658,AC$3:AC658),IF(AB659&gt;0,AB659-(M659+P659),""))," ")</f>
        <v>0</v>
      </c>
      <c r="AD659" s="1">
        <f ca="1">IFERROR(IF(F659="",SUMIF(F$3:F659,F658,AD$3:AD658),IF(AB659&gt;0,AB659-(M659+Q659),""))," ")</f>
        <v>0</v>
      </c>
      <c r="AE659" s="23" t="str">
        <f>IFERROR(IF(F659="",AVERAGEIF(F$3:F659,F658,AE$3:AE659),AC659/N659)," ")</f>
        <v xml:space="preserve"> </v>
      </c>
      <c r="AF659" s="23" t="str">
        <f>IFERROR(IF(F659="",AVERAGEIF(F$3:F659,F658,AF$3:AF659),AD659/N659)," ")</f>
        <v xml:space="preserve"> </v>
      </c>
    </row>
    <row r="660" spans="7:32" ht="19" customHeight="1" x14ac:dyDescent="0.2">
      <c r="G660" s="1" t="str">
        <f t="shared" si="30"/>
        <v/>
      </c>
      <c r="I660" s="1">
        <f t="shared" si="31"/>
        <v>0</v>
      </c>
      <c r="M660" s="1">
        <f ca="1">IF(F660="",SUMIF(F$3:F660,F659,M$3:M659),K660*L660)</f>
        <v>0</v>
      </c>
      <c r="N660" s="1">
        <f ca="1">IFERROR(IF(F660="",SUMIF(F$3:F660,F659,N$3:N659),VLOOKUP(J:J,Прайс!A:C,3,0)*K660)," ")</f>
        <v>0</v>
      </c>
      <c r="O660" s="7">
        <f ca="1">IFERROR(IF(F660="",SUMIF(F$3:F660,F659,O$3:O659),VLOOKUP(J:J,Прайс!A:E,5,0)*K660)," ")</f>
        <v>0</v>
      </c>
      <c r="P660" s="1">
        <f ca="1">IFERROR(IF(F660="",SUMIF(F$3:F660,F659,P$3:P659),VLOOKUP(J:J,Прайс!A:F,6,0)*K660)," ")</f>
        <v>0</v>
      </c>
      <c r="Q660" s="1">
        <f ca="1">IFERROR(IF(F660="",SUMIF(F$3:F660,F659,Q$3:Q659),VLOOKUP(J:J,Прайс!A:G,7,0)*K660)," ")</f>
        <v>0</v>
      </c>
      <c r="R660" s="7">
        <f ca="1">IFERROR(IF(F660="",SUMIF(F$3:F660,F659,R$3:R659),(N660-(M660+O660+P660)))," ")</f>
        <v>0</v>
      </c>
      <c r="S660" s="1">
        <f ca="1">IFERROR(IF(F660="",SUMIF(F$3:F660,F659,S$3:S659),(N660-(M660+O660+Q660)))," ")</f>
        <v>0</v>
      </c>
      <c r="T660" s="23" t="str">
        <f>IFERROR(IF(F660="",AVERAGEIF(F$3:F660,F659,T$3:T660),R660/N660)," ")</f>
        <v xml:space="preserve"> </v>
      </c>
      <c r="U660" s="23" t="str">
        <f>IFERROR(IF(F660="",AVERAGEIF(F$3:F660,F659,U$3:U660),S660/N660)," ")</f>
        <v xml:space="preserve"> </v>
      </c>
      <c r="V660" s="1" t="str">
        <f t="shared" si="32"/>
        <v xml:space="preserve"> </v>
      </c>
      <c r="AB660" s="7">
        <f ca="1">IFERROR(IF(F660="",SUMIF(F$3:F660,F659,AB$3:AB659),Доп!K658+Доп!L658)," ")</f>
        <v>0</v>
      </c>
      <c r="AC660" s="7">
        <f ca="1">IFERROR(IF(F660="",SUMIF(F$3:F660,F659,AC$3:AC659),IF(AB660&gt;0,AB660-(M660+P660),""))," ")</f>
        <v>0</v>
      </c>
      <c r="AD660" s="1">
        <f ca="1">IFERROR(IF(F660="",SUMIF(F$3:F660,F659,AD$3:AD659),IF(AB660&gt;0,AB660-(M660+Q660),""))," ")</f>
        <v>0</v>
      </c>
      <c r="AE660" s="23" t="str">
        <f>IFERROR(IF(F660="",AVERAGEIF(F$3:F660,F659,AE$3:AE660),AC660/N660)," ")</f>
        <v xml:space="preserve"> </v>
      </c>
      <c r="AF660" s="23" t="str">
        <f>IFERROR(IF(F660="",AVERAGEIF(F$3:F660,F659,AF$3:AF660),AD660/N660)," ")</f>
        <v xml:space="preserve"> </v>
      </c>
    </row>
    <row r="661" spans="7:32" ht="19" customHeight="1" x14ac:dyDescent="0.2">
      <c r="G661" s="1" t="str">
        <f t="shared" si="30"/>
        <v/>
      </c>
      <c r="I661" s="1">
        <f t="shared" si="31"/>
        <v>0</v>
      </c>
      <c r="M661" s="1">
        <f ca="1">IF(F661="",SUMIF(F$3:F661,F660,M$3:M660),K661*L661)</f>
        <v>0</v>
      </c>
      <c r="N661" s="1">
        <f ca="1">IFERROR(IF(F661="",SUMIF(F$3:F661,F660,N$3:N660),VLOOKUP(J:J,Прайс!A:C,3,0)*K661)," ")</f>
        <v>0</v>
      </c>
      <c r="O661" s="7">
        <f ca="1">IFERROR(IF(F661="",SUMIF(F$3:F661,F660,O$3:O660),VLOOKUP(J:J,Прайс!A:E,5,0)*K661)," ")</f>
        <v>0</v>
      </c>
      <c r="P661" s="1">
        <f ca="1">IFERROR(IF(F661="",SUMIF(F$3:F661,F660,P$3:P660),VLOOKUP(J:J,Прайс!A:F,6,0)*K661)," ")</f>
        <v>0</v>
      </c>
      <c r="Q661" s="1">
        <f ca="1">IFERROR(IF(F661="",SUMIF(F$3:F661,F660,Q$3:Q660),VLOOKUP(J:J,Прайс!A:G,7,0)*K661)," ")</f>
        <v>0</v>
      </c>
      <c r="R661" s="7">
        <f ca="1">IFERROR(IF(F661="",SUMIF(F$3:F661,F660,R$3:R660),(N661-(M661+O661+P661)))," ")</f>
        <v>0</v>
      </c>
      <c r="S661" s="1">
        <f ca="1">IFERROR(IF(F661="",SUMIF(F$3:F661,F660,S$3:S660),(N661-(M661+O661+Q661)))," ")</f>
        <v>0</v>
      </c>
      <c r="T661" s="23" t="str">
        <f>IFERROR(IF(F661="",AVERAGEIF(F$3:F661,F660,T$3:T661),R661/N661)," ")</f>
        <v xml:space="preserve"> </v>
      </c>
      <c r="U661" s="23" t="str">
        <f>IFERROR(IF(F661="",AVERAGEIF(F$3:F661,F660,U$3:U661),S661/N661)," ")</f>
        <v xml:space="preserve"> </v>
      </c>
      <c r="V661" s="1" t="str">
        <f t="shared" si="32"/>
        <v xml:space="preserve"> </v>
      </c>
      <c r="AB661" s="7">
        <f ca="1">IFERROR(IF(F661="",SUMIF(F$3:F661,F660,AB$3:AB660),Доп!K659+Доп!L659)," ")</f>
        <v>0</v>
      </c>
      <c r="AC661" s="7">
        <f ca="1">IFERROR(IF(F661="",SUMIF(F$3:F661,F660,AC$3:AC660),IF(AB661&gt;0,AB661-(M661+P661),""))," ")</f>
        <v>0</v>
      </c>
      <c r="AD661" s="1">
        <f ca="1">IFERROR(IF(F661="",SUMIF(F$3:F661,F660,AD$3:AD660),IF(AB661&gt;0,AB661-(M661+Q661),""))," ")</f>
        <v>0</v>
      </c>
      <c r="AE661" s="23" t="str">
        <f>IFERROR(IF(F661="",AVERAGEIF(F$3:F661,F660,AE$3:AE661),AC661/N661)," ")</f>
        <v xml:space="preserve"> </v>
      </c>
      <c r="AF661" s="23" t="str">
        <f>IFERROR(IF(F661="",AVERAGEIF(F$3:F661,F660,AF$3:AF661),AD661/N661)," ")</f>
        <v xml:space="preserve"> </v>
      </c>
    </row>
    <row r="662" spans="7:32" ht="19" customHeight="1" x14ac:dyDescent="0.2">
      <c r="G662" s="1" t="str">
        <f t="shared" si="30"/>
        <v/>
      </c>
      <c r="I662" s="1">
        <f t="shared" si="31"/>
        <v>0</v>
      </c>
      <c r="M662" s="1">
        <f ca="1">IF(F662="",SUMIF(F$3:F662,F661,M$3:M661),K662*L662)</f>
        <v>0</v>
      </c>
      <c r="N662" s="1">
        <f ca="1">IFERROR(IF(F662="",SUMIF(F$3:F662,F661,N$3:N661),VLOOKUP(J:J,Прайс!A:C,3,0)*K662)," ")</f>
        <v>0</v>
      </c>
      <c r="O662" s="7">
        <f ca="1">IFERROR(IF(F662="",SUMIF(F$3:F662,F661,O$3:O661),VLOOKUP(J:J,Прайс!A:E,5,0)*K662)," ")</f>
        <v>0</v>
      </c>
      <c r="P662" s="1">
        <f ca="1">IFERROR(IF(F662="",SUMIF(F$3:F662,F661,P$3:P661),VLOOKUP(J:J,Прайс!A:F,6,0)*K662)," ")</f>
        <v>0</v>
      </c>
      <c r="Q662" s="1">
        <f ca="1">IFERROR(IF(F662="",SUMIF(F$3:F662,F661,Q$3:Q661),VLOOKUP(J:J,Прайс!A:G,7,0)*K662)," ")</f>
        <v>0</v>
      </c>
      <c r="R662" s="7">
        <f ca="1">IFERROR(IF(F662="",SUMIF(F$3:F662,F661,R$3:R661),(N662-(M662+O662+P662)))," ")</f>
        <v>0</v>
      </c>
      <c r="S662" s="1">
        <f ca="1">IFERROR(IF(F662="",SUMIF(F$3:F662,F661,S$3:S661),(N662-(M662+O662+Q662)))," ")</f>
        <v>0</v>
      </c>
      <c r="T662" s="23" t="str">
        <f>IFERROR(IF(F662="",AVERAGEIF(F$3:F662,F661,T$3:T662),R662/N662)," ")</f>
        <v xml:space="preserve"> </v>
      </c>
      <c r="U662" s="23" t="str">
        <f>IFERROR(IF(F662="",AVERAGEIF(F$3:F662,F661,U$3:U662),S662/N662)," ")</f>
        <v xml:space="preserve"> </v>
      </c>
      <c r="V662" s="1" t="str">
        <f t="shared" si="32"/>
        <v xml:space="preserve"> </v>
      </c>
      <c r="AB662" s="7">
        <f ca="1">IFERROR(IF(F662="",SUMIF(F$3:F662,F661,AB$3:AB661),Доп!K660+Доп!L660)," ")</f>
        <v>0</v>
      </c>
      <c r="AC662" s="7">
        <f ca="1">IFERROR(IF(F662="",SUMIF(F$3:F662,F661,AC$3:AC661),IF(AB662&gt;0,AB662-(M662+P662),""))," ")</f>
        <v>0</v>
      </c>
      <c r="AD662" s="1">
        <f ca="1">IFERROR(IF(F662="",SUMIF(F$3:F662,F661,AD$3:AD661),IF(AB662&gt;0,AB662-(M662+Q662),""))," ")</f>
        <v>0</v>
      </c>
      <c r="AE662" s="23" t="str">
        <f>IFERROR(IF(F662="",AVERAGEIF(F$3:F662,F661,AE$3:AE662),AC662/N662)," ")</f>
        <v xml:space="preserve"> </v>
      </c>
      <c r="AF662" s="23" t="str">
        <f>IFERROR(IF(F662="",AVERAGEIF(F$3:F662,F661,AF$3:AF662),AD662/N662)," ")</f>
        <v xml:space="preserve"> </v>
      </c>
    </row>
    <row r="663" spans="7:32" ht="19" customHeight="1" x14ac:dyDescent="0.2">
      <c r="G663" s="1" t="str">
        <f t="shared" si="30"/>
        <v/>
      </c>
      <c r="I663" s="1">
        <f t="shared" si="31"/>
        <v>0</v>
      </c>
      <c r="M663" s="1">
        <f ca="1">IF(F663="",SUMIF(F$3:F663,F662,M$3:M662),K663*L663)</f>
        <v>0</v>
      </c>
      <c r="N663" s="1">
        <f ca="1">IFERROR(IF(F663="",SUMIF(F$3:F663,F662,N$3:N662),VLOOKUP(J:J,Прайс!A:C,3,0)*K663)," ")</f>
        <v>0</v>
      </c>
      <c r="O663" s="7">
        <f ca="1">IFERROR(IF(F663="",SUMIF(F$3:F663,F662,O$3:O662),VLOOKUP(J:J,Прайс!A:E,5,0)*K663)," ")</f>
        <v>0</v>
      </c>
      <c r="P663" s="1">
        <f ca="1">IFERROR(IF(F663="",SUMIF(F$3:F663,F662,P$3:P662),VLOOKUP(J:J,Прайс!A:F,6,0)*K663)," ")</f>
        <v>0</v>
      </c>
      <c r="Q663" s="1">
        <f ca="1">IFERROR(IF(F663="",SUMIF(F$3:F663,F662,Q$3:Q662),VLOOKUP(J:J,Прайс!A:G,7,0)*K663)," ")</f>
        <v>0</v>
      </c>
      <c r="R663" s="7">
        <f ca="1">IFERROR(IF(F663="",SUMIF(F$3:F663,F662,R$3:R662),(N663-(M663+O663+P663)))," ")</f>
        <v>0</v>
      </c>
      <c r="S663" s="1">
        <f ca="1">IFERROR(IF(F663="",SUMIF(F$3:F663,F662,S$3:S662),(N663-(M663+O663+Q663)))," ")</f>
        <v>0</v>
      </c>
      <c r="T663" s="23" t="str">
        <f>IFERROR(IF(F663="",AVERAGEIF(F$3:F663,F662,T$3:T663),R663/N663)," ")</f>
        <v xml:space="preserve"> </v>
      </c>
      <c r="U663" s="23" t="str">
        <f>IFERROR(IF(F663="",AVERAGEIF(F$3:F663,F662,U$3:U663),S663/N663)," ")</f>
        <v xml:space="preserve"> </v>
      </c>
      <c r="V663" s="1" t="str">
        <f t="shared" si="32"/>
        <v xml:space="preserve"> </v>
      </c>
      <c r="AB663" s="7">
        <f ca="1">IFERROR(IF(F663="",SUMIF(F$3:F663,F662,AB$3:AB662),Доп!K661+Доп!L661)," ")</f>
        <v>0</v>
      </c>
      <c r="AC663" s="7">
        <f ca="1">IFERROR(IF(F663="",SUMIF(F$3:F663,F662,AC$3:AC662),IF(AB663&gt;0,AB663-(M663+P663),""))," ")</f>
        <v>0</v>
      </c>
      <c r="AD663" s="1">
        <f ca="1">IFERROR(IF(F663="",SUMIF(F$3:F663,F662,AD$3:AD662),IF(AB663&gt;0,AB663-(M663+Q663),""))," ")</f>
        <v>0</v>
      </c>
      <c r="AE663" s="23" t="str">
        <f>IFERROR(IF(F663="",AVERAGEIF(F$3:F663,F662,AE$3:AE663),AC663/N663)," ")</f>
        <v xml:space="preserve"> </v>
      </c>
      <c r="AF663" s="23" t="str">
        <f>IFERROR(IF(F663="",AVERAGEIF(F$3:F663,F662,AF$3:AF663),AD663/N663)," ")</f>
        <v xml:space="preserve"> </v>
      </c>
    </row>
    <row r="664" spans="7:32" ht="19" customHeight="1" x14ac:dyDescent="0.2">
      <c r="G664" s="1" t="str">
        <f t="shared" si="30"/>
        <v/>
      </c>
      <c r="I664" s="1">
        <f t="shared" si="31"/>
        <v>0</v>
      </c>
      <c r="M664" s="1">
        <f ca="1">IF(F664="",SUMIF(F$3:F664,F663,M$3:M663),K664*L664)</f>
        <v>0</v>
      </c>
      <c r="N664" s="1">
        <f ca="1">IFERROR(IF(F664="",SUMIF(F$3:F664,F663,N$3:N663),VLOOKUP(J:J,Прайс!A:C,3,0)*K664)," ")</f>
        <v>0</v>
      </c>
      <c r="O664" s="7">
        <f ca="1">IFERROR(IF(F664="",SUMIF(F$3:F664,F663,O$3:O663),VLOOKUP(J:J,Прайс!A:E,5,0)*K664)," ")</f>
        <v>0</v>
      </c>
      <c r="P664" s="1">
        <f ca="1">IFERROR(IF(F664="",SUMIF(F$3:F664,F663,P$3:P663),VLOOKUP(J:J,Прайс!A:F,6,0)*K664)," ")</f>
        <v>0</v>
      </c>
      <c r="Q664" s="1">
        <f ca="1">IFERROR(IF(F664="",SUMIF(F$3:F664,F663,Q$3:Q663),VLOOKUP(J:J,Прайс!A:G,7,0)*K664)," ")</f>
        <v>0</v>
      </c>
      <c r="R664" s="7">
        <f ca="1">IFERROR(IF(F664="",SUMIF(F$3:F664,F663,R$3:R663),(N664-(M664+O664+P664)))," ")</f>
        <v>0</v>
      </c>
      <c r="S664" s="1">
        <f ca="1">IFERROR(IF(F664="",SUMIF(F$3:F664,F663,S$3:S663),(N664-(M664+O664+Q664)))," ")</f>
        <v>0</v>
      </c>
      <c r="T664" s="23" t="str">
        <f>IFERROR(IF(F664="",AVERAGEIF(F$3:F664,F663,T$3:T664),R664/N664)," ")</f>
        <v xml:space="preserve"> </v>
      </c>
      <c r="U664" s="23" t="str">
        <f>IFERROR(IF(F664="",AVERAGEIF(F$3:F664,F663,U$3:U664),S664/N664)," ")</f>
        <v xml:space="preserve"> </v>
      </c>
      <c r="V664" s="1" t="str">
        <f t="shared" si="32"/>
        <v xml:space="preserve"> </v>
      </c>
      <c r="AB664" s="7">
        <f ca="1">IFERROR(IF(F664="",SUMIF(F$3:F664,F663,AB$3:AB663),Доп!K662+Доп!L662)," ")</f>
        <v>0</v>
      </c>
      <c r="AC664" s="7">
        <f ca="1">IFERROR(IF(F664="",SUMIF(F$3:F664,F663,AC$3:AC663),IF(AB664&gt;0,AB664-(M664+P664),""))," ")</f>
        <v>0</v>
      </c>
      <c r="AD664" s="1">
        <f ca="1">IFERROR(IF(F664="",SUMIF(F$3:F664,F663,AD$3:AD663),IF(AB664&gt;0,AB664-(M664+Q664),""))," ")</f>
        <v>0</v>
      </c>
      <c r="AE664" s="23" t="str">
        <f>IFERROR(IF(F664="",AVERAGEIF(F$3:F664,F663,AE$3:AE664),AC664/N664)," ")</f>
        <v xml:space="preserve"> </v>
      </c>
      <c r="AF664" s="23" t="str">
        <f>IFERROR(IF(F664="",AVERAGEIF(F$3:F664,F663,AF$3:AF664),AD664/N664)," ")</f>
        <v xml:space="preserve"> </v>
      </c>
    </row>
    <row r="665" spans="7:32" ht="19" customHeight="1" x14ac:dyDescent="0.2">
      <c r="G665" s="1" t="str">
        <f t="shared" si="30"/>
        <v/>
      </c>
      <c r="I665" s="1">
        <f t="shared" si="31"/>
        <v>0</v>
      </c>
      <c r="M665" s="1">
        <f ca="1">IF(F665="",SUMIF(F$3:F665,F664,M$3:M664),K665*L665)</f>
        <v>0</v>
      </c>
      <c r="N665" s="1">
        <f ca="1">IFERROR(IF(F665="",SUMIF(F$3:F665,F664,N$3:N664),VLOOKUP(J:J,Прайс!A:C,3,0)*K665)," ")</f>
        <v>0</v>
      </c>
      <c r="O665" s="7">
        <f ca="1">IFERROR(IF(F665="",SUMIF(F$3:F665,F664,O$3:O664),VLOOKUP(J:J,Прайс!A:E,5,0)*K665)," ")</f>
        <v>0</v>
      </c>
      <c r="P665" s="1">
        <f ca="1">IFERROR(IF(F665="",SUMIF(F$3:F665,F664,P$3:P664),VLOOKUP(J:J,Прайс!A:F,6,0)*K665)," ")</f>
        <v>0</v>
      </c>
      <c r="Q665" s="1">
        <f ca="1">IFERROR(IF(F665="",SUMIF(F$3:F665,F664,Q$3:Q664),VLOOKUP(J:J,Прайс!A:G,7,0)*K665)," ")</f>
        <v>0</v>
      </c>
      <c r="R665" s="7">
        <f ca="1">IFERROR(IF(F665="",SUMIF(F$3:F665,F664,R$3:R664),(N665-(M665+O665+P665)))," ")</f>
        <v>0</v>
      </c>
      <c r="S665" s="1">
        <f ca="1">IFERROR(IF(F665="",SUMIF(F$3:F665,F664,S$3:S664),(N665-(M665+O665+Q665)))," ")</f>
        <v>0</v>
      </c>
      <c r="T665" s="23" t="str">
        <f>IFERROR(IF(F665="",AVERAGEIF(F$3:F665,F664,T$3:T665),R665/N665)," ")</f>
        <v xml:space="preserve"> </v>
      </c>
      <c r="U665" s="23" t="str">
        <f>IFERROR(IF(F665="",AVERAGEIF(F$3:F665,F664,U$3:U665),S665/N665)," ")</f>
        <v xml:space="preserve"> </v>
      </c>
      <c r="V665" s="1" t="str">
        <f t="shared" si="32"/>
        <v xml:space="preserve"> </v>
      </c>
      <c r="AB665" s="7">
        <f ca="1">IFERROR(IF(F665="",SUMIF(F$3:F665,F664,AB$3:AB664),Доп!K663+Доп!L663)," ")</f>
        <v>0</v>
      </c>
      <c r="AC665" s="7">
        <f ca="1">IFERROR(IF(F665="",SUMIF(F$3:F665,F664,AC$3:AC664),IF(AB665&gt;0,AB665-(M665+P665),""))," ")</f>
        <v>0</v>
      </c>
      <c r="AD665" s="1">
        <f ca="1">IFERROR(IF(F665="",SUMIF(F$3:F665,F664,AD$3:AD664),IF(AB665&gt;0,AB665-(M665+Q665),""))," ")</f>
        <v>0</v>
      </c>
      <c r="AE665" s="23" t="str">
        <f>IFERROR(IF(F665="",AVERAGEIF(F$3:F665,F664,AE$3:AE665),AC665/N665)," ")</f>
        <v xml:space="preserve"> </v>
      </c>
      <c r="AF665" s="23" t="str">
        <f>IFERROR(IF(F665="",AVERAGEIF(F$3:F665,F664,AF$3:AF665),AD665/N665)," ")</f>
        <v xml:space="preserve"> </v>
      </c>
    </row>
    <row r="666" spans="7:32" ht="19" customHeight="1" x14ac:dyDescent="0.2">
      <c r="G666" s="1" t="str">
        <f t="shared" si="30"/>
        <v/>
      </c>
      <c r="I666" s="1">
        <f t="shared" si="31"/>
        <v>0</v>
      </c>
      <c r="M666" s="1">
        <f ca="1">IF(F666="",SUMIF(F$3:F666,F665,M$3:M665),K666*L666)</f>
        <v>0</v>
      </c>
      <c r="N666" s="1">
        <f ca="1">IFERROR(IF(F666="",SUMIF(F$3:F666,F665,N$3:N665),VLOOKUP(J:J,Прайс!A:C,3,0)*K666)," ")</f>
        <v>0</v>
      </c>
      <c r="O666" s="7">
        <f ca="1">IFERROR(IF(F666="",SUMIF(F$3:F666,F665,O$3:O665),VLOOKUP(J:J,Прайс!A:E,5,0)*K666)," ")</f>
        <v>0</v>
      </c>
      <c r="P666" s="1">
        <f ca="1">IFERROR(IF(F666="",SUMIF(F$3:F666,F665,P$3:P665),VLOOKUP(J:J,Прайс!A:F,6,0)*K666)," ")</f>
        <v>0</v>
      </c>
      <c r="Q666" s="1">
        <f ca="1">IFERROR(IF(F666="",SUMIF(F$3:F666,F665,Q$3:Q665),VLOOKUP(J:J,Прайс!A:G,7,0)*K666)," ")</f>
        <v>0</v>
      </c>
      <c r="R666" s="7">
        <f ca="1">IFERROR(IF(F666="",SUMIF(F$3:F666,F665,R$3:R665),(N666-(M666+O666+P666)))," ")</f>
        <v>0</v>
      </c>
      <c r="S666" s="1">
        <f ca="1">IFERROR(IF(F666="",SUMIF(F$3:F666,F665,S$3:S665),(N666-(M666+O666+Q666)))," ")</f>
        <v>0</v>
      </c>
      <c r="T666" s="23" t="str">
        <f>IFERROR(IF(F666="",AVERAGEIF(F$3:F666,F665,T$3:T666),R666/N666)," ")</f>
        <v xml:space="preserve"> </v>
      </c>
      <c r="U666" s="23" t="str">
        <f>IFERROR(IF(F666="",AVERAGEIF(F$3:F666,F665,U$3:U666),S666/N666)," ")</f>
        <v xml:space="preserve"> </v>
      </c>
      <c r="V666" s="1" t="str">
        <f t="shared" si="32"/>
        <v xml:space="preserve"> </v>
      </c>
      <c r="AB666" s="7">
        <f ca="1">IFERROR(IF(F666="",SUMIF(F$3:F666,F665,AB$3:AB665),Доп!K664+Доп!L664)," ")</f>
        <v>0</v>
      </c>
      <c r="AC666" s="7">
        <f ca="1">IFERROR(IF(F666="",SUMIF(F$3:F666,F665,AC$3:AC665),IF(AB666&gt;0,AB666-(M666+P666),""))," ")</f>
        <v>0</v>
      </c>
      <c r="AD666" s="1">
        <f ca="1">IFERROR(IF(F666="",SUMIF(F$3:F666,F665,AD$3:AD665),IF(AB666&gt;0,AB666-(M666+Q666),""))," ")</f>
        <v>0</v>
      </c>
      <c r="AE666" s="23" t="str">
        <f>IFERROR(IF(F666="",AVERAGEIF(F$3:F666,F665,AE$3:AE666),AC666/N666)," ")</f>
        <v xml:space="preserve"> </v>
      </c>
      <c r="AF666" s="23" t="str">
        <f>IFERROR(IF(F666="",AVERAGEIF(F$3:F666,F665,AF$3:AF666),AD666/N666)," ")</f>
        <v xml:space="preserve"> </v>
      </c>
    </row>
    <row r="667" spans="7:32" ht="19" customHeight="1" x14ac:dyDescent="0.2">
      <c r="G667" s="1" t="str">
        <f t="shared" si="30"/>
        <v/>
      </c>
      <c r="I667" s="1">
        <f t="shared" si="31"/>
        <v>0</v>
      </c>
      <c r="M667" s="1">
        <f ca="1">IF(F667="",SUMIF(F$3:F667,F666,M$3:M666),K667*L667)</f>
        <v>0</v>
      </c>
      <c r="N667" s="1">
        <f ca="1">IFERROR(IF(F667="",SUMIF(F$3:F667,F666,N$3:N666),VLOOKUP(J:J,Прайс!A:C,3,0)*K667)," ")</f>
        <v>0</v>
      </c>
      <c r="O667" s="7">
        <f ca="1">IFERROR(IF(F667="",SUMIF(F$3:F667,F666,O$3:O666),VLOOKUP(J:J,Прайс!A:E,5,0)*K667)," ")</f>
        <v>0</v>
      </c>
      <c r="P667" s="1">
        <f ca="1">IFERROR(IF(F667="",SUMIF(F$3:F667,F666,P$3:P666),VLOOKUP(J:J,Прайс!A:F,6,0)*K667)," ")</f>
        <v>0</v>
      </c>
      <c r="Q667" s="1">
        <f ca="1">IFERROR(IF(F667="",SUMIF(F$3:F667,F666,Q$3:Q666),VLOOKUP(J:J,Прайс!A:G,7,0)*K667)," ")</f>
        <v>0</v>
      </c>
      <c r="R667" s="7">
        <f ca="1">IFERROR(IF(F667="",SUMIF(F$3:F667,F666,R$3:R666),(N667-(M667+O667+P667)))," ")</f>
        <v>0</v>
      </c>
      <c r="S667" s="1">
        <f ca="1">IFERROR(IF(F667="",SUMIF(F$3:F667,F666,S$3:S666),(N667-(M667+O667+Q667)))," ")</f>
        <v>0</v>
      </c>
      <c r="T667" s="23" t="str">
        <f>IFERROR(IF(F667="",AVERAGEIF(F$3:F667,F666,T$3:T667),R667/N667)," ")</f>
        <v xml:space="preserve"> </v>
      </c>
      <c r="U667" s="23" t="str">
        <f>IFERROR(IF(F667="",AVERAGEIF(F$3:F667,F666,U$3:U667),S667/N667)," ")</f>
        <v xml:space="preserve"> </v>
      </c>
      <c r="V667" s="1" t="str">
        <f t="shared" si="32"/>
        <v xml:space="preserve"> </v>
      </c>
      <c r="AB667" s="7">
        <f ca="1">IFERROR(IF(F667="",SUMIF(F$3:F667,F666,AB$3:AB666),Доп!K665+Доп!L665)," ")</f>
        <v>0</v>
      </c>
      <c r="AC667" s="7">
        <f ca="1">IFERROR(IF(F667="",SUMIF(F$3:F667,F666,AC$3:AC666),IF(AB667&gt;0,AB667-(M667+P667),""))," ")</f>
        <v>0</v>
      </c>
      <c r="AD667" s="1">
        <f ca="1">IFERROR(IF(F667="",SUMIF(F$3:F667,F666,AD$3:AD666),IF(AB667&gt;0,AB667-(M667+Q667),""))," ")</f>
        <v>0</v>
      </c>
      <c r="AE667" s="23" t="str">
        <f>IFERROR(IF(F667="",AVERAGEIF(F$3:F667,F666,AE$3:AE667),AC667/N667)," ")</f>
        <v xml:space="preserve"> </v>
      </c>
      <c r="AF667" s="23" t="str">
        <f>IFERROR(IF(F667="",AVERAGEIF(F$3:F667,F666,AF$3:AF667),AD667/N667)," ")</f>
        <v xml:space="preserve"> </v>
      </c>
    </row>
    <row r="668" spans="7:32" ht="19" customHeight="1" x14ac:dyDescent="0.2">
      <c r="G668" s="1" t="str">
        <f t="shared" si="30"/>
        <v/>
      </c>
      <c r="I668" s="1">
        <f t="shared" si="31"/>
        <v>0</v>
      </c>
      <c r="M668" s="1">
        <f ca="1">IF(F668="",SUMIF(F$3:F668,F667,M$3:M667),K668*L668)</f>
        <v>0</v>
      </c>
      <c r="N668" s="1">
        <f ca="1">IFERROR(IF(F668="",SUMIF(F$3:F668,F667,N$3:N667),VLOOKUP(J:J,Прайс!A:C,3,0)*K668)," ")</f>
        <v>0</v>
      </c>
      <c r="O668" s="7">
        <f ca="1">IFERROR(IF(F668="",SUMIF(F$3:F668,F667,O$3:O667),VLOOKUP(J:J,Прайс!A:E,5,0)*K668)," ")</f>
        <v>0</v>
      </c>
      <c r="P668" s="1">
        <f ca="1">IFERROR(IF(F668="",SUMIF(F$3:F668,F667,P$3:P667),VLOOKUP(J:J,Прайс!A:F,6,0)*K668)," ")</f>
        <v>0</v>
      </c>
      <c r="Q668" s="1">
        <f ca="1">IFERROR(IF(F668="",SUMIF(F$3:F668,F667,Q$3:Q667),VLOOKUP(J:J,Прайс!A:G,7,0)*K668)," ")</f>
        <v>0</v>
      </c>
      <c r="R668" s="7">
        <f ca="1">IFERROR(IF(F668="",SUMIF(F$3:F668,F667,R$3:R667),(N668-(M668+O668+P668)))," ")</f>
        <v>0</v>
      </c>
      <c r="S668" s="1">
        <f ca="1">IFERROR(IF(F668="",SUMIF(F$3:F668,F667,S$3:S667),(N668-(M668+O668+Q668)))," ")</f>
        <v>0</v>
      </c>
      <c r="T668" s="23" t="str">
        <f>IFERROR(IF(F668="",AVERAGEIF(F$3:F668,F667,T$3:T668),R668/N668)," ")</f>
        <v xml:space="preserve"> </v>
      </c>
      <c r="U668" s="23" t="str">
        <f>IFERROR(IF(F668="",AVERAGEIF(F$3:F668,F667,U$3:U668),S668/N668)," ")</f>
        <v xml:space="preserve"> </v>
      </c>
      <c r="V668" s="1" t="str">
        <f t="shared" si="32"/>
        <v xml:space="preserve"> </v>
      </c>
      <c r="AB668" s="7">
        <f ca="1">IFERROR(IF(F668="",SUMIF(F$3:F668,F667,AB$3:AB667),Доп!K666+Доп!L666)," ")</f>
        <v>0</v>
      </c>
      <c r="AC668" s="7">
        <f ca="1">IFERROR(IF(F668="",SUMIF(F$3:F668,F667,AC$3:AC667),IF(AB668&gt;0,AB668-(M668+P668),""))," ")</f>
        <v>0</v>
      </c>
      <c r="AD668" s="1">
        <f ca="1">IFERROR(IF(F668="",SUMIF(F$3:F668,F667,AD$3:AD667),IF(AB668&gt;0,AB668-(M668+Q668),""))," ")</f>
        <v>0</v>
      </c>
      <c r="AE668" s="23" t="str">
        <f>IFERROR(IF(F668="",AVERAGEIF(F$3:F668,F667,AE$3:AE668),AC668/N668)," ")</f>
        <v xml:space="preserve"> </v>
      </c>
      <c r="AF668" s="23" t="str">
        <f>IFERROR(IF(F668="",AVERAGEIF(F$3:F668,F667,AF$3:AF668),AD668/N668)," ")</f>
        <v xml:space="preserve"> </v>
      </c>
    </row>
    <row r="669" spans="7:32" ht="19" customHeight="1" x14ac:dyDescent="0.2">
      <c r="G669" s="1" t="str">
        <f t="shared" si="30"/>
        <v/>
      </c>
      <c r="I669" s="1">
        <f t="shared" si="31"/>
        <v>0</v>
      </c>
      <c r="M669" s="1">
        <f ca="1">IF(F669="",SUMIF(F$3:F669,F668,M$3:M668),K669*L669)</f>
        <v>0</v>
      </c>
      <c r="N669" s="1">
        <f ca="1">IFERROR(IF(F669="",SUMIF(F$3:F669,F668,N$3:N668),VLOOKUP(J:J,Прайс!A:C,3,0)*K669)," ")</f>
        <v>0</v>
      </c>
      <c r="O669" s="7">
        <f ca="1">IFERROR(IF(F669="",SUMIF(F$3:F669,F668,O$3:O668),VLOOKUP(J:J,Прайс!A:E,5,0)*K669)," ")</f>
        <v>0</v>
      </c>
      <c r="P669" s="1">
        <f ca="1">IFERROR(IF(F669="",SUMIF(F$3:F669,F668,P$3:P668),VLOOKUP(J:J,Прайс!A:F,6,0)*K669)," ")</f>
        <v>0</v>
      </c>
      <c r="Q669" s="1">
        <f ca="1">IFERROR(IF(F669="",SUMIF(F$3:F669,F668,Q$3:Q668),VLOOKUP(J:J,Прайс!A:G,7,0)*K669)," ")</f>
        <v>0</v>
      </c>
      <c r="R669" s="7">
        <f ca="1">IFERROR(IF(F669="",SUMIF(F$3:F669,F668,R$3:R668),(N669-(M669+O669+P669)))," ")</f>
        <v>0</v>
      </c>
      <c r="S669" s="1">
        <f ca="1">IFERROR(IF(F669="",SUMIF(F$3:F669,F668,S$3:S668),(N669-(M669+O669+Q669)))," ")</f>
        <v>0</v>
      </c>
      <c r="T669" s="23" t="str">
        <f>IFERROR(IF(F669="",AVERAGEIF(F$3:F669,F668,T$3:T669),R669/N669)," ")</f>
        <v xml:space="preserve"> </v>
      </c>
      <c r="U669" s="23" t="str">
        <f>IFERROR(IF(F669="",AVERAGEIF(F$3:F669,F668,U$3:U669),S669/N669)," ")</f>
        <v xml:space="preserve"> </v>
      </c>
      <c r="V669" s="1" t="str">
        <f t="shared" si="32"/>
        <v xml:space="preserve"> </v>
      </c>
      <c r="AB669" s="7">
        <f ca="1">IFERROR(IF(F669="",SUMIF(F$3:F669,F668,AB$3:AB668),Доп!K667+Доп!L667)," ")</f>
        <v>0</v>
      </c>
      <c r="AC669" s="7">
        <f ca="1">IFERROR(IF(F669="",SUMIF(F$3:F669,F668,AC$3:AC668),IF(AB669&gt;0,AB669-(M669+P669),""))," ")</f>
        <v>0</v>
      </c>
      <c r="AD669" s="1">
        <f ca="1">IFERROR(IF(F669="",SUMIF(F$3:F669,F668,AD$3:AD668),IF(AB669&gt;0,AB669-(M669+Q669),""))," ")</f>
        <v>0</v>
      </c>
      <c r="AE669" s="23" t="str">
        <f>IFERROR(IF(F669="",AVERAGEIF(F$3:F669,F668,AE$3:AE669),AC669/N669)," ")</f>
        <v xml:space="preserve"> </v>
      </c>
      <c r="AF669" s="23" t="str">
        <f>IFERROR(IF(F669="",AVERAGEIF(F$3:F669,F668,AF$3:AF669),AD669/N669)," ")</f>
        <v xml:space="preserve"> </v>
      </c>
    </row>
    <row r="670" spans="7:32" ht="19" customHeight="1" x14ac:dyDescent="0.2">
      <c r="G670" s="1" t="str">
        <f t="shared" si="30"/>
        <v/>
      </c>
      <c r="I670" s="1">
        <f t="shared" si="31"/>
        <v>0</v>
      </c>
      <c r="M670" s="1">
        <f ca="1">IF(F670="",SUMIF(F$3:F670,F669,M$3:M669),K670*L670)</f>
        <v>0</v>
      </c>
      <c r="N670" s="1">
        <f ca="1">IFERROR(IF(F670="",SUMIF(F$3:F670,F669,N$3:N669),VLOOKUP(J:J,Прайс!A:C,3,0)*K670)," ")</f>
        <v>0</v>
      </c>
      <c r="O670" s="7">
        <f ca="1">IFERROR(IF(F670="",SUMIF(F$3:F670,F669,O$3:O669),VLOOKUP(J:J,Прайс!A:E,5,0)*K670)," ")</f>
        <v>0</v>
      </c>
      <c r="P670" s="1">
        <f ca="1">IFERROR(IF(F670="",SUMIF(F$3:F670,F669,P$3:P669),VLOOKUP(J:J,Прайс!A:F,6,0)*K670)," ")</f>
        <v>0</v>
      </c>
      <c r="Q670" s="1">
        <f ca="1">IFERROR(IF(F670="",SUMIF(F$3:F670,F669,Q$3:Q669),VLOOKUP(J:J,Прайс!A:G,7,0)*K670)," ")</f>
        <v>0</v>
      </c>
      <c r="R670" s="7">
        <f ca="1">IFERROR(IF(F670="",SUMIF(F$3:F670,F669,R$3:R669),(N670-(M670+O670+P670)))," ")</f>
        <v>0</v>
      </c>
      <c r="S670" s="1">
        <f ca="1">IFERROR(IF(F670="",SUMIF(F$3:F670,F669,S$3:S669),(N670-(M670+O670+Q670)))," ")</f>
        <v>0</v>
      </c>
      <c r="T670" s="23" t="str">
        <f>IFERROR(IF(F670="",AVERAGEIF(F$3:F670,F669,T$3:T670),R670/N670)," ")</f>
        <v xml:space="preserve"> </v>
      </c>
      <c r="U670" s="23" t="str">
        <f>IFERROR(IF(F670="",AVERAGEIF(F$3:F670,F669,U$3:U670),S670/N670)," ")</f>
        <v xml:space="preserve"> </v>
      </c>
      <c r="V670" s="1" t="str">
        <f t="shared" si="32"/>
        <v xml:space="preserve"> </v>
      </c>
      <c r="AB670" s="7">
        <f ca="1">IFERROR(IF(F670="",SUMIF(F$3:F670,F669,AB$3:AB669),Доп!K668+Доп!L668)," ")</f>
        <v>0</v>
      </c>
      <c r="AC670" s="7">
        <f ca="1">IFERROR(IF(F670="",SUMIF(F$3:F670,F669,AC$3:AC669),IF(AB670&gt;0,AB670-(M670+P670),""))," ")</f>
        <v>0</v>
      </c>
      <c r="AD670" s="1">
        <f ca="1">IFERROR(IF(F670="",SUMIF(F$3:F670,F669,AD$3:AD669),IF(AB670&gt;0,AB670-(M670+Q670),""))," ")</f>
        <v>0</v>
      </c>
      <c r="AE670" s="23" t="str">
        <f>IFERROR(IF(F670="",AVERAGEIF(F$3:F670,F669,AE$3:AE670),AC670/N670)," ")</f>
        <v xml:space="preserve"> </v>
      </c>
      <c r="AF670" s="23" t="str">
        <f>IFERROR(IF(F670="",AVERAGEIF(F$3:F670,F669,AF$3:AF670),AD670/N670)," ")</f>
        <v xml:space="preserve"> </v>
      </c>
    </row>
    <row r="671" spans="7:32" ht="19" customHeight="1" x14ac:dyDescent="0.2">
      <c r="G671" s="1" t="str">
        <f t="shared" si="30"/>
        <v/>
      </c>
      <c r="I671" s="1">
        <f t="shared" si="31"/>
        <v>0</v>
      </c>
      <c r="M671" s="1">
        <f ca="1">IF(F671="",SUMIF(F$3:F671,F670,M$3:M670),K671*L671)</f>
        <v>0</v>
      </c>
      <c r="N671" s="1">
        <f ca="1">IFERROR(IF(F671="",SUMIF(F$3:F671,F670,N$3:N670),VLOOKUP(J:J,Прайс!A:C,3,0)*K671)," ")</f>
        <v>0</v>
      </c>
      <c r="O671" s="7">
        <f ca="1">IFERROR(IF(F671="",SUMIF(F$3:F671,F670,O$3:O670),VLOOKUP(J:J,Прайс!A:E,5,0)*K671)," ")</f>
        <v>0</v>
      </c>
      <c r="P671" s="1">
        <f ca="1">IFERROR(IF(F671="",SUMIF(F$3:F671,F670,P$3:P670),VLOOKUP(J:J,Прайс!A:F,6,0)*K671)," ")</f>
        <v>0</v>
      </c>
      <c r="Q671" s="1">
        <f ca="1">IFERROR(IF(F671="",SUMIF(F$3:F671,F670,Q$3:Q670),VLOOKUP(J:J,Прайс!A:G,7,0)*K671)," ")</f>
        <v>0</v>
      </c>
      <c r="R671" s="7">
        <f ca="1">IFERROR(IF(F671="",SUMIF(F$3:F671,F670,R$3:R670),(N671-(M671+O671+P671)))," ")</f>
        <v>0</v>
      </c>
      <c r="S671" s="1">
        <f ca="1">IFERROR(IF(F671="",SUMIF(F$3:F671,F670,S$3:S670),(N671-(M671+O671+Q671)))," ")</f>
        <v>0</v>
      </c>
      <c r="T671" s="23" t="str">
        <f>IFERROR(IF(F671="",AVERAGEIF(F$3:F671,F670,T$3:T671),R671/N671)," ")</f>
        <v xml:space="preserve"> </v>
      </c>
      <c r="U671" s="23" t="str">
        <f>IFERROR(IF(F671="",AVERAGEIF(F$3:F671,F670,U$3:U671),S671/N671)," ")</f>
        <v xml:space="preserve"> </v>
      </c>
      <c r="V671" s="1" t="str">
        <f t="shared" si="32"/>
        <v xml:space="preserve"> </v>
      </c>
      <c r="AB671" s="7">
        <f ca="1">IFERROR(IF(F671="",SUMIF(F$3:F671,F670,AB$3:AB670),Доп!K669+Доп!L669)," ")</f>
        <v>0</v>
      </c>
      <c r="AC671" s="7">
        <f ca="1">IFERROR(IF(F671="",SUMIF(F$3:F671,F670,AC$3:AC670),IF(AB671&gt;0,AB671-(M671+P671),""))," ")</f>
        <v>0</v>
      </c>
      <c r="AD671" s="1">
        <f ca="1">IFERROR(IF(F671="",SUMIF(F$3:F671,F670,AD$3:AD670),IF(AB671&gt;0,AB671-(M671+Q671),""))," ")</f>
        <v>0</v>
      </c>
      <c r="AE671" s="23" t="str">
        <f>IFERROR(IF(F671="",AVERAGEIF(F$3:F671,F670,AE$3:AE671),AC671/N671)," ")</f>
        <v xml:space="preserve"> </v>
      </c>
      <c r="AF671" s="23" t="str">
        <f>IFERROR(IF(F671="",AVERAGEIF(F$3:F671,F670,AF$3:AF671),AD671/N671)," ")</f>
        <v xml:space="preserve"> </v>
      </c>
    </row>
    <row r="672" spans="7:32" ht="19" customHeight="1" x14ac:dyDescent="0.2">
      <c r="G672" s="1" t="str">
        <f t="shared" si="30"/>
        <v/>
      </c>
      <c r="I672" s="1">
        <f t="shared" si="31"/>
        <v>0</v>
      </c>
      <c r="M672" s="1">
        <f ca="1">IF(F672="",SUMIF(F$3:F672,F671,M$3:M671),K672*L672)</f>
        <v>0</v>
      </c>
      <c r="N672" s="1">
        <f ca="1">IFERROR(IF(F672="",SUMIF(F$3:F672,F671,N$3:N671),VLOOKUP(J:J,Прайс!A:C,3,0)*K672)," ")</f>
        <v>0</v>
      </c>
      <c r="O672" s="7">
        <f ca="1">IFERROR(IF(F672="",SUMIF(F$3:F672,F671,O$3:O671),VLOOKUP(J:J,Прайс!A:E,5,0)*K672)," ")</f>
        <v>0</v>
      </c>
      <c r="P672" s="1">
        <f ca="1">IFERROR(IF(F672="",SUMIF(F$3:F672,F671,P$3:P671),VLOOKUP(J:J,Прайс!A:F,6,0)*K672)," ")</f>
        <v>0</v>
      </c>
      <c r="Q672" s="1">
        <f ca="1">IFERROR(IF(F672="",SUMIF(F$3:F672,F671,Q$3:Q671),VLOOKUP(J:J,Прайс!A:G,7,0)*K672)," ")</f>
        <v>0</v>
      </c>
      <c r="R672" s="7">
        <f ca="1">IFERROR(IF(F672="",SUMIF(F$3:F672,F671,R$3:R671),(N672-(M672+O672+P672)))," ")</f>
        <v>0</v>
      </c>
      <c r="S672" s="1">
        <f ca="1">IFERROR(IF(F672="",SUMIF(F$3:F672,F671,S$3:S671),(N672-(M672+O672+Q672)))," ")</f>
        <v>0</v>
      </c>
      <c r="T672" s="23" t="str">
        <f>IFERROR(IF(F672="",AVERAGEIF(F$3:F672,F671,T$3:T672),R672/N672)," ")</f>
        <v xml:space="preserve"> </v>
      </c>
      <c r="U672" s="23" t="str">
        <f>IFERROR(IF(F672="",AVERAGEIF(F$3:F672,F671,U$3:U672),S672/N672)," ")</f>
        <v xml:space="preserve"> </v>
      </c>
      <c r="V672" s="1" t="str">
        <f t="shared" si="32"/>
        <v xml:space="preserve"> </v>
      </c>
      <c r="AB672" s="7">
        <f ca="1">IFERROR(IF(F672="",SUMIF(F$3:F672,F671,AB$3:AB671),Доп!K670+Доп!L670)," ")</f>
        <v>0</v>
      </c>
      <c r="AC672" s="7">
        <f ca="1">IFERROR(IF(F672="",SUMIF(F$3:F672,F671,AC$3:AC671),IF(AB672&gt;0,AB672-(M672+P672),""))," ")</f>
        <v>0</v>
      </c>
      <c r="AD672" s="1">
        <f ca="1">IFERROR(IF(F672="",SUMIF(F$3:F672,F671,AD$3:AD671),IF(AB672&gt;0,AB672-(M672+Q672),""))," ")</f>
        <v>0</v>
      </c>
      <c r="AE672" s="23" t="str">
        <f>IFERROR(IF(F672="",AVERAGEIF(F$3:F672,F671,AE$3:AE672),AC672/N672)," ")</f>
        <v xml:space="preserve"> </v>
      </c>
      <c r="AF672" s="23" t="str">
        <f>IFERROR(IF(F672="",AVERAGEIF(F$3:F672,F671,AF$3:AF672),AD672/N672)," ")</f>
        <v xml:space="preserve"> </v>
      </c>
    </row>
    <row r="673" spans="7:32" ht="19" customHeight="1" x14ac:dyDescent="0.2">
      <c r="G673" s="1" t="str">
        <f t="shared" si="30"/>
        <v/>
      </c>
      <c r="I673" s="1">
        <f t="shared" si="31"/>
        <v>0</v>
      </c>
      <c r="M673" s="1">
        <f ca="1">IF(F673="",SUMIF(F$3:F673,F672,M$3:M672),K673*L673)</f>
        <v>0</v>
      </c>
      <c r="N673" s="1">
        <f ca="1">IFERROR(IF(F673="",SUMIF(F$3:F673,F672,N$3:N672),VLOOKUP(J:J,Прайс!A:C,3,0)*K673)," ")</f>
        <v>0</v>
      </c>
      <c r="O673" s="7">
        <f ca="1">IFERROR(IF(F673="",SUMIF(F$3:F673,F672,O$3:O672),VLOOKUP(J:J,Прайс!A:E,5,0)*K673)," ")</f>
        <v>0</v>
      </c>
      <c r="P673" s="1">
        <f ca="1">IFERROR(IF(F673="",SUMIF(F$3:F673,F672,P$3:P672),VLOOKUP(J:J,Прайс!A:F,6,0)*K673)," ")</f>
        <v>0</v>
      </c>
      <c r="Q673" s="1">
        <f ca="1">IFERROR(IF(F673="",SUMIF(F$3:F673,F672,Q$3:Q672),VLOOKUP(J:J,Прайс!A:G,7,0)*K673)," ")</f>
        <v>0</v>
      </c>
      <c r="R673" s="7">
        <f ca="1">IFERROR(IF(F673="",SUMIF(F$3:F673,F672,R$3:R672),(N673-(M673+O673+P673)))," ")</f>
        <v>0</v>
      </c>
      <c r="S673" s="1">
        <f ca="1">IFERROR(IF(F673="",SUMIF(F$3:F673,F672,S$3:S672),(N673-(M673+O673+Q673)))," ")</f>
        <v>0</v>
      </c>
      <c r="T673" s="23" t="str">
        <f>IFERROR(IF(F673="",AVERAGEIF(F$3:F673,F672,T$3:T673),R673/N673)," ")</f>
        <v xml:space="preserve"> </v>
      </c>
      <c r="U673" s="23" t="str">
        <f>IFERROR(IF(F673="",AVERAGEIF(F$3:F673,F672,U$3:U673),S673/N673)," ")</f>
        <v xml:space="preserve"> </v>
      </c>
      <c r="V673" s="1" t="str">
        <f t="shared" si="32"/>
        <v xml:space="preserve"> </v>
      </c>
      <c r="AB673" s="7">
        <f ca="1">IFERROR(IF(F673="",SUMIF(F$3:F673,F672,AB$3:AB672),Доп!K671+Доп!L671)," ")</f>
        <v>0</v>
      </c>
      <c r="AC673" s="7">
        <f ca="1">IFERROR(IF(F673="",SUMIF(F$3:F673,F672,AC$3:AC672),IF(AB673&gt;0,AB673-(M673+P673),""))," ")</f>
        <v>0</v>
      </c>
      <c r="AD673" s="1">
        <f ca="1">IFERROR(IF(F673="",SUMIF(F$3:F673,F672,AD$3:AD672),IF(AB673&gt;0,AB673-(M673+Q673),""))," ")</f>
        <v>0</v>
      </c>
      <c r="AE673" s="23" t="str">
        <f>IFERROR(IF(F673="",AVERAGEIF(F$3:F673,F672,AE$3:AE673),AC673/N673)," ")</f>
        <v xml:space="preserve"> </v>
      </c>
      <c r="AF673" s="23" t="str">
        <f>IFERROR(IF(F673="",AVERAGEIF(F$3:F673,F672,AF$3:AF673),AD673/N673)," ")</f>
        <v xml:space="preserve"> </v>
      </c>
    </row>
    <row r="674" spans="7:32" ht="19" customHeight="1" x14ac:dyDescent="0.2">
      <c r="G674" s="1" t="str">
        <f t="shared" si="30"/>
        <v/>
      </c>
      <c r="I674" s="1">
        <f t="shared" si="31"/>
        <v>0</v>
      </c>
      <c r="M674" s="1">
        <f ca="1">IF(F674="",SUMIF(F$3:F674,F673,M$3:M673),K674*L674)</f>
        <v>0</v>
      </c>
      <c r="N674" s="1">
        <f ca="1">IFERROR(IF(F674="",SUMIF(F$3:F674,F673,N$3:N673),VLOOKUP(J:J,Прайс!A:C,3,0)*K674)," ")</f>
        <v>0</v>
      </c>
      <c r="O674" s="7">
        <f ca="1">IFERROR(IF(F674="",SUMIF(F$3:F674,F673,O$3:O673),VLOOKUP(J:J,Прайс!A:E,5,0)*K674)," ")</f>
        <v>0</v>
      </c>
      <c r="P674" s="1">
        <f ca="1">IFERROR(IF(F674="",SUMIF(F$3:F674,F673,P$3:P673),VLOOKUP(J:J,Прайс!A:F,6,0)*K674)," ")</f>
        <v>0</v>
      </c>
      <c r="Q674" s="1">
        <f ca="1">IFERROR(IF(F674="",SUMIF(F$3:F674,F673,Q$3:Q673),VLOOKUP(J:J,Прайс!A:G,7,0)*K674)," ")</f>
        <v>0</v>
      </c>
      <c r="R674" s="7">
        <f ca="1">IFERROR(IF(F674="",SUMIF(F$3:F674,F673,R$3:R673),(N674-(M674+O674+P674)))," ")</f>
        <v>0</v>
      </c>
      <c r="S674" s="1">
        <f ca="1">IFERROR(IF(F674="",SUMIF(F$3:F674,F673,S$3:S673),(N674-(M674+O674+Q674)))," ")</f>
        <v>0</v>
      </c>
      <c r="T674" s="23" t="str">
        <f>IFERROR(IF(F674="",AVERAGEIF(F$3:F674,F673,T$3:T674),R674/N674)," ")</f>
        <v xml:space="preserve"> </v>
      </c>
      <c r="U674" s="23" t="str">
        <f>IFERROR(IF(F674="",AVERAGEIF(F$3:F674,F673,U$3:U674),S674/N674)," ")</f>
        <v xml:space="preserve"> </v>
      </c>
      <c r="V674" s="1" t="str">
        <f t="shared" si="32"/>
        <v xml:space="preserve"> </v>
      </c>
      <c r="AB674" s="7">
        <f ca="1">IFERROR(IF(F674="",SUMIF(F$3:F674,F673,AB$3:AB673),Доп!K672+Доп!L672)," ")</f>
        <v>0</v>
      </c>
      <c r="AC674" s="7">
        <f ca="1">IFERROR(IF(F674="",SUMIF(F$3:F674,F673,AC$3:AC673),IF(AB674&gt;0,AB674-(M674+P674),""))," ")</f>
        <v>0</v>
      </c>
      <c r="AD674" s="1">
        <f ca="1">IFERROR(IF(F674="",SUMIF(F$3:F674,F673,AD$3:AD673),IF(AB674&gt;0,AB674-(M674+Q674),""))," ")</f>
        <v>0</v>
      </c>
      <c r="AE674" s="23" t="str">
        <f>IFERROR(IF(F674="",AVERAGEIF(F$3:F674,F673,AE$3:AE674),AC674/N674)," ")</f>
        <v xml:space="preserve"> </v>
      </c>
      <c r="AF674" s="23" t="str">
        <f>IFERROR(IF(F674="",AVERAGEIF(F$3:F674,F673,AF$3:AF674),AD674/N674)," ")</f>
        <v xml:space="preserve"> </v>
      </c>
    </row>
    <row r="675" spans="7:32" ht="19" customHeight="1" x14ac:dyDescent="0.2">
      <c r="G675" s="1" t="str">
        <f t="shared" si="30"/>
        <v/>
      </c>
      <c r="I675" s="1">
        <f t="shared" si="31"/>
        <v>0</v>
      </c>
      <c r="M675" s="1">
        <f ca="1">IF(F675="",SUMIF(F$3:F675,F674,M$3:M674),K675*L675)</f>
        <v>0</v>
      </c>
      <c r="N675" s="1">
        <f ca="1">IFERROR(IF(F675="",SUMIF(F$3:F675,F674,N$3:N674),VLOOKUP(J:J,Прайс!A:C,3,0)*K675)," ")</f>
        <v>0</v>
      </c>
      <c r="O675" s="7">
        <f ca="1">IFERROR(IF(F675="",SUMIF(F$3:F675,F674,O$3:O674),VLOOKUP(J:J,Прайс!A:E,5,0)*K675)," ")</f>
        <v>0</v>
      </c>
      <c r="P675" s="1">
        <f ca="1">IFERROR(IF(F675="",SUMIF(F$3:F675,F674,P$3:P674),VLOOKUP(J:J,Прайс!A:F,6,0)*K675)," ")</f>
        <v>0</v>
      </c>
      <c r="Q675" s="1">
        <f ca="1">IFERROR(IF(F675="",SUMIF(F$3:F675,F674,Q$3:Q674),VLOOKUP(J:J,Прайс!A:G,7,0)*K675)," ")</f>
        <v>0</v>
      </c>
      <c r="R675" s="7">
        <f ca="1">IFERROR(IF(F675="",SUMIF(F$3:F675,F674,R$3:R674),(N675-(M675+O675+P675)))," ")</f>
        <v>0</v>
      </c>
      <c r="S675" s="1">
        <f ca="1">IFERROR(IF(F675="",SUMIF(F$3:F675,F674,S$3:S674),(N675-(M675+O675+Q675)))," ")</f>
        <v>0</v>
      </c>
      <c r="T675" s="23" t="str">
        <f>IFERROR(IF(F675="",AVERAGEIF(F$3:F675,F674,T$3:T675),R675/N675)," ")</f>
        <v xml:space="preserve"> </v>
      </c>
      <c r="U675" s="23" t="str">
        <f>IFERROR(IF(F675="",AVERAGEIF(F$3:F675,F674,U$3:U675),S675/N675)," ")</f>
        <v xml:space="preserve"> </v>
      </c>
      <c r="V675" s="1" t="str">
        <f t="shared" si="32"/>
        <v xml:space="preserve"> </v>
      </c>
      <c r="AB675" s="7">
        <f ca="1">IFERROR(IF(F675="",SUMIF(F$3:F675,F674,AB$3:AB674),Доп!K673+Доп!L673)," ")</f>
        <v>0</v>
      </c>
      <c r="AC675" s="7">
        <f ca="1">IFERROR(IF(F675="",SUMIF(F$3:F675,F674,AC$3:AC674),IF(AB675&gt;0,AB675-(M675+P675),""))," ")</f>
        <v>0</v>
      </c>
      <c r="AD675" s="1">
        <f ca="1">IFERROR(IF(F675="",SUMIF(F$3:F675,F674,AD$3:AD674),IF(AB675&gt;0,AB675-(M675+Q675),""))," ")</f>
        <v>0</v>
      </c>
      <c r="AE675" s="23" t="str">
        <f>IFERROR(IF(F675="",AVERAGEIF(F$3:F675,F674,AE$3:AE675),AC675/N675)," ")</f>
        <v xml:space="preserve"> </v>
      </c>
      <c r="AF675" s="23" t="str">
        <f>IFERROR(IF(F675="",AVERAGEIF(F$3:F675,F674,AF$3:AF675),AD675/N675)," ")</f>
        <v xml:space="preserve"> </v>
      </c>
    </row>
    <row r="676" spans="7:32" ht="19" customHeight="1" x14ac:dyDescent="0.2">
      <c r="G676" s="1" t="str">
        <f t="shared" si="30"/>
        <v/>
      </c>
      <c r="I676" s="1">
        <f t="shared" si="31"/>
        <v>0</v>
      </c>
      <c r="M676" s="1">
        <f ca="1">IF(F676="",SUMIF(F$3:F676,F675,M$3:M675),K676*L676)</f>
        <v>0</v>
      </c>
      <c r="N676" s="1">
        <f ca="1">IFERROR(IF(F676="",SUMIF(F$3:F676,F675,N$3:N675),VLOOKUP(J:J,Прайс!A:C,3,0)*K676)," ")</f>
        <v>0</v>
      </c>
      <c r="O676" s="7">
        <f ca="1">IFERROR(IF(F676="",SUMIF(F$3:F676,F675,O$3:O675),VLOOKUP(J:J,Прайс!A:E,5,0)*K676)," ")</f>
        <v>0</v>
      </c>
      <c r="P676" s="1">
        <f ca="1">IFERROR(IF(F676="",SUMIF(F$3:F676,F675,P$3:P675),VLOOKUP(J:J,Прайс!A:F,6,0)*K676)," ")</f>
        <v>0</v>
      </c>
      <c r="Q676" s="1">
        <f ca="1">IFERROR(IF(F676="",SUMIF(F$3:F676,F675,Q$3:Q675),VLOOKUP(J:J,Прайс!A:G,7,0)*K676)," ")</f>
        <v>0</v>
      </c>
      <c r="R676" s="7">
        <f ca="1">IFERROR(IF(F676="",SUMIF(F$3:F676,F675,R$3:R675),(N676-(M676+O676+P676)))," ")</f>
        <v>0</v>
      </c>
      <c r="S676" s="1">
        <f ca="1">IFERROR(IF(F676="",SUMIF(F$3:F676,F675,S$3:S675),(N676-(M676+O676+Q676)))," ")</f>
        <v>0</v>
      </c>
      <c r="T676" s="23" t="str">
        <f>IFERROR(IF(F676="",AVERAGEIF(F$3:F676,F675,T$3:T676),R676/N676)," ")</f>
        <v xml:space="preserve"> </v>
      </c>
      <c r="U676" s="23" t="str">
        <f>IFERROR(IF(F676="",AVERAGEIF(F$3:F676,F675,U$3:U676),S676/N676)," ")</f>
        <v xml:space="preserve"> </v>
      </c>
      <c r="V676" s="1" t="str">
        <f t="shared" si="32"/>
        <v xml:space="preserve"> </v>
      </c>
      <c r="AB676" s="7">
        <f ca="1">IFERROR(IF(F676="",SUMIF(F$3:F676,F675,AB$3:AB675),Доп!K674+Доп!L674)," ")</f>
        <v>0</v>
      </c>
      <c r="AC676" s="7">
        <f ca="1">IFERROR(IF(F676="",SUMIF(F$3:F676,F675,AC$3:AC675),IF(AB676&gt;0,AB676-(M676+P676),""))," ")</f>
        <v>0</v>
      </c>
      <c r="AD676" s="1">
        <f ca="1">IFERROR(IF(F676="",SUMIF(F$3:F676,F675,AD$3:AD675),IF(AB676&gt;0,AB676-(M676+Q676),""))," ")</f>
        <v>0</v>
      </c>
      <c r="AE676" s="23" t="str">
        <f>IFERROR(IF(F676="",AVERAGEIF(F$3:F676,F675,AE$3:AE676),AC676/N676)," ")</f>
        <v xml:space="preserve"> </v>
      </c>
      <c r="AF676" s="23" t="str">
        <f>IFERROR(IF(F676="",AVERAGEIF(F$3:F676,F675,AF$3:AF676),AD676/N676)," ")</f>
        <v xml:space="preserve"> </v>
      </c>
    </row>
    <row r="677" spans="7:32" ht="19" customHeight="1" x14ac:dyDescent="0.2">
      <c r="G677" s="1" t="str">
        <f t="shared" si="30"/>
        <v/>
      </c>
      <c r="I677" s="1">
        <f t="shared" si="31"/>
        <v>0</v>
      </c>
      <c r="M677" s="1">
        <f ca="1">IF(F677="",SUMIF(F$3:F677,F676,M$3:M676),K677*L677)</f>
        <v>0</v>
      </c>
      <c r="N677" s="1">
        <f ca="1">IFERROR(IF(F677="",SUMIF(F$3:F677,F676,N$3:N676),VLOOKUP(J:J,Прайс!A:C,3,0)*K677)," ")</f>
        <v>0</v>
      </c>
      <c r="O677" s="7">
        <f ca="1">IFERROR(IF(F677="",SUMIF(F$3:F677,F676,O$3:O676),VLOOKUP(J:J,Прайс!A:E,5,0)*K677)," ")</f>
        <v>0</v>
      </c>
      <c r="P677" s="1">
        <f ca="1">IFERROR(IF(F677="",SUMIF(F$3:F677,F676,P$3:P676),VLOOKUP(J:J,Прайс!A:F,6,0)*K677)," ")</f>
        <v>0</v>
      </c>
      <c r="Q677" s="1">
        <f ca="1">IFERROR(IF(F677="",SUMIF(F$3:F677,F676,Q$3:Q676),VLOOKUP(J:J,Прайс!A:G,7,0)*K677)," ")</f>
        <v>0</v>
      </c>
      <c r="R677" s="7">
        <f ca="1">IFERROR(IF(F677="",SUMIF(F$3:F677,F676,R$3:R676),(N677-(M677+O677+P677)))," ")</f>
        <v>0</v>
      </c>
      <c r="S677" s="1">
        <f ca="1">IFERROR(IF(F677="",SUMIF(F$3:F677,F676,S$3:S676),(N677-(M677+O677+Q677)))," ")</f>
        <v>0</v>
      </c>
      <c r="T677" s="23" t="str">
        <f>IFERROR(IF(F677="",AVERAGEIF(F$3:F677,F676,T$3:T677),R677/N677)," ")</f>
        <v xml:space="preserve"> </v>
      </c>
      <c r="U677" s="23" t="str">
        <f>IFERROR(IF(F677="",AVERAGEIF(F$3:F677,F676,U$3:U677),S677/N677)," ")</f>
        <v xml:space="preserve"> </v>
      </c>
      <c r="V677" s="1" t="str">
        <f t="shared" si="32"/>
        <v xml:space="preserve"> </v>
      </c>
      <c r="AB677" s="7">
        <f ca="1">IFERROR(IF(F677="",SUMIF(F$3:F677,F676,AB$3:AB676),Доп!K675+Доп!L675)," ")</f>
        <v>0</v>
      </c>
      <c r="AC677" s="7">
        <f ca="1">IFERROR(IF(F677="",SUMIF(F$3:F677,F676,AC$3:AC676),IF(AB677&gt;0,AB677-(M677+P677),""))," ")</f>
        <v>0</v>
      </c>
      <c r="AD677" s="1">
        <f ca="1">IFERROR(IF(F677="",SUMIF(F$3:F677,F676,AD$3:AD676),IF(AB677&gt;0,AB677-(M677+Q677),""))," ")</f>
        <v>0</v>
      </c>
      <c r="AE677" s="23" t="str">
        <f>IFERROR(IF(F677="",AVERAGEIF(F$3:F677,F676,AE$3:AE677),AC677/N677)," ")</f>
        <v xml:space="preserve"> </v>
      </c>
      <c r="AF677" s="23" t="str">
        <f>IFERROR(IF(F677="",AVERAGEIF(F$3:F677,F676,AF$3:AF677),AD677/N677)," ")</f>
        <v xml:space="preserve"> </v>
      </c>
    </row>
    <row r="678" spans="7:32" ht="19" customHeight="1" x14ac:dyDescent="0.2">
      <c r="G678" s="1" t="str">
        <f t="shared" si="30"/>
        <v/>
      </c>
      <c r="I678" s="1">
        <f t="shared" si="31"/>
        <v>0</v>
      </c>
      <c r="M678" s="1">
        <f ca="1">IF(F678="",SUMIF(F$3:F678,F677,M$3:M677),K678*L678)</f>
        <v>0</v>
      </c>
      <c r="N678" s="1">
        <f ca="1">IFERROR(IF(F678="",SUMIF(F$3:F678,F677,N$3:N677),VLOOKUP(J:J,Прайс!A:C,3,0)*K678)," ")</f>
        <v>0</v>
      </c>
      <c r="O678" s="7">
        <f ca="1">IFERROR(IF(F678="",SUMIF(F$3:F678,F677,O$3:O677),VLOOKUP(J:J,Прайс!A:E,5,0)*K678)," ")</f>
        <v>0</v>
      </c>
      <c r="P678" s="1">
        <f ca="1">IFERROR(IF(F678="",SUMIF(F$3:F678,F677,P$3:P677),VLOOKUP(J:J,Прайс!A:F,6,0)*K678)," ")</f>
        <v>0</v>
      </c>
      <c r="Q678" s="1">
        <f ca="1">IFERROR(IF(F678="",SUMIF(F$3:F678,F677,Q$3:Q677),VLOOKUP(J:J,Прайс!A:G,7,0)*K678)," ")</f>
        <v>0</v>
      </c>
      <c r="R678" s="7">
        <f ca="1">IFERROR(IF(F678="",SUMIF(F$3:F678,F677,R$3:R677),(N678-(M678+O678+P678)))," ")</f>
        <v>0</v>
      </c>
      <c r="S678" s="1">
        <f ca="1">IFERROR(IF(F678="",SUMIF(F$3:F678,F677,S$3:S677),(N678-(M678+O678+Q678)))," ")</f>
        <v>0</v>
      </c>
      <c r="T678" s="23" t="str">
        <f>IFERROR(IF(F678="",AVERAGEIF(F$3:F678,F677,T$3:T678),R678/N678)," ")</f>
        <v xml:space="preserve"> </v>
      </c>
      <c r="U678" s="23" t="str">
        <f>IFERROR(IF(F678="",AVERAGEIF(F$3:F678,F677,U$3:U678),S678/N678)," ")</f>
        <v xml:space="preserve"> </v>
      </c>
      <c r="V678" s="1" t="str">
        <f t="shared" si="32"/>
        <v xml:space="preserve"> </v>
      </c>
      <c r="AB678" s="7">
        <f ca="1">IFERROR(IF(F678="",SUMIF(F$3:F678,F677,AB$3:AB677),Доп!K676+Доп!L676)," ")</f>
        <v>0</v>
      </c>
      <c r="AC678" s="7">
        <f ca="1">IFERROR(IF(F678="",SUMIF(F$3:F678,F677,AC$3:AC677),IF(AB678&gt;0,AB678-(M678+P678),""))," ")</f>
        <v>0</v>
      </c>
      <c r="AD678" s="1">
        <f ca="1">IFERROR(IF(F678="",SUMIF(F$3:F678,F677,AD$3:AD677),IF(AB678&gt;0,AB678-(M678+Q678),""))," ")</f>
        <v>0</v>
      </c>
      <c r="AE678" s="23" t="str">
        <f>IFERROR(IF(F678="",AVERAGEIF(F$3:F678,F677,AE$3:AE678),AC678/N678)," ")</f>
        <v xml:space="preserve"> </v>
      </c>
      <c r="AF678" s="23" t="str">
        <f>IFERROR(IF(F678="",AVERAGEIF(F$3:F678,F677,AF$3:AF678),AD678/N678)," ")</f>
        <v xml:space="preserve"> </v>
      </c>
    </row>
    <row r="679" spans="7:32" ht="19" customHeight="1" x14ac:dyDescent="0.2">
      <c r="G679" s="1" t="str">
        <f t="shared" si="30"/>
        <v/>
      </c>
      <c r="I679" s="1">
        <f t="shared" si="31"/>
        <v>0</v>
      </c>
      <c r="M679" s="1">
        <f ca="1">IF(F679="",SUMIF(F$3:F679,F678,M$3:M678),K679*L679)</f>
        <v>0</v>
      </c>
      <c r="N679" s="1">
        <f ca="1">IFERROR(IF(F679="",SUMIF(F$3:F679,F678,N$3:N678),VLOOKUP(J:J,Прайс!A:C,3,0)*K679)," ")</f>
        <v>0</v>
      </c>
      <c r="O679" s="7">
        <f ca="1">IFERROR(IF(F679="",SUMIF(F$3:F679,F678,O$3:O678),VLOOKUP(J:J,Прайс!A:E,5,0)*K679)," ")</f>
        <v>0</v>
      </c>
      <c r="P679" s="1">
        <f ca="1">IFERROR(IF(F679="",SUMIF(F$3:F679,F678,P$3:P678),VLOOKUP(J:J,Прайс!A:F,6,0)*K679)," ")</f>
        <v>0</v>
      </c>
      <c r="Q679" s="1">
        <f ca="1">IFERROR(IF(F679="",SUMIF(F$3:F679,F678,Q$3:Q678),VLOOKUP(J:J,Прайс!A:G,7,0)*K679)," ")</f>
        <v>0</v>
      </c>
      <c r="R679" s="7">
        <f ca="1">IFERROR(IF(F679="",SUMIF(F$3:F679,F678,R$3:R678),(N679-(M679+O679+P679)))," ")</f>
        <v>0</v>
      </c>
      <c r="S679" s="1">
        <f ca="1">IFERROR(IF(F679="",SUMIF(F$3:F679,F678,S$3:S678),(N679-(M679+O679+Q679)))," ")</f>
        <v>0</v>
      </c>
      <c r="T679" s="23" t="str">
        <f>IFERROR(IF(F679="",AVERAGEIF(F$3:F679,F678,T$3:T679),R679/N679)," ")</f>
        <v xml:space="preserve"> </v>
      </c>
      <c r="U679" s="23" t="str">
        <f>IFERROR(IF(F679="",AVERAGEIF(F$3:F679,F678,U$3:U679),S679/N679)," ")</f>
        <v xml:space="preserve"> </v>
      </c>
      <c r="V679" s="1" t="str">
        <f t="shared" si="32"/>
        <v xml:space="preserve"> </v>
      </c>
      <c r="AB679" s="7">
        <f ca="1">IFERROR(IF(F679="",SUMIF(F$3:F679,F678,AB$3:AB678),Доп!K677+Доп!L677)," ")</f>
        <v>0</v>
      </c>
      <c r="AC679" s="7">
        <f ca="1">IFERROR(IF(F679="",SUMIF(F$3:F679,F678,AC$3:AC678),IF(AB679&gt;0,AB679-(M679+P679),""))," ")</f>
        <v>0</v>
      </c>
      <c r="AD679" s="1">
        <f ca="1">IFERROR(IF(F679="",SUMIF(F$3:F679,F678,AD$3:AD678),IF(AB679&gt;0,AB679-(M679+Q679),""))," ")</f>
        <v>0</v>
      </c>
      <c r="AE679" s="23" t="str">
        <f>IFERROR(IF(F679="",AVERAGEIF(F$3:F679,F678,AE$3:AE679),AC679/N679)," ")</f>
        <v xml:space="preserve"> </v>
      </c>
      <c r="AF679" s="23" t="str">
        <f>IFERROR(IF(F679="",AVERAGEIF(F$3:F679,F678,AF$3:AF679),AD679/N679)," ")</f>
        <v xml:space="preserve"> </v>
      </c>
    </row>
    <row r="680" spans="7:32" ht="19" customHeight="1" x14ac:dyDescent="0.2">
      <c r="G680" s="1" t="str">
        <f t="shared" si="30"/>
        <v/>
      </c>
      <c r="I680" s="1">
        <f t="shared" si="31"/>
        <v>0</v>
      </c>
      <c r="M680" s="1">
        <f ca="1">IF(F680="",SUMIF(F$3:F680,F679,M$3:M679),K680*L680)</f>
        <v>0</v>
      </c>
      <c r="N680" s="1">
        <f ca="1">IFERROR(IF(F680="",SUMIF(F$3:F680,F679,N$3:N679),VLOOKUP(J:J,Прайс!A:C,3,0)*K680)," ")</f>
        <v>0</v>
      </c>
      <c r="O680" s="7">
        <f ca="1">IFERROR(IF(F680="",SUMIF(F$3:F680,F679,O$3:O679),VLOOKUP(J:J,Прайс!A:E,5,0)*K680)," ")</f>
        <v>0</v>
      </c>
      <c r="P680" s="1">
        <f ca="1">IFERROR(IF(F680="",SUMIF(F$3:F680,F679,P$3:P679),VLOOKUP(J:J,Прайс!A:F,6,0)*K680)," ")</f>
        <v>0</v>
      </c>
      <c r="Q680" s="1">
        <f ca="1">IFERROR(IF(F680="",SUMIF(F$3:F680,F679,Q$3:Q679),VLOOKUP(J:J,Прайс!A:G,7,0)*K680)," ")</f>
        <v>0</v>
      </c>
      <c r="R680" s="7">
        <f ca="1">IFERROR(IF(F680="",SUMIF(F$3:F680,F679,R$3:R679),(N680-(M680+O680+P680)))," ")</f>
        <v>0</v>
      </c>
      <c r="S680" s="1">
        <f ca="1">IFERROR(IF(F680="",SUMIF(F$3:F680,F679,S$3:S679),(N680-(M680+O680+Q680)))," ")</f>
        <v>0</v>
      </c>
      <c r="T680" s="23" t="str">
        <f>IFERROR(IF(F680="",AVERAGEIF(F$3:F680,F679,T$3:T680),R680/N680)," ")</f>
        <v xml:space="preserve"> </v>
      </c>
      <c r="U680" s="23" t="str">
        <f>IFERROR(IF(F680="",AVERAGEIF(F$3:F680,F679,U$3:U680),S680/N680)," ")</f>
        <v xml:space="preserve"> </v>
      </c>
      <c r="V680" s="1" t="str">
        <f t="shared" si="32"/>
        <v xml:space="preserve"> </v>
      </c>
      <c r="AB680" s="7">
        <f ca="1">IFERROR(IF(F680="",SUMIF(F$3:F680,F679,AB$3:AB679),Доп!K678+Доп!L678)," ")</f>
        <v>0</v>
      </c>
      <c r="AC680" s="7">
        <f ca="1">IFERROR(IF(F680="",SUMIF(F$3:F680,F679,AC$3:AC679),IF(AB680&gt;0,AB680-(M680+P680),""))," ")</f>
        <v>0</v>
      </c>
      <c r="AD680" s="1">
        <f ca="1">IFERROR(IF(F680="",SUMIF(F$3:F680,F679,AD$3:AD679),IF(AB680&gt;0,AB680-(M680+Q680),""))," ")</f>
        <v>0</v>
      </c>
      <c r="AE680" s="23" t="str">
        <f>IFERROR(IF(F680="",AVERAGEIF(F$3:F680,F679,AE$3:AE680),AC680/N680)," ")</f>
        <v xml:space="preserve"> </v>
      </c>
      <c r="AF680" s="23" t="str">
        <f>IFERROR(IF(F680="",AVERAGEIF(F$3:F680,F679,AF$3:AF680),AD680/N680)," ")</f>
        <v xml:space="preserve"> </v>
      </c>
    </row>
    <row r="681" spans="7:32" ht="19" customHeight="1" x14ac:dyDescent="0.2">
      <c r="G681" s="1" t="str">
        <f t="shared" si="30"/>
        <v/>
      </c>
      <c r="I681" s="1">
        <f t="shared" si="31"/>
        <v>0</v>
      </c>
      <c r="M681" s="1">
        <f ca="1">IF(F681="",SUMIF(F$3:F681,F680,M$3:M680),K681*L681)</f>
        <v>0</v>
      </c>
      <c r="N681" s="1">
        <f ca="1">IFERROR(IF(F681="",SUMIF(F$3:F681,F680,N$3:N680),VLOOKUP(J:J,Прайс!A:C,3,0)*K681)," ")</f>
        <v>0</v>
      </c>
      <c r="O681" s="7">
        <f ca="1">IFERROR(IF(F681="",SUMIF(F$3:F681,F680,O$3:O680),VLOOKUP(J:J,Прайс!A:E,5,0)*K681)," ")</f>
        <v>0</v>
      </c>
      <c r="P681" s="1">
        <f ca="1">IFERROR(IF(F681="",SUMIF(F$3:F681,F680,P$3:P680),VLOOKUP(J:J,Прайс!A:F,6,0)*K681)," ")</f>
        <v>0</v>
      </c>
      <c r="Q681" s="1">
        <f ca="1">IFERROR(IF(F681="",SUMIF(F$3:F681,F680,Q$3:Q680),VLOOKUP(J:J,Прайс!A:G,7,0)*K681)," ")</f>
        <v>0</v>
      </c>
      <c r="R681" s="7">
        <f ca="1">IFERROR(IF(F681="",SUMIF(F$3:F681,F680,R$3:R680),(N681-(M681+O681+P681)))," ")</f>
        <v>0</v>
      </c>
      <c r="S681" s="1">
        <f ca="1">IFERROR(IF(F681="",SUMIF(F$3:F681,F680,S$3:S680),(N681-(M681+O681+Q681)))," ")</f>
        <v>0</v>
      </c>
      <c r="T681" s="23" t="str">
        <f>IFERROR(IF(F681="",AVERAGEIF(F$3:F681,F680,T$3:T681),R681/N681)," ")</f>
        <v xml:space="preserve"> </v>
      </c>
      <c r="U681" s="23" t="str">
        <f>IFERROR(IF(F681="",AVERAGEIF(F$3:F681,F680,U$3:U681),S681/N681)," ")</f>
        <v xml:space="preserve"> </v>
      </c>
      <c r="V681" s="1" t="str">
        <f t="shared" si="32"/>
        <v xml:space="preserve"> </v>
      </c>
      <c r="AB681" s="7">
        <f ca="1">IFERROR(IF(F681="",SUMIF(F$3:F681,F680,AB$3:AB680),Доп!K679+Доп!L679)," ")</f>
        <v>0</v>
      </c>
      <c r="AC681" s="7">
        <f ca="1">IFERROR(IF(F681="",SUMIF(F$3:F681,F680,AC$3:AC680),IF(AB681&gt;0,AB681-(M681+P681),""))," ")</f>
        <v>0</v>
      </c>
      <c r="AD681" s="1">
        <f ca="1">IFERROR(IF(F681="",SUMIF(F$3:F681,F680,AD$3:AD680),IF(AB681&gt;0,AB681-(M681+Q681),""))," ")</f>
        <v>0</v>
      </c>
      <c r="AE681" s="23" t="str">
        <f>IFERROR(IF(F681="",AVERAGEIF(F$3:F681,F680,AE$3:AE681),AC681/N681)," ")</f>
        <v xml:space="preserve"> </v>
      </c>
      <c r="AF681" s="23" t="str">
        <f>IFERROR(IF(F681="",AVERAGEIF(F$3:F681,F680,AF$3:AF681),AD681/N681)," ")</f>
        <v xml:space="preserve"> </v>
      </c>
    </row>
    <row r="682" spans="7:32" ht="19" customHeight="1" x14ac:dyDescent="0.2">
      <c r="G682" s="1" t="str">
        <f t="shared" si="30"/>
        <v/>
      </c>
      <c r="I682" s="1">
        <f t="shared" si="31"/>
        <v>0</v>
      </c>
      <c r="M682" s="1">
        <f ca="1">IF(F682="",SUMIF(F$3:F682,F681,M$3:M681),K682*L682)</f>
        <v>0</v>
      </c>
      <c r="N682" s="1">
        <f ca="1">IFERROR(IF(F682="",SUMIF(F$3:F682,F681,N$3:N681),VLOOKUP(J:J,Прайс!A:C,3,0)*K682)," ")</f>
        <v>0</v>
      </c>
      <c r="O682" s="7">
        <f ca="1">IFERROR(IF(F682="",SUMIF(F$3:F682,F681,O$3:O681),VLOOKUP(J:J,Прайс!A:E,5,0)*K682)," ")</f>
        <v>0</v>
      </c>
      <c r="P682" s="1">
        <f ca="1">IFERROR(IF(F682="",SUMIF(F$3:F682,F681,P$3:P681),VLOOKUP(J:J,Прайс!A:F,6,0)*K682)," ")</f>
        <v>0</v>
      </c>
      <c r="Q682" s="1">
        <f ca="1">IFERROR(IF(F682="",SUMIF(F$3:F682,F681,Q$3:Q681),VLOOKUP(J:J,Прайс!A:G,7,0)*K682)," ")</f>
        <v>0</v>
      </c>
      <c r="R682" s="7">
        <f ca="1">IFERROR(IF(F682="",SUMIF(F$3:F682,F681,R$3:R681),(N682-(M682+O682+P682)))," ")</f>
        <v>0</v>
      </c>
      <c r="S682" s="1">
        <f ca="1">IFERROR(IF(F682="",SUMIF(F$3:F682,F681,S$3:S681),(N682-(M682+O682+Q682)))," ")</f>
        <v>0</v>
      </c>
      <c r="T682" s="23" t="str">
        <f>IFERROR(IF(F682="",AVERAGEIF(F$3:F682,F681,T$3:T682),R682/N682)," ")</f>
        <v xml:space="preserve"> </v>
      </c>
      <c r="U682" s="23" t="str">
        <f>IFERROR(IF(F682="",AVERAGEIF(F$3:F682,F681,U$3:U682),S682/N682)," ")</f>
        <v xml:space="preserve"> </v>
      </c>
      <c r="V682" s="1" t="str">
        <f t="shared" si="32"/>
        <v xml:space="preserve"> </v>
      </c>
      <c r="AB682" s="7">
        <f ca="1">IFERROR(IF(F682="",SUMIF(F$3:F682,F681,AB$3:AB681),Доп!K680+Доп!L680)," ")</f>
        <v>0</v>
      </c>
      <c r="AC682" s="7">
        <f ca="1">IFERROR(IF(F682="",SUMIF(F$3:F682,F681,AC$3:AC681),IF(AB682&gt;0,AB682-(M682+P682),""))," ")</f>
        <v>0</v>
      </c>
      <c r="AD682" s="1">
        <f ca="1">IFERROR(IF(F682="",SUMIF(F$3:F682,F681,AD$3:AD681),IF(AB682&gt;0,AB682-(M682+Q682),""))," ")</f>
        <v>0</v>
      </c>
      <c r="AE682" s="23" t="str">
        <f>IFERROR(IF(F682="",AVERAGEIF(F$3:F682,F681,AE$3:AE682),AC682/N682)," ")</f>
        <v xml:space="preserve"> </v>
      </c>
      <c r="AF682" s="23" t="str">
        <f>IFERROR(IF(F682="",AVERAGEIF(F$3:F682,F681,AF$3:AF682),AD682/N682)," ")</f>
        <v xml:space="preserve"> </v>
      </c>
    </row>
    <row r="683" spans="7:32" ht="19" customHeight="1" x14ac:dyDescent="0.2">
      <c r="G683" s="1" t="str">
        <f t="shared" si="30"/>
        <v/>
      </c>
      <c r="I683" s="1">
        <f t="shared" si="31"/>
        <v>0</v>
      </c>
      <c r="M683" s="1">
        <f ca="1">IF(F683="",SUMIF(F$3:F683,F682,M$3:M682),K683*L683)</f>
        <v>0</v>
      </c>
      <c r="N683" s="1">
        <f ca="1">IFERROR(IF(F683="",SUMIF(F$3:F683,F682,N$3:N682),VLOOKUP(J:J,Прайс!A:C,3,0)*K683)," ")</f>
        <v>0</v>
      </c>
      <c r="O683" s="7">
        <f ca="1">IFERROR(IF(F683="",SUMIF(F$3:F683,F682,O$3:O682),VLOOKUP(J:J,Прайс!A:E,5,0)*K683)," ")</f>
        <v>0</v>
      </c>
      <c r="P683" s="1">
        <f ca="1">IFERROR(IF(F683="",SUMIF(F$3:F683,F682,P$3:P682),VLOOKUP(J:J,Прайс!A:F,6,0)*K683)," ")</f>
        <v>0</v>
      </c>
      <c r="Q683" s="1">
        <f ca="1">IFERROR(IF(F683="",SUMIF(F$3:F683,F682,Q$3:Q682),VLOOKUP(J:J,Прайс!A:G,7,0)*K683)," ")</f>
        <v>0</v>
      </c>
      <c r="R683" s="7">
        <f ca="1">IFERROR(IF(F683="",SUMIF(F$3:F683,F682,R$3:R682),(N683-(M683+O683+P683)))," ")</f>
        <v>0</v>
      </c>
      <c r="S683" s="1">
        <f ca="1">IFERROR(IF(F683="",SUMIF(F$3:F683,F682,S$3:S682),(N683-(M683+O683+Q683)))," ")</f>
        <v>0</v>
      </c>
      <c r="T683" s="23" t="str">
        <f>IFERROR(IF(F683="",AVERAGEIF(F$3:F683,F682,T$3:T683),R683/N683)," ")</f>
        <v xml:space="preserve"> </v>
      </c>
      <c r="U683" s="23" t="str">
        <f>IFERROR(IF(F683="",AVERAGEIF(F$3:F683,F682,U$3:U683),S683/N683)," ")</f>
        <v xml:space="preserve"> </v>
      </c>
      <c r="V683" s="1" t="str">
        <f t="shared" si="32"/>
        <v xml:space="preserve"> </v>
      </c>
      <c r="AB683" s="7">
        <f ca="1">IFERROR(IF(F683="",SUMIF(F$3:F683,F682,AB$3:AB682),Доп!K681+Доп!L681)," ")</f>
        <v>0</v>
      </c>
      <c r="AC683" s="7">
        <f ca="1">IFERROR(IF(F683="",SUMIF(F$3:F683,F682,AC$3:AC682),IF(AB683&gt;0,AB683-(M683+P683),""))," ")</f>
        <v>0</v>
      </c>
      <c r="AD683" s="1">
        <f ca="1">IFERROR(IF(F683="",SUMIF(F$3:F683,F682,AD$3:AD682),IF(AB683&gt;0,AB683-(M683+Q683),""))," ")</f>
        <v>0</v>
      </c>
      <c r="AE683" s="23" t="str">
        <f>IFERROR(IF(F683="",AVERAGEIF(F$3:F683,F682,AE$3:AE683),AC683/N683)," ")</f>
        <v xml:space="preserve"> </v>
      </c>
      <c r="AF683" s="23" t="str">
        <f>IFERROR(IF(F683="",AVERAGEIF(F$3:F683,F682,AF$3:AF683),AD683/N683)," ")</f>
        <v xml:space="preserve"> </v>
      </c>
    </row>
    <row r="684" spans="7:32" ht="19" customHeight="1" x14ac:dyDescent="0.2">
      <c r="G684" s="1" t="str">
        <f t="shared" si="30"/>
        <v/>
      </c>
      <c r="I684" s="1">
        <f t="shared" si="31"/>
        <v>0</v>
      </c>
      <c r="M684" s="1">
        <f ca="1">IF(F684="",SUMIF(F$3:F684,F683,M$3:M683),K684*L684)</f>
        <v>0</v>
      </c>
      <c r="N684" s="1">
        <f ca="1">IFERROR(IF(F684="",SUMIF(F$3:F684,F683,N$3:N683),VLOOKUP(J:J,Прайс!A:C,3,0)*K684)," ")</f>
        <v>0</v>
      </c>
      <c r="O684" s="7">
        <f ca="1">IFERROR(IF(F684="",SUMIF(F$3:F684,F683,O$3:O683),VLOOKUP(J:J,Прайс!A:E,5,0)*K684)," ")</f>
        <v>0</v>
      </c>
      <c r="P684" s="1">
        <f ca="1">IFERROR(IF(F684="",SUMIF(F$3:F684,F683,P$3:P683),VLOOKUP(J:J,Прайс!A:F,6,0)*K684)," ")</f>
        <v>0</v>
      </c>
      <c r="Q684" s="1">
        <f ca="1">IFERROR(IF(F684="",SUMIF(F$3:F684,F683,Q$3:Q683),VLOOKUP(J:J,Прайс!A:G,7,0)*K684)," ")</f>
        <v>0</v>
      </c>
      <c r="R684" s="7">
        <f ca="1">IFERROR(IF(F684="",SUMIF(F$3:F684,F683,R$3:R683),(N684-(M684+O684+P684)))," ")</f>
        <v>0</v>
      </c>
      <c r="S684" s="1">
        <f ca="1">IFERROR(IF(F684="",SUMIF(F$3:F684,F683,S$3:S683),(N684-(M684+O684+Q684)))," ")</f>
        <v>0</v>
      </c>
      <c r="T684" s="23" t="str">
        <f>IFERROR(IF(F684="",AVERAGEIF(F$3:F684,F683,T$3:T684),R684/N684)," ")</f>
        <v xml:space="preserve"> </v>
      </c>
      <c r="U684" s="23" t="str">
        <f>IFERROR(IF(F684="",AVERAGEIF(F$3:F684,F683,U$3:U684),S684/N684)," ")</f>
        <v xml:space="preserve"> </v>
      </c>
      <c r="V684" s="1" t="str">
        <f t="shared" si="32"/>
        <v xml:space="preserve"> </v>
      </c>
      <c r="AB684" s="7">
        <f ca="1">IFERROR(IF(F684="",SUMIF(F$3:F684,F683,AB$3:AB683),Доп!K682+Доп!L682)," ")</f>
        <v>0</v>
      </c>
      <c r="AC684" s="7">
        <f ca="1">IFERROR(IF(F684="",SUMIF(F$3:F684,F683,AC$3:AC683),IF(AB684&gt;0,AB684-(M684+P684),""))," ")</f>
        <v>0</v>
      </c>
      <c r="AD684" s="1">
        <f ca="1">IFERROR(IF(F684="",SUMIF(F$3:F684,F683,AD$3:AD683),IF(AB684&gt;0,AB684-(M684+Q684),""))," ")</f>
        <v>0</v>
      </c>
      <c r="AE684" s="23" t="str">
        <f>IFERROR(IF(F684="",AVERAGEIF(F$3:F684,F683,AE$3:AE684),AC684/N684)," ")</f>
        <v xml:space="preserve"> </v>
      </c>
      <c r="AF684" s="23" t="str">
        <f>IFERROR(IF(F684="",AVERAGEIF(F$3:F684,F683,AF$3:AF684),AD684/N684)," ")</f>
        <v xml:space="preserve"> </v>
      </c>
    </row>
    <row r="685" spans="7:32" ht="19" customHeight="1" x14ac:dyDescent="0.2">
      <c r="G685" s="1" t="str">
        <f t="shared" si="30"/>
        <v/>
      </c>
      <c r="I685" s="1">
        <f t="shared" si="31"/>
        <v>0</v>
      </c>
      <c r="M685" s="1">
        <f ca="1">IF(F685="",SUMIF(F$3:F685,F684,M$3:M684),K685*L685)</f>
        <v>0</v>
      </c>
      <c r="N685" s="1">
        <f ca="1">IFERROR(IF(F685="",SUMIF(F$3:F685,F684,N$3:N684),VLOOKUP(J:J,Прайс!A:C,3,0)*K685)," ")</f>
        <v>0</v>
      </c>
      <c r="O685" s="7">
        <f ca="1">IFERROR(IF(F685="",SUMIF(F$3:F685,F684,O$3:O684),VLOOKUP(J:J,Прайс!A:E,5,0)*K685)," ")</f>
        <v>0</v>
      </c>
      <c r="P685" s="1">
        <f ca="1">IFERROR(IF(F685="",SUMIF(F$3:F685,F684,P$3:P684),VLOOKUP(J:J,Прайс!A:F,6,0)*K685)," ")</f>
        <v>0</v>
      </c>
      <c r="Q685" s="1">
        <f ca="1">IFERROR(IF(F685="",SUMIF(F$3:F685,F684,Q$3:Q684),VLOOKUP(J:J,Прайс!A:G,7,0)*K685)," ")</f>
        <v>0</v>
      </c>
      <c r="R685" s="7">
        <f ca="1">IFERROR(IF(F685="",SUMIF(F$3:F685,F684,R$3:R684),(N685-(M685+O685+P685)))," ")</f>
        <v>0</v>
      </c>
      <c r="S685" s="1">
        <f ca="1">IFERROR(IF(F685="",SUMIF(F$3:F685,F684,S$3:S684),(N685-(M685+O685+Q685)))," ")</f>
        <v>0</v>
      </c>
      <c r="T685" s="23" t="str">
        <f>IFERROR(IF(F685="",AVERAGEIF(F$3:F685,F684,T$3:T685),R685/N685)," ")</f>
        <v xml:space="preserve"> </v>
      </c>
      <c r="U685" s="23" t="str">
        <f>IFERROR(IF(F685="",AVERAGEIF(F$3:F685,F684,U$3:U685),S685/N685)," ")</f>
        <v xml:space="preserve"> </v>
      </c>
      <c r="V685" s="1" t="str">
        <f t="shared" si="32"/>
        <v xml:space="preserve"> </v>
      </c>
      <c r="AB685" s="7">
        <f ca="1">IFERROR(IF(F685="",SUMIF(F$3:F685,F684,AB$3:AB684),Доп!K683+Доп!L683)," ")</f>
        <v>0</v>
      </c>
      <c r="AC685" s="7">
        <f ca="1">IFERROR(IF(F685="",SUMIF(F$3:F685,F684,AC$3:AC684),IF(AB685&gt;0,AB685-(M685+P685),""))," ")</f>
        <v>0</v>
      </c>
      <c r="AD685" s="1">
        <f ca="1">IFERROR(IF(F685="",SUMIF(F$3:F685,F684,AD$3:AD684),IF(AB685&gt;0,AB685-(M685+Q685),""))," ")</f>
        <v>0</v>
      </c>
      <c r="AE685" s="23" t="str">
        <f>IFERROR(IF(F685="",AVERAGEIF(F$3:F685,F684,AE$3:AE685),AC685/N685)," ")</f>
        <v xml:space="preserve"> </v>
      </c>
      <c r="AF685" s="23" t="str">
        <f>IFERROR(IF(F685="",AVERAGEIF(F$3:F685,F684,AF$3:AF685),AD685/N685)," ")</f>
        <v xml:space="preserve"> </v>
      </c>
    </row>
    <row r="686" spans="7:32" ht="19" customHeight="1" x14ac:dyDescent="0.2">
      <c r="G686" s="1" t="str">
        <f t="shared" si="30"/>
        <v/>
      </c>
      <c r="I686" s="1">
        <f t="shared" si="31"/>
        <v>0</v>
      </c>
      <c r="M686" s="1">
        <f ca="1">IF(F686="",SUMIF(F$3:F686,F685,M$3:M685),K686*L686)</f>
        <v>0</v>
      </c>
      <c r="N686" s="1">
        <f ca="1">IFERROR(IF(F686="",SUMIF(F$3:F686,F685,N$3:N685),VLOOKUP(J:J,Прайс!A:C,3,0)*K686)," ")</f>
        <v>0</v>
      </c>
      <c r="O686" s="7">
        <f ca="1">IFERROR(IF(F686="",SUMIF(F$3:F686,F685,O$3:O685),VLOOKUP(J:J,Прайс!A:E,5,0)*K686)," ")</f>
        <v>0</v>
      </c>
      <c r="P686" s="1">
        <f ca="1">IFERROR(IF(F686="",SUMIF(F$3:F686,F685,P$3:P685),VLOOKUP(J:J,Прайс!A:F,6,0)*K686)," ")</f>
        <v>0</v>
      </c>
      <c r="Q686" s="1">
        <f ca="1">IFERROR(IF(F686="",SUMIF(F$3:F686,F685,Q$3:Q685),VLOOKUP(J:J,Прайс!A:G,7,0)*K686)," ")</f>
        <v>0</v>
      </c>
      <c r="R686" s="7">
        <f ca="1">IFERROR(IF(F686="",SUMIF(F$3:F686,F685,R$3:R685),(N686-(M686+O686+P686)))," ")</f>
        <v>0</v>
      </c>
      <c r="S686" s="1">
        <f ca="1">IFERROR(IF(F686="",SUMIF(F$3:F686,F685,S$3:S685),(N686-(M686+O686+Q686)))," ")</f>
        <v>0</v>
      </c>
      <c r="T686" s="23" t="str">
        <f>IFERROR(IF(F686="",AVERAGEIF(F$3:F686,F685,T$3:T686),R686/N686)," ")</f>
        <v xml:space="preserve"> </v>
      </c>
      <c r="U686" s="23" t="str">
        <f>IFERROR(IF(F686="",AVERAGEIF(F$3:F686,F685,U$3:U686),S686/N686)," ")</f>
        <v xml:space="preserve"> </v>
      </c>
      <c r="V686" s="1" t="str">
        <f t="shared" si="32"/>
        <v xml:space="preserve"> </v>
      </c>
      <c r="AB686" s="7">
        <f ca="1">IFERROR(IF(F686="",SUMIF(F$3:F686,F685,AB$3:AB685),Доп!K684+Доп!L684)," ")</f>
        <v>0</v>
      </c>
      <c r="AC686" s="7">
        <f ca="1">IFERROR(IF(F686="",SUMIF(F$3:F686,F685,AC$3:AC685),IF(AB686&gt;0,AB686-(M686+P686),""))," ")</f>
        <v>0</v>
      </c>
      <c r="AD686" s="1">
        <f ca="1">IFERROR(IF(F686="",SUMIF(F$3:F686,F685,AD$3:AD685),IF(AB686&gt;0,AB686-(M686+Q686),""))," ")</f>
        <v>0</v>
      </c>
      <c r="AE686" s="23" t="str">
        <f>IFERROR(IF(F686="",AVERAGEIF(F$3:F686,F685,AE$3:AE686),AC686/N686)," ")</f>
        <v xml:space="preserve"> </v>
      </c>
      <c r="AF686" s="23" t="str">
        <f>IFERROR(IF(F686="",AVERAGEIF(F$3:F686,F685,AF$3:AF686),AD686/N686)," ")</f>
        <v xml:space="preserve"> </v>
      </c>
    </row>
    <row r="687" spans="7:32" ht="19" customHeight="1" x14ac:dyDescent="0.2">
      <c r="G687" s="1" t="str">
        <f t="shared" si="30"/>
        <v/>
      </c>
      <c r="I687" s="1">
        <f t="shared" si="31"/>
        <v>0</v>
      </c>
      <c r="M687" s="1">
        <f ca="1">IF(F687="",SUMIF(F$3:F687,F686,M$3:M686),K687*L687)</f>
        <v>0</v>
      </c>
      <c r="N687" s="1">
        <f ca="1">IFERROR(IF(F687="",SUMIF(F$3:F687,F686,N$3:N686),VLOOKUP(J:J,Прайс!A:C,3,0)*K687)," ")</f>
        <v>0</v>
      </c>
      <c r="O687" s="7">
        <f ca="1">IFERROR(IF(F687="",SUMIF(F$3:F687,F686,O$3:O686),VLOOKUP(J:J,Прайс!A:E,5,0)*K687)," ")</f>
        <v>0</v>
      </c>
      <c r="P687" s="1">
        <f ca="1">IFERROR(IF(F687="",SUMIF(F$3:F687,F686,P$3:P686),VLOOKUP(J:J,Прайс!A:F,6,0)*K687)," ")</f>
        <v>0</v>
      </c>
      <c r="Q687" s="1">
        <f ca="1">IFERROR(IF(F687="",SUMIF(F$3:F687,F686,Q$3:Q686),VLOOKUP(J:J,Прайс!A:G,7,0)*K687)," ")</f>
        <v>0</v>
      </c>
      <c r="R687" s="7">
        <f ca="1">IFERROR(IF(F687="",SUMIF(F$3:F687,F686,R$3:R686),(N687-(M687+O687+P687)))," ")</f>
        <v>0</v>
      </c>
      <c r="S687" s="1">
        <f ca="1">IFERROR(IF(F687="",SUMIF(F$3:F687,F686,S$3:S686),(N687-(M687+O687+Q687)))," ")</f>
        <v>0</v>
      </c>
      <c r="T687" s="23" t="str">
        <f>IFERROR(IF(F687="",AVERAGEIF(F$3:F687,F686,T$3:T687),R687/N687)," ")</f>
        <v xml:space="preserve"> </v>
      </c>
      <c r="U687" s="23" t="str">
        <f>IFERROR(IF(F687="",AVERAGEIF(F$3:F687,F686,U$3:U687),S687/N687)," ")</f>
        <v xml:space="preserve"> </v>
      </c>
      <c r="V687" s="1" t="str">
        <f t="shared" si="32"/>
        <v xml:space="preserve"> </v>
      </c>
      <c r="AB687" s="7">
        <f ca="1">IFERROR(IF(F687="",SUMIF(F$3:F687,F686,AB$3:AB686),Доп!K685+Доп!L685)," ")</f>
        <v>0</v>
      </c>
      <c r="AC687" s="7">
        <f ca="1">IFERROR(IF(F687="",SUMIF(F$3:F687,F686,AC$3:AC686),IF(AB687&gt;0,AB687-(M687+P687),""))," ")</f>
        <v>0</v>
      </c>
      <c r="AD687" s="1">
        <f ca="1">IFERROR(IF(F687="",SUMIF(F$3:F687,F686,AD$3:AD686),IF(AB687&gt;0,AB687-(M687+Q687),""))," ")</f>
        <v>0</v>
      </c>
      <c r="AE687" s="23" t="str">
        <f>IFERROR(IF(F687="",AVERAGEIF(F$3:F687,F686,AE$3:AE687),AC687/N687)," ")</f>
        <v xml:space="preserve"> </v>
      </c>
      <c r="AF687" s="23" t="str">
        <f>IFERROR(IF(F687="",AVERAGEIF(F$3:F687,F686,AF$3:AF687),AD687/N687)," ")</f>
        <v xml:space="preserve"> </v>
      </c>
    </row>
    <row r="688" spans="7:32" ht="19" customHeight="1" x14ac:dyDescent="0.2">
      <c r="G688" s="1" t="str">
        <f t="shared" si="30"/>
        <v/>
      </c>
      <c r="I688" s="1">
        <f t="shared" si="31"/>
        <v>0</v>
      </c>
      <c r="M688" s="1">
        <f ca="1">IF(F688="",SUMIF(F$3:F688,F687,M$3:M687),K688*L688)</f>
        <v>0</v>
      </c>
      <c r="N688" s="1">
        <f ca="1">IFERROR(IF(F688="",SUMIF(F$3:F688,F687,N$3:N687),VLOOKUP(J:J,Прайс!A:C,3,0)*K688)," ")</f>
        <v>0</v>
      </c>
      <c r="O688" s="7">
        <f ca="1">IFERROR(IF(F688="",SUMIF(F$3:F688,F687,O$3:O687),VLOOKUP(J:J,Прайс!A:E,5,0)*K688)," ")</f>
        <v>0</v>
      </c>
      <c r="P688" s="1">
        <f ca="1">IFERROR(IF(F688="",SUMIF(F$3:F688,F687,P$3:P687),VLOOKUP(J:J,Прайс!A:F,6,0)*K688)," ")</f>
        <v>0</v>
      </c>
      <c r="Q688" s="1">
        <f ca="1">IFERROR(IF(F688="",SUMIF(F$3:F688,F687,Q$3:Q687),VLOOKUP(J:J,Прайс!A:G,7,0)*K688)," ")</f>
        <v>0</v>
      </c>
      <c r="R688" s="7">
        <f ca="1">IFERROR(IF(F688="",SUMIF(F$3:F688,F687,R$3:R687),(N688-(M688+O688+P688)))," ")</f>
        <v>0</v>
      </c>
      <c r="S688" s="1">
        <f ca="1">IFERROR(IF(F688="",SUMIF(F$3:F688,F687,S$3:S687),(N688-(M688+O688+Q688)))," ")</f>
        <v>0</v>
      </c>
      <c r="T688" s="23" t="str">
        <f>IFERROR(IF(F688="",AVERAGEIF(F$3:F688,F687,T$3:T688),R688/N688)," ")</f>
        <v xml:space="preserve"> </v>
      </c>
      <c r="U688" s="23" t="str">
        <f>IFERROR(IF(F688="",AVERAGEIF(F$3:F688,F687,U$3:U688),S688/N688)," ")</f>
        <v xml:space="preserve"> </v>
      </c>
      <c r="V688" s="1" t="str">
        <f t="shared" si="32"/>
        <v xml:space="preserve"> </v>
      </c>
      <c r="AB688" s="7">
        <f ca="1">IFERROR(IF(F688="",SUMIF(F$3:F688,F687,AB$3:AB687),Доп!K686+Доп!L686)," ")</f>
        <v>0</v>
      </c>
      <c r="AC688" s="7">
        <f ca="1">IFERROR(IF(F688="",SUMIF(F$3:F688,F687,AC$3:AC687),IF(AB688&gt;0,AB688-(M688+P688),""))," ")</f>
        <v>0</v>
      </c>
      <c r="AD688" s="1">
        <f ca="1">IFERROR(IF(F688="",SUMIF(F$3:F688,F687,AD$3:AD687),IF(AB688&gt;0,AB688-(M688+Q688),""))," ")</f>
        <v>0</v>
      </c>
      <c r="AE688" s="23" t="str">
        <f>IFERROR(IF(F688="",AVERAGEIF(F$3:F688,F687,AE$3:AE688),AC688/N688)," ")</f>
        <v xml:space="preserve"> </v>
      </c>
      <c r="AF688" s="23" t="str">
        <f>IFERROR(IF(F688="",AVERAGEIF(F$3:F688,F687,AF$3:AF688),AD688/N688)," ")</f>
        <v xml:space="preserve"> </v>
      </c>
    </row>
    <row r="689" spans="7:32" ht="19" customHeight="1" x14ac:dyDescent="0.2">
      <c r="G689" s="1" t="str">
        <f t="shared" si="30"/>
        <v/>
      </c>
      <c r="I689" s="1">
        <f t="shared" si="31"/>
        <v>0</v>
      </c>
      <c r="M689" s="1">
        <f ca="1">IF(F689="",SUMIF(F$3:F689,F688,M$3:M688),K689*L689)</f>
        <v>0</v>
      </c>
      <c r="N689" s="1">
        <f ca="1">IFERROR(IF(F689="",SUMIF(F$3:F689,F688,N$3:N688),VLOOKUP(J:J,Прайс!A:C,3,0)*K689)," ")</f>
        <v>0</v>
      </c>
      <c r="O689" s="7">
        <f ca="1">IFERROR(IF(F689="",SUMIF(F$3:F689,F688,O$3:O688),VLOOKUP(J:J,Прайс!A:E,5,0)*K689)," ")</f>
        <v>0</v>
      </c>
      <c r="P689" s="1">
        <f ca="1">IFERROR(IF(F689="",SUMIF(F$3:F689,F688,P$3:P688),VLOOKUP(J:J,Прайс!A:F,6,0)*K689)," ")</f>
        <v>0</v>
      </c>
      <c r="Q689" s="1">
        <f ca="1">IFERROR(IF(F689="",SUMIF(F$3:F689,F688,Q$3:Q688),VLOOKUP(J:J,Прайс!A:G,7,0)*K689)," ")</f>
        <v>0</v>
      </c>
      <c r="R689" s="7">
        <f ca="1">IFERROR(IF(F689="",SUMIF(F$3:F689,F688,R$3:R688),(N689-(M689+O689+P689)))," ")</f>
        <v>0</v>
      </c>
      <c r="S689" s="1">
        <f ca="1">IFERROR(IF(F689="",SUMIF(F$3:F689,F688,S$3:S688),(N689-(M689+O689+Q689)))," ")</f>
        <v>0</v>
      </c>
      <c r="T689" s="23" t="str">
        <f>IFERROR(IF(F689="",AVERAGEIF(F$3:F689,F688,T$3:T689),R689/N689)," ")</f>
        <v xml:space="preserve"> </v>
      </c>
      <c r="U689" s="23" t="str">
        <f>IFERROR(IF(F689="",AVERAGEIF(F$3:F689,F688,U$3:U689),S689/N689)," ")</f>
        <v xml:space="preserve"> </v>
      </c>
      <c r="V689" s="1" t="str">
        <f t="shared" si="32"/>
        <v xml:space="preserve"> </v>
      </c>
      <c r="AB689" s="7">
        <f ca="1">IFERROR(IF(F689="",SUMIF(F$3:F689,F688,AB$3:AB688),Доп!K687+Доп!L687)," ")</f>
        <v>0</v>
      </c>
      <c r="AC689" s="7">
        <f ca="1">IFERROR(IF(F689="",SUMIF(F$3:F689,F688,AC$3:AC688),IF(AB689&gt;0,AB689-(M689+P689),""))," ")</f>
        <v>0</v>
      </c>
      <c r="AD689" s="1">
        <f ca="1">IFERROR(IF(F689="",SUMIF(F$3:F689,F688,AD$3:AD688),IF(AB689&gt;0,AB689-(M689+Q689),""))," ")</f>
        <v>0</v>
      </c>
      <c r="AE689" s="23" t="str">
        <f>IFERROR(IF(F689="",AVERAGEIF(F$3:F689,F688,AE$3:AE689),AC689/N689)," ")</f>
        <v xml:space="preserve"> </v>
      </c>
      <c r="AF689" s="23" t="str">
        <f>IFERROR(IF(F689="",AVERAGEIF(F$3:F689,F688,AF$3:AF689),AD689/N689)," ")</f>
        <v xml:space="preserve"> </v>
      </c>
    </row>
    <row r="690" spans="7:32" ht="19" customHeight="1" x14ac:dyDescent="0.2">
      <c r="G690" s="1" t="str">
        <f t="shared" si="30"/>
        <v/>
      </c>
      <c r="I690" s="1">
        <f t="shared" si="31"/>
        <v>0</v>
      </c>
      <c r="M690" s="1">
        <f ca="1">IF(F690="",SUMIF(F$3:F690,F689,M$3:M689),K690*L690)</f>
        <v>0</v>
      </c>
      <c r="N690" s="1">
        <f ca="1">IFERROR(IF(F690="",SUMIF(F$3:F690,F689,N$3:N689),VLOOKUP(J:J,Прайс!A:C,3,0)*K690)," ")</f>
        <v>0</v>
      </c>
      <c r="O690" s="7">
        <f ca="1">IFERROR(IF(F690="",SUMIF(F$3:F690,F689,O$3:O689),VLOOKUP(J:J,Прайс!A:E,5,0)*K690)," ")</f>
        <v>0</v>
      </c>
      <c r="P690" s="1">
        <f ca="1">IFERROR(IF(F690="",SUMIF(F$3:F690,F689,P$3:P689),VLOOKUP(J:J,Прайс!A:F,6,0)*K690)," ")</f>
        <v>0</v>
      </c>
      <c r="Q690" s="1">
        <f ca="1">IFERROR(IF(F690="",SUMIF(F$3:F690,F689,Q$3:Q689),VLOOKUP(J:J,Прайс!A:G,7,0)*K690)," ")</f>
        <v>0</v>
      </c>
      <c r="R690" s="7">
        <f ca="1">IFERROR(IF(F690="",SUMIF(F$3:F690,F689,R$3:R689),(N690-(M690+O690+P690)))," ")</f>
        <v>0</v>
      </c>
      <c r="S690" s="1">
        <f ca="1">IFERROR(IF(F690="",SUMIF(F$3:F690,F689,S$3:S689),(N690-(M690+O690+Q690)))," ")</f>
        <v>0</v>
      </c>
      <c r="T690" s="23" t="str">
        <f>IFERROR(IF(F690="",AVERAGEIF(F$3:F690,F689,T$3:T690),R690/N690)," ")</f>
        <v xml:space="preserve"> </v>
      </c>
      <c r="U690" s="23" t="str">
        <f>IFERROR(IF(F690="",AVERAGEIF(F$3:F690,F689,U$3:U690),S690/N690)," ")</f>
        <v xml:space="preserve"> </v>
      </c>
      <c r="V690" s="1" t="str">
        <f t="shared" si="32"/>
        <v xml:space="preserve"> </v>
      </c>
      <c r="AB690" s="7">
        <f ca="1">IFERROR(IF(F690="",SUMIF(F$3:F690,F689,AB$3:AB689),Доп!K688+Доп!L688)," ")</f>
        <v>0</v>
      </c>
      <c r="AC690" s="7">
        <f ca="1">IFERROR(IF(F690="",SUMIF(F$3:F690,F689,AC$3:AC689),IF(AB690&gt;0,AB690-(M690+P690),""))," ")</f>
        <v>0</v>
      </c>
      <c r="AD690" s="1">
        <f ca="1">IFERROR(IF(F690="",SUMIF(F$3:F690,F689,AD$3:AD689),IF(AB690&gt;0,AB690-(M690+Q690),""))," ")</f>
        <v>0</v>
      </c>
      <c r="AE690" s="23" t="str">
        <f>IFERROR(IF(F690="",AVERAGEIF(F$3:F690,F689,AE$3:AE690),AC690/N690)," ")</f>
        <v xml:space="preserve"> </v>
      </c>
      <c r="AF690" s="23" t="str">
        <f>IFERROR(IF(F690="",AVERAGEIF(F$3:F690,F689,AF$3:AF690),AD690/N690)," ")</f>
        <v xml:space="preserve"> </v>
      </c>
    </row>
    <row r="691" spans="7:32" ht="19" customHeight="1" x14ac:dyDescent="0.2">
      <c r="G691" s="1" t="str">
        <f t="shared" si="30"/>
        <v/>
      </c>
      <c r="I691" s="1">
        <f t="shared" si="31"/>
        <v>0</v>
      </c>
      <c r="M691" s="1">
        <f ca="1">IF(F691="",SUMIF(F$3:F691,F690,M$3:M690),K691*L691)</f>
        <v>0</v>
      </c>
      <c r="N691" s="1">
        <f ca="1">IFERROR(IF(F691="",SUMIF(F$3:F691,F690,N$3:N690),VLOOKUP(J:J,Прайс!A:C,3,0)*K691)," ")</f>
        <v>0</v>
      </c>
      <c r="O691" s="7">
        <f ca="1">IFERROR(IF(F691="",SUMIF(F$3:F691,F690,O$3:O690),VLOOKUP(J:J,Прайс!A:E,5,0)*K691)," ")</f>
        <v>0</v>
      </c>
      <c r="P691" s="1">
        <f ca="1">IFERROR(IF(F691="",SUMIF(F$3:F691,F690,P$3:P690),VLOOKUP(J:J,Прайс!A:F,6,0)*K691)," ")</f>
        <v>0</v>
      </c>
      <c r="Q691" s="1">
        <f ca="1">IFERROR(IF(F691="",SUMIF(F$3:F691,F690,Q$3:Q690),VLOOKUP(J:J,Прайс!A:G,7,0)*K691)," ")</f>
        <v>0</v>
      </c>
      <c r="R691" s="7">
        <f ca="1">IFERROR(IF(F691="",SUMIF(F$3:F691,F690,R$3:R690),(N691-(M691+O691+P691)))," ")</f>
        <v>0</v>
      </c>
      <c r="S691" s="1">
        <f ca="1">IFERROR(IF(F691="",SUMIF(F$3:F691,F690,S$3:S690),(N691-(M691+O691+Q691)))," ")</f>
        <v>0</v>
      </c>
      <c r="T691" s="23" t="str">
        <f>IFERROR(IF(F691="",AVERAGEIF(F$3:F691,F690,T$3:T691),R691/N691)," ")</f>
        <v xml:space="preserve"> </v>
      </c>
      <c r="U691" s="23" t="str">
        <f>IFERROR(IF(F691="",AVERAGEIF(F$3:F691,F690,U$3:U691),S691/N691)," ")</f>
        <v xml:space="preserve"> </v>
      </c>
      <c r="V691" s="1" t="str">
        <f t="shared" si="32"/>
        <v xml:space="preserve"> </v>
      </c>
      <c r="AB691" s="7">
        <f ca="1">IFERROR(IF(F691="",SUMIF(F$3:F691,F690,AB$3:AB690),Доп!K689+Доп!L689)," ")</f>
        <v>0</v>
      </c>
      <c r="AC691" s="7">
        <f ca="1">IFERROR(IF(F691="",SUMIF(F$3:F691,F690,AC$3:AC690),IF(AB691&gt;0,AB691-(M691+P691),""))," ")</f>
        <v>0</v>
      </c>
      <c r="AD691" s="1">
        <f ca="1">IFERROR(IF(F691="",SUMIF(F$3:F691,F690,AD$3:AD690),IF(AB691&gt;0,AB691-(M691+Q691),""))," ")</f>
        <v>0</v>
      </c>
      <c r="AE691" s="23" t="str">
        <f>IFERROR(IF(F691="",AVERAGEIF(F$3:F691,F690,AE$3:AE691),AC691/N691)," ")</f>
        <v xml:space="preserve"> </v>
      </c>
      <c r="AF691" s="23" t="str">
        <f>IFERROR(IF(F691="",AVERAGEIF(F$3:F691,F690,AF$3:AF691),AD691/N691)," ")</f>
        <v xml:space="preserve"> </v>
      </c>
    </row>
    <row r="692" spans="7:32" ht="19" customHeight="1" x14ac:dyDescent="0.2">
      <c r="G692" s="1" t="str">
        <f t="shared" si="30"/>
        <v/>
      </c>
      <c r="I692" s="1">
        <f t="shared" si="31"/>
        <v>0</v>
      </c>
      <c r="M692" s="1">
        <f ca="1">IF(F692="",SUMIF(F$3:F692,F691,M$3:M691),K692*L692)</f>
        <v>0</v>
      </c>
      <c r="N692" s="1">
        <f ca="1">IFERROR(IF(F692="",SUMIF(F$3:F692,F691,N$3:N691),VLOOKUP(J:J,Прайс!A:C,3,0)*K692)," ")</f>
        <v>0</v>
      </c>
      <c r="O692" s="7">
        <f ca="1">IFERROR(IF(F692="",SUMIF(F$3:F692,F691,O$3:O691),VLOOKUP(J:J,Прайс!A:E,5,0)*K692)," ")</f>
        <v>0</v>
      </c>
      <c r="P692" s="1">
        <f ca="1">IFERROR(IF(F692="",SUMIF(F$3:F692,F691,P$3:P691),VLOOKUP(J:J,Прайс!A:F,6,0)*K692)," ")</f>
        <v>0</v>
      </c>
      <c r="Q692" s="1">
        <f ca="1">IFERROR(IF(F692="",SUMIF(F$3:F692,F691,Q$3:Q691),VLOOKUP(J:J,Прайс!A:G,7,0)*K692)," ")</f>
        <v>0</v>
      </c>
      <c r="R692" s="7">
        <f ca="1">IFERROR(IF(F692="",SUMIF(F$3:F692,F691,R$3:R691),(N692-(M692+O692+P692)))," ")</f>
        <v>0</v>
      </c>
      <c r="S692" s="1">
        <f ca="1">IFERROR(IF(F692="",SUMIF(F$3:F692,F691,S$3:S691),(N692-(M692+O692+Q692)))," ")</f>
        <v>0</v>
      </c>
      <c r="T692" s="23" t="str">
        <f>IFERROR(IF(F692="",AVERAGEIF(F$3:F692,F691,T$3:T692),R692/N692)," ")</f>
        <v xml:space="preserve"> </v>
      </c>
      <c r="U692" s="23" t="str">
        <f>IFERROR(IF(F692="",AVERAGEIF(F$3:F692,F691,U$3:U692),S692/N692)," ")</f>
        <v xml:space="preserve"> </v>
      </c>
      <c r="V692" s="1" t="str">
        <f t="shared" si="32"/>
        <v xml:space="preserve"> </v>
      </c>
      <c r="AB692" s="7">
        <f ca="1">IFERROR(IF(F692="",SUMIF(F$3:F692,F691,AB$3:AB691),Доп!K690+Доп!L690)," ")</f>
        <v>0</v>
      </c>
      <c r="AC692" s="7">
        <f ca="1">IFERROR(IF(F692="",SUMIF(F$3:F692,F691,AC$3:AC691),IF(AB692&gt;0,AB692-(M692+P692),""))," ")</f>
        <v>0</v>
      </c>
      <c r="AD692" s="1">
        <f ca="1">IFERROR(IF(F692="",SUMIF(F$3:F692,F691,AD$3:AD691),IF(AB692&gt;0,AB692-(M692+Q692),""))," ")</f>
        <v>0</v>
      </c>
      <c r="AE692" s="23" t="str">
        <f>IFERROR(IF(F692="",AVERAGEIF(F$3:F692,F691,AE$3:AE692),AC692/N692)," ")</f>
        <v xml:space="preserve"> </v>
      </c>
      <c r="AF692" s="23" t="str">
        <f>IFERROR(IF(F692="",AVERAGEIF(F$3:F692,F691,AF$3:AF692),AD692/N692)," ")</f>
        <v xml:space="preserve"> </v>
      </c>
    </row>
    <row r="693" spans="7:32" ht="19" customHeight="1" x14ac:dyDescent="0.2">
      <c r="G693" s="1" t="str">
        <f t="shared" si="30"/>
        <v/>
      </c>
      <c r="I693" s="1">
        <f t="shared" si="31"/>
        <v>0</v>
      </c>
      <c r="M693" s="1">
        <f ca="1">IF(F693="",SUMIF(F$3:F693,F692,M$3:M692),K693*L693)</f>
        <v>0</v>
      </c>
      <c r="N693" s="1">
        <f ca="1">IFERROR(IF(F693="",SUMIF(F$3:F693,F692,N$3:N692),VLOOKUP(J:J,Прайс!A:C,3,0)*K693)," ")</f>
        <v>0</v>
      </c>
      <c r="O693" s="7">
        <f ca="1">IFERROR(IF(F693="",SUMIF(F$3:F693,F692,O$3:O692),VLOOKUP(J:J,Прайс!A:E,5,0)*K693)," ")</f>
        <v>0</v>
      </c>
      <c r="P693" s="1">
        <f ca="1">IFERROR(IF(F693="",SUMIF(F$3:F693,F692,P$3:P692),VLOOKUP(J:J,Прайс!A:F,6,0)*K693)," ")</f>
        <v>0</v>
      </c>
      <c r="Q693" s="1">
        <f ca="1">IFERROR(IF(F693="",SUMIF(F$3:F693,F692,Q$3:Q692),VLOOKUP(J:J,Прайс!A:G,7,0)*K693)," ")</f>
        <v>0</v>
      </c>
      <c r="R693" s="7">
        <f ca="1">IFERROR(IF(F693="",SUMIF(F$3:F693,F692,R$3:R692),(N693-(M693+O693+P693)))," ")</f>
        <v>0</v>
      </c>
      <c r="S693" s="1">
        <f ca="1">IFERROR(IF(F693="",SUMIF(F$3:F693,F692,S$3:S692),(N693-(M693+O693+Q693)))," ")</f>
        <v>0</v>
      </c>
      <c r="T693" s="23" t="str">
        <f>IFERROR(IF(F693="",AVERAGEIF(F$3:F693,F692,T$3:T693),R693/N693)," ")</f>
        <v xml:space="preserve"> </v>
      </c>
      <c r="U693" s="23" t="str">
        <f>IFERROR(IF(F693="",AVERAGEIF(F$3:F693,F692,U$3:U693),S693/N693)," ")</f>
        <v xml:space="preserve"> </v>
      </c>
      <c r="V693" s="1" t="str">
        <f t="shared" si="32"/>
        <v xml:space="preserve"> </v>
      </c>
      <c r="AB693" s="7">
        <f ca="1">IFERROR(IF(F693="",SUMIF(F$3:F693,F692,AB$3:AB692),Доп!K691+Доп!L691)," ")</f>
        <v>0</v>
      </c>
      <c r="AC693" s="7">
        <f ca="1">IFERROR(IF(F693="",SUMIF(F$3:F693,F692,AC$3:AC692),IF(AB693&gt;0,AB693-(M693+P693),""))," ")</f>
        <v>0</v>
      </c>
      <c r="AD693" s="1">
        <f ca="1">IFERROR(IF(F693="",SUMIF(F$3:F693,F692,AD$3:AD692),IF(AB693&gt;0,AB693-(M693+Q693),""))," ")</f>
        <v>0</v>
      </c>
      <c r="AE693" s="23" t="str">
        <f>IFERROR(IF(F693="",AVERAGEIF(F$3:F693,F692,AE$3:AE693),AC693/N693)," ")</f>
        <v xml:space="preserve"> </v>
      </c>
      <c r="AF693" s="23" t="str">
        <f>IFERROR(IF(F693="",AVERAGEIF(F$3:F693,F692,AF$3:AF693),AD693/N693)," ")</f>
        <v xml:space="preserve"> </v>
      </c>
    </row>
    <row r="694" spans="7:32" ht="19" customHeight="1" x14ac:dyDescent="0.2">
      <c r="G694" s="1" t="str">
        <f t="shared" si="30"/>
        <v/>
      </c>
      <c r="I694" s="1">
        <f t="shared" si="31"/>
        <v>0</v>
      </c>
      <c r="M694" s="1">
        <f ca="1">IF(F694="",SUMIF(F$3:F694,F693,M$3:M693),K694*L694)</f>
        <v>0</v>
      </c>
      <c r="N694" s="1">
        <f ca="1">IFERROR(IF(F694="",SUMIF(F$3:F694,F693,N$3:N693),VLOOKUP(J:J,Прайс!A:C,3,0)*K694)," ")</f>
        <v>0</v>
      </c>
      <c r="O694" s="7">
        <f ca="1">IFERROR(IF(F694="",SUMIF(F$3:F694,F693,O$3:O693),VLOOKUP(J:J,Прайс!A:E,5,0)*K694)," ")</f>
        <v>0</v>
      </c>
      <c r="P694" s="1">
        <f ca="1">IFERROR(IF(F694="",SUMIF(F$3:F694,F693,P$3:P693),VLOOKUP(J:J,Прайс!A:F,6,0)*K694)," ")</f>
        <v>0</v>
      </c>
      <c r="Q694" s="1">
        <f ca="1">IFERROR(IF(F694="",SUMIF(F$3:F694,F693,Q$3:Q693),VLOOKUP(J:J,Прайс!A:G,7,0)*K694)," ")</f>
        <v>0</v>
      </c>
      <c r="R694" s="7">
        <f ca="1">IFERROR(IF(F694="",SUMIF(F$3:F694,F693,R$3:R693),(N694-(M694+O694+P694)))," ")</f>
        <v>0</v>
      </c>
      <c r="S694" s="1">
        <f ca="1">IFERROR(IF(F694="",SUMIF(F$3:F694,F693,S$3:S693),(N694-(M694+O694+Q694)))," ")</f>
        <v>0</v>
      </c>
      <c r="T694" s="23" t="str">
        <f>IFERROR(IF(F694="",AVERAGEIF(F$3:F694,F693,T$3:T694),R694/N694)," ")</f>
        <v xml:space="preserve"> </v>
      </c>
      <c r="U694" s="23" t="str">
        <f>IFERROR(IF(F694="",AVERAGEIF(F$3:F694,F693,U$3:U694),S694/N694)," ")</f>
        <v xml:space="preserve"> </v>
      </c>
      <c r="V694" s="1" t="str">
        <f t="shared" si="32"/>
        <v xml:space="preserve"> </v>
      </c>
      <c r="AB694" s="7">
        <f ca="1">IFERROR(IF(F694="",SUMIF(F$3:F694,F693,AB$3:AB693),Доп!K692+Доп!L692)," ")</f>
        <v>0</v>
      </c>
      <c r="AC694" s="7">
        <f ca="1">IFERROR(IF(F694="",SUMIF(F$3:F694,F693,AC$3:AC693),IF(AB694&gt;0,AB694-(M694+P694),""))," ")</f>
        <v>0</v>
      </c>
      <c r="AD694" s="1">
        <f ca="1">IFERROR(IF(F694="",SUMIF(F$3:F694,F693,AD$3:AD693),IF(AB694&gt;0,AB694-(M694+Q694),""))," ")</f>
        <v>0</v>
      </c>
      <c r="AE694" s="23" t="str">
        <f>IFERROR(IF(F694="",AVERAGEIF(F$3:F694,F693,AE$3:AE694),AC694/N694)," ")</f>
        <v xml:space="preserve"> </v>
      </c>
      <c r="AF694" s="23" t="str">
        <f>IFERROR(IF(F694="",AVERAGEIF(F$3:F694,F693,AF$3:AF694),AD694/N694)," ")</f>
        <v xml:space="preserve"> </v>
      </c>
    </row>
    <row r="695" spans="7:32" ht="19" customHeight="1" x14ac:dyDescent="0.2">
      <c r="G695" s="1" t="str">
        <f t="shared" si="30"/>
        <v/>
      </c>
      <c r="I695" s="1">
        <f t="shared" si="31"/>
        <v>0</v>
      </c>
      <c r="M695" s="1">
        <f ca="1">IF(F695="",SUMIF(F$3:F695,F694,M$3:M694),K695*L695)</f>
        <v>0</v>
      </c>
      <c r="N695" s="1">
        <f ca="1">IFERROR(IF(F695="",SUMIF(F$3:F695,F694,N$3:N694),VLOOKUP(J:J,Прайс!A:C,3,0)*K695)," ")</f>
        <v>0</v>
      </c>
      <c r="O695" s="7">
        <f ca="1">IFERROR(IF(F695="",SUMIF(F$3:F695,F694,O$3:O694),VLOOKUP(J:J,Прайс!A:E,5,0)*K695)," ")</f>
        <v>0</v>
      </c>
      <c r="P695" s="1">
        <f ca="1">IFERROR(IF(F695="",SUMIF(F$3:F695,F694,P$3:P694),VLOOKUP(J:J,Прайс!A:F,6,0)*K695)," ")</f>
        <v>0</v>
      </c>
      <c r="Q695" s="1">
        <f ca="1">IFERROR(IF(F695="",SUMIF(F$3:F695,F694,Q$3:Q694),VLOOKUP(J:J,Прайс!A:G,7,0)*K695)," ")</f>
        <v>0</v>
      </c>
      <c r="R695" s="7">
        <f ca="1">IFERROR(IF(F695="",SUMIF(F$3:F695,F694,R$3:R694),(N695-(M695+O695+P695)))," ")</f>
        <v>0</v>
      </c>
      <c r="S695" s="1">
        <f ca="1">IFERROR(IF(F695="",SUMIF(F$3:F695,F694,S$3:S694),(N695-(M695+O695+Q695)))," ")</f>
        <v>0</v>
      </c>
      <c r="T695" s="23" t="str">
        <f>IFERROR(IF(F695="",AVERAGEIF(F$3:F695,F694,T$3:T695),R695/N695)," ")</f>
        <v xml:space="preserve"> </v>
      </c>
      <c r="U695" s="23" t="str">
        <f>IFERROR(IF(F695="",AVERAGEIF(F$3:F695,F694,U$3:U695),S695/N695)," ")</f>
        <v xml:space="preserve"> </v>
      </c>
      <c r="V695" s="1" t="str">
        <f t="shared" si="32"/>
        <v xml:space="preserve"> </v>
      </c>
      <c r="AB695" s="7">
        <f ca="1">IFERROR(IF(F695="",SUMIF(F$3:F695,F694,AB$3:AB694),Доп!K693+Доп!L693)," ")</f>
        <v>0</v>
      </c>
      <c r="AC695" s="7">
        <f ca="1">IFERROR(IF(F695="",SUMIF(F$3:F695,F694,AC$3:AC694),IF(AB695&gt;0,AB695-(M695+P695),""))," ")</f>
        <v>0</v>
      </c>
      <c r="AD695" s="1">
        <f ca="1">IFERROR(IF(F695="",SUMIF(F$3:F695,F694,AD$3:AD694),IF(AB695&gt;0,AB695-(M695+Q695),""))," ")</f>
        <v>0</v>
      </c>
      <c r="AE695" s="23" t="str">
        <f>IFERROR(IF(F695="",AVERAGEIF(F$3:F695,F694,AE$3:AE695),AC695/N695)," ")</f>
        <v xml:space="preserve"> </v>
      </c>
      <c r="AF695" s="23" t="str">
        <f>IFERROR(IF(F695="",AVERAGEIF(F$3:F695,F694,AF$3:AF695),AD695/N695)," ")</f>
        <v xml:space="preserve"> </v>
      </c>
    </row>
    <row r="696" spans="7:32" ht="19" customHeight="1" x14ac:dyDescent="0.2">
      <c r="G696" s="1" t="str">
        <f t="shared" si="30"/>
        <v/>
      </c>
      <c r="I696" s="1">
        <f t="shared" si="31"/>
        <v>0</v>
      </c>
      <c r="M696" s="1">
        <f ca="1">IF(F696="",SUMIF(F$3:F696,F695,M$3:M695),K696*L696)</f>
        <v>0</v>
      </c>
      <c r="N696" s="1">
        <f ca="1">IFERROR(IF(F696="",SUMIF(F$3:F696,F695,N$3:N695),VLOOKUP(J:J,Прайс!A:C,3,0)*K696)," ")</f>
        <v>0</v>
      </c>
      <c r="O696" s="7">
        <f ca="1">IFERROR(IF(F696="",SUMIF(F$3:F696,F695,O$3:O695),VLOOKUP(J:J,Прайс!A:E,5,0)*K696)," ")</f>
        <v>0</v>
      </c>
      <c r="P696" s="1">
        <f ca="1">IFERROR(IF(F696="",SUMIF(F$3:F696,F695,P$3:P695),VLOOKUP(J:J,Прайс!A:F,6,0)*K696)," ")</f>
        <v>0</v>
      </c>
      <c r="Q696" s="1">
        <f ca="1">IFERROR(IF(F696="",SUMIF(F$3:F696,F695,Q$3:Q695),VLOOKUP(J:J,Прайс!A:G,7,0)*K696)," ")</f>
        <v>0</v>
      </c>
      <c r="R696" s="7">
        <f ca="1">IFERROR(IF(F696="",SUMIF(F$3:F696,F695,R$3:R695),(N696-(M696+O696+P696)))," ")</f>
        <v>0</v>
      </c>
      <c r="S696" s="1">
        <f ca="1">IFERROR(IF(F696="",SUMIF(F$3:F696,F695,S$3:S695),(N696-(M696+O696+Q696)))," ")</f>
        <v>0</v>
      </c>
      <c r="T696" s="23" t="str">
        <f>IFERROR(IF(F696="",AVERAGEIF(F$3:F696,F695,T$3:T696),R696/N696)," ")</f>
        <v xml:space="preserve"> </v>
      </c>
      <c r="U696" s="23" t="str">
        <f>IFERROR(IF(F696="",AVERAGEIF(F$3:F696,F695,U$3:U696),S696/N696)," ")</f>
        <v xml:space="preserve"> </v>
      </c>
      <c r="V696" s="1" t="str">
        <f t="shared" si="32"/>
        <v xml:space="preserve"> </v>
      </c>
      <c r="AB696" s="7">
        <f ca="1">IFERROR(IF(F696="",SUMIF(F$3:F696,F695,AB$3:AB695),Доп!K694+Доп!L694)," ")</f>
        <v>0</v>
      </c>
      <c r="AC696" s="7">
        <f ca="1">IFERROR(IF(F696="",SUMIF(F$3:F696,F695,AC$3:AC695),IF(AB696&gt;0,AB696-(M696+P696),""))," ")</f>
        <v>0</v>
      </c>
      <c r="AD696" s="1">
        <f ca="1">IFERROR(IF(F696="",SUMIF(F$3:F696,F695,AD$3:AD695),IF(AB696&gt;0,AB696-(M696+Q696),""))," ")</f>
        <v>0</v>
      </c>
      <c r="AE696" s="23" t="str">
        <f>IFERROR(IF(F696="",AVERAGEIF(F$3:F696,F695,AE$3:AE696),AC696/N696)," ")</f>
        <v xml:space="preserve"> </v>
      </c>
      <c r="AF696" s="23" t="str">
        <f>IFERROR(IF(F696="",AVERAGEIF(F$3:F696,F695,AF$3:AF696),AD696/N696)," ")</f>
        <v xml:space="preserve"> </v>
      </c>
    </row>
    <row r="697" spans="7:32" ht="19" customHeight="1" x14ac:dyDescent="0.2">
      <c r="G697" s="1" t="str">
        <f t="shared" si="30"/>
        <v/>
      </c>
      <c r="I697" s="1">
        <f t="shared" si="31"/>
        <v>0</v>
      </c>
      <c r="M697" s="1">
        <f ca="1">IF(F697="",SUMIF(F$3:F697,F696,M$3:M696),K697*L697)</f>
        <v>0</v>
      </c>
      <c r="N697" s="1">
        <f ca="1">IFERROR(IF(F697="",SUMIF(F$3:F697,F696,N$3:N696),VLOOKUP(J:J,Прайс!A:C,3,0)*K697)," ")</f>
        <v>0</v>
      </c>
      <c r="O697" s="7">
        <f ca="1">IFERROR(IF(F697="",SUMIF(F$3:F697,F696,O$3:O696),VLOOKUP(J:J,Прайс!A:E,5,0)*K697)," ")</f>
        <v>0</v>
      </c>
      <c r="P697" s="1">
        <f ca="1">IFERROR(IF(F697="",SUMIF(F$3:F697,F696,P$3:P696),VLOOKUP(J:J,Прайс!A:F,6,0)*K697)," ")</f>
        <v>0</v>
      </c>
      <c r="Q697" s="1">
        <f ca="1">IFERROR(IF(F697="",SUMIF(F$3:F697,F696,Q$3:Q696),VLOOKUP(J:J,Прайс!A:G,7,0)*K697)," ")</f>
        <v>0</v>
      </c>
      <c r="R697" s="7">
        <f ca="1">IFERROR(IF(F697="",SUMIF(F$3:F697,F696,R$3:R696),(N697-(M697+O697+P697)))," ")</f>
        <v>0</v>
      </c>
      <c r="S697" s="1">
        <f ca="1">IFERROR(IF(F697="",SUMIF(F$3:F697,F696,S$3:S696),(N697-(M697+O697+Q697)))," ")</f>
        <v>0</v>
      </c>
      <c r="T697" s="23" t="str">
        <f>IFERROR(IF(F697="",AVERAGEIF(F$3:F697,F696,T$3:T697),R697/N697)," ")</f>
        <v xml:space="preserve"> </v>
      </c>
      <c r="U697" s="23" t="str">
        <f>IFERROR(IF(F697="",AVERAGEIF(F$3:F697,F696,U$3:U697),S697/N697)," ")</f>
        <v xml:space="preserve"> </v>
      </c>
      <c r="V697" s="1" t="str">
        <f t="shared" si="32"/>
        <v xml:space="preserve"> </v>
      </c>
      <c r="AB697" s="7">
        <f ca="1">IFERROR(IF(F697="",SUMIF(F$3:F697,F696,AB$3:AB696),Доп!K695+Доп!L695)," ")</f>
        <v>0</v>
      </c>
      <c r="AC697" s="7">
        <f ca="1">IFERROR(IF(F697="",SUMIF(F$3:F697,F696,AC$3:AC696),IF(AB697&gt;0,AB697-(M697+P697),""))," ")</f>
        <v>0</v>
      </c>
      <c r="AD697" s="1">
        <f ca="1">IFERROR(IF(F697="",SUMIF(F$3:F697,F696,AD$3:AD696),IF(AB697&gt;0,AB697-(M697+Q697),""))," ")</f>
        <v>0</v>
      </c>
      <c r="AE697" s="23" t="str">
        <f>IFERROR(IF(F697="",AVERAGEIF(F$3:F697,F696,AE$3:AE697),AC697/N697)," ")</f>
        <v xml:space="preserve"> </v>
      </c>
      <c r="AF697" s="23" t="str">
        <f>IFERROR(IF(F697="",AVERAGEIF(F$3:F697,F696,AF$3:AF697),AD697/N697)," ")</f>
        <v xml:space="preserve"> </v>
      </c>
    </row>
    <row r="698" spans="7:32" ht="19" customHeight="1" x14ac:dyDescent="0.2">
      <c r="G698" s="1" t="str">
        <f t="shared" si="30"/>
        <v/>
      </c>
      <c r="I698" s="1">
        <f t="shared" si="31"/>
        <v>0</v>
      </c>
      <c r="M698" s="1">
        <f ca="1">IF(F698="",SUMIF(F$3:F698,F697,M$3:M697),K698*L698)</f>
        <v>0</v>
      </c>
      <c r="N698" s="1">
        <f ca="1">IFERROR(IF(F698="",SUMIF(F$3:F698,F697,N$3:N697),VLOOKUP(J:J,Прайс!A:C,3,0)*K698)," ")</f>
        <v>0</v>
      </c>
      <c r="O698" s="7">
        <f ca="1">IFERROR(IF(F698="",SUMIF(F$3:F698,F697,O$3:O697),VLOOKUP(J:J,Прайс!A:E,5,0)*K698)," ")</f>
        <v>0</v>
      </c>
      <c r="P698" s="1">
        <f ca="1">IFERROR(IF(F698="",SUMIF(F$3:F698,F697,P$3:P697),VLOOKUP(J:J,Прайс!A:F,6,0)*K698)," ")</f>
        <v>0</v>
      </c>
      <c r="Q698" s="1">
        <f ca="1">IFERROR(IF(F698="",SUMIF(F$3:F698,F697,Q$3:Q697),VLOOKUP(J:J,Прайс!A:G,7,0)*K698)," ")</f>
        <v>0</v>
      </c>
      <c r="R698" s="7">
        <f ca="1">IFERROR(IF(F698="",SUMIF(F$3:F698,F697,R$3:R697),(N698-(M698+O698+P698)))," ")</f>
        <v>0</v>
      </c>
      <c r="S698" s="1">
        <f ca="1">IFERROR(IF(F698="",SUMIF(F$3:F698,F697,S$3:S697),(N698-(M698+O698+Q698)))," ")</f>
        <v>0</v>
      </c>
      <c r="T698" s="23" t="str">
        <f>IFERROR(IF(F698="",AVERAGEIF(F$3:F698,F697,T$3:T698),R698/N698)," ")</f>
        <v xml:space="preserve"> </v>
      </c>
      <c r="U698" s="23" t="str">
        <f>IFERROR(IF(F698="",AVERAGEIF(F$3:F698,F697,U$3:U698),S698/N698)," ")</f>
        <v xml:space="preserve"> </v>
      </c>
      <c r="V698" s="1" t="str">
        <f t="shared" si="32"/>
        <v xml:space="preserve"> </v>
      </c>
      <c r="AB698" s="7">
        <f ca="1">IFERROR(IF(F698="",SUMIF(F$3:F698,F697,AB$3:AB697),Доп!K696+Доп!L696)," ")</f>
        <v>0</v>
      </c>
      <c r="AC698" s="7">
        <f ca="1">IFERROR(IF(F698="",SUMIF(F$3:F698,F697,AC$3:AC697),IF(AB698&gt;0,AB698-(M698+P698),""))," ")</f>
        <v>0</v>
      </c>
      <c r="AD698" s="1">
        <f ca="1">IFERROR(IF(F698="",SUMIF(F$3:F698,F697,AD$3:AD697),IF(AB698&gt;0,AB698-(M698+Q698),""))," ")</f>
        <v>0</v>
      </c>
      <c r="AE698" s="23" t="str">
        <f>IFERROR(IF(F698="",AVERAGEIF(F$3:F698,F697,AE$3:AE698),AC698/N698)," ")</f>
        <v xml:space="preserve"> </v>
      </c>
      <c r="AF698" s="23" t="str">
        <f>IFERROR(IF(F698="",AVERAGEIF(F$3:F698,F697,AF$3:AF698),AD698/N698)," ")</f>
        <v xml:space="preserve"> </v>
      </c>
    </row>
    <row r="699" spans="7:32" ht="19" customHeight="1" x14ac:dyDescent="0.2">
      <c r="G699" s="1" t="str">
        <f t="shared" si="30"/>
        <v/>
      </c>
      <c r="I699" s="1">
        <f t="shared" si="31"/>
        <v>0</v>
      </c>
      <c r="M699" s="1">
        <f ca="1">IF(F699="",SUMIF(F$3:F699,F698,M$3:M698),K699*L699)</f>
        <v>0</v>
      </c>
      <c r="N699" s="1">
        <f ca="1">IFERROR(IF(F699="",SUMIF(F$3:F699,F698,N$3:N698),VLOOKUP(J:J,Прайс!A:C,3,0)*K699)," ")</f>
        <v>0</v>
      </c>
      <c r="O699" s="7">
        <f ca="1">IFERROR(IF(F699="",SUMIF(F$3:F699,F698,O$3:O698),VLOOKUP(J:J,Прайс!A:E,5,0)*K699)," ")</f>
        <v>0</v>
      </c>
      <c r="P699" s="1">
        <f ca="1">IFERROR(IF(F699="",SUMIF(F$3:F699,F698,P$3:P698),VLOOKUP(J:J,Прайс!A:F,6,0)*K699)," ")</f>
        <v>0</v>
      </c>
      <c r="Q699" s="1">
        <f ca="1">IFERROR(IF(F699="",SUMIF(F$3:F699,F698,Q$3:Q698),VLOOKUP(J:J,Прайс!A:G,7,0)*K699)," ")</f>
        <v>0</v>
      </c>
      <c r="R699" s="7">
        <f ca="1">IFERROR(IF(F699="",SUMIF(F$3:F699,F698,R$3:R698),(N699-(M699+O699+P699)))," ")</f>
        <v>0</v>
      </c>
      <c r="S699" s="1">
        <f ca="1">IFERROR(IF(F699="",SUMIF(F$3:F699,F698,S$3:S698),(N699-(M699+O699+Q699)))," ")</f>
        <v>0</v>
      </c>
      <c r="T699" s="23" t="str">
        <f>IFERROR(IF(F699="",AVERAGEIF(F$3:F699,F698,T$3:T699),R699/N699)," ")</f>
        <v xml:space="preserve"> </v>
      </c>
      <c r="U699" s="23" t="str">
        <f>IFERROR(IF(F699="",AVERAGEIF(F$3:F699,F698,U$3:U699),S699/N699)," ")</f>
        <v xml:space="preserve"> </v>
      </c>
      <c r="V699" s="1" t="str">
        <f t="shared" si="32"/>
        <v xml:space="preserve"> </v>
      </c>
      <c r="AB699" s="7">
        <f ca="1">IFERROR(IF(F699="",SUMIF(F$3:F699,F698,AB$3:AB698),Доп!K697+Доп!L697)," ")</f>
        <v>0</v>
      </c>
      <c r="AC699" s="7">
        <f ca="1">IFERROR(IF(F699="",SUMIF(F$3:F699,F698,AC$3:AC698),IF(AB699&gt;0,AB699-(M699+P699),""))," ")</f>
        <v>0</v>
      </c>
      <c r="AD699" s="1">
        <f ca="1">IFERROR(IF(F699="",SUMIF(F$3:F699,F698,AD$3:AD698),IF(AB699&gt;0,AB699-(M699+Q699),""))," ")</f>
        <v>0</v>
      </c>
      <c r="AE699" s="23" t="str">
        <f>IFERROR(IF(F699="",AVERAGEIF(F$3:F699,F698,AE$3:AE699),AC699/N699)," ")</f>
        <v xml:space="preserve"> </v>
      </c>
      <c r="AF699" s="23" t="str">
        <f>IFERROR(IF(F699="",AVERAGEIF(F$3:F699,F698,AF$3:AF699),AD699/N699)," ")</f>
        <v xml:space="preserve"> </v>
      </c>
    </row>
    <row r="700" spans="7:32" ht="19" customHeight="1" x14ac:dyDescent="0.2">
      <c r="G700" s="1" t="str">
        <f t="shared" si="30"/>
        <v/>
      </c>
      <c r="I700" s="1">
        <f t="shared" si="31"/>
        <v>0</v>
      </c>
      <c r="M700" s="1">
        <f ca="1">IF(F700="",SUMIF(F$3:F700,F699,M$3:M699),K700*L700)</f>
        <v>0</v>
      </c>
      <c r="N700" s="1">
        <f ca="1">IFERROR(IF(F700="",SUMIF(F$3:F700,F699,N$3:N699),VLOOKUP(J:J,Прайс!A:C,3,0)*K700)," ")</f>
        <v>0</v>
      </c>
      <c r="O700" s="7">
        <f ca="1">IFERROR(IF(F700="",SUMIF(F$3:F700,F699,O$3:O699),VLOOKUP(J:J,Прайс!A:E,5,0)*K700)," ")</f>
        <v>0</v>
      </c>
      <c r="P700" s="1">
        <f ca="1">IFERROR(IF(F700="",SUMIF(F$3:F700,F699,P$3:P699),VLOOKUP(J:J,Прайс!A:F,6,0)*K700)," ")</f>
        <v>0</v>
      </c>
      <c r="Q700" s="1">
        <f ca="1">IFERROR(IF(F700="",SUMIF(F$3:F700,F699,Q$3:Q699),VLOOKUP(J:J,Прайс!A:G,7,0)*K700)," ")</f>
        <v>0</v>
      </c>
      <c r="R700" s="7">
        <f ca="1">IFERROR(IF(F700="",SUMIF(F$3:F700,F699,R$3:R699),(N700-(M700+O700+P700)))," ")</f>
        <v>0</v>
      </c>
      <c r="S700" s="1">
        <f ca="1">IFERROR(IF(F700="",SUMIF(F$3:F700,F699,S$3:S699),(N700-(M700+O700+Q700)))," ")</f>
        <v>0</v>
      </c>
      <c r="T700" s="23" t="str">
        <f>IFERROR(IF(F700="",AVERAGEIF(F$3:F700,F699,T$3:T700),R700/N700)," ")</f>
        <v xml:space="preserve"> </v>
      </c>
      <c r="U700" s="23" t="str">
        <f>IFERROR(IF(F700="",AVERAGEIF(F$3:F700,F699,U$3:U700),S700/N700)," ")</f>
        <v xml:space="preserve"> </v>
      </c>
      <c r="V700" s="1" t="str">
        <f t="shared" si="32"/>
        <v xml:space="preserve"> </v>
      </c>
      <c r="AB700" s="7">
        <f ca="1">IFERROR(IF(F700="",SUMIF(F$3:F700,F699,AB$3:AB699),Доп!K698+Доп!L698)," ")</f>
        <v>0</v>
      </c>
      <c r="AC700" s="7">
        <f ca="1">IFERROR(IF(F700="",SUMIF(F$3:F700,F699,AC$3:AC699),IF(AB700&gt;0,AB700-(M700+P700),""))," ")</f>
        <v>0</v>
      </c>
      <c r="AD700" s="1">
        <f ca="1">IFERROR(IF(F700="",SUMIF(F$3:F700,F699,AD$3:AD699),IF(AB700&gt;0,AB700-(M700+Q700),""))," ")</f>
        <v>0</v>
      </c>
      <c r="AE700" s="23" t="str">
        <f>IFERROR(IF(F700="",AVERAGEIF(F$3:F700,F699,AE$3:AE700),AC700/N700)," ")</f>
        <v xml:space="preserve"> </v>
      </c>
      <c r="AF700" s="23" t="str">
        <f>IFERROR(IF(F700="",AVERAGEIF(F$3:F700,F699,AF$3:AF700),AD700/N700)," ")</f>
        <v xml:space="preserve"> </v>
      </c>
    </row>
    <row r="701" spans="7:32" ht="19" customHeight="1" x14ac:dyDescent="0.2">
      <c r="G701" s="1" t="str">
        <f t="shared" si="30"/>
        <v/>
      </c>
      <c r="I701" s="1">
        <f t="shared" si="31"/>
        <v>0</v>
      </c>
      <c r="M701" s="1">
        <f ca="1">IF(F701="",SUMIF(F$3:F701,F700,M$3:M700),K701*L701)</f>
        <v>0</v>
      </c>
      <c r="N701" s="1">
        <f ca="1">IFERROR(IF(F701="",SUMIF(F$3:F701,F700,N$3:N700),VLOOKUP(J:J,Прайс!A:C,3,0)*K701)," ")</f>
        <v>0</v>
      </c>
      <c r="O701" s="7">
        <f ca="1">IFERROR(IF(F701="",SUMIF(F$3:F701,F700,O$3:O700),VLOOKUP(J:J,Прайс!A:E,5,0)*K701)," ")</f>
        <v>0</v>
      </c>
      <c r="P701" s="1">
        <f ca="1">IFERROR(IF(F701="",SUMIF(F$3:F701,F700,P$3:P700),VLOOKUP(J:J,Прайс!A:F,6,0)*K701)," ")</f>
        <v>0</v>
      </c>
      <c r="Q701" s="1">
        <f ca="1">IFERROR(IF(F701="",SUMIF(F$3:F701,F700,Q$3:Q700),VLOOKUP(J:J,Прайс!A:G,7,0)*K701)," ")</f>
        <v>0</v>
      </c>
      <c r="R701" s="7">
        <f ca="1">IFERROR(IF(F701="",SUMIF(F$3:F701,F700,R$3:R700),(N701-(M701+O701+P701)))," ")</f>
        <v>0</v>
      </c>
      <c r="S701" s="1">
        <f ca="1">IFERROR(IF(F701="",SUMIF(F$3:F701,F700,S$3:S700),(N701-(M701+O701+Q701)))," ")</f>
        <v>0</v>
      </c>
      <c r="T701" s="23" t="str">
        <f>IFERROR(IF(F701="",AVERAGEIF(F$3:F701,F700,T$3:T701),R701/N701)," ")</f>
        <v xml:space="preserve"> </v>
      </c>
      <c r="U701" s="23" t="str">
        <f>IFERROR(IF(F701="",AVERAGEIF(F$3:F701,F700,U$3:U701),S701/N701)," ")</f>
        <v xml:space="preserve"> </v>
      </c>
      <c r="V701" s="1" t="str">
        <f t="shared" si="32"/>
        <v xml:space="preserve"> </v>
      </c>
      <c r="AB701" s="7">
        <f ca="1">IFERROR(IF(F701="",SUMIF(F$3:F701,F700,AB$3:AB700),Доп!K699+Доп!L699)," ")</f>
        <v>0</v>
      </c>
      <c r="AC701" s="7">
        <f ca="1">IFERROR(IF(F701="",SUMIF(F$3:F701,F700,AC$3:AC700),IF(AB701&gt;0,AB701-(M701+P701),""))," ")</f>
        <v>0</v>
      </c>
      <c r="AD701" s="1">
        <f ca="1">IFERROR(IF(F701="",SUMIF(F$3:F701,F700,AD$3:AD700),IF(AB701&gt;0,AB701-(M701+Q701),""))," ")</f>
        <v>0</v>
      </c>
      <c r="AE701" s="23" t="str">
        <f>IFERROR(IF(F701="",AVERAGEIF(F$3:F701,F700,AE$3:AE701),AC701/N701)," ")</f>
        <v xml:space="preserve"> </v>
      </c>
      <c r="AF701" s="23" t="str">
        <f>IFERROR(IF(F701="",AVERAGEIF(F$3:F701,F700,AF$3:AF701),AD701/N701)," ")</f>
        <v xml:space="preserve"> </v>
      </c>
    </row>
    <row r="702" spans="7:32" ht="19" customHeight="1" x14ac:dyDescent="0.2">
      <c r="G702" s="1" t="str">
        <f t="shared" si="30"/>
        <v/>
      </c>
      <c r="I702" s="1">
        <f t="shared" si="31"/>
        <v>0</v>
      </c>
      <c r="M702" s="1">
        <f ca="1">IF(F702="",SUMIF(F$3:F702,F701,M$3:M701),K702*L702)</f>
        <v>0</v>
      </c>
      <c r="N702" s="1">
        <f ca="1">IFERROR(IF(F702="",SUMIF(F$3:F702,F701,N$3:N701),VLOOKUP(J:J,Прайс!A:C,3,0)*K702)," ")</f>
        <v>0</v>
      </c>
      <c r="O702" s="7">
        <f ca="1">IFERROR(IF(F702="",SUMIF(F$3:F702,F701,O$3:O701),VLOOKUP(J:J,Прайс!A:E,5,0)*K702)," ")</f>
        <v>0</v>
      </c>
      <c r="P702" s="1">
        <f ca="1">IFERROR(IF(F702="",SUMIF(F$3:F702,F701,P$3:P701),VLOOKUP(J:J,Прайс!A:F,6,0)*K702)," ")</f>
        <v>0</v>
      </c>
      <c r="Q702" s="1">
        <f ca="1">IFERROR(IF(F702="",SUMIF(F$3:F702,F701,Q$3:Q701),VLOOKUP(J:J,Прайс!A:G,7,0)*K702)," ")</f>
        <v>0</v>
      </c>
      <c r="R702" s="7">
        <f ca="1">IFERROR(IF(F702="",SUMIF(F$3:F702,F701,R$3:R701),(N702-(M702+O702+P702)))," ")</f>
        <v>0</v>
      </c>
      <c r="S702" s="1">
        <f ca="1">IFERROR(IF(F702="",SUMIF(F$3:F702,F701,S$3:S701),(N702-(M702+O702+Q702)))," ")</f>
        <v>0</v>
      </c>
      <c r="T702" s="23" t="str">
        <f>IFERROR(IF(F702="",AVERAGEIF(F$3:F702,F701,T$3:T702),R702/N702)," ")</f>
        <v xml:space="preserve"> </v>
      </c>
      <c r="U702" s="23" t="str">
        <f>IFERROR(IF(F702="",AVERAGEIF(F$3:F702,F701,U$3:U702),S702/N702)," ")</f>
        <v xml:space="preserve"> </v>
      </c>
      <c r="V702" s="1" t="str">
        <f t="shared" si="32"/>
        <v xml:space="preserve"> </v>
      </c>
      <c r="AB702" s="7">
        <f ca="1">IFERROR(IF(F702="",SUMIF(F$3:F702,F701,AB$3:AB701),Доп!K700+Доп!L700)," ")</f>
        <v>0</v>
      </c>
      <c r="AC702" s="7">
        <f ca="1">IFERROR(IF(F702="",SUMIF(F$3:F702,F701,AC$3:AC701),IF(AB702&gt;0,AB702-(M702+P702),""))," ")</f>
        <v>0</v>
      </c>
      <c r="AD702" s="1">
        <f ca="1">IFERROR(IF(F702="",SUMIF(F$3:F702,F701,AD$3:AD701),IF(AB702&gt;0,AB702-(M702+Q702),""))," ")</f>
        <v>0</v>
      </c>
      <c r="AE702" s="23" t="str">
        <f>IFERROR(IF(F702="",AVERAGEIF(F$3:F702,F701,AE$3:AE702),AC702/N702)," ")</f>
        <v xml:space="preserve"> </v>
      </c>
      <c r="AF702" s="23" t="str">
        <f>IFERROR(IF(F702="",AVERAGEIF(F$3:F702,F701,AF$3:AF702),AD702/N702)," ")</f>
        <v xml:space="preserve"> </v>
      </c>
    </row>
    <row r="703" spans="7:32" ht="19" customHeight="1" x14ac:dyDescent="0.2">
      <c r="G703" s="1" t="str">
        <f t="shared" si="30"/>
        <v/>
      </c>
      <c r="I703" s="1">
        <f t="shared" si="31"/>
        <v>0</v>
      </c>
      <c r="M703" s="1">
        <f ca="1">IF(F703="",SUMIF(F$3:F703,F702,M$3:M702),K703*L703)</f>
        <v>0</v>
      </c>
      <c r="N703" s="1">
        <f ca="1">IFERROR(IF(F703="",SUMIF(F$3:F703,F702,N$3:N702),VLOOKUP(J:J,Прайс!A:C,3,0)*K703)," ")</f>
        <v>0</v>
      </c>
      <c r="O703" s="7">
        <f ca="1">IFERROR(IF(F703="",SUMIF(F$3:F703,F702,O$3:O702),VLOOKUP(J:J,Прайс!A:E,5,0)*K703)," ")</f>
        <v>0</v>
      </c>
      <c r="P703" s="1">
        <f ca="1">IFERROR(IF(F703="",SUMIF(F$3:F703,F702,P$3:P702),VLOOKUP(J:J,Прайс!A:F,6,0)*K703)," ")</f>
        <v>0</v>
      </c>
      <c r="Q703" s="1">
        <f ca="1">IFERROR(IF(F703="",SUMIF(F$3:F703,F702,Q$3:Q702),VLOOKUP(J:J,Прайс!A:G,7,0)*K703)," ")</f>
        <v>0</v>
      </c>
      <c r="R703" s="7">
        <f ca="1">IFERROR(IF(F703="",SUMIF(F$3:F703,F702,R$3:R702),(N703-(M703+O703+P703)))," ")</f>
        <v>0</v>
      </c>
      <c r="S703" s="1">
        <f ca="1">IFERROR(IF(F703="",SUMIF(F$3:F703,F702,S$3:S702),(N703-(M703+O703+Q703)))," ")</f>
        <v>0</v>
      </c>
      <c r="T703" s="23" t="str">
        <f>IFERROR(IF(F703="",AVERAGEIF(F$3:F703,F702,T$3:T703),R703/N703)," ")</f>
        <v xml:space="preserve"> </v>
      </c>
      <c r="U703" s="23" t="str">
        <f>IFERROR(IF(F703="",AVERAGEIF(F$3:F703,F702,U$3:U703),S703/N703)," ")</f>
        <v xml:space="preserve"> </v>
      </c>
      <c r="V703" s="1" t="str">
        <f t="shared" si="32"/>
        <v xml:space="preserve"> </v>
      </c>
      <c r="AB703" s="7">
        <f ca="1">IFERROR(IF(F703="",SUMIF(F$3:F703,F702,AB$3:AB702),Доп!K701+Доп!L701)," ")</f>
        <v>0</v>
      </c>
      <c r="AC703" s="7">
        <f ca="1">IFERROR(IF(F703="",SUMIF(F$3:F703,F702,AC$3:AC702),IF(AB703&gt;0,AB703-(M703+P703),""))," ")</f>
        <v>0</v>
      </c>
      <c r="AD703" s="1">
        <f ca="1">IFERROR(IF(F703="",SUMIF(F$3:F703,F702,AD$3:AD702),IF(AB703&gt;0,AB703-(M703+Q703),""))," ")</f>
        <v>0</v>
      </c>
      <c r="AE703" s="23" t="str">
        <f>IFERROR(IF(F703="",AVERAGEIF(F$3:F703,F702,AE$3:AE703),AC703/N703)," ")</f>
        <v xml:space="preserve"> </v>
      </c>
      <c r="AF703" s="23" t="str">
        <f>IFERROR(IF(F703="",AVERAGEIF(F$3:F703,F702,AF$3:AF703),AD703/N703)," ")</f>
        <v xml:space="preserve"> </v>
      </c>
    </row>
    <row r="704" spans="7:32" ht="19" customHeight="1" x14ac:dyDescent="0.2">
      <c r="G704" s="1" t="str">
        <f t="shared" si="30"/>
        <v/>
      </c>
      <c r="I704" s="1">
        <f t="shared" si="31"/>
        <v>0</v>
      </c>
      <c r="M704" s="1">
        <f ca="1">IF(F704="",SUMIF(F$3:F704,F703,M$3:M703),K704*L704)</f>
        <v>0</v>
      </c>
      <c r="N704" s="1">
        <f ca="1">IFERROR(IF(F704="",SUMIF(F$3:F704,F703,N$3:N703),VLOOKUP(J:J,Прайс!A:C,3,0)*K704)," ")</f>
        <v>0</v>
      </c>
      <c r="O704" s="7">
        <f ca="1">IFERROR(IF(F704="",SUMIF(F$3:F704,F703,O$3:O703),VLOOKUP(J:J,Прайс!A:E,5,0)*K704)," ")</f>
        <v>0</v>
      </c>
      <c r="P704" s="1">
        <f ca="1">IFERROR(IF(F704="",SUMIF(F$3:F704,F703,P$3:P703),VLOOKUP(J:J,Прайс!A:F,6,0)*K704)," ")</f>
        <v>0</v>
      </c>
      <c r="Q704" s="1">
        <f ca="1">IFERROR(IF(F704="",SUMIF(F$3:F704,F703,Q$3:Q703),VLOOKUP(J:J,Прайс!A:G,7,0)*K704)," ")</f>
        <v>0</v>
      </c>
      <c r="R704" s="7">
        <f ca="1">IFERROR(IF(F704="",SUMIF(F$3:F704,F703,R$3:R703),(N704-(M704+O704+P704)))," ")</f>
        <v>0</v>
      </c>
      <c r="S704" s="1">
        <f ca="1">IFERROR(IF(F704="",SUMIF(F$3:F704,F703,S$3:S703),(N704-(M704+O704+Q704)))," ")</f>
        <v>0</v>
      </c>
      <c r="T704" s="23" t="str">
        <f>IFERROR(IF(F704="",AVERAGEIF(F$3:F704,F703,T$3:T704),R704/N704)," ")</f>
        <v xml:space="preserve"> </v>
      </c>
      <c r="U704" s="23" t="str">
        <f>IFERROR(IF(F704="",AVERAGEIF(F$3:F704,F703,U$3:U704),S704/N704)," ")</f>
        <v xml:space="preserve"> </v>
      </c>
      <c r="V704" s="1" t="str">
        <f t="shared" si="32"/>
        <v xml:space="preserve"> </v>
      </c>
      <c r="AB704" s="7">
        <f ca="1">IFERROR(IF(F704="",SUMIF(F$3:F704,F703,AB$3:AB703),Доп!K702+Доп!L702)," ")</f>
        <v>0</v>
      </c>
      <c r="AC704" s="7">
        <f ca="1">IFERROR(IF(F704="",SUMIF(F$3:F704,F703,AC$3:AC703),IF(AB704&gt;0,AB704-(M704+P704),""))," ")</f>
        <v>0</v>
      </c>
      <c r="AD704" s="1">
        <f ca="1">IFERROR(IF(F704="",SUMIF(F$3:F704,F703,AD$3:AD703),IF(AB704&gt;0,AB704-(M704+Q704),""))," ")</f>
        <v>0</v>
      </c>
      <c r="AE704" s="23" t="str">
        <f>IFERROR(IF(F704="",AVERAGEIF(F$3:F704,F703,AE$3:AE704),AC704/N704)," ")</f>
        <v xml:space="preserve"> </v>
      </c>
      <c r="AF704" s="23" t="str">
        <f>IFERROR(IF(F704="",AVERAGEIF(F$3:F704,F703,AF$3:AF704),AD704/N704)," ")</f>
        <v xml:space="preserve"> </v>
      </c>
    </row>
    <row r="705" spans="7:32" ht="19" customHeight="1" x14ac:dyDescent="0.2">
      <c r="G705" s="1" t="str">
        <f t="shared" si="30"/>
        <v/>
      </c>
      <c r="I705" s="1">
        <f t="shared" si="31"/>
        <v>0</v>
      </c>
      <c r="M705" s="1">
        <f ca="1">IF(F705="",SUMIF(F$3:F705,F704,M$3:M704),K705*L705)</f>
        <v>0</v>
      </c>
      <c r="N705" s="1">
        <f ca="1">IFERROR(IF(F705="",SUMIF(F$3:F705,F704,N$3:N704),VLOOKUP(J:J,Прайс!A:C,3,0)*K705)," ")</f>
        <v>0</v>
      </c>
      <c r="O705" s="7">
        <f ca="1">IFERROR(IF(F705="",SUMIF(F$3:F705,F704,O$3:O704),VLOOKUP(J:J,Прайс!A:E,5,0)*K705)," ")</f>
        <v>0</v>
      </c>
      <c r="P705" s="1">
        <f ca="1">IFERROR(IF(F705="",SUMIF(F$3:F705,F704,P$3:P704),VLOOKUP(J:J,Прайс!A:F,6,0)*K705)," ")</f>
        <v>0</v>
      </c>
      <c r="Q705" s="1">
        <f ca="1">IFERROR(IF(F705="",SUMIF(F$3:F705,F704,Q$3:Q704),VLOOKUP(J:J,Прайс!A:G,7,0)*K705)," ")</f>
        <v>0</v>
      </c>
      <c r="R705" s="7">
        <f ca="1">IFERROR(IF(F705="",SUMIF(F$3:F705,F704,R$3:R704),(N705-(M705+O705+P705)))," ")</f>
        <v>0</v>
      </c>
      <c r="S705" s="1">
        <f ca="1">IFERROR(IF(F705="",SUMIF(F$3:F705,F704,S$3:S704),(N705-(M705+O705+Q705)))," ")</f>
        <v>0</v>
      </c>
      <c r="T705" s="23" t="str">
        <f>IFERROR(IF(F705="",AVERAGEIF(F$3:F705,F704,T$3:T705),R705/N705)," ")</f>
        <v xml:space="preserve"> </v>
      </c>
      <c r="U705" s="23" t="str">
        <f>IFERROR(IF(F705="",AVERAGEIF(F$3:F705,F704,U$3:U705),S705/N705)," ")</f>
        <v xml:space="preserve"> </v>
      </c>
      <c r="V705" s="1" t="str">
        <f t="shared" si="32"/>
        <v xml:space="preserve"> </v>
      </c>
      <c r="AB705" s="7">
        <f ca="1">IFERROR(IF(F705="",SUMIF(F$3:F705,F704,AB$3:AB704),Доп!K703+Доп!L703)," ")</f>
        <v>0</v>
      </c>
      <c r="AC705" s="7">
        <f ca="1">IFERROR(IF(F705="",SUMIF(F$3:F705,F704,AC$3:AC704),IF(AB705&gt;0,AB705-(M705+P705),""))," ")</f>
        <v>0</v>
      </c>
      <c r="AD705" s="1">
        <f ca="1">IFERROR(IF(F705="",SUMIF(F$3:F705,F704,AD$3:AD704),IF(AB705&gt;0,AB705-(M705+Q705),""))," ")</f>
        <v>0</v>
      </c>
      <c r="AE705" s="23" t="str">
        <f>IFERROR(IF(F705="",AVERAGEIF(F$3:F705,F704,AE$3:AE705),AC705/N705)," ")</f>
        <v xml:space="preserve"> </v>
      </c>
      <c r="AF705" s="23" t="str">
        <f>IFERROR(IF(F705="",AVERAGEIF(F$3:F705,F704,AF$3:AF705),AD705/N705)," ")</f>
        <v xml:space="preserve"> </v>
      </c>
    </row>
    <row r="706" spans="7:32" ht="19" customHeight="1" x14ac:dyDescent="0.2">
      <c r="G706" s="1" t="str">
        <f t="shared" si="30"/>
        <v/>
      </c>
      <c r="I706" s="1">
        <f t="shared" si="31"/>
        <v>0</v>
      </c>
      <c r="M706" s="1">
        <f ca="1">IF(F706="",SUMIF(F$3:F706,F705,M$3:M705),K706*L706)</f>
        <v>0</v>
      </c>
      <c r="N706" s="1">
        <f ca="1">IFERROR(IF(F706="",SUMIF(F$3:F706,F705,N$3:N705),VLOOKUP(J:J,Прайс!A:C,3,0)*K706)," ")</f>
        <v>0</v>
      </c>
      <c r="O706" s="7">
        <f ca="1">IFERROR(IF(F706="",SUMIF(F$3:F706,F705,O$3:O705),VLOOKUP(J:J,Прайс!A:E,5,0)*K706)," ")</f>
        <v>0</v>
      </c>
      <c r="P706" s="1">
        <f ca="1">IFERROR(IF(F706="",SUMIF(F$3:F706,F705,P$3:P705),VLOOKUP(J:J,Прайс!A:F,6,0)*K706)," ")</f>
        <v>0</v>
      </c>
      <c r="Q706" s="1">
        <f ca="1">IFERROR(IF(F706="",SUMIF(F$3:F706,F705,Q$3:Q705),VLOOKUP(J:J,Прайс!A:G,7,0)*K706)," ")</f>
        <v>0</v>
      </c>
      <c r="R706" s="7">
        <f ca="1">IFERROR(IF(F706="",SUMIF(F$3:F706,F705,R$3:R705),(N706-(M706+O706+P706)))," ")</f>
        <v>0</v>
      </c>
      <c r="S706" s="1">
        <f ca="1">IFERROR(IF(F706="",SUMIF(F$3:F706,F705,S$3:S705),(N706-(M706+O706+Q706)))," ")</f>
        <v>0</v>
      </c>
      <c r="T706" s="23" t="str">
        <f>IFERROR(IF(F706="",AVERAGEIF(F$3:F706,F705,T$3:T706),R706/N706)," ")</f>
        <v xml:space="preserve"> </v>
      </c>
      <c r="U706" s="23" t="str">
        <f>IFERROR(IF(F706="",AVERAGEIF(F$3:F706,F705,U$3:U706),S706/N706)," ")</f>
        <v xml:space="preserve"> </v>
      </c>
      <c r="V706" s="1" t="str">
        <f t="shared" si="32"/>
        <v xml:space="preserve"> </v>
      </c>
      <c r="AB706" s="7">
        <f ca="1">IFERROR(IF(F706="",SUMIF(F$3:F706,F705,AB$3:AB705),Доп!K704+Доп!L704)," ")</f>
        <v>0</v>
      </c>
      <c r="AC706" s="7">
        <f ca="1">IFERROR(IF(F706="",SUMIF(F$3:F706,F705,AC$3:AC705),IF(AB706&gt;0,AB706-(M706+P706),""))," ")</f>
        <v>0</v>
      </c>
      <c r="AD706" s="1">
        <f ca="1">IFERROR(IF(F706="",SUMIF(F$3:F706,F705,AD$3:AD705),IF(AB706&gt;0,AB706-(M706+Q706),""))," ")</f>
        <v>0</v>
      </c>
      <c r="AE706" s="23" t="str">
        <f>IFERROR(IF(F706="",AVERAGEIF(F$3:F706,F705,AE$3:AE706),AC706/N706)," ")</f>
        <v xml:space="preserve"> </v>
      </c>
      <c r="AF706" s="23" t="str">
        <f>IFERROR(IF(F706="",AVERAGEIF(F$3:F706,F705,AF$3:AF706),AD706/N706)," ")</f>
        <v xml:space="preserve"> </v>
      </c>
    </row>
    <row r="707" spans="7:32" ht="19" customHeight="1" x14ac:dyDescent="0.2">
      <c r="G707" s="1" t="str">
        <f t="shared" si="30"/>
        <v/>
      </c>
      <c r="I707" s="1">
        <f t="shared" si="31"/>
        <v>0</v>
      </c>
      <c r="M707" s="1">
        <f ca="1">IF(F707="",SUMIF(F$3:F707,F706,M$3:M706),K707*L707)</f>
        <v>0</v>
      </c>
      <c r="N707" s="1">
        <f ca="1">IFERROR(IF(F707="",SUMIF(F$3:F707,F706,N$3:N706),VLOOKUP(J:J,Прайс!A:C,3,0)*K707)," ")</f>
        <v>0</v>
      </c>
      <c r="O707" s="7">
        <f ca="1">IFERROR(IF(F707="",SUMIF(F$3:F707,F706,O$3:O706),VLOOKUP(J:J,Прайс!A:E,5,0)*K707)," ")</f>
        <v>0</v>
      </c>
      <c r="P707" s="1">
        <f ca="1">IFERROR(IF(F707="",SUMIF(F$3:F707,F706,P$3:P706),VLOOKUP(J:J,Прайс!A:F,6,0)*K707)," ")</f>
        <v>0</v>
      </c>
      <c r="Q707" s="1">
        <f ca="1">IFERROR(IF(F707="",SUMIF(F$3:F707,F706,Q$3:Q706),VLOOKUP(J:J,Прайс!A:G,7,0)*K707)," ")</f>
        <v>0</v>
      </c>
      <c r="R707" s="7">
        <f ca="1">IFERROR(IF(F707="",SUMIF(F$3:F707,F706,R$3:R706),(N707-(M707+O707+P707)))," ")</f>
        <v>0</v>
      </c>
      <c r="S707" s="1">
        <f ca="1">IFERROR(IF(F707="",SUMIF(F$3:F707,F706,S$3:S706),(N707-(M707+O707+Q707)))," ")</f>
        <v>0</v>
      </c>
      <c r="T707" s="23" t="str">
        <f>IFERROR(IF(F707="",AVERAGEIF(F$3:F707,F706,T$3:T707),R707/N707)," ")</f>
        <v xml:space="preserve"> </v>
      </c>
      <c r="U707" s="23" t="str">
        <f>IFERROR(IF(F707="",AVERAGEIF(F$3:F707,F706,U$3:U707),S707/N707)," ")</f>
        <v xml:space="preserve"> </v>
      </c>
      <c r="V707" s="1" t="str">
        <f t="shared" si="32"/>
        <v xml:space="preserve"> </v>
      </c>
      <c r="AB707" s="7">
        <f ca="1">IFERROR(IF(F707="",SUMIF(F$3:F707,F706,AB$3:AB706),Доп!K705+Доп!L705)," ")</f>
        <v>0</v>
      </c>
      <c r="AC707" s="7">
        <f ca="1">IFERROR(IF(F707="",SUMIF(F$3:F707,F706,AC$3:AC706),IF(AB707&gt;0,AB707-(M707+P707),""))," ")</f>
        <v>0</v>
      </c>
      <c r="AD707" s="1">
        <f ca="1">IFERROR(IF(F707="",SUMIF(F$3:F707,F706,AD$3:AD706),IF(AB707&gt;0,AB707-(M707+Q707),""))," ")</f>
        <v>0</v>
      </c>
      <c r="AE707" s="23" t="str">
        <f>IFERROR(IF(F707="",AVERAGEIF(F$3:F707,F706,AE$3:AE707),AC707/N707)," ")</f>
        <v xml:space="preserve"> </v>
      </c>
      <c r="AF707" s="23" t="str">
        <f>IFERROR(IF(F707="",AVERAGEIF(F$3:F707,F706,AF$3:AF707),AD707/N707)," ")</f>
        <v xml:space="preserve"> </v>
      </c>
    </row>
    <row r="708" spans="7:32" ht="19" customHeight="1" x14ac:dyDescent="0.2">
      <c r="G708" s="1" t="str">
        <f t="shared" si="30"/>
        <v/>
      </c>
      <c r="I708" s="1">
        <f t="shared" si="31"/>
        <v>0</v>
      </c>
      <c r="M708" s="1">
        <f ca="1">IF(F708="",SUMIF(F$3:F708,F707,M$3:M707),K708*L708)</f>
        <v>0</v>
      </c>
      <c r="N708" s="1">
        <f ca="1">IFERROR(IF(F708="",SUMIF(F$3:F708,F707,N$3:N707),VLOOKUP(J:J,Прайс!A:C,3,0)*K708)," ")</f>
        <v>0</v>
      </c>
      <c r="O708" s="7">
        <f ca="1">IFERROR(IF(F708="",SUMIF(F$3:F708,F707,O$3:O707),VLOOKUP(J:J,Прайс!A:E,5,0)*K708)," ")</f>
        <v>0</v>
      </c>
      <c r="P708" s="1">
        <f ca="1">IFERROR(IF(F708="",SUMIF(F$3:F708,F707,P$3:P707),VLOOKUP(J:J,Прайс!A:F,6,0)*K708)," ")</f>
        <v>0</v>
      </c>
      <c r="Q708" s="1">
        <f ca="1">IFERROR(IF(F708="",SUMIF(F$3:F708,F707,Q$3:Q707),VLOOKUP(J:J,Прайс!A:G,7,0)*K708)," ")</f>
        <v>0</v>
      </c>
      <c r="R708" s="7">
        <f ca="1">IFERROR(IF(F708="",SUMIF(F$3:F708,F707,R$3:R707),(N708-(M708+O708+P708)))," ")</f>
        <v>0</v>
      </c>
      <c r="S708" s="1">
        <f ca="1">IFERROR(IF(F708="",SUMIF(F$3:F708,F707,S$3:S707),(N708-(M708+O708+Q708)))," ")</f>
        <v>0</v>
      </c>
      <c r="T708" s="23" t="str">
        <f>IFERROR(IF(F708="",AVERAGEIF(F$3:F708,F707,T$3:T708),R708/N708)," ")</f>
        <v xml:space="preserve"> </v>
      </c>
      <c r="U708" s="23" t="str">
        <f>IFERROR(IF(F708="",AVERAGEIF(F$3:F708,F707,U$3:U708),S708/N708)," ")</f>
        <v xml:space="preserve"> </v>
      </c>
      <c r="V708" s="1" t="str">
        <f t="shared" si="32"/>
        <v xml:space="preserve"> </v>
      </c>
      <c r="AB708" s="7">
        <f ca="1">IFERROR(IF(F708="",SUMIF(F$3:F708,F707,AB$3:AB707),Доп!K706+Доп!L706)," ")</f>
        <v>0</v>
      </c>
      <c r="AC708" s="7">
        <f ca="1">IFERROR(IF(F708="",SUMIF(F$3:F708,F707,AC$3:AC707),IF(AB708&gt;0,AB708-(M708+P708),""))," ")</f>
        <v>0</v>
      </c>
      <c r="AD708" s="1">
        <f ca="1">IFERROR(IF(F708="",SUMIF(F$3:F708,F707,AD$3:AD707),IF(AB708&gt;0,AB708-(M708+Q708),""))," ")</f>
        <v>0</v>
      </c>
      <c r="AE708" s="23" t="str">
        <f>IFERROR(IF(F708="",AVERAGEIF(F$3:F708,F707,AE$3:AE708),AC708/N708)," ")</f>
        <v xml:space="preserve"> </v>
      </c>
      <c r="AF708" s="23" t="str">
        <f>IFERROR(IF(F708="",AVERAGEIF(F$3:F708,F707,AF$3:AF708),AD708/N708)," ")</f>
        <v xml:space="preserve"> </v>
      </c>
    </row>
    <row r="709" spans="7:32" ht="19" customHeight="1" x14ac:dyDescent="0.2">
      <c r="G709" s="1" t="str">
        <f t="shared" ref="G709:G772" si="33">IF(H709,SUM(G708,1),"")</f>
        <v/>
      </c>
      <c r="I709" s="1">
        <f t="shared" ref="I709:I772" si="34">--ISTEXT(J709)</f>
        <v>0</v>
      </c>
      <c r="M709" s="1">
        <f ca="1">IF(F709="",SUMIF(F$3:F709,F708,M$3:M708),K709*L709)</f>
        <v>0</v>
      </c>
      <c r="N709" s="1">
        <f ca="1">IFERROR(IF(F709="",SUMIF(F$3:F709,F708,N$3:N708),VLOOKUP(J:J,Прайс!A:C,3,0)*K709)," ")</f>
        <v>0</v>
      </c>
      <c r="O709" s="7">
        <f ca="1">IFERROR(IF(F709="",SUMIF(F$3:F709,F708,O$3:O708),VLOOKUP(J:J,Прайс!A:E,5,0)*K709)," ")</f>
        <v>0</v>
      </c>
      <c r="P709" s="1">
        <f ca="1">IFERROR(IF(F709="",SUMIF(F$3:F709,F708,P$3:P708),VLOOKUP(J:J,Прайс!A:F,6,0)*K709)," ")</f>
        <v>0</v>
      </c>
      <c r="Q709" s="1">
        <f ca="1">IFERROR(IF(F709="",SUMIF(F$3:F709,F708,Q$3:Q708),VLOOKUP(J:J,Прайс!A:G,7,0)*K709)," ")</f>
        <v>0</v>
      </c>
      <c r="R709" s="7">
        <f ca="1">IFERROR(IF(F709="",SUMIF(F$3:F709,F708,R$3:R708),(N709-(M709+O709+P709)))," ")</f>
        <v>0</v>
      </c>
      <c r="S709" s="1">
        <f ca="1">IFERROR(IF(F709="",SUMIF(F$3:F709,F708,S$3:S708),(N709-(M709+O709+Q709)))," ")</f>
        <v>0</v>
      </c>
      <c r="T709" s="23" t="str">
        <f>IFERROR(IF(F709="",AVERAGEIF(F$3:F709,F708,T$3:T709),R709/N709)," ")</f>
        <v xml:space="preserve"> </v>
      </c>
      <c r="U709" s="23" t="str">
        <f>IFERROR(IF(F709="",AVERAGEIF(F$3:F709,F708,U$3:U709),S709/N709)," ")</f>
        <v xml:space="preserve"> </v>
      </c>
      <c r="V709" s="1" t="str">
        <f t="shared" ref="V709:V772" si="35">CHOOSE(COUNTA(W709,Y709,AA709)+1," ","ОТГРУЖЕН","ДОСТАВЛЕН","ОПЛАЧЕН")</f>
        <v xml:space="preserve"> </v>
      </c>
      <c r="AB709" s="7">
        <f ca="1">IFERROR(IF(F709="",SUMIF(F$3:F709,F708,AB$3:AB708),Доп!K707+Доп!L707)," ")</f>
        <v>0</v>
      </c>
      <c r="AC709" s="7">
        <f ca="1">IFERROR(IF(F709="",SUMIF(F$3:F709,F708,AC$3:AC708),IF(AB709&gt;0,AB709-(M709+P709),""))," ")</f>
        <v>0</v>
      </c>
      <c r="AD709" s="1">
        <f ca="1">IFERROR(IF(F709="",SUMIF(F$3:F709,F708,AD$3:AD708),IF(AB709&gt;0,AB709-(M709+Q709),""))," ")</f>
        <v>0</v>
      </c>
      <c r="AE709" s="23" t="str">
        <f>IFERROR(IF(F709="",AVERAGEIF(F$3:F709,F708,AE$3:AE709),AC709/N709)," ")</f>
        <v xml:space="preserve"> </v>
      </c>
      <c r="AF709" s="23" t="str">
        <f>IFERROR(IF(F709="",AVERAGEIF(F$3:F709,F708,AF$3:AF709),AD709/N709)," ")</f>
        <v xml:space="preserve"> </v>
      </c>
    </row>
    <row r="710" spans="7:32" ht="19" customHeight="1" x14ac:dyDescent="0.2">
      <c r="G710" s="1" t="str">
        <f t="shared" si="33"/>
        <v/>
      </c>
      <c r="I710" s="1">
        <f t="shared" si="34"/>
        <v>0</v>
      </c>
      <c r="M710" s="1">
        <f ca="1">IF(F710="",SUMIF(F$3:F710,F709,M$3:M709),K710*L710)</f>
        <v>0</v>
      </c>
      <c r="N710" s="1">
        <f ca="1">IFERROR(IF(F710="",SUMIF(F$3:F710,F709,N$3:N709),VLOOKUP(J:J,Прайс!A:C,3,0)*K710)," ")</f>
        <v>0</v>
      </c>
      <c r="O710" s="7">
        <f ca="1">IFERROR(IF(F710="",SUMIF(F$3:F710,F709,O$3:O709),VLOOKUP(J:J,Прайс!A:E,5,0)*K710)," ")</f>
        <v>0</v>
      </c>
      <c r="P710" s="1">
        <f ca="1">IFERROR(IF(F710="",SUMIF(F$3:F710,F709,P$3:P709),VLOOKUP(J:J,Прайс!A:F,6,0)*K710)," ")</f>
        <v>0</v>
      </c>
      <c r="Q710" s="1">
        <f ca="1">IFERROR(IF(F710="",SUMIF(F$3:F710,F709,Q$3:Q709),VLOOKUP(J:J,Прайс!A:G,7,0)*K710)," ")</f>
        <v>0</v>
      </c>
      <c r="R710" s="7">
        <f ca="1">IFERROR(IF(F710="",SUMIF(F$3:F710,F709,R$3:R709),(N710-(M710+O710+P710)))," ")</f>
        <v>0</v>
      </c>
      <c r="S710" s="1">
        <f ca="1">IFERROR(IF(F710="",SUMIF(F$3:F710,F709,S$3:S709),(N710-(M710+O710+Q710)))," ")</f>
        <v>0</v>
      </c>
      <c r="T710" s="23" t="str">
        <f>IFERROR(IF(F710="",AVERAGEIF(F$3:F710,F709,T$3:T710),R710/N710)," ")</f>
        <v xml:space="preserve"> </v>
      </c>
      <c r="U710" s="23" t="str">
        <f>IFERROR(IF(F710="",AVERAGEIF(F$3:F710,F709,U$3:U710),S710/N710)," ")</f>
        <v xml:space="preserve"> </v>
      </c>
      <c r="V710" s="1" t="str">
        <f t="shared" si="35"/>
        <v xml:space="preserve"> </v>
      </c>
      <c r="AB710" s="7">
        <f ca="1">IFERROR(IF(F710="",SUMIF(F$3:F710,F709,AB$3:AB709),Доп!K708+Доп!L708)," ")</f>
        <v>0</v>
      </c>
      <c r="AC710" s="7">
        <f ca="1">IFERROR(IF(F710="",SUMIF(F$3:F710,F709,AC$3:AC709),IF(AB710&gt;0,AB710-(M710+P710),""))," ")</f>
        <v>0</v>
      </c>
      <c r="AD710" s="1">
        <f ca="1">IFERROR(IF(F710="",SUMIF(F$3:F710,F709,AD$3:AD709),IF(AB710&gt;0,AB710-(M710+Q710),""))," ")</f>
        <v>0</v>
      </c>
      <c r="AE710" s="23" t="str">
        <f>IFERROR(IF(F710="",AVERAGEIF(F$3:F710,F709,AE$3:AE710),AC710/N710)," ")</f>
        <v xml:space="preserve"> </v>
      </c>
      <c r="AF710" s="23" t="str">
        <f>IFERROR(IF(F710="",AVERAGEIF(F$3:F710,F709,AF$3:AF710),AD710/N710)," ")</f>
        <v xml:space="preserve"> </v>
      </c>
    </row>
    <row r="711" spans="7:32" ht="19" customHeight="1" x14ac:dyDescent="0.2">
      <c r="G711" s="1" t="str">
        <f t="shared" si="33"/>
        <v/>
      </c>
      <c r="I711" s="1">
        <f t="shared" si="34"/>
        <v>0</v>
      </c>
      <c r="M711" s="1">
        <f ca="1">IF(F711="",SUMIF(F$3:F711,F710,M$3:M710),K711*L711)</f>
        <v>0</v>
      </c>
      <c r="N711" s="1">
        <f ca="1">IFERROR(IF(F711="",SUMIF(F$3:F711,F710,N$3:N710),VLOOKUP(J:J,Прайс!A:C,3,0)*K711)," ")</f>
        <v>0</v>
      </c>
      <c r="O711" s="7">
        <f ca="1">IFERROR(IF(F711="",SUMIF(F$3:F711,F710,O$3:O710),VLOOKUP(J:J,Прайс!A:E,5,0)*K711)," ")</f>
        <v>0</v>
      </c>
      <c r="P711" s="1">
        <f ca="1">IFERROR(IF(F711="",SUMIF(F$3:F711,F710,P$3:P710),VLOOKUP(J:J,Прайс!A:F,6,0)*K711)," ")</f>
        <v>0</v>
      </c>
      <c r="Q711" s="1">
        <f ca="1">IFERROR(IF(F711="",SUMIF(F$3:F711,F710,Q$3:Q710),VLOOKUP(J:J,Прайс!A:G,7,0)*K711)," ")</f>
        <v>0</v>
      </c>
      <c r="R711" s="7">
        <f ca="1">IFERROR(IF(F711="",SUMIF(F$3:F711,F710,R$3:R710),(N711-(M711+O711+P711)))," ")</f>
        <v>0</v>
      </c>
      <c r="S711" s="1">
        <f ca="1">IFERROR(IF(F711="",SUMIF(F$3:F711,F710,S$3:S710),(N711-(M711+O711+Q711)))," ")</f>
        <v>0</v>
      </c>
      <c r="T711" s="23" t="str">
        <f>IFERROR(IF(F711="",AVERAGEIF(F$3:F711,F710,T$3:T711),R711/N711)," ")</f>
        <v xml:space="preserve"> </v>
      </c>
      <c r="U711" s="23" t="str">
        <f>IFERROR(IF(F711="",AVERAGEIF(F$3:F711,F710,U$3:U711),S711/N711)," ")</f>
        <v xml:space="preserve"> </v>
      </c>
      <c r="V711" s="1" t="str">
        <f t="shared" si="35"/>
        <v xml:space="preserve"> </v>
      </c>
      <c r="AB711" s="7">
        <f ca="1">IFERROR(IF(F711="",SUMIF(F$3:F711,F710,AB$3:AB710),Доп!K709+Доп!L709)," ")</f>
        <v>0</v>
      </c>
      <c r="AC711" s="7">
        <f ca="1">IFERROR(IF(F711="",SUMIF(F$3:F711,F710,AC$3:AC710),IF(AB711&gt;0,AB711-(M711+P711),""))," ")</f>
        <v>0</v>
      </c>
      <c r="AD711" s="1">
        <f ca="1">IFERROR(IF(F711="",SUMIF(F$3:F711,F710,AD$3:AD710),IF(AB711&gt;0,AB711-(M711+Q711),""))," ")</f>
        <v>0</v>
      </c>
      <c r="AE711" s="23" t="str">
        <f>IFERROR(IF(F711="",AVERAGEIF(F$3:F711,F710,AE$3:AE711),AC711/N711)," ")</f>
        <v xml:space="preserve"> </v>
      </c>
      <c r="AF711" s="23" t="str">
        <f>IFERROR(IF(F711="",AVERAGEIF(F$3:F711,F710,AF$3:AF711),AD711/N711)," ")</f>
        <v xml:space="preserve"> </v>
      </c>
    </row>
    <row r="712" spans="7:32" ht="19" customHeight="1" x14ac:dyDescent="0.2">
      <c r="G712" s="1" t="str">
        <f t="shared" si="33"/>
        <v/>
      </c>
      <c r="I712" s="1">
        <f t="shared" si="34"/>
        <v>0</v>
      </c>
      <c r="M712" s="1">
        <f ca="1">IF(F712="",SUMIF(F$3:F712,F711,M$3:M711),K712*L712)</f>
        <v>0</v>
      </c>
      <c r="N712" s="1">
        <f ca="1">IFERROR(IF(F712="",SUMIF(F$3:F712,F711,N$3:N711),VLOOKUP(J:J,Прайс!A:C,3,0)*K712)," ")</f>
        <v>0</v>
      </c>
      <c r="O712" s="7">
        <f ca="1">IFERROR(IF(F712="",SUMIF(F$3:F712,F711,O$3:O711),VLOOKUP(J:J,Прайс!A:E,5,0)*K712)," ")</f>
        <v>0</v>
      </c>
      <c r="P712" s="1">
        <f ca="1">IFERROR(IF(F712="",SUMIF(F$3:F712,F711,P$3:P711),VLOOKUP(J:J,Прайс!A:F,6,0)*K712)," ")</f>
        <v>0</v>
      </c>
      <c r="Q712" s="1">
        <f ca="1">IFERROR(IF(F712="",SUMIF(F$3:F712,F711,Q$3:Q711),VLOOKUP(J:J,Прайс!A:G,7,0)*K712)," ")</f>
        <v>0</v>
      </c>
      <c r="R712" s="7">
        <f ca="1">IFERROR(IF(F712="",SUMIF(F$3:F712,F711,R$3:R711),(N712-(M712+O712+P712)))," ")</f>
        <v>0</v>
      </c>
      <c r="S712" s="1">
        <f ca="1">IFERROR(IF(F712="",SUMIF(F$3:F712,F711,S$3:S711),(N712-(M712+O712+Q712)))," ")</f>
        <v>0</v>
      </c>
      <c r="T712" s="23" t="str">
        <f>IFERROR(IF(F712="",AVERAGEIF(F$3:F712,F711,T$3:T712),R712/N712)," ")</f>
        <v xml:space="preserve"> </v>
      </c>
      <c r="U712" s="23" t="str">
        <f>IFERROR(IF(F712="",AVERAGEIF(F$3:F712,F711,U$3:U712),S712/N712)," ")</f>
        <v xml:space="preserve"> </v>
      </c>
      <c r="V712" s="1" t="str">
        <f t="shared" si="35"/>
        <v xml:space="preserve"> </v>
      </c>
      <c r="AB712" s="7">
        <f ca="1">IFERROR(IF(F712="",SUMIF(F$3:F712,F711,AB$3:AB711),Доп!K710+Доп!L710)," ")</f>
        <v>0</v>
      </c>
      <c r="AC712" s="7">
        <f ca="1">IFERROR(IF(F712="",SUMIF(F$3:F712,F711,AC$3:AC711),IF(AB712&gt;0,AB712-(M712+P712),""))," ")</f>
        <v>0</v>
      </c>
      <c r="AD712" s="1">
        <f ca="1">IFERROR(IF(F712="",SUMIF(F$3:F712,F711,AD$3:AD711),IF(AB712&gt;0,AB712-(M712+Q712),""))," ")</f>
        <v>0</v>
      </c>
      <c r="AE712" s="23" t="str">
        <f>IFERROR(IF(F712="",AVERAGEIF(F$3:F712,F711,AE$3:AE712),AC712/N712)," ")</f>
        <v xml:space="preserve"> </v>
      </c>
      <c r="AF712" s="23" t="str">
        <f>IFERROR(IF(F712="",AVERAGEIF(F$3:F712,F711,AF$3:AF712),AD712/N712)," ")</f>
        <v xml:space="preserve"> </v>
      </c>
    </row>
    <row r="713" spans="7:32" ht="19" customHeight="1" x14ac:dyDescent="0.2">
      <c r="G713" s="1" t="str">
        <f t="shared" si="33"/>
        <v/>
      </c>
      <c r="I713" s="1">
        <f t="shared" si="34"/>
        <v>0</v>
      </c>
      <c r="M713" s="1">
        <f ca="1">IF(F713="",SUMIF(F$3:F713,F712,M$3:M712),K713*L713)</f>
        <v>0</v>
      </c>
      <c r="N713" s="1">
        <f ca="1">IFERROR(IF(F713="",SUMIF(F$3:F713,F712,N$3:N712),VLOOKUP(J:J,Прайс!A:C,3,0)*K713)," ")</f>
        <v>0</v>
      </c>
      <c r="O713" s="7">
        <f ca="1">IFERROR(IF(F713="",SUMIF(F$3:F713,F712,O$3:O712),VLOOKUP(J:J,Прайс!A:E,5,0)*K713)," ")</f>
        <v>0</v>
      </c>
      <c r="P713" s="1">
        <f ca="1">IFERROR(IF(F713="",SUMIF(F$3:F713,F712,P$3:P712),VLOOKUP(J:J,Прайс!A:F,6,0)*K713)," ")</f>
        <v>0</v>
      </c>
      <c r="Q713" s="1">
        <f ca="1">IFERROR(IF(F713="",SUMIF(F$3:F713,F712,Q$3:Q712),VLOOKUP(J:J,Прайс!A:G,7,0)*K713)," ")</f>
        <v>0</v>
      </c>
      <c r="R713" s="7">
        <f ca="1">IFERROR(IF(F713="",SUMIF(F$3:F713,F712,R$3:R712),(N713-(M713+O713+P713)))," ")</f>
        <v>0</v>
      </c>
      <c r="S713" s="1">
        <f ca="1">IFERROR(IF(F713="",SUMIF(F$3:F713,F712,S$3:S712),(N713-(M713+O713+Q713)))," ")</f>
        <v>0</v>
      </c>
      <c r="T713" s="23" t="str">
        <f>IFERROR(IF(F713="",AVERAGEIF(F$3:F713,F712,T$3:T713),R713/N713)," ")</f>
        <v xml:space="preserve"> </v>
      </c>
      <c r="U713" s="23" t="str">
        <f>IFERROR(IF(F713="",AVERAGEIF(F$3:F713,F712,U$3:U713),S713/N713)," ")</f>
        <v xml:space="preserve"> </v>
      </c>
      <c r="V713" s="1" t="str">
        <f t="shared" si="35"/>
        <v xml:space="preserve"> </v>
      </c>
      <c r="AB713" s="7">
        <f ca="1">IFERROR(IF(F713="",SUMIF(F$3:F713,F712,AB$3:AB712),Доп!K711+Доп!L711)," ")</f>
        <v>0</v>
      </c>
      <c r="AC713" s="7">
        <f ca="1">IFERROR(IF(F713="",SUMIF(F$3:F713,F712,AC$3:AC712),IF(AB713&gt;0,AB713-(M713+P713),""))," ")</f>
        <v>0</v>
      </c>
      <c r="AD713" s="1">
        <f ca="1">IFERROR(IF(F713="",SUMIF(F$3:F713,F712,AD$3:AD712),IF(AB713&gt;0,AB713-(M713+Q713),""))," ")</f>
        <v>0</v>
      </c>
      <c r="AE713" s="23" t="str">
        <f>IFERROR(IF(F713="",AVERAGEIF(F$3:F713,F712,AE$3:AE713),AC713/N713)," ")</f>
        <v xml:space="preserve"> </v>
      </c>
      <c r="AF713" s="23" t="str">
        <f>IFERROR(IF(F713="",AVERAGEIF(F$3:F713,F712,AF$3:AF713),AD713/N713)," ")</f>
        <v xml:space="preserve"> </v>
      </c>
    </row>
    <row r="714" spans="7:32" ht="19" customHeight="1" x14ac:dyDescent="0.2">
      <c r="G714" s="1" t="str">
        <f t="shared" si="33"/>
        <v/>
      </c>
      <c r="I714" s="1">
        <f t="shared" si="34"/>
        <v>0</v>
      </c>
      <c r="M714" s="1">
        <f ca="1">IF(F714="",SUMIF(F$3:F714,F713,M$3:M713),K714*L714)</f>
        <v>0</v>
      </c>
      <c r="N714" s="1">
        <f ca="1">IFERROR(IF(F714="",SUMIF(F$3:F714,F713,N$3:N713),VLOOKUP(J:J,Прайс!A:C,3,0)*K714)," ")</f>
        <v>0</v>
      </c>
      <c r="O714" s="7">
        <f ca="1">IFERROR(IF(F714="",SUMIF(F$3:F714,F713,O$3:O713),VLOOKUP(J:J,Прайс!A:E,5,0)*K714)," ")</f>
        <v>0</v>
      </c>
      <c r="P714" s="1">
        <f ca="1">IFERROR(IF(F714="",SUMIF(F$3:F714,F713,P$3:P713),VLOOKUP(J:J,Прайс!A:F,6,0)*K714)," ")</f>
        <v>0</v>
      </c>
      <c r="Q714" s="1">
        <f ca="1">IFERROR(IF(F714="",SUMIF(F$3:F714,F713,Q$3:Q713),VLOOKUP(J:J,Прайс!A:G,7,0)*K714)," ")</f>
        <v>0</v>
      </c>
      <c r="R714" s="7">
        <f ca="1">IFERROR(IF(F714="",SUMIF(F$3:F714,F713,R$3:R713),(N714-(M714+O714+P714)))," ")</f>
        <v>0</v>
      </c>
      <c r="S714" s="1">
        <f ca="1">IFERROR(IF(F714="",SUMIF(F$3:F714,F713,S$3:S713),(N714-(M714+O714+Q714)))," ")</f>
        <v>0</v>
      </c>
      <c r="T714" s="23" t="str">
        <f>IFERROR(IF(F714="",AVERAGEIF(F$3:F714,F713,T$3:T714),R714/N714)," ")</f>
        <v xml:space="preserve"> </v>
      </c>
      <c r="U714" s="23" t="str">
        <f>IFERROR(IF(F714="",AVERAGEIF(F$3:F714,F713,U$3:U714),S714/N714)," ")</f>
        <v xml:space="preserve"> </v>
      </c>
      <c r="V714" s="1" t="str">
        <f t="shared" si="35"/>
        <v xml:space="preserve"> </v>
      </c>
      <c r="AB714" s="7">
        <f ca="1">IFERROR(IF(F714="",SUMIF(F$3:F714,F713,AB$3:AB713),Доп!K712+Доп!L712)," ")</f>
        <v>0</v>
      </c>
      <c r="AC714" s="7">
        <f ca="1">IFERROR(IF(F714="",SUMIF(F$3:F714,F713,AC$3:AC713),IF(AB714&gt;0,AB714-(M714+P714),""))," ")</f>
        <v>0</v>
      </c>
      <c r="AD714" s="1">
        <f ca="1">IFERROR(IF(F714="",SUMIF(F$3:F714,F713,AD$3:AD713),IF(AB714&gt;0,AB714-(M714+Q714),""))," ")</f>
        <v>0</v>
      </c>
      <c r="AE714" s="23" t="str">
        <f>IFERROR(IF(F714="",AVERAGEIF(F$3:F714,F713,AE$3:AE714),AC714/N714)," ")</f>
        <v xml:space="preserve"> </v>
      </c>
      <c r="AF714" s="23" t="str">
        <f>IFERROR(IF(F714="",AVERAGEIF(F$3:F714,F713,AF$3:AF714),AD714/N714)," ")</f>
        <v xml:space="preserve"> </v>
      </c>
    </row>
    <row r="715" spans="7:32" ht="19" customHeight="1" x14ac:dyDescent="0.2">
      <c r="G715" s="1" t="str">
        <f t="shared" si="33"/>
        <v/>
      </c>
      <c r="I715" s="1">
        <f t="shared" si="34"/>
        <v>0</v>
      </c>
      <c r="M715" s="1">
        <f ca="1">IF(F715="",SUMIF(F$3:F715,F714,M$3:M714),K715*L715)</f>
        <v>0</v>
      </c>
      <c r="N715" s="1">
        <f ca="1">IFERROR(IF(F715="",SUMIF(F$3:F715,F714,N$3:N714),VLOOKUP(J:J,Прайс!A:C,3,0)*K715)," ")</f>
        <v>0</v>
      </c>
      <c r="O715" s="7">
        <f ca="1">IFERROR(IF(F715="",SUMIF(F$3:F715,F714,O$3:O714),VLOOKUP(J:J,Прайс!A:E,5,0)*K715)," ")</f>
        <v>0</v>
      </c>
      <c r="P715" s="1">
        <f ca="1">IFERROR(IF(F715="",SUMIF(F$3:F715,F714,P$3:P714),VLOOKUP(J:J,Прайс!A:F,6,0)*K715)," ")</f>
        <v>0</v>
      </c>
      <c r="Q715" s="1">
        <f ca="1">IFERROR(IF(F715="",SUMIF(F$3:F715,F714,Q$3:Q714),VLOOKUP(J:J,Прайс!A:G,7,0)*K715)," ")</f>
        <v>0</v>
      </c>
      <c r="R715" s="7">
        <f ca="1">IFERROR(IF(F715="",SUMIF(F$3:F715,F714,R$3:R714),(N715-(M715+O715+P715)))," ")</f>
        <v>0</v>
      </c>
      <c r="S715" s="1">
        <f ca="1">IFERROR(IF(F715="",SUMIF(F$3:F715,F714,S$3:S714),(N715-(M715+O715+Q715)))," ")</f>
        <v>0</v>
      </c>
      <c r="T715" s="23" t="str">
        <f>IFERROR(IF(F715="",AVERAGEIF(F$3:F715,F714,T$3:T715),R715/N715)," ")</f>
        <v xml:space="preserve"> </v>
      </c>
      <c r="U715" s="23" t="str">
        <f>IFERROR(IF(F715="",AVERAGEIF(F$3:F715,F714,U$3:U715),S715/N715)," ")</f>
        <v xml:space="preserve"> </v>
      </c>
      <c r="V715" s="1" t="str">
        <f t="shared" si="35"/>
        <v xml:space="preserve"> </v>
      </c>
      <c r="AB715" s="7">
        <f ca="1">IFERROR(IF(F715="",SUMIF(F$3:F715,F714,AB$3:AB714),Доп!K713+Доп!L713)," ")</f>
        <v>0</v>
      </c>
      <c r="AC715" s="7">
        <f ca="1">IFERROR(IF(F715="",SUMIF(F$3:F715,F714,AC$3:AC714),IF(AB715&gt;0,AB715-(M715+P715),""))," ")</f>
        <v>0</v>
      </c>
      <c r="AD715" s="1">
        <f ca="1">IFERROR(IF(F715="",SUMIF(F$3:F715,F714,AD$3:AD714),IF(AB715&gt;0,AB715-(M715+Q715),""))," ")</f>
        <v>0</v>
      </c>
      <c r="AE715" s="23" t="str">
        <f>IFERROR(IF(F715="",AVERAGEIF(F$3:F715,F714,AE$3:AE715),AC715/N715)," ")</f>
        <v xml:space="preserve"> </v>
      </c>
      <c r="AF715" s="23" t="str">
        <f>IFERROR(IF(F715="",AVERAGEIF(F$3:F715,F714,AF$3:AF715),AD715/N715)," ")</f>
        <v xml:space="preserve"> </v>
      </c>
    </row>
    <row r="716" spans="7:32" ht="19" customHeight="1" x14ac:dyDescent="0.2">
      <c r="G716" s="1" t="str">
        <f t="shared" si="33"/>
        <v/>
      </c>
      <c r="I716" s="1">
        <f t="shared" si="34"/>
        <v>0</v>
      </c>
      <c r="M716" s="1">
        <f ca="1">IF(F716="",SUMIF(F$3:F716,F715,M$3:M715),K716*L716)</f>
        <v>0</v>
      </c>
      <c r="N716" s="1">
        <f ca="1">IFERROR(IF(F716="",SUMIF(F$3:F716,F715,N$3:N715),VLOOKUP(J:J,Прайс!A:C,3,0)*K716)," ")</f>
        <v>0</v>
      </c>
      <c r="O716" s="7">
        <f ca="1">IFERROR(IF(F716="",SUMIF(F$3:F716,F715,O$3:O715),VLOOKUP(J:J,Прайс!A:E,5,0)*K716)," ")</f>
        <v>0</v>
      </c>
      <c r="P716" s="1">
        <f ca="1">IFERROR(IF(F716="",SUMIF(F$3:F716,F715,P$3:P715),VLOOKUP(J:J,Прайс!A:F,6,0)*K716)," ")</f>
        <v>0</v>
      </c>
      <c r="Q716" s="1">
        <f ca="1">IFERROR(IF(F716="",SUMIF(F$3:F716,F715,Q$3:Q715),VLOOKUP(J:J,Прайс!A:G,7,0)*K716)," ")</f>
        <v>0</v>
      </c>
      <c r="R716" s="7">
        <f ca="1">IFERROR(IF(F716="",SUMIF(F$3:F716,F715,R$3:R715),(N716-(M716+O716+P716)))," ")</f>
        <v>0</v>
      </c>
      <c r="S716" s="1">
        <f ca="1">IFERROR(IF(F716="",SUMIF(F$3:F716,F715,S$3:S715),(N716-(M716+O716+Q716)))," ")</f>
        <v>0</v>
      </c>
      <c r="T716" s="23" t="str">
        <f>IFERROR(IF(F716="",AVERAGEIF(F$3:F716,F715,T$3:T716),R716/N716)," ")</f>
        <v xml:space="preserve"> </v>
      </c>
      <c r="U716" s="23" t="str">
        <f>IFERROR(IF(F716="",AVERAGEIF(F$3:F716,F715,U$3:U716),S716/N716)," ")</f>
        <v xml:space="preserve"> </v>
      </c>
      <c r="V716" s="1" t="str">
        <f t="shared" si="35"/>
        <v xml:space="preserve"> </v>
      </c>
      <c r="AB716" s="7">
        <f ca="1">IFERROR(IF(F716="",SUMIF(F$3:F716,F715,AB$3:AB715),Доп!K714+Доп!L714)," ")</f>
        <v>0</v>
      </c>
      <c r="AC716" s="7">
        <f ca="1">IFERROR(IF(F716="",SUMIF(F$3:F716,F715,AC$3:AC715),IF(AB716&gt;0,AB716-(M716+P716),""))," ")</f>
        <v>0</v>
      </c>
      <c r="AD716" s="1">
        <f ca="1">IFERROR(IF(F716="",SUMIF(F$3:F716,F715,AD$3:AD715),IF(AB716&gt;0,AB716-(M716+Q716),""))," ")</f>
        <v>0</v>
      </c>
      <c r="AE716" s="23" t="str">
        <f>IFERROR(IF(F716="",AVERAGEIF(F$3:F716,F715,AE$3:AE716),AC716/N716)," ")</f>
        <v xml:space="preserve"> </v>
      </c>
      <c r="AF716" s="23" t="str">
        <f>IFERROR(IF(F716="",AVERAGEIF(F$3:F716,F715,AF$3:AF716),AD716/N716)," ")</f>
        <v xml:space="preserve"> </v>
      </c>
    </row>
    <row r="717" spans="7:32" ht="19" customHeight="1" x14ac:dyDescent="0.2">
      <c r="G717" s="1" t="str">
        <f t="shared" si="33"/>
        <v/>
      </c>
      <c r="I717" s="1">
        <f t="shared" si="34"/>
        <v>0</v>
      </c>
      <c r="M717" s="1">
        <f ca="1">IF(F717="",SUMIF(F$3:F717,F716,M$3:M716),K717*L717)</f>
        <v>0</v>
      </c>
      <c r="N717" s="1">
        <f ca="1">IFERROR(IF(F717="",SUMIF(F$3:F717,F716,N$3:N716),VLOOKUP(J:J,Прайс!A:C,3,0)*K717)," ")</f>
        <v>0</v>
      </c>
      <c r="O717" s="7">
        <f ca="1">IFERROR(IF(F717="",SUMIF(F$3:F717,F716,O$3:O716),VLOOKUP(J:J,Прайс!A:E,5,0)*K717)," ")</f>
        <v>0</v>
      </c>
      <c r="P717" s="1">
        <f ca="1">IFERROR(IF(F717="",SUMIF(F$3:F717,F716,P$3:P716),VLOOKUP(J:J,Прайс!A:F,6,0)*K717)," ")</f>
        <v>0</v>
      </c>
      <c r="Q717" s="1">
        <f ca="1">IFERROR(IF(F717="",SUMIF(F$3:F717,F716,Q$3:Q716),VLOOKUP(J:J,Прайс!A:G,7,0)*K717)," ")</f>
        <v>0</v>
      </c>
      <c r="R717" s="7">
        <f ca="1">IFERROR(IF(F717="",SUMIF(F$3:F717,F716,R$3:R716),(N717-(M717+O717+P717)))," ")</f>
        <v>0</v>
      </c>
      <c r="S717" s="1">
        <f ca="1">IFERROR(IF(F717="",SUMIF(F$3:F717,F716,S$3:S716),(N717-(M717+O717+Q717)))," ")</f>
        <v>0</v>
      </c>
      <c r="T717" s="23" t="str">
        <f>IFERROR(IF(F717="",AVERAGEIF(F$3:F717,F716,T$3:T717),R717/N717)," ")</f>
        <v xml:space="preserve"> </v>
      </c>
      <c r="U717" s="23" t="str">
        <f>IFERROR(IF(F717="",AVERAGEIF(F$3:F717,F716,U$3:U717),S717/N717)," ")</f>
        <v xml:space="preserve"> </v>
      </c>
      <c r="V717" s="1" t="str">
        <f t="shared" si="35"/>
        <v xml:space="preserve"> </v>
      </c>
      <c r="AB717" s="7">
        <f ca="1">IFERROR(IF(F717="",SUMIF(F$3:F717,F716,AB$3:AB716),Доп!K715+Доп!L715)," ")</f>
        <v>0</v>
      </c>
      <c r="AC717" s="7">
        <f ca="1">IFERROR(IF(F717="",SUMIF(F$3:F717,F716,AC$3:AC716),IF(AB717&gt;0,AB717-(M717+P717),""))," ")</f>
        <v>0</v>
      </c>
      <c r="AD717" s="1">
        <f ca="1">IFERROR(IF(F717="",SUMIF(F$3:F717,F716,AD$3:AD716),IF(AB717&gt;0,AB717-(M717+Q717),""))," ")</f>
        <v>0</v>
      </c>
      <c r="AE717" s="23" t="str">
        <f>IFERROR(IF(F717="",AVERAGEIF(F$3:F717,F716,AE$3:AE717),AC717/N717)," ")</f>
        <v xml:space="preserve"> </v>
      </c>
      <c r="AF717" s="23" t="str">
        <f>IFERROR(IF(F717="",AVERAGEIF(F$3:F717,F716,AF$3:AF717),AD717/N717)," ")</f>
        <v xml:space="preserve"> </v>
      </c>
    </row>
    <row r="718" spans="7:32" ht="19" customHeight="1" x14ac:dyDescent="0.2">
      <c r="G718" s="1" t="str">
        <f t="shared" si="33"/>
        <v/>
      </c>
      <c r="I718" s="1">
        <f t="shared" si="34"/>
        <v>0</v>
      </c>
      <c r="M718" s="1">
        <f ca="1">IF(F718="",SUMIF(F$3:F718,F717,M$3:M717),K718*L718)</f>
        <v>0</v>
      </c>
      <c r="N718" s="1">
        <f ca="1">IFERROR(IF(F718="",SUMIF(F$3:F718,F717,N$3:N717),VLOOKUP(J:J,Прайс!A:C,3,0)*K718)," ")</f>
        <v>0</v>
      </c>
      <c r="O718" s="7">
        <f ca="1">IFERROR(IF(F718="",SUMIF(F$3:F718,F717,O$3:O717),VLOOKUP(J:J,Прайс!A:E,5,0)*K718)," ")</f>
        <v>0</v>
      </c>
      <c r="P718" s="1">
        <f ca="1">IFERROR(IF(F718="",SUMIF(F$3:F718,F717,P$3:P717),VLOOKUP(J:J,Прайс!A:F,6,0)*K718)," ")</f>
        <v>0</v>
      </c>
      <c r="Q718" s="1">
        <f ca="1">IFERROR(IF(F718="",SUMIF(F$3:F718,F717,Q$3:Q717),VLOOKUP(J:J,Прайс!A:G,7,0)*K718)," ")</f>
        <v>0</v>
      </c>
      <c r="R718" s="7">
        <f ca="1">IFERROR(IF(F718="",SUMIF(F$3:F718,F717,R$3:R717),(N718-(M718+O718+P718)))," ")</f>
        <v>0</v>
      </c>
      <c r="S718" s="1">
        <f ca="1">IFERROR(IF(F718="",SUMIF(F$3:F718,F717,S$3:S717),(N718-(M718+O718+Q718)))," ")</f>
        <v>0</v>
      </c>
      <c r="T718" s="23" t="str">
        <f>IFERROR(IF(F718="",AVERAGEIF(F$3:F718,F717,T$3:T718),R718/N718)," ")</f>
        <v xml:space="preserve"> </v>
      </c>
      <c r="U718" s="23" t="str">
        <f>IFERROR(IF(F718="",AVERAGEIF(F$3:F718,F717,U$3:U718),S718/N718)," ")</f>
        <v xml:space="preserve"> </v>
      </c>
      <c r="V718" s="1" t="str">
        <f t="shared" si="35"/>
        <v xml:space="preserve"> </v>
      </c>
      <c r="AB718" s="7">
        <f ca="1">IFERROR(IF(F718="",SUMIF(F$3:F718,F717,AB$3:AB717),Доп!K716+Доп!L716)," ")</f>
        <v>0</v>
      </c>
      <c r="AC718" s="7">
        <f ca="1">IFERROR(IF(F718="",SUMIF(F$3:F718,F717,AC$3:AC717),IF(AB718&gt;0,AB718-(M718+P718),""))," ")</f>
        <v>0</v>
      </c>
      <c r="AD718" s="1">
        <f ca="1">IFERROR(IF(F718="",SUMIF(F$3:F718,F717,AD$3:AD717),IF(AB718&gt;0,AB718-(M718+Q718),""))," ")</f>
        <v>0</v>
      </c>
      <c r="AE718" s="23" t="str">
        <f>IFERROR(IF(F718="",AVERAGEIF(F$3:F718,F717,AE$3:AE718),AC718/N718)," ")</f>
        <v xml:space="preserve"> </v>
      </c>
      <c r="AF718" s="23" t="str">
        <f>IFERROR(IF(F718="",AVERAGEIF(F$3:F718,F717,AF$3:AF718),AD718/N718)," ")</f>
        <v xml:space="preserve"> </v>
      </c>
    </row>
    <row r="719" spans="7:32" ht="19" customHeight="1" x14ac:dyDescent="0.2">
      <c r="G719" s="1" t="str">
        <f t="shared" si="33"/>
        <v/>
      </c>
      <c r="I719" s="1">
        <f t="shared" si="34"/>
        <v>0</v>
      </c>
      <c r="M719" s="1">
        <f ca="1">IF(F719="",SUMIF(F$3:F719,F718,M$3:M718),K719*L719)</f>
        <v>0</v>
      </c>
      <c r="N719" s="1">
        <f ca="1">IFERROR(IF(F719="",SUMIF(F$3:F719,F718,N$3:N718),VLOOKUP(J:J,Прайс!A:C,3,0)*K719)," ")</f>
        <v>0</v>
      </c>
      <c r="O719" s="7">
        <f ca="1">IFERROR(IF(F719="",SUMIF(F$3:F719,F718,O$3:O718),VLOOKUP(J:J,Прайс!A:E,5,0)*K719)," ")</f>
        <v>0</v>
      </c>
      <c r="P719" s="1">
        <f ca="1">IFERROR(IF(F719="",SUMIF(F$3:F719,F718,P$3:P718),VLOOKUP(J:J,Прайс!A:F,6,0)*K719)," ")</f>
        <v>0</v>
      </c>
      <c r="Q719" s="1">
        <f ca="1">IFERROR(IF(F719="",SUMIF(F$3:F719,F718,Q$3:Q718),VLOOKUP(J:J,Прайс!A:G,7,0)*K719)," ")</f>
        <v>0</v>
      </c>
      <c r="R719" s="7">
        <f ca="1">IFERROR(IF(F719="",SUMIF(F$3:F719,F718,R$3:R718),(N719-(M719+O719+P719)))," ")</f>
        <v>0</v>
      </c>
      <c r="S719" s="1">
        <f ca="1">IFERROR(IF(F719="",SUMIF(F$3:F719,F718,S$3:S718),(N719-(M719+O719+Q719)))," ")</f>
        <v>0</v>
      </c>
      <c r="T719" s="23" t="str">
        <f>IFERROR(IF(F719="",AVERAGEIF(F$3:F719,F718,T$3:T719),R719/N719)," ")</f>
        <v xml:space="preserve"> </v>
      </c>
      <c r="U719" s="23" t="str">
        <f>IFERROR(IF(F719="",AVERAGEIF(F$3:F719,F718,U$3:U719),S719/N719)," ")</f>
        <v xml:space="preserve"> </v>
      </c>
      <c r="V719" s="1" t="str">
        <f t="shared" si="35"/>
        <v xml:space="preserve"> </v>
      </c>
      <c r="AB719" s="7">
        <f ca="1">IFERROR(IF(F719="",SUMIF(F$3:F719,F718,AB$3:AB718),Доп!K717+Доп!L717)," ")</f>
        <v>0</v>
      </c>
      <c r="AC719" s="7">
        <f ca="1">IFERROR(IF(F719="",SUMIF(F$3:F719,F718,AC$3:AC718),IF(AB719&gt;0,AB719-(M719+P719),""))," ")</f>
        <v>0</v>
      </c>
      <c r="AD719" s="1">
        <f ca="1">IFERROR(IF(F719="",SUMIF(F$3:F719,F718,AD$3:AD718),IF(AB719&gt;0,AB719-(M719+Q719),""))," ")</f>
        <v>0</v>
      </c>
      <c r="AE719" s="23" t="str">
        <f>IFERROR(IF(F719="",AVERAGEIF(F$3:F719,F718,AE$3:AE719),AC719/N719)," ")</f>
        <v xml:space="preserve"> </v>
      </c>
      <c r="AF719" s="23" t="str">
        <f>IFERROR(IF(F719="",AVERAGEIF(F$3:F719,F718,AF$3:AF719),AD719/N719)," ")</f>
        <v xml:space="preserve"> </v>
      </c>
    </row>
    <row r="720" spans="7:32" ht="19" customHeight="1" x14ac:dyDescent="0.2">
      <c r="G720" s="1" t="str">
        <f t="shared" si="33"/>
        <v/>
      </c>
      <c r="I720" s="1">
        <f t="shared" si="34"/>
        <v>0</v>
      </c>
      <c r="M720" s="1">
        <f ca="1">IF(F720="",SUMIF(F$3:F720,F719,M$3:M719),K720*L720)</f>
        <v>0</v>
      </c>
      <c r="N720" s="1">
        <f ca="1">IFERROR(IF(F720="",SUMIF(F$3:F720,F719,N$3:N719),VLOOKUP(J:J,Прайс!A:C,3,0)*K720)," ")</f>
        <v>0</v>
      </c>
      <c r="O720" s="7">
        <f ca="1">IFERROR(IF(F720="",SUMIF(F$3:F720,F719,O$3:O719),VLOOKUP(J:J,Прайс!A:E,5,0)*K720)," ")</f>
        <v>0</v>
      </c>
      <c r="P720" s="1">
        <f ca="1">IFERROR(IF(F720="",SUMIF(F$3:F720,F719,P$3:P719),VLOOKUP(J:J,Прайс!A:F,6,0)*K720)," ")</f>
        <v>0</v>
      </c>
      <c r="Q720" s="1">
        <f ca="1">IFERROR(IF(F720="",SUMIF(F$3:F720,F719,Q$3:Q719),VLOOKUP(J:J,Прайс!A:G,7,0)*K720)," ")</f>
        <v>0</v>
      </c>
      <c r="R720" s="7">
        <f ca="1">IFERROR(IF(F720="",SUMIF(F$3:F720,F719,R$3:R719),(N720-(M720+O720+P720)))," ")</f>
        <v>0</v>
      </c>
      <c r="S720" s="1">
        <f ca="1">IFERROR(IF(F720="",SUMIF(F$3:F720,F719,S$3:S719),(N720-(M720+O720+Q720)))," ")</f>
        <v>0</v>
      </c>
      <c r="T720" s="23" t="str">
        <f>IFERROR(IF(F720="",AVERAGEIF(F$3:F720,F719,T$3:T720),R720/N720)," ")</f>
        <v xml:space="preserve"> </v>
      </c>
      <c r="U720" s="23" t="str">
        <f>IFERROR(IF(F720="",AVERAGEIF(F$3:F720,F719,U$3:U720),S720/N720)," ")</f>
        <v xml:space="preserve"> </v>
      </c>
      <c r="V720" s="1" t="str">
        <f t="shared" si="35"/>
        <v xml:space="preserve"> </v>
      </c>
      <c r="AB720" s="7">
        <f ca="1">IFERROR(IF(F720="",SUMIF(F$3:F720,F719,AB$3:AB719),Доп!K718+Доп!L718)," ")</f>
        <v>0</v>
      </c>
      <c r="AC720" s="7">
        <f ca="1">IFERROR(IF(F720="",SUMIF(F$3:F720,F719,AC$3:AC719),IF(AB720&gt;0,AB720-(M720+P720),""))," ")</f>
        <v>0</v>
      </c>
      <c r="AD720" s="1">
        <f ca="1">IFERROR(IF(F720="",SUMIF(F$3:F720,F719,AD$3:AD719),IF(AB720&gt;0,AB720-(M720+Q720),""))," ")</f>
        <v>0</v>
      </c>
      <c r="AE720" s="23" t="str">
        <f>IFERROR(IF(F720="",AVERAGEIF(F$3:F720,F719,AE$3:AE720),AC720/N720)," ")</f>
        <v xml:space="preserve"> </v>
      </c>
      <c r="AF720" s="23" t="str">
        <f>IFERROR(IF(F720="",AVERAGEIF(F$3:F720,F719,AF$3:AF720),AD720/N720)," ")</f>
        <v xml:space="preserve"> </v>
      </c>
    </row>
    <row r="721" spans="7:32" ht="19" customHeight="1" x14ac:dyDescent="0.2">
      <c r="G721" s="1" t="str">
        <f t="shared" si="33"/>
        <v/>
      </c>
      <c r="I721" s="1">
        <f t="shared" si="34"/>
        <v>0</v>
      </c>
      <c r="M721" s="1">
        <f ca="1">IF(F721="",SUMIF(F$3:F721,F720,M$3:M720),K721*L721)</f>
        <v>0</v>
      </c>
      <c r="N721" s="1">
        <f ca="1">IFERROR(IF(F721="",SUMIF(F$3:F721,F720,N$3:N720),VLOOKUP(J:J,Прайс!A:C,3,0)*K721)," ")</f>
        <v>0</v>
      </c>
      <c r="O721" s="7">
        <f ca="1">IFERROR(IF(F721="",SUMIF(F$3:F721,F720,O$3:O720),VLOOKUP(J:J,Прайс!A:E,5,0)*K721)," ")</f>
        <v>0</v>
      </c>
      <c r="P721" s="1">
        <f ca="1">IFERROR(IF(F721="",SUMIF(F$3:F721,F720,P$3:P720),VLOOKUP(J:J,Прайс!A:F,6,0)*K721)," ")</f>
        <v>0</v>
      </c>
      <c r="Q721" s="1">
        <f ca="1">IFERROR(IF(F721="",SUMIF(F$3:F721,F720,Q$3:Q720),VLOOKUP(J:J,Прайс!A:G,7,0)*K721)," ")</f>
        <v>0</v>
      </c>
      <c r="R721" s="7">
        <f ca="1">IFERROR(IF(F721="",SUMIF(F$3:F721,F720,R$3:R720),(N721-(M721+O721+P721)))," ")</f>
        <v>0</v>
      </c>
      <c r="S721" s="1">
        <f ca="1">IFERROR(IF(F721="",SUMIF(F$3:F721,F720,S$3:S720),(N721-(M721+O721+Q721)))," ")</f>
        <v>0</v>
      </c>
      <c r="T721" s="23" t="str">
        <f>IFERROR(IF(F721="",AVERAGEIF(F$3:F721,F720,T$3:T721),R721/N721)," ")</f>
        <v xml:space="preserve"> </v>
      </c>
      <c r="U721" s="23" t="str">
        <f>IFERROR(IF(F721="",AVERAGEIF(F$3:F721,F720,U$3:U721),S721/N721)," ")</f>
        <v xml:space="preserve"> </v>
      </c>
      <c r="V721" s="1" t="str">
        <f t="shared" si="35"/>
        <v xml:space="preserve"> </v>
      </c>
      <c r="AB721" s="7">
        <f ca="1">IFERROR(IF(F721="",SUMIF(F$3:F721,F720,AB$3:AB720),Доп!K719+Доп!L719)," ")</f>
        <v>0</v>
      </c>
      <c r="AC721" s="7">
        <f ca="1">IFERROR(IF(F721="",SUMIF(F$3:F721,F720,AC$3:AC720),IF(AB721&gt;0,AB721-(M721+P721),""))," ")</f>
        <v>0</v>
      </c>
      <c r="AD721" s="1">
        <f ca="1">IFERROR(IF(F721="",SUMIF(F$3:F721,F720,AD$3:AD720),IF(AB721&gt;0,AB721-(M721+Q721),""))," ")</f>
        <v>0</v>
      </c>
      <c r="AE721" s="23" t="str">
        <f>IFERROR(IF(F721="",AVERAGEIF(F$3:F721,F720,AE$3:AE721),AC721/N721)," ")</f>
        <v xml:space="preserve"> </v>
      </c>
      <c r="AF721" s="23" t="str">
        <f>IFERROR(IF(F721="",AVERAGEIF(F$3:F721,F720,AF$3:AF721),AD721/N721)," ")</f>
        <v xml:space="preserve"> </v>
      </c>
    </row>
    <row r="722" spans="7:32" ht="19" customHeight="1" x14ac:dyDescent="0.2">
      <c r="G722" s="1" t="str">
        <f t="shared" si="33"/>
        <v/>
      </c>
      <c r="I722" s="1">
        <f t="shared" si="34"/>
        <v>0</v>
      </c>
      <c r="M722" s="1">
        <f ca="1">IF(F722="",SUMIF(F$3:F722,F721,M$3:M721),K722*L722)</f>
        <v>0</v>
      </c>
      <c r="N722" s="1">
        <f ca="1">IFERROR(IF(F722="",SUMIF(F$3:F722,F721,N$3:N721),VLOOKUP(J:J,Прайс!A:C,3,0)*K722)," ")</f>
        <v>0</v>
      </c>
      <c r="O722" s="7">
        <f ca="1">IFERROR(IF(F722="",SUMIF(F$3:F722,F721,O$3:O721),VLOOKUP(J:J,Прайс!A:E,5,0)*K722)," ")</f>
        <v>0</v>
      </c>
      <c r="P722" s="1">
        <f ca="1">IFERROR(IF(F722="",SUMIF(F$3:F722,F721,P$3:P721),VLOOKUP(J:J,Прайс!A:F,6,0)*K722)," ")</f>
        <v>0</v>
      </c>
      <c r="Q722" s="1">
        <f ca="1">IFERROR(IF(F722="",SUMIF(F$3:F722,F721,Q$3:Q721),VLOOKUP(J:J,Прайс!A:G,7,0)*K722)," ")</f>
        <v>0</v>
      </c>
      <c r="R722" s="7">
        <f ca="1">IFERROR(IF(F722="",SUMIF(F$3:F722,F721,R$3:R721),(N722-(M722+O722+P722)))," ")</f>
        <v>0</v>
      </c>
      <c r="S722" s="1">
        <f ca="1">IFERROR(IF(F722="",SUMIF(F$3:F722,F721,S$3:S721),(N722-(M722+O722+Q722)))," ")</f>
        <v>0</v>
      </c>
      <c r="T722" s="23" t="str">
        <f>IFERROR(IF(F722="",AVERAGEIF(F$3:F722,F721,T$3:T722),R722/N722)," ")</f>
        <v xml:space="preserve"> </v>
      </c>
      <c r="U722" s="23" t="str">
        <f>IFERROR(IF(F722="",AVERAGEIF(F$3:F722,F721,U$3:U722),S722/N722)," ")</f>
        <v xml:space="preserve"> </v>
      </c>
      <c r="V722" s="1" t="str">
        <f t="shared" si="35"/>
        <v xml:space="preserve"> </v>
      </c>
      <c r="AB722" s="7">
        <f ca="1">IFERROR(IF(F722="",SUMIF(F$3:F722,F721,AB$3:AB721),Доп!K720+Доп!L720)," ")</f>
        <v>0</v>
      </c>
      <c r="AC722" s="7">
        <f ca="1">IFERROR(IF(F722="",SUMIF(F$3:F722,F721,AC$3:AC721),IF(AB722&gt;0,AB722-(M722+P722),""))," ")</f>
        <v>0</v>
      </c>
      <c r="AD722" s="1">
        <f ca="1">IFERROR(IF(F722="",SUMIF(F$3:F722,F721,AD$3:AD721),IF(AB722&gt;0,AB722-(M722+Q722),""))," ")</f>
        <v>0</v>
      </c>
      <c r="AE722" s="23" t="str">
        <f>IFERROR(IF(F722="",AVERAGEIF(F$3:F722,F721,AE$3:AE722),AC722/N722)," ")</f>
        <v xml:space="preserve"> </v>
      </c>
      <c r="AF722" s="23" t="str">
        <f>IFERROR(IF(F722="",AVERAGEIF(F$3:F722,F721,AF$3:AF722),AD722/N722)," ")</f>
        <v xml:space="preserve"> </v>
      </c>
    </row>
    <row r="723" spans="7:32" ht="19" customHeight="1" x14ac:dyDescent="0.2">
      <c r="G723" s="1" t="str">
        <f t="shared" si="33"/>
        <v/>
      </c>
      <c r="I723" s="1">
        <f t="shared" si="34"/>
        <v>0</v>
      </c>
      <c r="M723" s="1">
        <f ca="1">IF(F723="",SUMIF(F$3:F723,F722,M$3:M722),K723*L723)</f>
        <v>0</v>
      </c>
      <c r="N723" s="1">
        <f ca="1">IFERROR(IF(F723="",SUMIF(F$3:F723,F722,N$3:N722),VLOOKUP(J:J,Прайс!A:C,3,0)*K723)," ")</f>
        <v>0</v>
      </c>
      <c r="O723" s="7">
        <f ca="1">IFERROR(IF(F723="",SUMIF(F$3:F723,F722,O$3:O722),VLOOKUP(J:J,Прайс!A:E,5,0)*K723)," ")</f>
        <v>0</v>
      </c>
      <c r="P723" s="1">
        <f ca="1">IFERROR(IF(F723="",SUMIF(F$3:F723,F722,P$3:P722),VLOOKUP(J:J,Прайс!A:F,6,0)*K723)," ")</f>
        <v>0</v>
      </c>
      <c r="Q723" s="1">
        <f ca="1">IFERROR(IF(F723="",SUMIF(F$3:F723,F722,Q$3:Q722),VLOOKUP(J:J,Прайс!A:G,7,0)*K723)," ")</f>
        <v>0</v>
      </c>
      <c r="R723" s="7">
        <f ca="1">IFERROR(IF(F723="",SUMIF(F$3:F723,F722,R$3:R722),(N723-(M723+O723+P723)))," ")</f>
        <v>0</v>
      </c>
      <c r="S723" s="1">
        <f ca="1">IFERROR(IF(F723="",SUMIF(F$3:F723,F722,S$3:S722),(N723-(M723+O723+Q723)))," ")</f>
        <v>0</v>
      </c>
      <c r="T723" s="23" t="str">
        <f>IFERROR(IF(F723="",AVERAGEIF(F$3:F723,F722,T$3:T723),R723/N723)," ")</f>
        <v xml:space="preserve"> </v>
      </c>
      <c r="U723" s="23" t="str">
        <f>IFERROR(IF(F723="",AVERAGEIF(F$3:F723,F722,U$3:U723),S723/N723)," ")</f>
        <v xml:space="preserve"> </v>
      </c>
      <c r="V723" s="1" t="str">
        <f t="shared" si="35"/>
        <v xml:space="preserve"> </v>
      </c>
      <c r="AB723" s="7">
        <f ca="1">IFERROR(IF(F723="",SUMIF(F$3:F723,F722,AB$3:AB722),Доп!K721+Доп!L721)," ")</f>
        <v>0</v>
      </c>
      <c r="AC723" s="7">
        <f ca="1">IFERROR(IF(F723="",SUMIF(F$3:F723,F722,AC$3:AC722),IF(AB723&gt;0,AB723-(M723+P723),""))," ")</f>
        <v>0</v>
      </c>
      <c r="AD723" s="1">
        <f ca="1">IFERROR(IF(F723="",SUMIF(F$3:F723,F722,AD$3:AD722),IF(AB723&gt;0,AB723-(M723+Q723),""))," ")</f>
        <v>0</v>
      </c>
      <c r="AE723" s="23" t="str">
        <f>IFERROR(IF(F723="",AVERAGEIF(F$3:F723,F722,AE$3:AE723),AC723/N723)," ")</f>
        <v xml:space="preserve"> </v>
      </c>
      <c r="AF723" s="23" t="str">
        <f>IFERROR(IF(F723="",AVERAGEIF(F$3:F723,F722,AF$3:AF723),AD723/N723)," ")</f>
        <v xml:space="preserve"> </v>
      </c>
    </row>
    <row r="724" spans="7:32" ht="19" customHeight="1" x14ac:dyDescent="0.2">
      <c r="G724" s="1" t="str">
        <f t="shared" si="33"/>
        <v/>
      </c>
      <c r="I724" s="1">
        <f t="shared" si="34"/>
        <v>0</v>
      </c>
      <c r="M724" s="1">
        <f ca="1">IF(F724="",SUMIF(F$3:F724,F723,M$3:M723),K724*L724)</f>
        <v>0</v>
      </c>
      <c r="N724" s="1">
        <f ca="1">IFERROR(IF(F724="",SUMIF(F$3:F724,F723,N$3:N723),VLOOKUP(J:J,Прайс!A:C,3,0)*K724)," ")</f>
        <v>0</v>
      </c>
      <c r="O724" s="7">
        <f ca="1">IFERROR(IF(F724="",SUMIF(F$3:F724,F723,O$3:O723),VLOOKUP(J:J,Прайс!A:E,5,0)*K724)," ")</f>
        <v>0</v>
      </c>
      <c r="P724" s="1">
        <f ca="1">IFERROR(IF(F724="",SUMIF(F$3:F724,F723,P$3:P723),VLOOKUP(J:J,Прайс!A:F,6,0)*K724)," ")</f>
        <v>0</v>
      </c>
      <c r="Q724" s="1">
        <f ca="1">IFERROR(IF(F724="",SUMIF(F$3:F724,F723,Q$3:Q723),VLOOKUP(J:J,Прайс!A:G,7,0)*K724)," ")</f>
        <v>0</v>
      </c>
      <c r="R724" s="7">
        <f ca="1">IFERROR(IF(F724="",SUMIF(F$3:F724,F723,R$3:R723),(N724-(M724+O724+P724)))," ")</f>
        <v>0</v>
      </c>
      <c r="S724" s="1">
        <f ca="1">IFERROR(IF(F724="",SUMIF(F$3:F724,F723,S$3:S723),(N724-(M724+O724+Q724)))," ")</f>
        <v>0</v>
      </c>
      <c r="T724" s="23" t="str">
        <f>IFERROR(IF(F724="",AVERAGEIF(F$3:F724,F723,T$3:T724),R724/N724)," ")</f>
        <v xml:space="preserve"> </v>
      </c>
      <c r="U724" s="23" t="str">
        <f>IFERROR(IF(F724="",AVERAGEIF(F$3:F724,F723,U$3:U724),S724/N724)," ")</f>
        <v xml:space="preserve"> </v>
      </c>
      <c r="V724" s="1" t="str">
        <f t="shared" si="35"/>
        <v xml:space="preserve"> </v>
      </c>
      <c r="AB724" s="7">
        <f ca="1">IFERROR(IF(F724="",SUMIF(F$3:F724,F723,AB$3:AB723),Доп!K722+Доп!L722)," ")</f>
        <v>0</v>
      </c>
      <c r="AC724" s="7">
        <f ca="1">IFERROR(IF(F724="",SUMIF(F$3:F724,F723,AC$3:AC723),IF(AB724&gt;0,AB724-(M724+P724),""))," ")</f>
        <v>0</v>
      </c>
      <c r="AD724" s="1">
        <f ca="1">IFERROR(IF(F724="",SUMIF(F$3:F724,F723,AD$3:AD723),IF(AB724&gt;0,AB724-(M724+Q724),""))," ")</f>
        <v>0</v>
      </c>
      <c r="AE724" s="23" t="str">
        <f>IFERROR(IF(F724="",AVERAGEIF(F$3:F724,F723,AE$3:AE724),AC724/N724)," ")</f>
        <v xml:space="preserve"> </v>
      </c>
      <c r="AF724" s="23" t="str">
        <f>IFERROR(IF(F724="",AVERAGEIF(F$3:F724,F723,AF$3:AF724),AD724/N724)," ")</f>
        <v xml:space="preserve"> </v>
      </c>
    </row>
    <row r="725" spans="7:32" ht="19" customHeight="1" x14ac:dyDescent="0.2">
      <c r="G725" s="1" t="str">
        <f t="shared" si="33"/>
        <v/>
      </c>
      <c r="I725" s="1">
        <f t="shared" si="34"/>
        <v>0</v>
      </c>
      <c r="M725" s="1">
        <f ca="1">IF(F725="",SUMIF(F$3:F725,F724,M$3:M724),K725*L725)</f>
        <v>0</v>
      </c>
      <c r="N725" s="1">
        <f ca="1">IFERROR(IF(F725="",SUMIF(F$3:F725,F724,N$3:N724),VLOOKUP(J:J,Прайс!A:C,3,0)*K725)," ")</f>
        <v>0</v>
      </c>
      <c r="O725" s="7">
        <f ca="1">IFERROR(IF(F725="",SUMIF(F$3:F725,F724,O$3:O724),VLOOKUP(J:J,Прайс!A:E,5,0)*K725)," ")</f>
        <v>0</v>
      </c>
      <c r="P725" s="1">
        <f ca="1">IFERROR(IF(F725="",SUMIF(F$3:F725,F724,P$3:P724),VLOOKUP(J:J,Прайс!A:F,6,0)*K725)," ")</f>
        <v>0</v>
      </c>
      <c r="Q725" s="1">
        <f ca="1">IFERROR(IF(F725="",SUMIF(F$3:F725,F724,Q$3:Q724),VLOOKUP(J:J,Прайс!A:G,7,0)*K725)," ")</f>
        <v>0</v>
      </c>
      <c r="R725" s="7">
        <f ca="1">IFERROR(IF(F725="",SUMIF(F$3:F725,F724,R$3:R724),(N725-(M725+O725+P725)))," ")</f>
        <v>0</v>
      </c>
      <c r="S725" s="1">
        <f ca="1">IFERROR(IF(F725="",SUMIF(F$3:F725,F724,S$3:S724),(N725-(M725+O725+Q725)))," ")</f>
        <v>0</v>
      </c>
      <c r="T725" s="23" t="str">
        <f>IFERROR(IF(F725="",AVERAGEIF(F$3:F725,F724,T$3:T725),R725/N725)," ")</f>
        <v xml:space="preserve"> </v>
      </c>
      <c r="U725" s="23" t="str">
        <f>IFERROR(IF(F725="",AVERAGEIF(F$3:F725,F724,U$3:U725),S725/N725)," ")</f>
        <v xml:space="preserve"> </v>
      </c>
      <c r="V725" s="1" t="str">
        <f t="shared" si="35"/>
        <v xml:space="preserve"> </v>
      </c>
      <c r="AB725" s="7">
        <f ca="1">IFERROR(IF(F725="",SUMIF(F$3:F725,F724,AB$3:AB724),Доп!K723+Доп!L723)," ")</f>
        <v>0</v>
      </c>
      <c r="AC725" s="7">
        <f ca="1">IFERROR(IF(F725="",SUMIF(F$3:F725,F724,AC$3:AC724),IF(AB725&gt;0,AB725-(M725+P725),""))," ")</f>
        <v>0</v>
      </c>
      <c r="AD725" s="1">
        <f ca="1">IFERROR(IF(F725="",SUMIF(F$3:F725,F724,AD$3:AD724),IF(AB725&gt;0,AB725-(M725+Q725),""))," ")</f>
        <v>0</v>
      </c>
      <c r="AE725" s="23" t="str">
        <f>IFERROR(IF(F725="",AVERAGEIF(F$3:F725,F724,AE$3:AE725),AC725/N725)," ")</f>
        <v xml:space="preserve"> </v>
      </c>
      <c r="AF725" s="23" t="str">
        <f>IFERROR(IF(F725="",AVERAGEIF(F$3:F725,F724,AF$3:AF725),AD725/N725)," ")</f>
        <v xml:space="preserve"> </v>
      </c>
    </row>
    <row r="726" spans="7:32" ht="19" customHeight="1" x14ac:dyDescent="0.2">
      <c r="G726" s="1" t="str">
        <f t="shared" si="33"/>
        <v/>
      </c>
      <c r="I726" s="1">
        <f t="shared" si="34"/>
        <v>0</v>
      </c>
      <c r="M726" s="1">
        <f ca="1">IF(F726="",SUMIF(F$3:F726,F725,M$3:M725),K726*L726)</f>
        <v>0</v>
      </c>
      <c r="N726" s="1">
        <f ca="1">IFERROR(IF(F726="",SUMIF(F$3:F726,F725,N$3:N725),VLOOKUP(J:J,Прайс!A:C,3,0)*K726)," ")</f>
        <v>0</v>
      </c>
      <c r="O726" s="7">
        <f ca="1">IFERROR(IF(F726="",SUMIF(F$3:F726,F725,O$3:O725),VLOOKUP(J:J,Прайс!A:E,5,0)*K726)," ")</f>
        <v>0</v>
      </c>
      <c r="P726" s="1">
        <f ca="1">IFERROR(IF(F726="",SUMIF(F$3:F726,F725,P$3:P725),VLOOKUP(J:J,Прайс!A:F,6,0)*K726)," ")</f>
        <v>0</v>
      </c>
      <c r="Q726" s="1">
        <f ca="1">IFERROR(IF(F726="",SUMIF(F$3:F726,F725,Q$3:Q725),VLOOKUP(J:J,Прайс!A:G,7,0)*K726)," ")</f>
        <v>0</v>
      </c>
      <c r="R726" s="7">
        <f ca="1">IFERROR(IF(F726="",SUMIF(F$3:F726,F725,R$3:R725),(N726-(M726+O726+P726)))," ")</f>
        <v>0</v>
      </c>
      <c r="S726" s="1">
        <f ca="1">IFERROR(IF(F726="",SUMIF(F$3:F726,F725,S$3:S725),(N726-(M726+O726+Q726)))," ")</f>
        <v>0</v>
      </c>
      <c r="T726" s="23" t="str">
        <f>IFERROR(IF(F726="",AVERAGEIF(F$3:F726,F725,T$3:T726),R726/N726)," ")</f>
        <v xml:space="preserve"> </v>
      </c>
      <c r="U726" s="23" t="str">
        <f>IFERROR(IF(F726="",AVERAGEIF(F$3:F726,F725,U$3:U726),S726/N726)," ")</f>
        <v xml:space="preserve"> </v>
      </c>
      <c r="V726" s="1" t="str">
        <f t="shared" si="35"/>
        <v xml:space="preserve"> </v>
      </c>
      <c r="AB726" s="7">
        <f ca="1">IFERROR(IF(F726="",SUMIF(F$3:F726,F725,AB$3:AB725),Доп!K724+Доп!L724)," ")</f>
        <v>0</v>
      </c>
      <c r="AC726" s="7">
        <f ca="1">IFERROR(IF(F726="",SUMIF(F$3:F726,F725,AC$3:AC725),IF(AB726&gt;0,AB726-(M726+P726),""))," ")</f>
        <v>0</v>
      </c>
      <c r="AD726" s="1">
        <f ca="1">IFERROR(IF(F726="",SUMIF(F$3:F726,F725,AD$3:AD725),IF(AB726&gt;0,AB726-(M726+Q726),""))," ")</f>
        <v>0</v>
      </c>
      <c r="AE726" s="23" t="str">
        <f>IFERROR(IF(F726="",AVERAGEIF(F$3:F726,F725,AE$3:AE726),AC726/N726)," ")</f>
        <v xml:space="preserve"> </v>
      </c>
      <c r="AF726" s="23" t="str">
        <f>IFERROR(IF(F726="",AVERAGEIF(F$3:F726,F725,AF$3:AF726),AD726/N726)," ")</f>
        <v xml:space="preserve"> </v>
      </c>
    </row>
    <row r="727" spans="7:32" ht="19" customHeight="1" x14ac:dyDescent="0.2">
      <c r="G727" s="1" t="str">
        <f t="shared" si="33"/>
        <v/>
      </c>
      <c r="I727" s="1">
        <f t="shared" si="34"/>
        <v>0</v>
      </c>
      <c r="M727" s="1">
        <f ca="1">IF(F727="",SUMIF(F$3:F727,F726,M$3:M726),K727*L727)</f>
        <v>0</v>
      </c>
      <c r="N727" s="1">
        <f ca="1">IFERROR(IF(F727="",SUMIF(F$3:F727,F726,N$3:N726),VLOOKUP(J:J,Прайс!A:C,3,0)*K727)," ")</f>
        <v>0</v>
      </c>
      <c r="O727" s="7">
        <f ca="1">IFERROR(IF(F727="",SUMIF(F$3:F727,F726,O$3:O726),VLOOKUP(J:J,Прайс!A:E,5,0)*K727)," ")</f>
        <v>0</v>
      </c>
      <c r="P727" s="1">
        <f ca="1">IFERROR(IF(F727="",SUMIF(F$3:F727,F726,P$3:P726),VLOOKUP(J:J,Прайс!A:F,6,0)*K727)," ")</f>
        <v>0</v>
      </c>
      <c r="Q727" s="1">
        <f ca="1">IFERROR(IF(F727="",SUMIF(F$3:F727,F726,Q$3:Q726),VLOOKUP(J:J,Прайс!A:G,7,0)*K727)," ")</f>
        <v>0</v>
      </c>
      <c r="R727" s="7">
        <f ca="1">IFERROR(IF(F727="",SUMIF(F$3:F727,F726,R$3:R726),(N727-(M727+O727+P727)))," ")</f>
        <v>0</v>
      </c>
      <c r="S727" s="1">
        <f ca="1">IFERROR(IF(F727="",SUMIF(F$3:F727,F726,S$3:S726),(N727-(M727+O727+Q727)))," ")</f>
        <v>0</v>
      </c>
      <c r="T727" s="23" t="str">
        <f>IFERROR(IF(F727="",AVERAGEIF(F$3:F727,F726,T$3:T727),R727/N727)," ")</f>
        <v xml:space="preserve"> </v>
      </c>
      <c r="U727" s="23" t="str">
        <f>IFERROR(IF(F727="",AVERAGEIF(F$3:F727,F726,U$3:U727),S727/N727)," ")</f>
        <v xml:space="preserve"> </v>
      </c>
      <c r="V727" s="1" t="str">
        <f t="shared" si="35"/>
        <v xml:space="preserve"> </v>
      </c>
      <c r="AB727" s="7">
        <f ca="1">IFERROR(IF(F727="",SUMIF(F$3:F727,F726,AB$3:AB726),Доп!K725+Доп!L725)," ")</f>
        <v>0</v>
      </c>
      <c r="AC727" s="7">
        <f ca="1">IFERROR(IF(F727="",SUMIF(F$3:F727,F726,AC$3:AC726),IF(AB727&gt;0,AB727-(M727+P727),""))," ")</f>
        <v>0</v>
      </c>
      <c r="AD727" s="1">
        <f ca="1">IFERROR(IF(F727="",SUMIF(F$3:F727,F726,AD$3:AD726),IF(AB727&gt;0,AB727-(M727+Q727),""))," ")</f>
        <v>0</v>
      </c>
      <c r="AE727" s="23" t="str">
        <f>IFERROR(IF(F727="",AVERAGEIF(F$3:F727,F726,AE$3:AE727),AC727/N727)," ")</f>
        <v xml:space="preserve"> </v>
      </c>
      <c r="AF727" s="23" t="str">
        <f>IFERROR(IF(F727="",AVERAGEIF(F$3:F727,F726,AF$3:AF727),AD727/N727)," ")</f>
        <v xml:space="preserve"> </v>
      </c>
    </row>
    <row r="728" spans="7:32" ht="19" customHeight="1" x14ac:dyDescent="0.2">
      <c r="G728" s="1" t="str">
        <f t="shared" si="33"/>
        <v/>
      </c>
      <c r="I728" s="1">
        <f t="shared" si="34"/>
        <v>0</v>
      </c>
      <c r="M728" s="1">
        <f ca="1">IF(F728="",SUMIF(F$3:F728,F727,M$3:M727),K728*L728)</f>
        <v>0</v>
      </c>
      <c r="N728" s="1">
        <f ca="1">IFERROR(IF(F728="",SUMIF(F$3:F728,F727,N$3:N727),VLOOKUP(J:J,Прайс!A:C,3,0)*K728)," ")</f>
        <v>0</v>
      </c>
      <c r="O728" s="7">
        <f ca="1">IFERROR(IF(F728="",SUMIF(F$3:F728,F727,O$3:O727),VLOOKUP(J:J,Прайс!A:E,5,0)*K728)," ")</f>
        <v>0</v>
      </c>
      <c r="P728" s="1">
        <f ca="1">IFERROR(IF(F728="",SUMIF(F$3:F728,F727,P$3:P727),VLOOKUP(J:J,Прайс!A:F,6,0)*K728)," ")</f>
        <v>0</v>
      </c>
      <c r="Q728" s="1">
        <f ca="1">IFERROR(IF(F728="",SUMIF(F$3:F728,F727,Q$3:Q727),VLOOKUP(J:J,Прайс!A:G,7,0)*K728)," ")</f>
        <v>0</v>
      </c>
      <c r="R728" s="7">
        <f ca="1">IFERROR(IF(F728="",SUMIF(F$3:F728,F727,R$3:R727),(N728-(M728+O728+P728)))," ")</f>
        <v>0</v>
      </c>
      <c r="S728" s="1">
        <f ca="1">IFERROR(IF(F728="",SUMIF(F$3:F728,F727,S$3:S727),(N728-(M728+O728+Q728)))," ")</f>
        <v>0</v>
      </c>
      <c r="T728" s="23" t="str">
        <f>IFERROR(IF(F728="",AVERAGEIF(F$3:F728,F727,T$3:T728),R728/N728)," ")</f>
        <v xml:space="preserve"> </v>
      </c>
      <c r="U728" s="23" t="str">
        <f>IFERROR(IF(F728="",AVERAGEIF(F$3:F728,F727,U$3:U728),S728/N728)," ")</f>
        <v xml:space="preserve"> </v>
      </c>
      <c r="V728" s="1" t="str">
        <f t="shared" si="35"/>
        <v xml:space="preserve"> </v>
      </c>
      <c r="AB728" s="7">
        <f ca="1">IFERROR(IF(F728="",SUMIF(F$3:F728,F727,AB$3:AB727),Доп!K726+Доп!L726)," ")</f>
        <v>0</v>
      </c>
      <c r="AC728" s="7">
        <f ca="1">IFERROR(IF(F728="",SUMIF(F$3:F728,F727,AC$3:AC727),IF(AB728&gt;0,AB728-(M728+P728),""))," ")</f>
        <v>0</v>
      </c>
      <c r="AD728" s="1">
        <f ca="1">IFERROR(IF(F728="",SUMIF(F$3:F728,F727,AD$3:AD727),IF(AB728&gt;0,AB728-(M728+Q728),""))," ")</f>
        <v>0</v>
      </c>
      <c r="AE728" s="23" t="str">
        <f>IFERROR(IF(F728="",AVERAGEIF(F$3:F728,F727,AE$3:AE728),AC728/N728)," ")</f>
        <v xml:space="preserve"> </v>
      </c>
      <c r="AF728" s="23" t="str">
        <f>IFERROR(IF(F728="",AVERAGEIF(F$3:F728,F727,AF$3:AF728),AD728/N728)," ")</f>
        <v xml:space="preserve"> </v>
      </c>
    </row>
    <row r="729" spans="7:32" ht="19" customHeight="1" x14ac:dyDescent="0.2">
      <c r="G729" s="1" t="str">
        <f t="shared" si="33"/>
        <v/>
      </c>
      <c r="I729" s="1">
        <f t="shared" si="34"/>
        <v>0</v>
      </c>
      <c r="M729" s="1">
        <f ca="1">IF(F729="",SUMIF(F$3:F729,F728,M$3:M728),K729*L729)</f>
        <v>0</v>
      </c>
      <c r="N729" s="1">
        <f ca="1">IFERROR(IF(F729="",SUMIF(F$3:F729,F728,N$3:N728),VLOOKUP(J:J,Прайс!A:C,3,0)*K729)," ")</f>
        <v>0</v>
      </c>
      <c r="O729" s="7">
        <f ca="1">IFERROR(IF(F729="",SUMIF(F$3:F729,F728,O$3:O728),VLOOKUP(J:J,Прайс!A:E,5,0)*K729)," ")</f>
        <v>0</v>
      </c>
      <c r="P729" s="1">
        <f ca="1">IFERROR(IF(F729="",SUMIF(F$3:F729,F728,P$3:P728),VLOOKUP(J:J,Прайс!A:F,6,0)*K729)," ")</f>
        <v>0</v>
      </c>
      <c r="Q729" s="1">
        <f ca="1">IFERROR(IF(F729="",SUMIF(F$3:F729,F728,Q$3:Q728),VLOOKUP(J:J,Прайс!A:G,7,0)*K729)," ")</f>
        <v>0</v>
      </c>
      <c r="R729" s="7">
        <f ca="1">IFERROR(IF(F729="",SUMIF(F$3:F729,F728,R$3:R728),(N729-(M729+O729+P729)))," ")</f>
        <v>0</v>
      </c>
      <c r="S729" s="1">
        <f ca="1">IFERROR(IF(F729="",SUMIF(F$3:F729,F728,S$3:S728),(N729-(M729+O729+Q729)))," ")</f>
        <v>0</v>
      </c>
      <c r="T729" s="23" t="str">
        <f>IFERROR(IF(F729="",AVERAGEIF(F$3:F729,F728,T$3:T729),R729/N729)," ")</f>
        <v xml:space="preserve"> </v>
      </c>
      <c r="U729" s="23" t="str">
        <f>IFERROR(IF(F729="",AVERAGEIF(F$3:F729,F728,U$3:U729),S729/N729)," ")</f>
        <v xml:space="preserve"> </v>
      </c>
      <c r="V729" s="1" t="str">
        <f t="shared" si="35"/>
        <v xml:space="preserve"> </v>
      </c>
      <c r="AB729" s="7">
        <f ca="1">IFERROR(IF(F729="",SUMIF(F$3:F729,F728,AB$3:AB728),Доп!K727+Доп!L727)," ")</f>
        <v>0</v>
      </c>
      <c r="AC729" s="7">
        <f ca="1">IFERROR(IF(F729="",SUMIF(F$3:F729,F728,AC$3:AC728),IF(AB729&gt;0,AB729-(M729+P729),""))," ")</f>
        <v>0</v>
      </c>
      <c r="AD729" s="1">
        <f ca="1">IFERROR(IF(F729="",SUMIF(F$3:F729,F728,AD$3:AD728),IF(AB729&gt;0,AB729-(M729+Q729),""))," ")</f>
        <v>0</v>
      </c>
      <c r="AE729" s="23" t="str">
        <f>IFERROR(IF(F729="",AVERAGEIF(F$3:F729,F728,AE$3:AE729),AC729/N729)," ")</f>
        <v xml:space="preserve"> </v>
      </c>
      <c r="AF729" s="23" t="str">
        <f>IFERROR(IF(F729="",AVERAGEIF(F$3:F729,F728,AF$3:AF729),AD729/N729)," ")</f>
        <v xml:space="preserve"> </v>
      </c>
    </row>
    <row r="730" spans="7:32" ht="19" customHeight="1" x14ac:dyDescent="0.2">
      <c r="G730" s="1" t="str">
        <f t="shared" si="33"/>
        <v/>
      </c>
      <c r="I730" s="1">
        <f t="shared" si="34"/>
        <v>0</v>
      </c>
      <c r="M730" s="1">
        <f ca="1">IF(F730="",SUMIF(F$3:F730,F729,M$3:M729),K730*L730)</f>
        <v>0</v>
      </c>
      <c r="N730" s="1">
        <f ca="1">IFERROR(IF(F730="",SUMIF(F$3:F730,F729,N$3:N729),VLOOKUP(J:J,Прайс!A:C,3,0)*K730)," ")</f>
        <v>0</v>
      </c>
      <c r="O730" s="7">
        <f ca="1">IFERROR(IF(F730="",SUMIF(F$3:F730,F729,O$3:O729),VLOOKUP(J:J,Прайс!A:E,5,0)*K730)," ")</f>
        <v>0</v>
      </c>
      <c r="P730" s="1">
        <f ca="1">IFERROR(IF(F730="",SUMIF(F$3:F730,F729,P$3:P729),VLOOKUP(J:J,Прайс!A:F,6,0)*K730)," ")</f>
        <v>0</v>
      </c>
      <c r="Q730" s="1">
        <f ca="1">IFERROR(IF(F730="",SUMIF(F$3:F730,F729,Q$3:Q729),VLOOKUP(J:J,Прайс!A:G,7,0)*K730)," ")</f>
        <v>0</v>
      </c>
      <c r="R730" s="7">
        <f ca="1">IFERROR(IF(F730="",SUMIF(F$3:F730,F729,R$3:R729),(N730-(M730+O730+P730)))," ")</f>
        <v>0</v>
      </c>
      <c r="S730" s="1">
        <f ca="1">IFERROR(IF(F730="",SUMIF(F$3:F730,F729,S$3:S729),(N730-(M730+O730+Q730)))," ")</f>
        <v>0</v>
      </c>
      <c r="T730" s="23" t="str">
        <f>IFERROR(IF(F730="",AVERAGEIF(F$3:F730,F729,T$3:T730),R730/N730)," ")</f>
        <v xml:space="preserve"> </v>
      </c>
      <c r="U730" s="23" t="str">
        <f>IFERROR(IF(F730="",AVERAGEIF(F$3:F730,F729,U$3:U730),S730/N730)," ")</f>
        <v xml:space="preserve"> </v>
      </c>
      <c r="V730" s="1" t="str">
        <f t="shared" si="35"/>
        <v xml:space="preserve"> </v>
      </c>
      <c r="AB730" s="7">
        <f ca="1">IFERROR(IF(F730="",SUMIF(F$3:F730,F729,AB$3:AB729),Доп!K728+Доп!L728)," ")</f>
        <v>0</v>
      </c>
      <c r="AC730" s="7">
        <f ca="1">IFERROR(IF(F730="",SUMIF(F$3:F730,F729,AC$3:AC729),IF(AB730&gt;0,AB730-(M730+P730),""))," ")</f>
        <v>0</v>
      </c>
      <c r="AD730" s="1">
        <f ca="1">IFERROR(IF(F730="",SUMIF(F$3:F730,F729,AD$3:AD729),IF(AB730&gt;0,AB730-(M730+Q730),""))," ")</f>
        <v>0</v>
      </c>
      <c r="AE730" s="23" t="str">
        <f>IFERROR(IF(F730="",AVERAGEIF(F$3:F730,F729,AE$3:AE730),AC730/N730)," ")</f>
        <v xml:space="preserve"> </v>
      </c>
      <c r="AF730" s="23" t="str">
        <f>IFERROR(IF(F730="",AVERAGEIF(F$3:F730,F729,AF$3:AF730),AD730/N730)," ")</f>
        <v xml:space="preserve"> </v>
      </c>
    </row>
    <row r="731" spans="7:32" ht="19" customHeight="1" x14ac:dyDescent="0.2">
      <c r="G731" s="1" t="str">
        <f t="shared" si="33"/>
        <v/>
      </c>
      <c r="I731" s="1">
        <f t="shared" si="34"/>
        <v>0</v>
      </c>
      <c r="M731" s="1">
        <f ca="1">IF(F731="",SUMIF(F$3:F731,F730,M$3:M730),K731*L731)</f>
        <v>0</v>
      </c>
      <c r="N731" s="1">
        <f ca="1">IFERROR(IF(F731="",SUMIF(F$3:F731,F730,N$3:N730),VLOOKUP(J:J,Прайс!A:C,3,0)*K731)," ")</f>
        <v>0</v>
      </c>
      <c r="O731" s="7">
        <f ca="1">IFERROR(IF(F731="",SUMIF(F$3:F731,F730,O$3:O730),VLOOKUP(J:J,Прайс!A:E,5,0)*K731)," ")</f>
        <v>0</v>
      </c>
      <c r="P731" s="1">
        <f ca="1">IFERROR(IF(F731="",SUMIF(F$3:F731,F730,P$3:P730),VLOOKUP(J:J,Прайс!A:F,6,0)*K731)," ")</f>
        <v>0</v>
      </c>
      <c r="Q731" s="1">
        <f ca="1">IFERROR(IF(F731="",SUMIF(F$3:F731,F730,Q$3:Q730),VLOOKUP(J:J,Прайс!A:G,7,0)*K731)," ")</f>
        <v>0</v>
      </c>
      <c r="R731" s="7">
        <f ca="1">IFERROR(IF(F731="",SUMIF(F$3:F731,F730,R$3:R730),(N731-(M731+O731+P731)))," ")</f>
        <v>0</v>
      </c>
      <c r="S731" s="1">
        <f ca="1">IFERROR(IF(F731="",SUMIF(F$3:F731,F730,S$3:S730),(N731-(M731+O731+Q731)))," ")</f>
        <v>0</v>
      </c>
      <c r="T731" s="23" t="str">
        <f>IFERROR(IF(F731="",AVERAGEIF(F$3:F731,F730,T$3:T731),R731/N731)," ")</f>
        <v xml:space="preserve"> </v>
      </c>
      <c r="U731" s="23" t="str">
        <f>IFERROR(IF(F731="",AVERAGEIF(F$3:F731,F730,U$3:U731),S731/N731)," ")</f>
        <v xml:space="preserve"> </v>
      </c>
      <c r="V731" s="1" t="str">
        <f t="shared" si="35"/>
        <v xml:space="preserve"> </v>
      </c>
      <c r="AB731" s="7">
        <f ca="1">IFERROR(IF(F731="",SUMIF(F$3:F731,F730,AB$3:AB730),Доп!K729+Доп!L729)," ")</f>
        <v>0</v>
      </c>
      <c r="AC731" s="7">
        <f ca="1">IFERROR(IF(F731="",SUMIF(F$3:F731,F730,AC$3:AC730),IF(AB731&gt;0,AB731-(M731+P731),""))," ")</f>
        <v>0</v>
      </c>
      <c r="AD731" s="1">
        <f ca="1">IFERROR(IF(F731="",SUMIF(F$3:F731,F730,AD$3:AD730),IF(AB731&gt;0,AB731-(M731+Q731),""))," ")</f>
        <v>0</v>
      </c>
      <c r="AE731" s="23" t="str">
        <f>IFERROR(IF(F731="",AVERAGEIF(F$3:F731,F730,AE$3:AE731),AC731/N731)," ")</f>
        <v xml:space="preserve"> </v>
      </c>
      <c r="AF731" s="23" t="str">
        <f>IFERROR(IF(F731="",AVERAGEIF(F$3:F731,F730,AF$3:AF731),AD731/N731)," ")</f>
        <v xml:space="preserve"> </v>
      </c>
    </row>
    <row r="732" spans="7:32" ht="19" customHeight="1" x14ac:dyDescent="0.2">
      <c r="G732" s="1" t="str">
        <f t="shared" si="33"/>
        <v/>
      </c>
      <c r="I732" s="1">
        <f t="shared" si="34"/>
        <v>0</v>
      </c>
      <c r="M732" s="1">
        <f ca="1">IF(F732="",SUMIF(F$3:F732,F731,M$3:M731),K732*L732)</f>
        <v>0</v>
      </c>
      <c r="N732" s="1">
        <f ca="1">IFERROR(IF(F732="",SUMIF(F$3:F732,F731,N$3:N731),VLOOKUP(J:J,Прайс!A:C,3,0)*K732)," ")</f>
        <v>0</v>
      </c>
      <c r="O732" s="7">
        <f ca="1">IFERROR(IF(F732="",SUMIF(F$3:F732,F731,O$3:O731),VLOOKUP(J:J,Прайс!A:E,5,0)*K732)," ")</f>
        <v>0</v>
      </c>
      <c r="P732" s="1">
        <f ca="1">IFERROR(IF(F732="",SUMIF(F$3:F732,F731,P$3:P731),VLOOKUP(J:J,Прайс!A:F,6,0)*K732)," ")</f>
        <v>0</v>
      </c>
      <c r="Q732" s="1">
        <f ca="1">IFERROR(IF(F732="",SUMIF(F$3:F732,F731,Q$3:Q731),VLOOKUP(J:J,Прайс!A:G,7,0)*K732)," ")</f>
        <v>0</v>
      </c>
      <c r="R732" s="7">
        <f ca="1">IFERROR(IF(F732="",SUMIF(F$3:F732,F731,R$3:R731),(N732-(M732+O732+P732)))," ")</f>
        <v>0</v>
      </c>
      <c r="S732" s="1">
        <f ca="1">IFERROR(IF(F732="",SUMIF(F$3:F732,F731,S$3:S731),(N732-(M732+O732+Q732)))," ")</f>
        <v>0</v>
      </c>
      <c r="T732" s="23" t="str">
        <f>IFERROR(IF(F732="",AVERAGEIF(F$3:F732,F731,T$3:T732),R732/N732)," ")</f>
        <v xml:space="preserve"> </v>
      </c>
      <c r="U732" s="23" t="str">
        <f>IFERROR(IF(F732="",AVERAGEIF(F$3:F732,F731,U$3:U732),S732/N732)," ")</f>
        <v xml:space="preserve"> </v>
      </c>
      <c r="V732" s="1" t="str">
        <f t="shared" si="35"/>
        <v xml:space="preserve"> </v>
      </c>
      <c r="AB732" s="7">
        <f ca="1">IFERROR(IF(F732="",SUMIF(F$3:F732,F731,AB$3:AB731),Доп!K730+Доп!L730)," ")</f>
        <v>0</v>
      </c>
      <c r="AC732" s="7">
        <f ca="1">IFERROR(IF(F732="",SUMIF(F$3:F732,F731,AC$3:AC731),IF(AB732&gt;0,AB732-(M732+P732),""))," ")</f>
        <v>0</v>
      </c>
      <c r="AD732" s="1">
        <f ca="1">IFERROR(IF(F732="",SUMIF(F$3:F732,F731,AD$3:AD731),IF(AB732&gt;0,AB732-(M732+Q732),""))," ")</f>
        <v>0</v>
      </c>
      <c r="AE732" s="23" t="str">
        <f>IFERROR(IF(F732="",AVERAGEIF(F$3:F732,F731,AE$3:AE732),AC732/N732)," ")</f>
        <v xml:space="preserve"> </v>
      </c>
      <c r="AF732" s="23" t="str">
        <f>IFERROR(IF(F732="",AVERAGEIF(F$3:F732,F731,AF$3:AF732),AD732/N732)," ")</f>
        <v xml:space="preserve"> </v>
      </c>
    </row>
    <row r="733" spans="7:32" ht="19" customHeight="1" x14ac:dyDescent="0.2">
      <c r="G733" s="1" t="str">
        <f t="shared" si="33"/>
        <v/>
      </c>
      <c r="I733" s="1">
        <f t="shared" si="34"/>
        <v>0</v>
      </c>
      <c r="M733" s="1">
        <f ca="1">IF(F733="",SUMIF(F$3:F733,F732,M$3:M732),K733*L733)</f>
        <v>0</v>
      </c>
      <c r="N733" s="1">
        <f ca="1">IFERROR(IF(F733="",SUMIF(F$3:F733,F732,N$3:N732),VLOOKUP(J:J,Прайс!A:C,3,0)*K733)," ")</f>
        <v>0</v>
      </c>
      <c r="O733" s="7">
        <f ca="1">IFERROR(IF(F733="",SUMIF(F$3:F733,F732,O$3:O732),VLOOKUP(J:J,Прайс!A:E,5,0)*K733)," ")</f>
        <v>0</v>
      </c>
      <c r="P733" s="1">
        <f ca="1">IFERROR(IF(F733="",SUMIF(F$3:F733,F732,P$3:P732),VLOOKUP(J:J,Прайс!A:F,6,0)*K733)," ")</f>
        <v>0</v>
      </c>
      <c r="Q733" s="1">
        <f ca="1">IFERROR(IF(F733="",SUMIF(F$3:F733,F732,Q$3:Q732),VLOOKUP(J:J,Прайс!A:G,7,0)*K733)," ")</f>
        <v>0</v>
      </c>
      <c r="R733" s="7">
        <f ca="1">IFERROR(IF(F733="",SUMIF(F$3:F733,F732,R$3:R732),(N733-(M733+O733+P733)))," ")</f>
        <v>0</v>
      </c>
      <c r="S733" s="1">
        <f ca="1">IFERROR(IF(F733="",SUMIF(F$3:F733,F732,S$3:S732),(N733-(M733+O733+Q733)))," ")</f>
        <v>0</v>
      </c>
      <c r="T733" s="23" t="str">
        <f>IFERROR(IF(F733="",AVERAGEIF(F$3:F733,F732,T$3:T733),R733/N733)," ")</f>
        <v xml:space="preserve"> </v>
      </c>
      <c r="U733" s="23" t="str">
        <f>IFERROR(IF(F733="",AVERAGEIF(F$3:F733,F732,U$3:U733),S733/N733)," ")</f>
        <v xml:space="preserve"> </v>
      </c>
      <c r="V733" s="1" t="str">
        <f t="shared" si="35"/>
        <v xml:space="preserve"> </v>
      </c>
      <c r="AB733" s="7">
        <f ca="1">IFERROR(IF(F733="",SUMIF(F$3:F733,F732,AB$3:AB732),Доп!K731+Доп!L731)," ")</f>
        <v>0</v>
      </c>
      <c r="AC733" s="7">
        <f ca="1">IFERROR(IF(F733="",SUMIF(F$3:F733,F732,AC$3:AC732),IF(AB733&gt;0,AB733-(M733+P733),""))," ")</f>
        <v>0</v>
      </c>
      <c r="AD733" s="1">
        <f ca="1">IFERROR(IF(F733="",SUMIF(F$3:F733,F732,AD$3:AD732),IF(AB733&gt;0,AB733-(M733+Q733),""))," ")</f>
        <v>0</v>
      </c>
      <c r="AE733" s="23" t="str">
        <f>IFERROR(IF(F733="",AVERAGEIF(F$3:F733,F732,AE$3:AE733),AC733/N733)," ")</f>
        <v xml:space="preserve"> </v>
      </c>
      <c r="AF733" s="23" t="str">
        <f>IFERROR(IF(F733="",AVERAGEIF(F$3:F733,F732,AF$3:AF733),AD733/N733)," ")</f>
        <v xml:space="preserve"> </v>
      </c>
    </row>
    <row r="734" spans="7:32" ht="19" customHeight="1" x14ac:dyDescent="0.2">
      <c r="G734" s="1" t="str">
        <f t="shared" si="33"/>
        <v/>
      </c>
      <c r="I734" s="1">
        <f t="shared" si="34"/>
        <v>0</v>
      </c>
      <c r="M734" s="1">
        <f ca="1">IF(F734="",SUMIF(F$3:F734,F733,M$3:M733),K734*L734)</f>
        <v>0</v>
      </c>
      <c r="N734" s="1">
        <f ca="1">IFERROR(IF(F734="",SUMIF(F$3:F734,F733,N$3:N733),VLOOKUP(J:J,Прайс!A:C,3,0)*K734)," ")</f>
        <v>0</v>
      </c>
      <c r="O734" s="7">
        <f ca="1">IFERROR(IF(F734="",SUMIF(F$3:F734,F733,O$3:O733),VLOOKUP(J:J,Прайс!A:E,5,0)*K734)," ")</f>
        <v>0</v>
      </c>
      <c r="P734" s="1">
        <f ca="1">IFERROR(IF(F734="",SUMIF(F$3:F734,F733,P$3:P733),VLOOKUP(J:J,Прайс!A:F,6,0)*K734)," ")</f>
        <v>0</v>
      </c>
      <c r="Q734" s="1">
        <f ca="1">IFERROR(IF(F734="",SUMIF(F$3:F734,F733,Q$3:Q733),VLOOKUP(J:J,Прайс!A:G,7,0)*K734)," ")</f>
        <v>0</v>
      </c>
      <c r="R734" s="7">
        <f ca="1">IFERROR(IF(F734="",SUMIF(F$3:F734,F733,R$3:R733),(N734-(M734+O734+P734)))," ")</f>
        <v>0</v>
      </c>
      <c r="S734" s="1">
        <f ca="1">IFERROR(IF(F734="",SUMIF(F$3:F734,F733,S$3:S733),(N734-(M734+O734+Q734)))," ")</f>
        <v>0</v>
      </c>
      <c r="T734" s="23" t="str">
        <f>IFERROR(IF(F734="",AVERAGEIF(F$3:F734,F733,T$3:T734),R734/N734)," ")</f>
        <v xml:space="preserve"> </v>
      </c>
      <c r="U734" s="23" t="str">
        <f>IFERROR(IF(F734="",AVERAGEIF(F$3:F734,F733,U$3:U734),S734/N734)," ")</f>
        <v xml:space="preserve"> </v>
      </c>
      <c r="V734" s="1" t="str">
        <f t="shared" si="35"/>
        <v xml:space="preserve"> </v>
      </c>
      <c r="AB734" s="7">
        <f ca="1">IFERROR(IF(F734="",SUMIF(F$3:F734,F733,AB$3:AB733),Доп!K732+Доп!L732)," ")</f>
        <v>0</v>
      </c>
      <c r="AC734" s="7">
        <f ca="1">IFERROR(IF(F734="",SUMIF(F$3:F734,F733,AC$3:AC733),IF(AB734&gt;0,AB734-(M734+P734),""))," ")</f>
        <v>0</v>
      </c>
      <c r="AD734" s="1">
        <f ca="1">IFERROR(IF(F734="",SUMIF(F$3:F734,F733,AD$3:AD733),IF(AB734&gt;0,AB734-(M734+Q734),""))," ")</f>
        <v>0</v>
      </c>
      <c r="AE734" s="23" t="str">
        <f>IFERROR(IF(F734="",AVERAGEIF(F$3:F734,F733,AE$3:AE734),AC734/N734)," ")</f>
        <v xml:space="preserve"> </v>
      </c>
      <c r="AF734" s="23" t="str">
        <f>IFERROR(IF(F734="",AVERAGEIF(F$3:F734,F733,AF$3:AF734),AD734/N734)," ")</f>
        <v xml:space="preserve"> </v>
      </c>
    </row>
    <row r="735" spans="7:32" ht="19" customHeight="1" x14ac:dyDescent="0.2">
      <c r="G735" s="1" t="str">
        <f t="shared" si="33"/>
        <v/>
      </c>
      <c r="I735" s="1">
        <f t="shared" si="34"/>
        <v>0</v>
      </c>
      <c r="M735" s="1">
        <f ca="1">IF(F735="",SUMIF(F$3:F735,F734,M$3:M734),K735*L735)</f>
        <v>0</v>
      </c>
      <c r="N735" s="1">
        <f ca="1">IFERROR(IF(F735="",SUMIF(F$3:F735,F734,N$3:N734),VLOOKUP(J:J,Прайс!A:C,3,0)*K735)," ")</f>
        <v>0</v>
      </c>
      <c r="O735" s="7">
        <f ca="1">IFERROR(IF(F735="",SUMIF(F$3:F735,F734,O$3:O734),VLOOKUP(J:J,Прайс!A:E,5,0)*K735)," ")</f>
        <v>0</v>
      </c>
      <c r="P735" s="1">
        <f ca="1">IFERROR(IF(F735="",SUMIF(F$3:F735,F734,P$3:P734),VLOOKUP(J:J,Прайс!A:F,6,0)*K735)," ")</f>
        <v>0</v>
      </c>
      <c r="Q735" s="1">
        <f ca="1">IFERROR(IF(F735="",SUMIF(F$3:F735,F734,Q$3:Q734),VLOOKUP(J:J,Прайс!A:G,7,0)*K735)," ")</f>
        <v>0</v>
      </c>
      <c r="R735" s="7">
        <f ca="1">IFERROR(IF(F735="",SUMIF(F$3:F735,F734,R$3:R734),(N735-(M735+O735+P735)))," ")</f>
        <v>0</v>
      </c>
      <c r="S735" s="1">
        <f ca="1">IFERROR(IF(F735="",SUMIF(F$3:F735,F734,S$3:S734),(N735-(M735+O735+Q735)))," ")</f>
        <v>0</v>
      </c>
      <c r="T735" s="23" t="str">
        <f>IFERROR(IF(F735="",AVERAGEIF(F$3:F735,F734,T$3:T735),R735/N735)," ")</f>
        <v xml:space="preserve"> </v>
      </c>
      <c r="U735" s="23" t="str">
        <f>IFERROR(IF(F735="",AVERAGEIF(F$3:F735,F734,U$3:U735),S735/N735)," ")</f>
        <v xml:space="preserve"> </v>
      </c>
      <c r="V735" s="1" t="str">
        <f t="shared" si="35"/>
        <v xml:space="preserve"> </v>
      </c>
      <c r="AB735" s="7">
        <f ca="1">IFERROR(IF(F735="",SUMIF(F$3:F735,F734,AB$3:AB734),Доп!K733+Доп!L733)," ")</f>
        <v>0</v>
      </c>
      <c r="AC735" s="7">
        <f ca="1">IFERROR(IF(F735="",SUMIF(F$3:F735,F734,AC$3:AC734),IF(AB735&gt;0,AB735-(M735+P735),""))," ")</f>
        <v>0</v>
      </c>
      <c r="AD735" s="1">
        <f ca="1">IFERROR(IF(F735="",SUMIF(F$3:F735,F734,AD$3:AD734),IF(AB735&gt;0,AB735-(M735+Q735),""))," ")</f>
        <v>0</v>
      </c>
      <c r="AE735" s="23" t="str">
        <f>IFERROR(IF(F735="",AVERAGEIF(F$3:F735,F734,AE$3:AE735),AC735/N735)," ")</f>
        <v xml:space="preserve"> </v>
      </c>
      <c r="AF735" s="23" t="str">
        <f>IFERROR(IF(F735="",AVERAGEIF(F$3:F735,F734,AF$3:AF735),AD735/N735)," ")</f>
        <v xml:space="preserve"> </v>
      </c>
    </row>
    <row r="736" spans="7:32" ht="19" customHeight="1" x14ac:dyDescent="0.2">
      <c r="G736" s="1" t="str">
        <f t="shared" si="33"/>
        <v/>
      </c>
      <c r="I736" s="1">
        <f t="shared" si="34"/>
        <v>0</v>
      </c>
      <c r="M736" s="1">
        <f ca="1">IF(F736="",SUMIF(F$3:F736,F735,M$3:M735),K736*L736)</f>
        <v>0</v>
      </c>
      <c r="N736" s="1">
        <f ca="1">IFERROR(IF(F736="",SUMIF(F$3:F736,F735,N$3:N735),VLOOKUP(J:J,Прайс!A:C,3,0)*K736)," ")</f>
        <v>0</v>
      </c>
      <c r="O736" s="7">
        <f ca="1">IFERROR(IF(F736="",SUMIF(F$3:F736,F735,O$3:O735),VLOOKUP(J:J,Прайс!A:E,5,0)*K736)," ")</f>
        <v>0</v>
      </c>
      <c r="P736" s="1">
        <f ca="1">IFERROR(IF(F736="",SUMIF(F$3:F736,F735,P$3:P735),VLOOKUP(J:J,Прайс!A:F,6,0)*K736)," ")</f>
        <v>0</v>
      </c>
      <c r="Q736" s="1">
        <f ca="1">IFERROR(IF(F736="",SUMIF(F$3:F736,F735,Q$3:Q735),VLOOKUP(J:J,Прайс!A:G,7,0)*K736)," ")</f>
        <v>0</v>
      </c>
      <c r="R736" s="7">
        <f ca="1">IFERROR(IF(F736="",SUMIF(F$3:F736,F735,R$3:R735),(N736-(M736+O736+P736)))," ")</f>
        <v>0</v>
      </c>
      <c r="S736" s="1">
        <f ca="1">IFERROR(IF(F736="",SUMIF(F$3:F736,F735,S$3:S735),(N736-(M736+O736+Q736)))," ")</f>
        <v>0</v>
      </c>
      <c r="T736" s="23" t="str">
        <f>IFERROR(IF(F736="",AVERAGEIF(F$3:F736,F735,T$3:T736),R736/N736)," ")</f>
        <v xml:space="preserve"> </v>
      </c>
      <c r="U736" s="23" t="str">
        <f>IFERROR(IF(F736="",AVERAGEIF(F$3:F736,F735,U$3:U736),S736/N736)," ")</f>
        <v xml:space="preserve"> </v>
      </c>
      <c r="V736" s="1" t="str">
        <f t="shared" si="35"/>
        <v xml:space="preserve"> </v>
      </c>
      <c r="AB736" s="7">
        <f ca="1">IFERROR(IF(F736="",SUMIF(F$3:F736,F735,AB$3:AB735),Доп!K734+Доп!L734)," ")</f>
        <v>0</v>
      </c>
      <c r="AC736" s="7">
        <f ca="1">IFERROR(IF(F736="",SUMIF(F$3:F736,F735,AC$3:AC735),IF(AB736&gt;0,AB736-(M736+P736),""))," ")</f>
        <v>0</v>
      </c>
      <c r="AD736" s="1">
        <f ca="1">IFERROR(IF(F736="",SUMIF(F$3:F736,F735,AD$3:AD735),IF(AB736&gt;0,AB736-(M736+Q736),""))," ")</f>
        <v>0</v>
      </c>
      <c r="AE736" s="23" t="str">
        <f>IFERROR(IF(F736="",AVERAGEIF(F$3:F736,F735,AE$3:AE736),AC736/N736)," ")</f>
        <v xml:space="preserve"> </v>
      </c>
      <c r="AF736" s="23" t="str">
        <f>IFERROR(IF(F736="",AVERAGEIF(F$3:F736,F735,AF$3:AF736),AD736/N736)," ")</f>
        <v xml:space="preserve"> </v>
      </c>
    </row>
    <row r="737" spans="7:32" ht="19" customHeight="1" x14ac:dyDescent="0.2">
      <c r="G737" s="1" t="str">
        <f t="shared" si="33"/>
        <v/>
      </c>
      <c r="I737" s="1">
        <f t="shared" si="34"/>
        <v>0</v>
      </c>
      <c r="M737" s="1">
        <f ca="1">IF(F737="",SUMIF(F$3:F737,F736,M$3:M736),K737*L737)</f>
        <v>0</v>
      </c>
      <c r="N737" s="1">
        <f ca="1">IFERROR(IF(F737="",SUMIF(F$3:F737,F736,N$3:N736),VLOOKUP(J:J,Прайс!A:C,3,0)*K737)," ")</f>
        <v>0</v>
      </c>
      <c r="O737" s="7">
        <f ca="1">IFERROR(IF(F737="",SUMIF(F$3:F737,F736,O$3:O736),VLOOKUP(J:J,Прайс!A:E,5,0)*K737)," ")</f>
        <v>0</v>
      </c>
      <c r="P737" s="1">
        <f ca="1">IFERROR(IF(F737="",SUMIF(F$3:F737,F736,P$3:P736),VLOOKUP(J:J,Прайс!A:F,6,0)*K737)," ")</f>
        <v>0</v>
      </c>
      <c r="Q737" s="1">
        <f ca="1">IFERROR(IF(F737="",SUMIF(F$3:F737,F736,Q$3:Q736),VLOOKUP(J:J,Прайс!A:G,7,0)*K737)," ")</f>
        <v>0</v>
      </c>
      <c r="R737" s="7">
        <f ca="1">IFERROR(IF(F737="",SUMIF(F$3:F737,F736,R$3:R736),(N737-(M737+O737+P737)))," ")</f>
        <v>0</v>
      </c>
      <c r="S737" s="1">
        <f ca="1">IFERROR(IF(F737="",SUMIF(F$3:F737,F736,S$3:S736),(N737-(M737+O737+Q737)))," ")</f>
        <v>0</v>
      </c>
      <c r="T737" s="23" t="str">
        <f>IFERROR(IF(F737="",AVERAGEIF(F$3:F737,F736,T$3:T737),R737/N737)," ")</f>
        <v xml:space="preserve"> </v>
      </c>
      <c r="U737" s="23" t="str">
        <f>IFERROR(IF(F737="",AVERAGEIF(F$3:F737,F736,U$3:U737),S737/N737)," ")</f>
        <v xml:space="preserve"> </v>
      </c>
      <c r="V737" s="1" t="str">
        <f t="shared" si="35"/>
        <v xml:space="preserve"> </v>
      </c>
      <c r="AB737" s="7">
        <f ca="1">IFERROR(IF(F737="",SUMIF(F$3:F737,F736,AB$3:AB736),Доп!K735+Доп!L735)," ")</f>
        <v>0</v>
      </c>
      <c r="AC737" s="7">
        <f ca="1">IFERROR(IF(F737="",SUMIF(F$3:F737,F736,AC$3:AC736),IF(AB737&gt;0,AB737-(M737+P737),""))," ")</f>
        <v>0</v>
      </c>
      <c r="AD737" s="1">
        <f ca="1">IFERROR(IF(F737="",SUMIF(F$3:F737,F736,AD$3:AD736),IF(AB737&gt;0,AB737-(M737+Q737),""))," ")</f>
        <v>0</v>
      </c>
      <c r="AE737" s="23" t="str">
        <f>IFERROR(IF(F737="",AVERAGEIF(F$3:F737,F736,AE$3:AE737),AC737/N737)," ")</f>
        <v xml:space="preserve"> </v>
      </c>
      <c r="AF737" s="23" t="str">
        <f>IFERROR(IF(F737="",AVERAGEIF(F$3:F737,F736,AF$3:AF737),AD737/N737)," ")</f>
        <v xml:space="preserve"> </v>
      </c>
    </row>
    <row r="738" spans="7:32" ht="19" customHeight="1" x14ac:dyDescent="0.2">
      <c r="G738" s="1" t="str">
        <f t="shared" si="33"/>
        <v/>
      </c>
      <c r="I738" s="1">
        <f t="shared" si="34"/>
        <v>0</v>
      </c>
      <c r="M738" s="1">
        <f ca="1">IF(F738="",SUMIF(F$3:F738,F737,M$3:M737),K738*L738)</f>
        <v>0</v>
      </c>
      <c r="N738" s="1">
        <f ca="1">IFERROR(IF(F738="",SUMIF(F$3:F738,F737,N$3:N737),VLOOKUP(J:J,Прайс!A:C,3,0)*K738)," ")</f>
        <v>0</v>
      </c>
      <c r="O738" s="7">
        <f ca="1">IFERROR(IF(F738="",SUMIF(F$3:F738,F737,O$3:O737),VLOOKUP(J:J,Прайс!A:E,5,0)*K738)," ")</f>
        <v>0</v>
      </c>
      <c r="P738" s="1">
        <f ca="1">IFERROR(IF(F738="",SUMIF(F$3:F738,F737,P$3:P737),VLOOKUP(J:J,Прайс!A:F,6,0)*K738)," ")</f>
        <v>0</v>
      </c>
      <c r="Q738" s="1">
        <f ca="1">IFERROR(IF(F738="",SUMIF(F$3:F738,F737,Q$3:Q737),VLOOKUP(J:J,Прайс!A:G,7,0)*K738)," ")</f>
        <v>0</v>
      </c>
      <c r="R738" s="7">
        <f ca="1">IFERROR(IF(F738="",SUMIF(F$3:F738,F737,R$3:R737),(N738-(M738+O738+P738)))," ")</f>
        <v>0</v>
      </c>
      <c r="S738" s="1">
        <f ca="1">IFERROR(IF(F738="",SUMIF(F$3:F738,F737,S$3:S737),(N738-(M738+O738+Q738)))," ")</f>
        <v>0</v>
      </c>
      <c r="T738" s="23" t="str">
        <f>IFERROR(IF(F738="",AVERAGEIF(F$3:F738,F737,T$3:T738),R738/N738)," ")</f>
        <v xml:space="preserve"> </v>
      </c>
      <c r="U738" s="23" t="str">
        <f>IFERROR(IF(F738="",AVERAGEIF(F$3:F738,F737,U$3:U738),S738/N738)," ")</f>
        <v xml:space="preserve"> </v>
      </c>
      <c r="V738" s="1" t="str">
        <f t="shared" si="35"/>
        <v xml:space="preserve"> </v>
      </c>
      <c r="AB738" s="7">
        <f ca="1">IFERROR(IF(F738="",SUMIF(F$3:F738,F737,AB$3:AB737),Доп!K736+Доп!L736)," ")</f>
        <v>0</v>
      </c>
      <c r="AC738" s="7">
        <f ca="1">IFERROR(IF(F738="",SUMIF(F$3:F738,F737,AC$3:AC737),IF(AB738&gt;0,AB738-(M738+P738),""))," ")</f>
        <v>0</v>
      </c>
      <c r="AD738" s="1">
        <f ca="1">IFERROR(IF(F738="",SUMIF(F$3:F738,F737,AD$3:AD737),IF(AB738&gt;0,AB738-(M738+Q738),""))," ")</f>
        <v>0</v>
      </c>
      <c r="AE738" s="23" t="str">
        <f>IFERROR(IF(F738="",AVERAGEIF(F$3:F738,F737,AE$3:AE738),AC738/N738)," ")</f>
        <v xml:space="preserve"> </v>
      </c>
      <c r="AF738" s="23" t="str">
        <f>IFERROR(IF(F738="",AVERAGEIF(F$3:F738,F737,AF$3:AF738),AD738/N738)," ")</f>
        <v xml:space="preserve"> </v>
      </c>
    </row>
    <row r="739" spans="7:32" ht="19" customHeight="1" x14ac:dyDescent="0.2">
      <c r="G739" s="1" t="str">
        <f t="shared" si="33"/>
        <v/>
      </c>
      <c r="I739" s="1">
        <f t="shared" si="34"/>
        <v>0</v>
      </c>
      <c r="M739" s="1">
        <f ca="1">IF(F739="",SUMIF(F$3:F739,F738,M$3:M738),K739*L739)</f>
        <v>0</v>
      </c>
      <c r="N739" s="1">
        <f ca="1">IFERROR(IF(F739="",SUMIF(F$3:F739,F738,N$3:N738),VLOOKUP(J:J,Прайс!A:C,3,0)*K739)," ")</f>
        <v>0</v>
      </c>
      <c r="O739" s="7">
        <f ca="1">IFERROR(IF(F739="",SUMIF(F$3:F739,F738,O$3:O738),VLOOKUP(J:J,Прайс!A:E,5,0)*K739)," ")</f>
        <v>0</v>
      </c>
      <c r="P739" s="1">
        <f ca="1">IFERROR(IF(F739="",SUMIF(F$3:F739,F738,P$3:P738),VLOOKUP(J:J,Прайс!A:F,6,0)*K739)," ")</f>
        <v>0</v>
      </c>
      <c r="Q739" s="1">
        <f ca="1">IFERROR(IF(F739="",SUMIF(F$3:F739,F738,Q$3:Q738),VLOOKUP(J:J,Прайс!A:G,7,0)*K739)," ")</f>
        <v>0</v>
      </c>
      <c r="R739" s="7">
        <f ca="1">IFERROR(IF(F739="",SUMIF(F$3:F739,F738,R$3:R738),(N739-(M739+O739+P739)))," ")</f>
        <v>0</v>
      </c>
      <c r="S739" s="1">
        <f ca="1">IFERROR(IF(F739="",SUMIF(F$3:F739,F738,S$3:S738),(N739-(M739+O739+Q739)))," ")</f>
        <v>0</v>
      </c>
      <c r="T739" s="23" t="str">
        <f>IFERROR(IF(F739="",AVERAGEIF(F$3:F739,F738,T$3:T739),R739/N739)," ")</f>
        <v xml:space="preserve"> </v>
      </c>
      <c r="U739" s="23" t="str">
        <f>IFERROR(IF(F739="",AVERAGEIF(F$3:F739,F738,U$3:U739),S739/N739)," ")</f>
        <v xml:space="preserve"> </v>
      </c>
      <c r="V739" s="1" t="str">
        <f t="shared" si="35"/>
        <v xml:space="preserve"> </v>
      </c>
      <c r="AB739" s="7">
        <f ca="1">IFERROR(IF(F739="",SUMIF(F$3:F739,F738,AB$3:AB738),Доп!K737+Доп!L737)," ")</f>
        <v>0</v>
      </c>
      <c r="AC739" s="7">
        <f ca="1">IFERROR(IF(F739="",SUMIF(F$3:F739,F738,AC$3:AC738),IF(AB739&gt;0,AB739-(M739+P739),""))," ")</f>
        <v>0</v>
      </c>
      <c r="AD739" s="1">
        <f ca="1">IFERROR(IF(F739="",SUMIF(F$3:F739,F738,AD$3:AD738),IF(AB739&gt;0,AB739-(M739+Q739),""))," ")</f>
        <v>0</v>
      </c>
      <c r="AE739" s="23" t="str">
        <f>IFERROR(IF(F739="",AVERAGEIF(F$3:F739,F738,AE$3:AE739),AC739/N739)," ")</f>
        <v xml:space="preserve"> </v>
      </c>
      <c r="AF739" s="23" t="str">
        <f>IFERROR(IF(F739="",AVERAGEIF(F$3:F739,F738,AF$3:AF739),AD739/N739)," ")</f>
        <v xml:space="preserve"> </v>
      </c>
    </row>
    <row r="740" spans="7:32" ht="19" customHeight="1" x14ac:dyDescent="0.2">
      <c r="G740" s="1" t="str">
        <f t="shared" si="33"/>
        <v/>
      </c>
      <c r="I740" s="1">
        <f t="shared" si="34"/>
        <v>0</v>
      </c>
      <c r="M740" s="1">
        <f ca="1">IF(F740="",SUMIF(F$3:F740,F739,M$3:M739),K740*L740)</f>
        <v>0</v>
      </c>
      <c r="N740" s="1">
        <f ca="1">IFERROR(IF(F740="",SUMIF(F$3:F740,F739,N$3:N739),VLOOKUP(J:J,Прайс!A:C,3,0)*K740)," ")</f>
        <v>0</v>
      </c>
      <c r="O740" s="7">
        <f ca="1">IFERROR(IF(F740="",SUMIF(F$3:F740,F739,O$3:O739),VLOOKUP(J:J,Прайс!A:E,5,0)*K740)," ")</f>
        <v>0</v>
      </c>
      <c r="P740" s="1">
        <f ca="1">IFERROR(IF(F740="",SUMIF(F$3:F740,F739,P$3:P739),VLOOKUP(J:J,Прайс!A:F,6,0)*K740)," ")</f>
        <v>0</v>
      </c>
      <c r="Q740" s="1">
        <f ca="1">IFERROR(IF(F740="",SUMIF(F$3:F740,F739,Q$3:Q739),VLOOKUP(J:J,Прайс!A:G,7,0)*K740)," ")</f>
        <v>0</v>
      </c>
      <c r="R740" s="7">
        <f ca="1">IFERROR(IF(F740="",SUMIF(F$3:F740,F739,R$3:R739),(N740-(M740+O740+P740)))," ")</f>
        <v>0</v>
      </c>
      <c r="S740" s="1">
        <f ca="1">IFERROR(IF(F740="",SUMIF(F$3:F740,F739,S$3:S739),(N740-(M740+O740+Q740)))," ")</f>
        <v>0</v>
      </c>
      <c r="T740" s="23" t="str">
        <f>IFERROR(IF(F740="",AVERAGEIF(F$3:F740,F739,T$3:T740),R740/N740)," ")</f>
        <v xml:space="preserve"> </v>
      </c>
      <c r="U740" s="23" t="str">
        <f>IFERROR(IF(F740="",AVERAGEIF(F$3:F740,F739,U$3:U740),S740/N740)," ")</f>
        <v xml:space="preserve"> </v>
      </c>
      <c r="V740" s="1" t="str">
        <f t="shared" si="35"/>
        <v xml:space="preserve"> </v>
      </c>
      <c r="AB740" s="7">
        <f ca="1">IFERROR(IF(F740="",SUMIF(F$3:F740,F739,AB$3:AB739),Доп!K738+Доп!L738)," ")</f>
        <v>0</v>
      </c>
      <c r="AC740" s="7">
        <f ca="1">IFERROR(IF(F740="",SUMIF(F$3:F740,F739,AC$3:AC739),IF(AB740&gt;0,AB740-(M740+P740),""))," ")</f>
        <v>0</v>
      </c>
      <c r="AD740" s="1">
        <f ca="1">IFERROR(IF(F740="",SUMIF(F$3:F740,F739,AD$3:AD739),IF(AB740&gt;0,AB740-(M740+Q740),""))," ")</f>
        <v>0</v>
      </c>
      <c r="AE740" s="23" t="str">
        <f>IFERROR(IF(F740="",AVERAGEIF(F$3:F740,F739,AE$3:AE740),AC740/N740)," ")</f>
        <v xml:space="preserve"> </v>
      </c>
      <c r="AF740" s="23" t="str">
        <f>IFERROR(IF(F740="",AVERAGEIF(F$3:F740,F739,AF$3:AF740),AD740/N740)," ")</f>
        <v xml:space="preserve"> </v>
      </c>
    </row>
    <row r="741" spans="7:32" ht="19" customHeight="1" x14ac:dyDescent="0.2">
      <c r="G741" s="1" t="str">
        <f t="shared" si="33"/>
        <v/>
      </c>
      <c r="I741" s="1">
        <f t="shared" si="34"/>
        <v>0</v>
      </c>
      <c r="M741" s="1">
        <f ca="1">IF(F741="",SUMIF(F$3:F741,F740,M$3:M740),K741*L741)</f>
        <v>0</v>
      </c>
      <c r="N741" s="1">
        <f ca="1">IFERROR(IF(F741="",SUMIF(F$3:F741,F740,N$3:N740),VLOOKUP(J:J,Прайс!A:C,3,0)*K741)," ")</f>
        <v>0</v>
      </c>
      <c r="O741" s="7">
        <f ca="1">IFERROR(IF(F741="",SUMIF(F$3:F741,F740,O$3:O740),VLOOKUP(J:J,Прайс!A:E,5,0)*K741)," ")</f>
        <v>0</v>
      </c>
      <c r="P741" s="1">
        <f ca="1">IFERROR(IF(F741="",SUMIF(F$3:F741,F740,P$3:P740),VLOOKUP(J:J,Прайс!A:F,6,0)*K741)," ")</f>
        <v>0</v>
      </c>
      <c r="Q741" s="1">
        <f ca="1">IFERROR(IF(F741="",SUMIF(F$3:F741,F740,Q$3:Q740),VLOOKUP(J:J,Прайс!A:G,7,0)*K741)," ")</f>
        <v>0</v>
      </c>
      <c r="R741" s="7">
        <f ca="1">IFERROR(IF(F741="",SUMIF(F$3:F741,F740,R$3:R740),(N741-(M741+O741+P741)))," ")</f>
        <v>0</v>
      </c>
      <c r="S741" s="1">
        <f ca="1">IFERROR(IF(F741="",SUMIF(F$3:F741,F740,S$3:S740),(N741-(M741+O741+Q741)))," ")</f>
        <v>0</v>
      </c>
      <c r="T741" s="23" t="str">
        <f>IFERROR(IF(F741="",AVERAGEIF(F$3:F741,F740,T$3:T741),R741/N741)," ")</f>
        <v xml:space="preserve"> </v>
      </c>
      <c r="U741" s="23" t="str">
        <f>IFERROR(IF(F741="",AVERAGEIF(F$3:F741,F740,U$3:U741),S741/N741)," ")</f>
        <v xml:space="preserve"> </v>
      </c>
      <c r="V741" s="1" t="str">
        <f t="shared" si="35"/>
        <v xml:space="preserve"> </v>
      </c>
      <c r="AB741" s="7">
        <f ca="1">IFERROR(IF(F741="",SUMIF(F$3:F741,F740,AB$3:AB740),Доп!K739+Доп!L739)," ")</f>
        <v>0</v>
      </c>
      <c r="AC741" s="7">
        <f ca="1">IFERROR(IF(F741="",SUMIF(F$3:F741,F740,AC$3:AC740),IF(AB741&gt;0,AB741-(M741+P741),""))," ")</f>
        <v>0</v>
      </c>
      <c r="AD741" s="1">
        <f ca="1">IFERROR(IF(F741="",SUMIF(F$3:F741,F740,AD$3:AD740),IF(AB741&gt;0,AB741-(M741+Q741),""))," ")</f>
        <v>0</v>
      </c>
      <c r="AE741" s="23" t="str">
        <f>IFERROR(IF(F741="",AVERAGEIF(F$3:F741,F740,AE$3:AE741),AC741/N741)," ")</f>
        <v xml:space="preserve"> </v>
      </c>
      <c r="AF741" s="23" t="str">
        <f>IFERROR(IF(F741="",AVERAGEIF(F$3:F741,F740,AF$3:AF741),AD741/N741)," ")</f>
        <v xml:space="preserve"> </v>
      </c>
    </row>
    <row r="742" spans="7:32" ht="19" customHeight="1" x14ac:dyDescent="0.2">
      <c r="G742" s="1" t="str">
        <f t="shared" si="33"/>
        <v/>
      </c>
      <c r="I742" s="1">
        <f t="shared" si="34"/>
        <v>0</v>
      </c>
      <c r="M742" s="1">
        <f ca="1">IF(F742="",SUMIF(F$3:F742,F741,M$3:M741),K742*L742)</f>
        <v>0</v>
      </c>
      <c r="N742" s="1">
        <f ca="1">IFERROR(IF(F742="",SUMIF(F$3:F742,F741,N$3:N741),VLOOKUP(J:J,Прайс!A:C,3,0)*K742)," ")</f>
        <v>0</v>
      </c>
      <c r="O742" s="7">
        <f ca="1">IFERROR(IF(F742="",SUMIF(F$3:F742,F741,O$3:O741),VLOOKUP(J:J,Прайс!A:E,5,0)*K742)," ")</f>
        <v>0</v>
      </c>
      <c r="P742" s="1">
        <f ca="1">IFERROR(IF(F742="",SUMIF(F$3:F742,F741,P$3:P741),VLOOKUP(J:J,Прайс!A:F,6,0)*K742)," ")</f>
        <v>0</v>
      </c>
      <c r="Q742" s="1">
        <f ca="1">IFERROR(IF(F742="",SUMIF(F$3:F742,F741,Q$3:Q741),VLOOKUP(J:J,Прайс!A:G,7,0)*K742)," ")</f>
        <v>0</v>
      </c>
      <c r="R742" s="7">
        <f ca="1">IFERROR(IF(F742="",SUMIF(F$3:F742,F741,R$3:R741),(N742-(M742+O742+P742)))," ")</f>
        <v>0</v>
      </c>
      <c r="S742" s="1">
        <f ca="1">IFERROR(IF(F742="",SUMIF(F$3:F742,F741,S$3:S741),(N742-(M742+O742+Q742)))," ")</f>
        <v>0</v>
      </c>
      <c r="T742" s="23" t="str">
        <f>IFERROR(IF(F742="",AVERAGEIF(F$3:F742,F741,T$3:T742),R742/N742)," ")</f>
        <v xml:space="preserve"> </v>
      </c>
      <c r="U742" s="23" t="str">
        <f>IFERROR(IF(F742="",AVERAGEIF(F$3:F742,F741,U$3:U742),S742/N742)," ")</f>
        <v xml:space="preserve"> </v>
      </c>
      <c r="V742" s="1" t="str">
        <f t="shared" si="35"/>
        <v xml:space="preserve"> </v>
      </c>
      <c r="AB742" s="7">
        <f ca="1">IFERROR(IF(F742="",SUMIF(F$3:F742,F741,AB$3:AB741),Доп!K740+Доп!L740)," ")</f>
        <v>0</v>
      </c>
      <c r="AC742" s="7">
        <f ca="1">IFERROR(IF(F742="",SUMIF(F$3:F742,F741,AC$3:AC741),IF(AB742&gt;0,AB742-(M742+P742),""))," ")</f>
        <v>0</v>
      </c>
      <c r="AD742" s="1">
        <f ca="1">IFERROR(IF(F742="",SUMIF(F$3:F742,F741,AD$3:AD741),IF(AB742&gt;0,AB742-(M742+Q742),""))," ")</f>
        <v>0</v>
      </c>
      <c r="AE742" s="23" t="str">
        <f>IFERROR(IF(F742="",AVERAGEIF(F$3:F742,F741,AE$3:AE742),AC742/N742)," ")</f>
        <v xml:space="preserve"> </v>
      </c>
      <c r="AF742" s="23" t="str">
        <f>IFERROR(IF(F742="",AVERAGEIF(F$3:F742,F741,AF$3:AF742),AD742/N742)," ")</f>
        <v xml:space="preserve"> </v>
      </c>
    </row>
    <row r="743" spans="7:32" ht="19" customHeight="1" x14ac:dyDescent="0.2">
      <c r="G743" s="1" t="str">
        <f t="shared" si="33"/>
        <v/>
      </c>
      <c r="I743" s="1">
        <f t="shared" si="34"/>
        <v>0</v>
      </c>
      <c r="M743" s="1">
        <f ca="1">IF(F743="",SUMIF(F$3:F743,F742,M$3:M742),K743*L743)</f>
        <v>0</v>
      </c>
      <c r="N743" s="1">
        <f ca="1">IFERROR(IF(F743="",SUMIF(F$3:F743,F742,N$3:N742),VLOOKUP(J:J,Прайс!A:C,3,0)*K743)," ")</f>
        <v>0</v>
      </c>
      <c r="O743" s="7">
        <f ca="1">IFERROR(IF(F743="",SUMIF(F$3:F743,F742,O$3:O742),VLOOKUP(J:J,Прайс!A:E,5,0)*K743)," ")</f>
        <v>0</v>
      </c>
      <c r="P743" s="1">
        <f ca="1">IFERROR(IF(F743="",SUMIF(F$3:F743,F742,P$3:P742),VLOOKUP(J:J,Прайс!A:F,6,0)*K743)," ")</f>
        <v>0</v>
      </c>
      <c r="Q743" s="1">
        <f ca="1">IFERROR(IF(F743="",SUMIF(F$3:F743,F742,Q$3:Q742),VLOOKUP(J:J,Прайс!A:G,7,0)*K743)," ")</f>
        <v>0</v>
      </c>
      <c r="R743" s="7">
        <f ca="1">IFERROR(IF(F743="",SUMIF(F$3:F743,F742,R$3:R742),(N743-(M743+O743+P743)))," ")</f>
        <v>0</v>
      </c>
      <c r="S743" s="1">
        <f ca="1">IFERROR(IF(F743="",SUMIF(F$3:F743,F742,S$3:S742),(N743-(M743+O743+Q743)))," ")</f>
        <v>0</v>
      </c>
      <c r="T743" s="23" t="str">
        <f>IFERROR(IF(F743="",AVERAGEIF(F$3:F743,F742,T$3:T743),R743/N743)," ")</f>
        <v xml:space="preserve"> </v>
      </c>
      <c r="U743" s="23" t="str">
        <f>IFERROR(IF(F743="",AVERAGEIF(F$3:F743,F742,U$3:U743),S743/N743)," ")</f>
        <v xml:space="preserve"> </v>
      </c>
      <c r="V743" s="1" t="str">
        <f t="shared" si="35"/>
        <v xml:space="preserve"> </v>
      </c>
      <c r="AB743" s="7">
        <f ca="1">IFERROR(IF(F743="",SUMIF(F$3:F743,F742,AB$3:AB742),Доп!K741+Доп!L741)," ")</f>
        <v>0</v>
      </c>
      <c r="AC743" s="7">
        <f ca="1">IFERROR(IF(F743="",SUMIF(F$3:F743,F742,AC$3:AC742),IF(AB743&gt;0,AB743-(M743+P743),""))," ")</f>
        <v>0</v>
      </c>
      <c r="AD743" s="1">
        <f ca="1">IFERROR(IF(F743="",SUMIF(F$3:F743,F742,AD$3:AD742),IF(AB743&gt;0,AB743-(M743+Q743),""))," ")</f>
        <v>0</v>
      </c>
      <c r="AE743" s="23" t="str">
        <f>IFERROR(IF(F743="",AVERAGEIF(F$3:F743,F742,AE$3:AE743),AC743/N743)," ")</f>
        <v xml:space="preserve"> </v>
      </c>
      <c r="AF743" s="23" t="str">
        <f>IFERROR(IF(F743="",AVERAGEIF(F$3:F743,F742,AF$3:AF743),AD743/N743)," ")</f>
        <v xml:space="preserve"> </v>
      </c>
    </row>
    <row r="744" spans="7:32" ht="19" customHeight="1" x14ac:dyDescent="0.2">
      <c r="G744" s="1" t="str">
        <f t="shared" si="33"/>
        <v/>
      </c>
      <c r="I744" s="1">
        <f t="shared" si="34"/>
        <v>0</v>
      </c>
      <c r="M744" s="1">
        <f ca="1">IF(F744="",SUMIF(F$3:F744,F743,M$3:M743),K744*L744)</f>
        <v>0</v>
      </c>
      <c r="N744" s="1">
        <f ca="1">IFERROR(IF(F744="",SUMIF(F$3:F744,F743,N$3:N743),VLOOKUP(J:J,Прайс!A:C,3,0)*K744)," ")</f>
        <v>0</v>
      </c>
      <c r="O744" s="7">
        <f ca="1">IFERROR(IF(F744="",SUMIF(F$3:F744,F743,O$3:O743),VLOOKUP(J:J,Прайс!A:E,5,0)*K744)," ")</f>
        <v>0</v>
      </c>
      <c r="P744" s="1">
        <f ca="1">IFERROR(IF(F744="",SUMIF(F$3:F744,F743,P$3:P743),VLOOKUP(J:J,Прайс!A:F,6,0)*K744)," ")</f>
        <v>0</v>
      </c>
      <c r="Q744" s="1">
        <f ca="1">IFERROR(IF(F744="",SUMIF(F$3:F744,F743,Q$3:Q743),VLOOKUP(J:J,Прайс!A:G,7,0)*K744)," ")</f>
        <v>0</v>
      </c>
      <c r="R744" s="7">
        <f ca="1">IFERROR(IF(F744="",SUMIF(F$3:F744,F743,R$3:R743),(N744-(M744+O744+P744)))," ")</f>
        <v>0</v>
      </c>
      <c r="S744" s="1">
        <f ca="1">IFERROR(IF(F744="",SUMIF(F$3:F744,F743,S$3:S743),(N744-(M744+O744+Q744)))," ")</f>
        <v>0</v>
      </c>
      <c r="T744" s="23" t="str">
        <f>IFERROR(IF(F744="",AVERAGEIF(F$3:F744,F743,T$3:T744),R744/N744)," ")</f>
        <v xml:space="preserve"> </v>
      </c>
      <c r="U744" s="23" t="str">
        <f>IFERROR(IF(F744="",AVERAGEIF(F$3:F744,F743,U$3:U744),S744/N744)," ")</f>
        <v xml:space="preserve"> </v>
      </c>
      <c r="V744" s="1" t="str">
        <f t="shared" si="35"/>
        <v xml:space="preserve"> </v>
      </c>
      <c r="AB744" s="7">
        <f ca="1">IFERROR(IF(F744="",SUMIF(F$3:F744,F743,AB$3:AB743),Доп!K742+Доп!L742)," ")</f>
        <v>0</v>
      </c>
      <c r="AC744" s="7">
        <f ca="1">IFERROR(IF(F744="",SUMIF(F$3:F744,F743,AC$3:AC743),IF(AB744&gt;0,AB744-(M744+P744),""))," ")</f>
        <v>0</v>
      </c>
      <c r="AD744" s="1">
        <f ca="1">IFERROR(IF(F744="",SUMIF(F$3:F744,F743,AD$3:AD743),IF(AB744&gt;0,AB744-(M744+Q744),""))," ")</f>
        <v>0</v>
      </c>
      <c r="AE744" s="23" t="str">
        <f>IFERROR(IF(F744="",AVERAGEIF(F$3:F744,F743,AE$3:AE744),AC744/N744)," ")</f>
        <v xml:space="preserve"> </v>
      </c>
      <c r="AF744" s="23" t="str">
        <f>IFERROR(IF(F744="",AVERAGEIF(F$3:F744,F743,AF$3:AF744),AD744/N744)," ")</f>
        <v xml:space="preserve"> </v>
      </c>
    </row>
    <row r="745" spans="7:32" ht="19" customHeight="1" x14ac:dyDescent="0.2">
      <c r="G745" s="1" t="str">
        <f t="shared" si="33"/>
        <v/>
      </c>
      <c r="I745" s="1">
        <f t="shared" si="34"/>
        <v>0</v>
      </c>
      <c r="M745" s="1">
        <f ca="1">IF(F745="",SUMIF(F$3:F745,F744,M$3:M744),K745*L745)</f>
        <v>0</v>
      </c>
      <c r="N745" s="1">
        <f ca="1">IFERROR(IF(F745="",SUMIF(F$3:F745,F744,N$3:N744),VLOOKUP(J:J,Прайс!A:C,3,0)*K745)," ")</f>
        <v>0</v>
      </c>
      <c r="O745" s="7">
        <f ca="1">IFERROR(IF(F745="",SUMIF(F$3:F745,F744,O$3:O744),VLOOKUP(J:J,Прайс!A:E,5,0)*K745)," ")</f>
        <v>0</v>
      </c>
      <c r="P745" s="1">
        <f ca="1">IFERROR(IF(F745="",SUMIF(F$3:F745,F744,P$3:P744),VLOOKUP(J:J,Прайс!A:F,6,0)*K745)," ")</f>
        <v>0</v>
      </c>
      <c r="Q745" s="1">
        <f ca="1">IFERROR(IF(F745="",SUMIF(F$3:F745,F744,Q$3:Q744),VLOOKUP(J:J,Прайс!A:G,7,0)*K745)," ")</f>
        <v>0</v>
      </c>
      <c r="R745" s="7">
        <f ca="1">IFERROR(IF(F745="",SUMIF(F$3:F745,F744,R$3:R744),(N745-(M745+O745+P745)))," ")</f>
        <v>0</v>
      </c>
      <c r="S745" s="1">
        <f ca="1">IFERROR(IF(F745="",SUMIF(F$3:F745,F744,S$3:S744),(N745-(M745+O745+Q745)))," ")</f>
        <v>0</v>
      </c>
      <c r="T745" s="23" t="str">
        <f>IFERROR(IF(F745="",AVERAGEIF(F$3:F745,F744,T$3:T745),R745/N745)," ")</f>
        <v xml:space="preserve"> </v>
      </c>
      <c r="U745" s="23" t="str">
        <f>IFERROR(IF(F745="",AVERAGEIF(F$3:F745,F744,U$3:U745),S745/N745)," ")</f>
        <v xml:space="preserve"> </v>
      </c>
      <c r="V745" s="1" t="str">
        <f t="shared" si="35"/>
        <v xml:space="preserve"> </v>
      </c>
      <c r="AB745" s="7">
        <f ca="1">IFERROR(IF(F745="",SUMIF(F$3:F745,F744,AB$3:AB744),Доп!K743+Доп!L743)," ")</f>
        <v>0</v>
      </c>
      <c r="AC745" s="7">
        <f ca="1">IFERROR(IF(F745="",SUMIF(F$3:F745,F744,AC$3:AC744),IF(AB745&gt;0,AB745-(M745+P745),""))," ")</f>
        <v>0</v>
      </c>
      <c r="AD745" s="1">
        <f ca="1">IFERROR(IF(F745="",SUMIF(F$3:F745,F744,AD$3:AD744),IF(AB745&gt;0,AB745-(M745+Q745),""))," ")</f>
        <v>0</v>
      </c>
      <c r="AE745" s="23" t="str">
        <f>IFERROR(IF(F745="",AVERAGEIF(F$3:F745,F744,AE$3:AE745),AC745/N745)," ")</f>
        <v xml:space="preserve"> </v>
      </c>
      <c r="AF745" s="23" t="str">
        <f>IFERROR(IF(F745="",AVERAGEIF(F$3:F745,F744,AF$3:AF745),AD745/N745)," ")</f>
        <v xml:space="preserve"> </v>
      </c>
    </row>
    <row r="746" spans="7:32" ht="19" customHeight="1" x14ac:dyDescent="0.2">
      <c r="G746" s="1" t="str">
        <f t="shared" si="33"/>
        <v/>
      </c>
      <c r="I746" s="1">
        <f t="shared" si="34"/>
        <v>0</v>
      </c>
      <c r="M746" s="1">
        <f ca="1">IF(F746="",SUMIF(F$3:F746,F745,M$3:M745),K746*L746)</f>
        <v>0</v>
      </c>
      <c r="N746" s="1">
        <f ca="1">IFERROR(IF(F746="",SUMIF(F$3:F746,F745,N$3:N745),VLOOKUP(J:J,Прайс!A:C,3,0)*K746)," ")</f>
        <v>0</v>
      </c>
      <c r="O746" s="7">
        <f ca="1">IFERROR(IF(F746="",SUMIF(F$3:F746,F745,O$3:O745),VLOOKUP(J:J,Прайс!A:E,5,0)*K746)," ")</f>
        <v>0</v>
      </c>
      <c r="P746" s="1">
        <f ca="1">IFERROR(IF(F746="",SUMIF(F$3:F746,F745,P$3:P745),VLOOKUP(J:J,Прайс!A:F,6,0)*K746)," ")</f>
        <v>0</v>
      </c>
      <c r="Q746" s="1">
        <f ca="1">IFERROR(IF(F746="",SUMIF(F$3:F746,F745,Q$3:Q745),VLOOKUP(J:J,Прайс!A:G,7,0)*K746)," ")</f>
        <v>0</v>
      </c>
      <c r="R746" s="7">
        <f ca="1">IFERROR(IF(F746="",SUMIF(F$3:F746,F745,R$3:R745),(N746-(M746+O746+P746)))," ")</f>
        <v>0</v>
      </c>
      <c r="S746" s="1">
        <f ca="1">IFERROR(IF(F746="",SUMIF(F$3:F746,F745,S$3:S745),(N746-(M746+O746+Q746)))," ")</f>
        <v>0</v>
      </c>
      <c r="T746" s="23" t="str">
        <f>IFERROR(IF(F746="",AVERAGEIF(F$3:F746,F745,T$3:T746),R746/N746)," ")</f>
        <v xml:space="preserve"> </v>
      </c>
      <c r="U746" s="23" t="str">
        <f>IFERROR(IF(F746="",AVERAGEIF(F$3:F746,F745,U$3:U746),S746/N746)," ")</f>
        <v xml:space="preserve"> </v>
      </c>
      <c r="V746" s="1" t="str">
        <f t="shared" si="35"/>
        <v xml:space="preserve"> </v>
      </c>
      <c r="AB746" s="7">
        <f ca="1">IFERROR(IF(F746="",SUMIF(F$3:F746,F745,AB$3:AB745),Доп!K744+Доп!L744)," ")</f>
        <v>0</v>
      </c>
      <c r="AC746" s="7">
        <f ca="1">IFERROR(IF(F746="",SUMIF(F$3:F746,F745,AC$3:AC745),IF(AB746&gt;0,AB746-(M746+P746),""))," ")</f>
        <v>0</v>
      </c>
      <c r="AD746" s="1">
        <f ca="1">IFERROR(IF(F746="",SUMIF(F$3:F746,F745,AD$3:AD745),IF(AB746&gt;0,AB746-(M746+Q746),""))," ")</f>
        <v>0</v>
      </c>
      <c r="AE746" s="23" t="str">
        <f>IFERROR(IF(F746="",AVERAGEIF(F$3:F746,F745,AE$3:AE746),AC746/N746)," ")</f>
        <v xml:space="preserve"> </v>
      </c>
      <c r="AF746" s="23" t="str">
        <f>IFERROR(IF(F746="",AVERAGEIF(F$3:F746,F745,AF$3:AF746),AD746/N746)," ")</f>
        <v xml:space="preserve"> </v>
      </c>
    </row>
    <row r="747" spans="7:32" ht="19" customHeight="1" x14ac:dyDescent="0.2">
      <c r="G747" s="1" t="str">
        <f t="shared" si="33"/>
        <v/>
      </c>
      <c r="I747" s="1">
        <f t="shared" si="34"/>
        <v>0</v>
      </c>
      <c r="M747" s="1">
        <f ca="1">IF(F747="",SUMIF(F$3:F747,F746,M$3:M746),K747*L747)</f>
        <v>0</v>
      </c>
      <c r="N747" s="1">
        <f ca="1">IFERROR(IF(F747="",SUMIF(F$3:F747,F746,N$3:N746),VLOOKUP(J:J,Прайс!A:C,3,0)*K747)," ")</f>
        <v>0</v>
      </c>
      <c r="O747" s="7">
        <f ca="1">IFERROR(IF(F747="",SUMIF(F$3:F747,F746,O$3:O746),VLOOKUP(J:J,Прайс!A:E,5,0)*K747)," ")</f>
        <v>0</v>
      </c>
      <c r="P747" s="1">
        <f ca="1">IFERROR(IF(F747="",SUMIF(F$3:F747,F746,P$3:P746),VLOOKUP(J:J,Прайс!A:F,6,0)*K747)," ")</f>
        <v>0</v>
      </c>
      <c r="Q747" s="1">
        <f ca="1">IFERROR(IF(F747="",SUMIF(F$3:F747,F746,Q$3:Q746),VLOOKUP(J:J,Прайс!A:G,7,0)*K747)," ")</f>
        <v>0</v>
      </c>
      <c r="R747" s="7">
        <f ca="1">IFERROR(IF(F747="",SUMIF(F$3:F747,F746,R$3:R746),(N747-(M747+O747+P747)))," ")</f>
        <v>0</v>
      </c>
      <c r="S747" s="1">
        <f ca="1">IFERROR(IF(F747="",SUMIF(F$3:F747,F746,S$3:S746),(N747-(M747+O747+Q747)))," ")</f>
        <v>0</v>
      </c>
      <c r="T747" s="23" t="str">
        <f>IFERROR(IF(F747="",AVERAGEIF(F$3:F747,F746,T$3:T747),R747/N747)," ")</f>
        <v xml:space="preserve"> </v>
      </c>
      <c r="U747" s="23" t="str">
        <f>IFERROR(IF(F747="",AVERAGEIF(F$3:F747,F746,U$3:U747),S747/N747)," ")</f>
        <v xml:space="preserve"> </v>
      </c>
      <c r="V747" s="1" t="str">
        <f t="shared" si="35"/>
        <v xml:space="preserve"> </v>
      </c>
      <c r="AB747" s="7">
        <f ca="1">IFERROR(IF(F747="",SUMIF(F$3:F747,F746,AB$3:AB746),Доп!K745+Доп!L745)," ")</f>
        <v>0</v>
      </c>
      <c r="AC747" s="7">
        <f ca="1">IFERROR(IF(F747="",SUMIF(F$3:F747,F746,AC$3:AC746),IF(AB747&gt;0,AB747-(M747+P747),""))," ")</f>
        <v>0</v>
      </c>
      <c r="AD747" s="1">
        <f ca="1">IFERROR(IF(F747="",SUMIF(F$3:F747,F746,AD$3:AD746),IF(AB747&gt;0,AB747-(M747+Q747),""))," ")</f>
        <v>0</v>
      </c>
      <c r="AE747" s="23" t="str">
        <f>IFERROR(IF(F747="",AVERAGEIF(F$3:F747,F746,AE$3:AE747),AC747/N747)," ")</f>
        <v xml:space="preserve"> </v>
      </c>
      <c r="AF747" s="23" t="str">
        <f>IFERROR(IF(F747="",AVERAGEIF(F$3:F747,F746,AF$3:AF747),AD747/N747)," ")</f>
        <v xml:space="preserve"> </v>
      </c>
    </row>
    <row r="748" spans="7:32" ht="19" customHeight="1" x14ac:dyDescent="0.2">
      <c r="G748" s="1" t="str">
        <f t="shared" si="33"/>
        <v/>
      </c>
      <c r="I748" s="1">
        <f t="shared" si="34"/>
        <v>0</v>
      </c>
      <c r="M748" s="1">
        <f ca="1">IF(F748="",SUMIF(F$3:F748,F747,M$3:M747),K748*L748)</f>
        <v>0</v>
      </c>
      <c r="N748" s="1">
        <f ca="1">IFERROR(IF(F748="",SUMIF(F$3:F748,F747,N$3:N747),VLOOKUP(J:J,Прайс!A:C,3,0)*K748)," ")</f>
        <v>0</v>
      </c>
      <c r="O748" s="7">
        <f ca="1">IFERROR(IF(F748="",SUMIF(F$3:F748,F747,O$3:O747),VLOOKUP(J:J,Прайс!A:E,5,0)*K748)," ")</f>
        <v>0</v>
      </c>
      <c r="P748" s="1">
        <f ca="1">IFERROR(IF(F748="",SUMIF(F$3:F748,F747,P$3:P747),VLOOKUP(J:J,Прайс!A:F,6,0)*K748)," ")</f>
        <v>0</v>
      </c>
      <c r="Q748" s="1">
        <f ca="1">IFERROR(IF(F748="",SUMIF(F$3:F748,F747,Q$3:Q747),VLOOKUP(J:J,Прайс!A:G,7,0)*K748)," ")</f>
        <v>0</v>
      </c>
      <c r="R748" s="7">
        <f ca="1">IFERROR(IF(F748="",SUMIF(F$3:F748,F747,R$3:R747),(N748-(M748+O748+P748)))," ")</f>
        <v>0</v>
      </c>
      <c r="S748" s="1">
        <f ca="1">IFERROR(IF(F748="",SUMIF(F$3:F748,F747,S$3:S747),(N748-(M748+O748+Q748)))," ")</f>
        <v>0</v>
      </c>
      <c r="T748" s="23" t="str">
        <f>IFERROR(IF(F748="",AVERAGEIF(F$3:F748,F747,T$3:T748),R748/N748)," ")</f>
        <v xml:space="preserve"> </v>
      </c>
      <c r="U748" s="23" t="str">
        <f>IFERROR(IF(F748="",AVERAGEIF(F$3:F748,F747,U$3:U748),S748/N748)," ")</f>
        <v xml:space="preserve"> </v>
      </c>
      <c r="V748" s="1" t="str">
        <f t="shared" si="35"/>
        <v xml:space="preserve"> </v>
      </c>
      <c r="AB748" s="7">
        <f ca="1">IFERROR(IF(F748="",SUMIF(F$3:F748,F747,AB$3:AB747),Доп!K746+Доп!L746)," ")</f>
        <v>0</v>
      </c>
      <c r="AC748" s="7">
        <f ca="1">IFERROR(IF(F748="",SUMIF(F$3:F748,F747,AC$3:AC747),IF(AB748&gt;0,AB748-(M748+P748),""))," ")</f>
        <v>0</v>
      </c>
      <c r="AD748" s="1">
        <f ca="1">IFERROR(IF(F748="",SUMIF(F$3:F748,F747,AD$3:AD747),IF(AB748&gt;0,AB748-(M748+Q748),""))," ")</f>
        <v>0</v>
      </c>
      <c r="AE748" s="23" t="str">
        <f>IFERROR(IF(F748="",AVERAGEIF(F$3:F748,F747,AE$3:AE748),AC748/N748)," ")</f>
        <v xml:space="preserve"> </v>
      </c>
      <c r="AF748" s="23" t="str">
        <f>IFERROR(IF(F748="",AVERAGEIF(F$3:F748,F747,AF$3:AF748),AD748/N748)," ")</f>
        <v xml:space="preserve"> </v>
      </c>
    </row>
    <row r="749" spans="7:32" ht="19" customHeight="1" x14ac:dyDescent="0.2">
      <c r="G749" s="1" t="str">
        <f t="shared" si="33"/>
        <v/>
      </c>
      <c r="I749" s="1">
        <f t="shared" si="34"/>
        <v>0</v>
      </c>
      <c r="M749" s="1">
        <f ca="1">IF(F749="",SUMIF(F$3:F749,F748,M$3:M748),K749*L749)</f>
        <v>0</v>
      </c>
      <c r="N749" s="1">
        <f ca="1">IFERROR(IF(F749="",SUMIF(F$3:F749,F748,N$3:N748),VLOOKUP(J:J,Прайс!A:C,3,0)*K749)," ")</f>
        <v>0</v>
      </c>
      <c r="O749" s="7">
        <f ca="1">IFERROR(IF(F749="",SUMIF(F$3:F749,F748,O$3:O748),VLOOKUP(J:J,Прайс!A:E,5,0)*K749)," ")</f>
        <v>0</v>
      </c>
      <c r="P749" s="1">
        <f ca="1">IFERROR(IF(F749="",SUMIF(F$3:F749,F748,P$3:P748),VLOOKUP(J:J,Прайс!A:F,6,0)*K749)," ")</f>
        <v>0</v>
      </c>
      <c r="Q749" s="1">
        <f ca="1">IFERROR(IF(F749="",SUMIF(F$3:F749,F748,Q$3:Q748),VLOOKUP(J:J,Прайс!A:G,7,0)*K749)," ")</f>
        <v>0</v>
      </c>
      <c r="R749" s="7">
        <f ca="1">IFERROR(IF(F749="",SUMIF(F$3:F749,F748,R$3:R748),(N749-(M749+O749+P749)))," ")</f>
        <v>0</v>
      </c>
      <c r="S749" s="1">
        <f ca="1">IFERROR(IF(F749="",SUMIF(F$3:F749,F748,S$3:S748),(N749-(M749+O749+Q749)))," ")</f>
        <v>0</v>
      </c>
      <c r="T749" s="23" t="str">
        <f>IFERROR(IF(F749="",AVERAGEIF(F$3:F749,F748,T$3:T749),R749/N749)," ")</f>
        <v xml:space="preserve"> </v>
      </c>
      <c r="U749" s="23" t="str">
        <f>IFERROR(IF(F749="",AVERAGEIF(F$3:F749,F748,U$3:U749),S749/N749)," ")</f>
        <v xml:space="preserve"> </v>
      </c>
      <c r="V749" s="1" t="str">
        <f t="shared" si="35"/>
        <v xml:space="preserve"> </v>
      </c>
      <c r="AB749" s="7">
        <f ca="1">IFERROR(IF(F749="",SUMIF(F$3:F749,F748,AB$3:AB748),Доп!K747+Доп!L747)," ")</f>
        <v>0</v>
      </c>
      <c r="AC749" s="7">
        <f ca="1">IFERROR(IF(F749="",SUMIF(F$3:F749,F748,AC$3:AC748),IF(AB749&gt;0,AB749-(M749+P749),""))," ")</f>
        <v>0</v>
      </c>
      <c r="AD749" s="1">
        <f ca="1">IFERROR(IF(F749="",SUMIF(F$3:F749,F748,AD$3:AD748),IF(AB749&gt;0,AB749-(M749+Q749),""))," ")</f>
        <v>0</v>
      </c>
      <c r="AE749" s="23" t="str">
        <f>IFERROR(IF(F749="",AVERAGEIF(F$3:F749,F748,AE$3:AE749),AC749/N749)," ")</f>
        <v xml:space="preserve"> </v>
      </c>
      <c r="AF749" s="23" t="str">
        <f>IFERROR(IF(F749="",AVERAGEIF(F$3:F749,F748,AF$3:AF749),AD749/N749)," ")</f>
        <v xml:space="preserve"> </v>
      </c>
    </row>
    <row r="750" spans="7:32" ht="19" customHeight="1" x14ac:dyDescent="0.2">
      <c r="G750" s="1" t="str">
        <f t="shared" si="33"/>
        <v/>
      </c>
      <c r="I750" s="1">
        <f t="shared" si="34"/>
        <v>0</v>
      </c>
      <c r="M750" s="1">
        <f ca="1">IF(F750="",SUMIF(F$3:F750,F749,M$3:M749),K750*L750)</f>
        <v>0</v>
      </c>
      <c r="N750" s="1">
        <f ca="1">IFERROR(IF(F750="",SUMIF(F$3:F750,F749,N$3:N749),VLOOKUP(J:J,Прайс!A:C,3,0)*K750)," ")</f>
        <v>0</v>
      </c>
      <c r="O750" s="7">
        <f ca="1">IFERROR(IF(F750="",SUMIF(F$3:F750,F749,O$3:O749),VLOOKUP(J:J,Прайс!A:E,5,0)*K750)," ")</f>
        <v>0</v>
      </c>
      <c r="P750" s="1">
        <f ca="1">IFERROR(IF(F750="",SUMIF(F$3:F750,F749,P$3:P749),VLOOKUP(J:J,Прайс!A:F,6,0)*K750)," ")</f>
        <v>0</v>
      </c>
      <c r="Q750" s="1">
        <f ca="1">IFERROR(IF(F750="",SUMIF(F$3:F750,F749,Q$3:Q749),VLOOKUP(J:J,Прайс!A:G,7,0)*K750)," ")</f>
        <v>0</v>
      </c>
      <c r="R750" s="7">
        <f ca="1">IFERROR(IF(F750="",SUMIF(F$3:F750,F749,R$3:R749),(N750-(M750+O750+P750)))," ")</f>
        <v>0</v>
      </c>
      <c r="S750" s="1">
        <f ca="1">IFERROR(IF(F750="",SUMIF(F$3:F750,F749,S$3:S749),(N750-(M750+O750+Q750)))," ")</f>
        <v>0</v>
      </c>
      <c r="T750" s="23" t="str">
        <f>IFERROR(IF(F750="",AVERAGEIF(F$3:F750,F749,T$3:T750),R750/N750)," ")</f>
        <v xml:space="preserve"> </v>
      </c>
      <c r="U750" s="23" t="str">
        <f>IFERROR(IF(F750="",AVERAGEIF(F$3:F750,F749,U$3:U750),S750/N750)," ")</f>
        <v xml:space="preserve"> </v>
      </c>
      <c r="V750" s="1" t="str">
        <f t="shared" si="35"/>
        <v xml:space="preserve"> </v>
      </c>
      <c r="AB750" s="7">
        <f ca="1">IFERROR(IF(F750="",SUMIF(F$3:F750,F749,AB$3:AB749),Доп!K748+Доп!L748)," ")</f>
        <v>0</v>
      </c>
      <c r="AC750" s="7">
        <f ca="1">IFERROR(IF(F750="",SUMIF(F$3:F750,F749,AC$3:AC749),IF(AB750&gt;0,AB750-(M750+P750),""))," ")</f>
        <v>0</v>
      </c>
      <c r="AD750" s="1">
        <f ca="1">IFERROR(IF(F750="",SUMIF(F$3:F750,F749,AD$3:AD749),IF(AB750&gt;0,AB750-(M750+Q750),""))," ")</f>
        <v>0</v>
      </c>
      <c r="AE750" s="23" t="str">
        <f>IFERROR(IF(F750="",AVERAGEIF(F$3:F750,F749,AE$3:AE750),AC750/N750)," ")</f>
        <v xml:space="preserve"> </v>
      </c>
      <c r="AF750" s="23" t="str">
        <f>IFERROR(IF(F750="",AVERAGEIF(F$3:F750,F749,AF$3:AF750),AD750/N750)," ")</f>
        <v xml:space="preserve"> </v>
      </c>
    </row>
    <row r="751" spans="7:32" ht="19" customHeight="1" x14ac:dyDescent="0.2">
      <c r="G751" s="1" t="str">
        <f t="shared" si="33"/>
        <v/>
      </c>
      <c r="I751" s="1">
        <f t="shared" si="34"/>
        <v>0</v>
      </c>
      <c r="M751" s="1">
        <f ca="1">IF(F751="",SUMIF(F$3:F751,F750,M$3:M750),K751*L751)</f>
        <v>0</v>
      </c>
      <c r="N751" s="1">
        <f ca="1">IFERROR(IF(F751="",SUMIF(F$3:F751,F750,N$3:N750),VLOOKUP(J:J,Прайс!A:C,3,0)*K751)," ")</f>
        <v>0</v>
      </c>
      <c r="O751" s="7">
        <f ca="1">IFERROR(IF(F751="",SUMIF(F$3:F751,F750,O$3:O750),VLOOKUP(J:J,Прайс!A:E,5,0)*K751)," ")</f>
        <v>0</v>
      </c>
      <c r="P751" s="1">
        <f ca="1">IFERROR(IF(F751="",SUMIF(F$3:F751,F750,P$3:P750),VLOOKUP(J:J,Прайс!A:F,6,0)*K751)," ")</f>
        <v>0</v>
      </c>
      <c r="Q751" s="1">
        <f ca="1">IFERROR(IF(F751="",SUMIF(F$3:F751,F750,Q$3:Q750),VLOOKUP(J:J,Прайс!A:G,7,0)*K751)," ")</f>
        <v>0</v>
      </c>
      <c r="R751" s="7">
        <f ca="1">IFERROR(IF(F751="",SUMIF(F$3:F751,F750,R$3:R750),(N751-(M751+O751+P751)))," ")</f>
        <v>0</v>
      </c>
      <c r="S751" s="1">
        <f ca="1">IFERROR(IF(F751="",SUMIF(F$3:F751,F750,S$3:S750),(N751-(M751+O751+Q751)))," ")</f>
        <v>0</v>
      </c>
      <c r="T751" s="23" t="str">
        <f>IFERROR(IF(F751="",AVERAGEIF(F$3:F751,F750,T$3:T751),R751/N751)," ")</f>
        <v xml:space="preserve"> </v>
      </c>
      <c r="U751" s="23" t="str">
        <f>IFERROR(IF(F751="",AVERAGEIF(F$3:F751,F750,U$3:U751),S751/N751)," ")</f>
        <v xml:space="preserve"> </v>
      </c>
      <c r="V751" s="1" t="str">
        <f t="shared" si="35"/>
        <v xml:space="preserve"> </v>
      </c>
      <c r="AB751" s="7">
        <f ca="1">IFERROR(IF(F751="",SUMIF(F$3:F751,F750,AB$3:AB750),Доп!K749+Доп!L749)," ")</f>
        <v>0</v>
      </c>
      <c r="AC751" s="7">
        <f ca="1">IFERROR(IF(F751="",SUMIF(F$3:F751,F750,AC$3:AC750),IF(AB751&gt;0,AB751-(M751+P751),""))," ")</f>
        <v>0</v>
      </c>
      <c r="AD751" s="1">
        <f ca="1">IFERROR(IF(F751="",SUMIF(F$3:F751,F750,AD$3:AD750),IF(AB751&gt;0,AB751-(M751+Q751),""))," ")</f>
        <v>0</v>
      </c>
      <c r="AE751" s="23" t="str">
        <f>IFERROR(IF(F751="",AVERAGEIF(F$3:F751,F750,AE$3:AE751),AC751/N751)," ")</f>
        <v xml:space="preserve"> </v>
      </c>
      <c r="AF751" s="23" t="str">
        <f>IFERROR(IF(F751="",AVERAGEIF(F$3:F751,F750,AF$3:AF751),AD751/N751)," ")</f>
        <v xml:space="preserve"> </v>
      </c>
    </row>
    <row r="752" spans="7:32" ht="19" customHeight="1" x14ac:dyDescent="0.2">
      <c r="G752" s="1" t="str">
        <f t="shared" si="33"/>
        <v/>
      </c>
      <c r="I752" s="1">
        <f t="shared" si="34"/>
        <v>0</v>
      </c>
      <c r="M752" s="1">
        <f ca="1">IF(F752="",SUMIF(F$3:F752,F751,M$3:M751),K752*L752)</f>
        <v>0</v>
      </c>
      <c r="N752" s="1">
        <f ca="1">IFERROR(IF(F752="",SUMIF(F$3:F752,F751,N$3:N751),VLOOKUP(J:J,Прайс!A:C,3,0)*K752)," ")</f>
        <v>0</v>
      </c>
      <c r="O752" s="7">
        <f ca="1">IFERROR(IF(F752="",SUMIF(F$3:F752,F751,O$3:O751),VLOOKUP(J:J,Прайс!A:E,5,0)*K752)," ")</f>
        <v>0</v>
      </c>
      <c r="P752" s="1">
        <f ca="1">IFERROR(IF(F752="",SUMIF(F$3:F752,F751,P$3:P751),VLOOKUP(J:J,Прайс!A:F,6,0)*K752)," ")</f>
        <v>0</v>
      </c>
      <c r="Q752" s="1">
        <f ca="1">IFERROR(IF(F752="",SUMIF(F$3:F752,F751,Q$3:Q751),VLOOKUP(J:J,Прайс!A:G,7,0)*K752)," ")</f>
        <v>0</v>
      </c>
      <c r="R752" s="7">
        <f ca="1">IFERROR(IF(F752="",SUMIF(F$3:F752,F751,R$3:R751),(N752-(M752+O752+P752)))," ")</f>
        <v>0</v>
      </c>
      <c r="S752" s="1">
        <f ca="1">IFERROR(IF(F752="",SUMIF(F$3:F752,F751,S$3:S751),(N752-(M752+O752+Q752)))," ")</f>
        <v>0</v>
      </c>
      <c r="T752" s="23" t="str">
        <f>IFERROR(IF(F752="",AVERAGEIF(F$3:F752,F751,T$3:T752),R752/N752)," ")</f>
        <v xml:space="preserve"> </v>
      </c>
      <c r="U752" s="23" t="str">
        <f>IFERROR(IF(F752="",AVERAGEIF(F$3:F752,F751,U$3:U752),S752/N752)," ")</f>
        <v xml:space="preserve"> </v>
      </c>
      <c r="V752" s="1" t="str">
        <f t="shared" si="35"/>
        <v xml:space="preserve"> </v>
      </c>
      <c r="AB752" s="7">
        <f ca="1">IFERROR(IF(F752="",SUMIF(F$3:F752,F751,AB$3:AB751),Доп!K750+Доп!L750)," ")</f>
        <v>0</v>
      </c>
      <c r="AC752" s="7">
        <f ca="1">IFERROR(IF(F752="",SUMIF(F$3:F752,F751,AC$3:AC751),IF(AB752&gt;0,AB752-(M752+P752),""))," ")</f>
        <v>0</v>
      </c>
      <c r="AD752" s="1">
        <f ca="1">IFERROR(IF(F752="",SUMIF(F$3:F752,F751,AD$3:AD751),IF(AB752&gt;0,AB752-(M752+Q752),""))," ")</f>
        <v>0</v>
      </c>
      <c r="AE752" s="23" t="str">
        <f>IFERROR(IF(F752="",AVERAGEIF(F$3:F752,F751,AE$3:AE752),AC752/N752)," ")</f>
        <v xml:space="preserve"> </v>
      </c>
      <c r="AF752" s="23" t="str">
        <f>IFERROR(IF(F752="",AVERAGEIF(F$3:F752,F751,AF$3:AF752),AD752/N752)," ")</f>
        <v xml:space="preserve"> </v>
      </c>
    </row>
    <row r="753" spans="7:32" ht="19" customHeight="1" x14ac:dyDescent="0.2">
      <c r="G753" s="1" t="str">
        <f t="shared" si="33"/>
        <v/>
      </c>
      <c r="I753" s="1">
        <f t="shared" si="34"/>
        <v>0</v>
      </c>
      <c r="M753" s="1">
        <f ca="1">IF(F753="",SUMIF(F$3:F753,F752,M$3:M752),K753*L753)</f>
        <v>0</v>
      </c>
      <c r="N753" s="1">
        <f ca="1">IFERROR(IF(F753="",SUMIF(F$3:F753,F752,N$3:N752),VLOOKUP(J:J,Прайс!A:C,3,0)*K753)," ")</f>
        <v>0</v>
      </c>
      <c r="O753" s="7">
        <f ca="1">IFERROR(IF(F753="",SUMIF(F$3:F753,F752,O$3:O752),VLOOKUP(J:J,Прайс!A:E,5,0)*K753)," ")</f>
        <v>0</v>
      </c>
      <c r="P753" s="1">
        <f ca="1">IFERROR(IF(F753="",SUMIF(F$3:F753,F752,P$3:P752),VLOOKUP(J:J,Прайс!A:F,6,0)*K753)," ")</f>
        <v>0</v>
      </c>
      <c r="Q753" s="1">
        <f ca="1">IFERROR(IF(F753="",SUMIF(F$3:F753,F752,Q$3:Q752),VLOOKUP(J:J,Прайс!A:G,7,0)*K753)," ")</f>
        <v>0</v>
      </c>
      <c r="R753" s="7">
        <f ca="1">IFERROR(IF(F753="",SUMIF(F$3:F753,F752,R$3:R752),(N753-(M753+O753+P753)))," ")</f>
        <v>0</v>
      </c>
      <c r="S753" s="1">
        <f ca="1">IFERROR(IF(F753="",SUMIF(F$3:F753,F752,S$3:S752),(N753-(M753+O753+Q753)))," ")</f>
        <v>0</v>
      </c>
      <c r="T753" s="23" t="str">
        <f>IFERROR(IF(F753="",AVERAGEIF(F$3:F753,F752,T$3:T753),R753/N753)," ")</f>
        <v xml:space="preserve"> </v>
      </c>
      <c r="U753" s="23" t="str">
        <f>IFERROR(IF(F753="",AVERAGEIF(F$3:F753,F752,U$3:U753),S753/N753)," ")</f>
        <v xml:space="preserve"> </v>
      </c>
      <c r="V753" s="1" t="str">
        <f t="shared" si="35"/>
        <v xml:space="preserve"> </v>
      </c>
      <c r="AB753" s="7">
        <f ca="1">IFERROR(IF(F753="",SUMIF(F$3:F753,F752,AB$3:AB752),Доп!K751+Доп!L751)," ")</f>
        <v>0</v>
      </c>
      <c r="AC753" s="7">
        <f ca="1">IFERROR(IF(F753="",SUMIF(F$3:F753,F752,AC$3:AC752),IF(AB753&gt;0,AB753-(M753+P753),""))," ")</f>
        <v>0</v>
      </c>
      <c r="AD753" s="1">
        <f ca="1">IFERROR(IF(F753="",SUMIF(F$3:F753,F752,AD$3:AD752),IF(AB753&gt;0,AB753-(M753+Q753),""))," ")</f>
        <v>0</v>
      </c>
      <c r="AE753" s="23" t="str">
        <f>IFERROR(IF(F753="",AVERAGEIF(F$3:F753,F752,AE$3:AE753),AC753/N753)," ")</f>
        <v xml:space="preserve"> </v>
      </c>
      <c r="AF753" s="23" t="str">
        <f>IFERROR(IF(F753="",AVERAGEIF(F$3:F753,F752,AF$3:AF753),AD753/N753)," ")</f>
        <v xml:space="preserve"> </v>
      </c>
    </row>
    <row r="754" spans="7:32" ht="19" customHeight="1" x14ac:dyDescent="0.2">
      <c r="G754" s="1" t="str">
        <f t="shared" si="33"/>
        <v/>
      </c>
      <c r="I754" s="1">
        <f t="shared" si="34"/>
        <v>0</v>
      </c>
      <c r="M754" s="1">
        <f ca="1">IF(F754="",SUMIF(F$3:F754,F753,M$3:M753),K754*L754)</f>
        <v>0</v>
      </c>
      <c r="N754" s="1">
        <f ca="1">IFERROR(IF(F754="",SUMIF(F$3:F754,F753,N$3:N753),VLOOKUP(J:J,Прайс!A:C,3,0)*K754)," ")</f>
        <v>0</v>
      </c>
      <c r="O754" s="7">
        <f ca="1">IFERROR(IF(F754="",SUMIF(F$3:F754,F753,O$3:O753),VLOOKUP(J:J,Прайс!A:E,5,0)*K754)," ")</f>
        <v>0</v>
      </c>
      <c r="P754" s="1">
        <f ca="1">IFERROR(IF(F754="",SUMIF(F$3:F754,F753,P$3:P753),VLOOKUP(J:J,Прайс!A:F,6,0)*K754)," ")</f>
        <v>0</v>
      </c>
      <c r="Q754" s="1">
        <f ca="1">IFERROR(IF(F754="",SUMIF(F$3:F754,F753,Q$3:Q753),VLOOKUP(J:J,Прайс!A:G,7,0)*K754)," ")</f>
        <v>0</v>
      </c>
      <c r="R754" s="7">
        <f ca="1">IFERROR(IF(F754="",SUMIF(F$3:F754,F753,R$3:R753),(N754-(M754+O754+P754)))," ")</f>
        <v>0</v>
      </c>
      <c r="S754" s="1">
        <f ca="1">IFERROR(IF(F754="",SUMIF(F$3:F754,F753,S$3:S753),(N754-(M754+O754+Q754)))," ")</f>
        <v>0</v>
      </c>
      <c r="T754" s="23" t="str">
        <f>IFERROR(IF(F754="",AVERAGEIF(F$3:F754,F753,T$3:T754),R754/N754)," ")</f>
        <v xml:space="preserve"> </v>
      </c>
      <c r="U754" s="23" t="str">
        <f>IFERROR(IF(F754="",AVERAGEIF(F$3:F754,F753,U$3:U754),S754/N754)," ")</f>
        <v xml:space="preserve"> </v>
      </c>
      <c r="V754" s="1" t="str">
        <f t="shared" si="35"/>
        <v xml:space="preserve"> </v>
      </c>
      <c r="AB754" s="7">
        <f ca="1">IFERROR(IF(F754="",SUMIF(F$3:F754,F753,AB$3:AB753),Доп!K752+Доп!L752)," ")</f>
        <v>0</v>
      </c>
      <c r="AC754" s="7">
        <f ca="1">IFERROR(IF(F754="",SUMIF(F$3:F754,F753,AC$3:AC753),IF(AB754&gt;0,AB754-(M754+P754),""))," ")</f>
        <v>0</v>
      </c>
      <c r="AD754" s="1">
        <f ca="1">IFERROR(IF(F754="",SUMIF(F$3:F754,F753,AD$3:AD753),IF(AB754&gt;0,AB754-(M754+Q754),""))," ")</f>
        <v>0</v>
      </c>
      <c r="AE754" s="23" t="str">
        <f>IFERROR(IF(F754="",AVERAGEIF(F$3:F754,F753,AE$3:AE754),AC754/N754)," ")</f>
        <v xml:space="preserve"> </v>
      </c>
      <c r="AF754" s="23" t="str">
        <f>IFERROR(IF(F754="",AVERAGEIF(F$3:F754,F753,AF$3:AF754),AD754/N754)," ")</f>
        <v xml:space="preserve"> </v>
      </c>
    </row>
    <row r="755" spans="7:32" ht="19" customHeight="1" x14ac:dyDescent="0.2">
      <c r="G755" s="1" t="str">
        <f t="shared" si="33"/>
        <v/>
      </c>
      <c r="I755" s="1">
        <f t="shared" si="34"/>
        <v>0</v>
      </c>
      <c r="M755" s="1">
        <f ca="1">IF(F755="",SUMIF(F$3:F755,F754,M$3:M754),K755*L755)</f>
        <v>0</v>
      </c>
      <c r="N755" s="1">
        <f ca="1">IFERROR(IF(F755="",SUMIF(F$3:F755,F754,N$3:N754),VLOOKUP(J:J,Прайс!A:C,3,0)*K755)," ")</f>
        <v>0</v>
      </c>
      <c r="O755" s="7">
        <f ca="1">IFERROR(IF(F755="",SUMIF(F$3:F755,F754,O$3:O754),VLOOKUP(J:J,Прайс!A:E,5,0)*K755)," ")</f>
        <v>0</v>
      </c>
      <c r="P755" s="1">
        <f ca="1">IFERROR(IF(F755="",SUMIF(F$3:F755,F754,P$3:P754),VLOOKUP(J:J,Прайс!A:F,6,0)*K755)," ")</f>
        <v>0</v>
      </c>
      <c r="Q755" s="1">
        <f ca="1">IFERROR(IF(F755="",SUMIF(F$3:F755,F754,Q$3:Q754),VLOOKUP(J:J,Прайс!A:G,7,0)*K755)," ")</f>
        <v>0</v>
      </c>
      <c r="R755" s="7">
        <f ca="1">IFERROR(IF(F755="",SUMIF(F$3:F755,F754,R$3:R754),(N755-(M755+O755+P755)))," ")</f>
        <v>0</v>
      </c>
      <c r="S755" s="1">
        <f ca="1">IFERROR(IF(F755="",SUMIF(F$3:F755,F754,S$3:S754),(N755-(M755+O755+Q755)))," ")</f>
        <v>0</v>
      </c>
      <c r="T755" s="23" t="str">
        <f>IFERROR(IF(F755="",AVERAGEIF(F$3:F755,F754,T$3:T755),R755/N755)," ")</f>
        <v xml:space="preserve"> </v>
      </c>
      <c r="U755" s="23" t="str">
        <f>IFERROR(IF(F755="",AVERAGEIF(F$3:F755,F754,U$3:U755),S755/N755)," ")</f>
        <v xml:space="preserve"> </v>
      </c>
      <c r="V755" s="1" t="str">
        <f t="shared" si="35"/>
        <v xml:space="preserve"> </v>
      </c>
      <c r="AB755" s="7">
        <f ca="1">IFERROR(IF(F755="",SUMIF(F$3:F755,F754,AB$3:AB754),Доп!K753+Доп!L753)," ")</f>
        <v>0</v>
      </c>
      <c r="AC755" s="7">
        <f ca="1">IFERROR(IF(F755="",SUMIF(F$3:F755,F754,AC$3:AC754),IF(AB755&gt;0,AB755-(M755+P755),""))," ")</f>
        <v>0</v>
      </c>
      <c r="AD755" s="1">
        <f ca="1">IFERROR(IF(F755="",SUMIF(F$3:F755,F754,AD$3:AD754),IF(AB755&gt;0,AB755-(M755+Q755),""))," ")</f>
        <v>0</v>
      </c>
      <c r="AE755" s="23" t="str">
        <f>IFERROR(IF(F755="",AVERAGEIF(F$3:F755,F754,AE$3:AE755),AC755/N755)," ")</f>
        <v xml:space="preserve"> </v>
      </c>
      <c r="AF755" s="23" t="str">
        <f>IFERROR(IF(F755="",AVERAGEIF(F$3:F755,F754,AF$3:AF755),AD755/N755)," ")</f>
        <v xml:space="preserve"> </v>
      </c>
    </row>
    <row r="756" spans="7:32" ht="19" customHeight="1" x14ac:dyDescent="0.2">
      <c r="G756" s="1" t="str">
        <f t="shared" si="33"/>
        <v/>
      </c>
      <c r="I756" s="1">
        <f t="shared" si="34"/>
        <v>0</v>
      </c>
      <c r="M756" s="1">
        <f ca="1">IF(F756="",SUMIF(F$3:F756,F755,M$3:M755),K756*L756)</f>
        <v>0</v>
      </c>
      <c r="N756" s="1">
        <f ca="1">IFERROR(IF(F756="",SUMIF(F$3:F756,F755,N$3:N755),VLOOKUP(J:J,Прайс!A:C,3,0)*K756)," ")</f>
        <v>0</v>
      </c>
      <c r="O756" s="7">
        <f ca="1">IFERROR(IF(F756="",SUMIF(F$3:F756,F755,O$3:O755),VLOOKUP(J:J,Прайс!A:E,5,0)*K756)," ")</f>
        <v>0</v>
      </c>
      <c r="P756" s="1">
        <f ca="1">IFERROR(IF(F756="",SUMIF(F$3:F756,F755,P$3:P755),VLOOKUP(J:J,Прайс!A:F,6,0)*K756)," ")</f>
        <v>0</v>
      </c>
      <c r="Q756" s="1">
        <f ca="1">IFERROR(IF(F756="",SUMIF(F$3:F756,F755,Q$3:Q755),VLOOKUP(J:J,Прайс!A:G,7,0)*K756)," ")</f>
        <v>0</v>
      </c>
      <c r="R756" s="7">
        <f ca="1">IFERROR(IF(F756="",SUMIF(F$3:F756,F755,R$3:R755),(N756-(M756+O756+P756)))," ")</f>
        <v>0</v>
      </c>
      <c r="S756" s="1">
        <f ca="1">IFERROR(IF(F756="",SUMIF(F$3:F756,F755,S$3:S755),(N756-(M756+O756+Q756)))," ")</f>
        <v>0</v>
      </c>
      <c r="T756" s="23" t="str">
        <f>IFERROR(IF(F756="",AVERAGEIF(F$3:F756,F755,T$3:T756),R756/N756)," ")</f>
        <v xml:space="preserve"> </v>
      </c>
      <c r="U756" s="23" t="str">
        <f>IFERROR(IF(F756="",AVERAGEIF(F$3:F756,F755,U$3:U756),S756/N756)," ")</f>
        <v xml:space="preserve"> </v>
      </c>
      <c r="V756" s="1" t="str">
        <f t="shared" si="35"/>
        <v xml:space="preserve"> </v>
      </c>
      <c r="AB756" s="7">
        <f ca="1">IFERROR(IF(F756="",SUMIF(F$3:F756,F755,AB$3:AB755),Доп!K754+Доп!L754)," ")</f>
        <v>0</v>
      </c>
      <c r="AC756" s="7">
        <f ca="1">IFERROR(IF(F756="",SUMIF(F$3:F756,F755,AC$3:AC755),IF(AB756&gt;0,AB756-(M756+P756),""))," ")</f>
        <v>0</v>
      </c>
      <c r="AD756" s="1">
        <f ca="1">IFERROR(IF(F756="",SUMIF(F$3:F756,F755,AD$3:AD755),IF(AB756&gt;0,AB756-(M756+Q756),""))," ")</f>
        <v>0</v>
      </c>
      <c r="AE756" s="23" t="str">
        <f>IFERROR(IF(F756="",AVERAGEIF(F$3:F756,F755,AE$3:AE756),AC756/N756)," ")</f>
        <v xml:space="preserve"> </v>
      </c>
      <c r="AF756" s="23" t="str">
        <f>IFERROR(IF(F756="",AVERAGEIF(F$3:F756,F755,AF$3:AF756),AD756/N756)," ")</f>
        <v xml:space="preserve"> </v>
      </c>
    </row>
    <row r="757" spans="7:32" ht="19" customHeight="1" x14ac:dyDescent="0.2">
      <c r="G757" s="1" t="str">
        <f t="shared" si="33"/>
        <v/>
      </c>
      <c r="I757" s="1">
        <f t="shared" si="34"/>
        <v>0</v>
      </c>
      <c r="M757" s="1">
        <f ca="1">IF(F757="",SUMIF(F$3:F757,F756,M$3:M756),K757*L757)</f>
        <v>0</v>
      </c>
      <c r="N757" s="1">
        <f ca="1">IFERROR(IF(F757="",SUMIF(F$3:F757,F756,N$3:N756),VLOOKUP(J:J,Прайс!A:C,3,0)*K757)," ")</f>
        <v>0</v>
      </c>
      <c r="O757" s="7">
        <f ca="1">IFERROR(IF(F757="",SUMIF(F$3:F757,F756,O$3:O756),VLOOKUP(J:J,Прайс!A:E,5,0)*K757)," ")</f>
        <v>0</v>
      </c>
      <c r="P757" s="1">
        <f ca="1">IFERROR(IF(F757="",SUMIF(F$3:F757,F756,P$3:P756),VLOOKUP(J:J,Прайс!A:F,6,0)*K757)," ")</f>
        <v>0</v>
      </c>
      <c r="Q757" s="1">
        <f ca="1">IFERROR(IF(F757="",SUMIF(F$3:F757,F756,Q$3:Q756),VLOOKUP(J:J,Прайс!A:G,7,0)*K757)," ")</f>
        <v>0</v>
      </c>
      <c r="R757" s="7">
        <f ca="1">IFERROR(IF(F757="",SUMIF(F$3:F757,F756,R$3:R756),(N757-(M757+O757+P757)))," ")</f>
        <v>0</v>
      </c>
      <c r="S757" s="1">
        <f ca="1">IFERROR(IF(F757="",SUMIF(F$3:F757,F756,S$3:S756),(N757-(M757+O757+Q757)))," ")</f>
        <v>0</v>
      </c>
      <c r="T757" s="23" t="str">
        <f>IFERROR(IF(F757="",AVERAGEIF(F$3:F757,F756,T$3:T757),R757/N757)," ")</f>
        <v xml:space="preserve"> </v>
      </c>
      <c r="U757" s="23" t="str">
        <f>IFERROR(IF(F757="",AVERAGEIF(F$3:F757,F756,U$3:U757),S757/N757)," ")</f>
        <v xml:space="preserve"> </v>
      </c>
      <c r="V757" s="1" t="str">
        <f t="shared" si="35"/>
        <v xml:space="preserve"> </v>
      </c>
      <c r="AB757" s="7">
        <f ca="1">IFERROR(IF(F757="",SUMIF(F$3:F757,F756,AB$3:AB756),Доп!K755+Доп!L755)," ")</f>
        <v>0</v>
      </c>
      <c r="AC757" s="7">
        <f ca="1">IFERROR(IF(F757="",SUMIF(F$3:F757,F756,AC$3:AC756),IF(AB757&gt;0,AB757-(M757+P757),""))," ")</f>
        <v>0</v>
      </c>
      <c r="AD757" s="1">
        <f ca="1">IFERROR(IF(F757="",SUMIF(F$3:F757,F756,AD$3:AD756),IF(AB757&gt;0,AB757-(M757+Q757),""))," ")</f>
        <v>0</v>
      </c>
      <c r="AE757" s="23" t="str">
        <f>IFERROR(IF(F757="",AVERAGEIF(F$3:F757,F756,AE$3:AE757),AC757/N757)," ")</f>
        <v xml:space="preserve"> </v>
      </c>
      <c r="AF757" s="23" t="str">
        <f>IFERROR(IF(F757="",AVERAGEIF(F$3:F757,F756,AF$3:AF757),AD757/N757)," ")</f>
        <v xml:space="preserve"> </v>
      </c>
    </row>
    <row r="758" spans="7:32" ht="19" customHeight="1" x14ac:dyDescent="0.2">
      <c r="G758" s="1" t="str">
        <f t="shared" si="33"/>
        <v/>
      </c>
      <c r="I758" s="1">
        <f t="shared" si="34"/>
        <v>0</v>
      </c>
      <c r="M758" s="1">
        <f ca="1">IF(F758="",SUMIF(F$3:F758,F757,M$3:M757),K758*L758)</f>
        <v>0</v>
      </c>
      <c r="N758" s="1">
        <f ca="1">IFERROR(IF(F758="",SUMIF(F$3:F758,F757,N$3:N757),VLOOKUP(J:J,Прайс!A:C,3,0)*K758)," ")</f>
        <v>0</v>
      </c>
      <c r="O758" s="7">
        <f ca="1">IFERROR(IF(F758="",SUMIF(F$3:F758,F757,O$3:O757),VLOOKUP(J:J,Прайс!A:E,5,0)*K758)," ")</f>
        <v>0</v>
      </c>
      <c r="P758" s="1">
        <f ca="1">IFERROR(IF(F758="",SUMIF(F$3:F758,F757,P$3:P757),VLOOKUP(J:J,Прайс!A:F,6,0)*K758)," ")</f>
        <v>0</v>
      </c>
      <c r="Q758" s="1">
        <f ca="1">IFERROR(IF(F758="",SUMIF(F$3:F758,F757,Q$3:Q757),VLOOKUP(J:J,Прайс!A:G,7,0)*K758)," ")</f>
        <v>0</v>
      </c>
      <c r="R758" s="7">
        <f ca="1">IFERROR(IF(F758="",SUMIF(F$3:F758,F757,R$3:R757),(N758-(M758+O758+P758)))," ")</f>
        <v>0</v>
      </c>
      <c r="S758" s="1">
        <f ca="1">IFERROR(IF(F758="",SUMIF(F$3:F758,F757,S$3:S757),(N758-(M758+O758+Q758)))," ")</f>
        <v>0</v>
      </c>
      <c r="T758" s="23" t="str">
        <f>IFERROR(IF(F758="",AVERAGEIF(F$3:F758,F757,T$3:T758),R758/N758)," ")</f>
        <v xml:space="preserve"> </v>
      </c>
      <c r="U758" s="23" t="str">
        <f>IFERROR(IF(F758="",AVERAGEIF(F$3:F758,F757,U$3:U758),S758/N758)," ")</f>
        <v xml:space="preserve"> </v>
      </c>
      <c r="V758" s="1" t="str">
        <f t="shared" si="35"/>
        <v xml:space="preserve"> </v>
      </c>
      <c r="AB758" s="7">
        <f ca="1">IFERROR(IF(F758="",SUMIF(F$3:F758,F757,AB$3:AB757),Доп!K756+Доп!L756)," ")</f>
        <v>0</v>
      </c>
      <c r="AC758" s="7">
        <f ca="1">IFERROR(IF(F758="",SUMIF(F$3:F758,F757,AC$3:AC757),IF(AB758&gt;0,AB758-(M758+P758),""))," ")</f>
        <v>0</v>
      </c>
      <c r="AD758" s="1">
        <f ca="1">IFERROR(IF(F758="",SUMIF(F$3:F758,F757,AD$3:AD757),IF(AB758&gt;0,AB758-(M758+Q758),""))," ")</f>
        <v>0</v>
      </c>
      <c r="AE758" s="23" t="str">
        <f>IFERROR(IF(F758="",AVERAGEIF(F$3:F758,F757,AE$3:AE758),AC758/N758)," ")</f>
        <v xml:space="preserve"> </v>
      </c>
      <c r="AF758" s="23" t="str">
        <f>IFERROR(IF(F758="",AVERAGEIF(F$3:F758,F757,AF$3:AF758),AD758/N758)," ")</f>
        <v xml:space="preserve"> </v>
      </c>
    </row>
    <row r="759" spans="7:32" ht="19" customHeight="1" x14ac:dyDescent="0.2">
      <c r="G759" s="1" t="str">
        <f t="shared" si="33"/>
        <v/>
      </c>
      <c r="I759" s="1">
        <f t="shared" si="34"/>
        <v>0</v>
      </c>
      <c r="M759" s="1">
        <f ca="1">IF(F759="",SUMIF(F$3:F759,F758,M$3:M758),K759*L759)</f>
        <v>0</v>
      </c>
      <c r="N759" s="1">
        <f ca="1">IFERROR(IF(F759="",SUMIF(F$3:F759,F758,N$3:N758),VLOOKUP(J:J,Прайс!A:C,3,0)*K759)," ")</f>
        <v>0</v>
      </c>
      <c r="O759" s="7">
        <f ca="1">IFERROR(IF(F759="",SUMIF(F$3:F759,F758,O$3:O758),VLOOKUP(J:J,Прайс!A:E,5,0)*K759)," ")</f>
        <v>0</v>
      </c>
      <c r="P759" s="1">
        <f ca="1">IFERROR(IF(F759="",SUMIF(F$3:F759,F758,P$3:P758),VLOOKUP(J:J,Прайс!A:F,6,0)*K759)," ")</f>
        <v>0</v>
      </c>
      <c r="Q759" s="1">
        <f ca="1">IFERROR(IF(F759="",SUMIF(F$3:F759,F758,Q$3:Q758),VLOOKUP(J:J,Прайс!A:G,7,0)*K759)," ")</f>
        <v>0</v>
      </c>
      <c r="R759" s="7">
        <f ca="1">IFERROR(IF(F759="",SUMIF(F$3:F759,F758,R$3:R758),(N759-(M759+O759+P759)))," ")</f>
        <v>0</v>
      </c>
      <c r="S759" s="1">
        <f ca="1">IFERROR(IF(F759="",SUMIF(F$3:F759,F758,S$3:S758),(N759-(M759+O759+Q759)))," ")</f>
        <v>0</v>
      </c>
      <c r="T759" s="23" t="str">
        <f>IFERROR(IF(F759="",AVERAGEIF(F$3:F759,F758,T$3:T759),R759/N759)," ")</f>
        <v xml:space="preserve"> </v>
      </c>
      <c r="U759" s="23" t="str">
        <f>IFERROR(IF(F759="",AVERAGEIF(F$3:F759,F758,U$3:U759),S759/N759)," ")</f>
        <v xml:space="preserve"> </v>
      </c>
      <c r="V759" s="1" t="str">
        <f t="shared" si="35"/>
        <v xml:space="preserve"> </v>
      </c>
      <c r="AB759" s="7">
        <f ca="1">IFERROR(IF(F759="",SUMIF(F$3:F759,F758,AB$3:AB758),Доп!K757+Доп!L757)," ")</f>
        <v>0</v>
      </c>
      <c r="AC759" s="7">
        <f ca="1">IFERROR(IF(F759="",SUMIF(F$3:F759,F758,AC$3:AC758),IF(AB759&gt;0,AB759-(M759+P759),""))," ")</f>
        <v>0</v>
      </c>
      <c r="AD759" s="1">
        <f ca="1">IFERROR(IF(F759="",SUMIF(F$3:F759,F758,AD$3:AD758),IF(AB759&gt;0,AB759-(M759+Q759),""))," ")</f>
        <v>0</v>
      </c>
      <c r="AE759" s="23" t="str">
        <f>IFERROR(IF(F759="",AVERAGEIF(F$3:F759,F758,AE$3:AE759),AC759/N759)," ")</f>
        <v xml:space="preserve"> </v>
      </c>
      <c r="AF759" s="23" t="str">
        <f>IFERROR(IF(F759="",AVERAGEIF(F$3:F759,F758,AF$3:AF759),AD759/N759)," ")</f>
        <v xml:space="preserve"> </v>
      </c>
    </row>
    <row r="760" spans="7:32" ht="19" customHeight="1" x14ac:dyDescent="0.2">
      <c r="G760" s="1" t="str">
        <f t="shared" si="33"/>
        <v/>
      </c>
      <c r="I760" s="1">
        <f t="shared" si="34"/>
        <v>0</v>
      </c>
      <c r="M760" s="1">
        <f ca="1">IF(F760="",SUMIF(F$3:F760,F759,M$3:M759),K760*L760)</f>
        <v>0</v>
      </c>
      <c r="N760" s="1">
        <f ca="1">IFERROR(IF(F760="",SUMIF(F$3:F760,F759,N$3:N759),VLOOKUP(J:J,Прайс!A:C,3,0)*K760)," ")</f>
        <v>0</v>
      </c>
      <c r="O760" s="7">
        <f ca="1">IFERROR(IF(F760="",SUMIF(F$3:F760,F759,O$3:O759),VLOOKUP(J:J,Прайс!A:E,5,0)*K760)," ")</f>
        <v>0</v>
      </c>
      <c r="P760" s="1">
        <f ca="1">IFERROR(IF(F760="",SUMIF(F$3:F760,F759,P$3:P759),VLOOKUP(J:J,Прайс!A:F,6,0)*K760)," ")</f>
        <v>0</v>
      </c>
      <c r="Q760" s="1">
        <f ca="1">IFERROR(IF(F760="",SUMIF(F$3:F760,F759,Q$3:Q759),VLOOKUP(J:J,Прайс!A:G,7,0)*K760)," ")</f>
        <v>0</v>
      </c>
      <c r="R760" s="7">
        <f ca="1">IFERROR(IF(F760="",SUMIF(F$3:F760,F759,R$3:R759),(N760-(M760+O760+P760)))," ")</f>
        <v>0</v>
      </c>
      <c r="S760" s="1">
        <f ca="1">IFERROR(IF(F760="",SUMIF(F$3:F760,F759,S$3:S759),(N760-(M760+O760+Q760)))," ")</f>
        <v>0</v>
      </c>
      <c r="T760" s="23" t="str">
        <f>IFERROR(IF(F760="",AVERAGEIF(F$3:F760,F759,T$3:T760),R760/N760)," ")</f>
        <v xml:space="preserve"> </v>
      </c>
      <c r="U760" s="23" t="str">
        <f>IFERROR(IF(F760="",AVERAGEIF(F$3:F760,F759,U$3:U760),S760/N760)," ")</f>
        <v xml:space="preserve"> </v>
      </c>
      <c r="V760" s="1" t="str">
        <f t="shared" si="35"/>
        <v xml:space="preserve"> </v>
      </c>
      <c r="AB760" s="7">
        <f ca="1">IFERROR(IF(F760="",SUMIF(F$3:F760,F759,AB$3:AB759),Доп!K758+Доп!L758)," ")</f>
        <v>0</v>
      </c>
      <c r="AC760" s="7">
        <f ca="1">IFERROR(IF(F760="",SUMIF(F$3:F760,F759,AC$3:AC759),IF(AB760&gt;0,AB760-(M760+P760),""))," ")</f>
        <v>0</v>
      </c>
      <c r="AD760" s="1">
        <f ca="1">IFERROR(IF(F760="",SUMIF(F$3:F760,F759,AD$3:AD759),IF(AB760&gt;0,AB760-(M760+Q760),""))," ")</f>
        <v>0</v>
      </c>
      <c r="AE760" s="23" t="str">
        <f>IFERROR(IF(F760="",AVERAGEIF(F$3:F760,F759,AE$3:AE760),AC760/N760)," ")</f>
        <v xml:space="preserve"> </v>
      </c>
      <c r="AF760" s="23" t="str">
        <f>IFERROR(IF(F760="",AVERAGEIF(F$3:F760,F759,AF$3:AF760),AD760/N760)," ")</f>
        <v xml:space="preserve"> </v>
      </c>
    </row>
    <row r="761" spans="7:32" ht="19" customHeight="1" x14ac:dyDescent="0.2">
      <c r="G761" s="1" t="str">
        <f t="shared" si="33"/>
        <v/>
      </c>
      <c r="I761" s="1">
        <f t="shared" si="34"/>
        <v>0</v>
      </c>
      <c r="M761" s="1">
        <f ca="1">IF(F761="",SUMIF(F$3:F761,F760,M$3:M760),K761*L761)</f>
        <v>0</v>
      </c>
      <c r="N761" s="1">
        <f ca="1">IFERROR(IF(F761="",SUMIF(F$3:F761,F760,N$3:N760),VLOOKUP(J:J,Прайс!A:C,3,0)*K761)," ")</f>
        <v>0</v>
      </c>
      <c r="O761" s="7">
        <f ca="1">IFERROR(IF(F761="",SUMIF(F$3:F761,F760,O$3:O760),VLOOKUP(J:J,Прайс!A:E,5,0)*K761)," ")</f>
        <v>0</v>
      </c>
      <c r="P761" s="1">
        <f ca="1">IFERROR(IF(F761="",SUMIF(F$3:F761,F760,P$3:P760),VLOOKUP(J:J,Прайс!A:F,6,0)*K761)," ")</f>
        <v>0</v>
      </c>
      <c r="Q761" s="1">
        <f ca="1">IFERROR(IF(F761="",SUMIF(F$3:F761,F760,Q$3:Q760),VLOOKUP(J:J,Прайс!A:G,7,0)*K761)," ")</f>
        <v>0</v>
      </c>
      <c r="R761" s="7">
        <f ca="1">IFERROR(IF(F761="",SUMIF(F$3:F761,F760,R$3:R760),(N761-(M761+O761+P761)))," ")</f>
        <v>0</v>
      </c>
      <c r="S761" s="1">
        <f ca="1">IFERROR(IF(F761="",SUMIF(F$3:F761,F760,S$3:S760),(N761-(M761+O761+Q761)))," ")</f>
        <v>0</v>
      </c>
      <c r="T761" s="23" t="str">
        <f>IFERROR(IF(F761="",AVERAGEIF(F$3:F761,F760,T$3:T761),R761/N761)," ")</f>
        <v xml:space="preserve"> </v>
      </c>
      <c r="U761" s="23" t="str">
        <f>IFERROR(IF(F761="",AVERAGEIF(F$3:F761,F760,U$3:U761),S761/N761)," ")</f>
        <v xml:space="preserve"> </v>
      </c>
      <c r="V761" s="1" t="str">
        <f t="shared" si="35"/>
        <v xml:space="preserve"> </v>
      </c>
      <c r="AB761" s="7">
        <f ca="1">IFERROR(IF(F761="",SUMIF(F$3:F761,F760,AB$3:AB760),Доп!K759+Доп!L759)," ")</f>
        <v>0</v>
      </c>
      <c r="AC761" s="7">
        <f ca="1">IFERROR(IF(F761="",SUMIF(F$3:F761,F760,AC$3:AC760),IF(AB761&gt;0,AB761-(M761+P761),""))," ")</f>
        <v>0</v>
      </c>
      <c r="AD761" s="1">
        <f ca="1">IFERROR(IF(F761="",SUMIF(F$3:F761,F760,AD$3:AD760),IF(AB761&gt;0,AB761-(M761+Q761),""))," ")</f>
        <v>0</v>
      </c>
      <c r="AE761" s="23" t="str">
        <f>IFERROR(IF(F761="",AVERAGEIF(F$3:F761,F760,AE$3:AE761),AC761/N761)," ")</f>
        <v xml:space="preserve"> </v>
      </c>
      <c r="AF761" s="23" t="str">
        <f>IFERROR(IF(F761="",AVERAGEIF(F$3:F761,F760,AF$3:AF761),AD761/N761)," ")</f>
        <v xml:space="preserve"> </v>
      </c>
    </row>
    <row r="762" spans="7:32" ht="19" customHeight="1" x14ac:dyDescent="0.2">
      <c r="G762" s="1" t="str">
        <f t="shared" si="33"/>
        <v/>
      </c>
      <c r="I762" s="1">
        <f t="shared" si="34"/>
        <v>0</v>
      </c>
      <c r="M762" s="1">
        <f ca="1">IF(F762="",SUMIF(F$3:F762,F761,M$3:M761),K762*L762)</f>
        <v>0</v>
      </c>
      <c r="N762" s="1">
        <f ca="1">IFERROR(IF(F762="",SUMIF(F$3:F762,F761,N$3:N761),VLOOKUP(J:J,Прайс!A:C,3,0)*K762)," ")</f>
        <v>0</v>
      </c>
      <c r="O762" s="7">
        <f ca="1">IFERROR(IF(F762="",SUMIF(F$3:F762,F761,O$3:O761),VLOOKUP(J:J,Прайс!A:E,5,0)*K762)," ")</f>
        <v>0</v>
      </c>
      <c r="P762" s="1">
        <f ca="1">IFERROR(IF(F762="",SUMIF(F$3:F762,F761,P$3:P761),VLOOKUP(J:J,Прайс!A:F,6,0)*K762)," ")</f>
        <v>0</v>
      </c>
      <c r="Q762" s="1">
        <f ca="1">IFERROR(IF(F762="",SUMIF(F$3:F762,F761,Q$3:Q761),VLOOKUP(J:J,Прайс!A:G,7,0)*K762)," ")</f>
        <v>0</v>
      </c>
      <c r="R762" s="7">
        <f ca="1">IFERROR(IF(F762="",SUMIF(F$3:F762,F761,R$3:R761),(N762-(M762+O762+P762)))," ")</f>
        <v>0</v>
      </c>
      <c r="S762" s="1">
        <f ca="1">IFERROR(IF(F762="",SUMIF(F$3:F762,F761,S$3:S761),(N762-(M762+O762+Q762)))," ")</f>
        <v>0</v>
      </c>
      <c r="T762" s="23" t="str">
        <f>IFERROR(IF(F762="",AVERAGEIF(F$3:F762,F761,T$3:T762),R762/N762)," ")</f>
        <v xml:space="preserve"> </v>
      </c>
      <c r="U762" s="23" t="str">
        <f>IFERROR(IF(F762="",AVERAGEIF(F$3:F762,F761,U$3:U762),S762/N762)," ")</f>
        <v xml:space="preserve"> </v>
      </c>
      <c r="V762" s="1" t="str">
        <f t="shared" si="35"/>
        <v xml:space="preserve"> </v>
      </c>
      <c r="AB762" s="7">
        <f ca="1">IFERROR(IF(F762="",SUMIF(F$3:F762,F761,AB$3:AB761),Доп!K760+Доп!L760)," ")</f>
        <v>0</v>
      </c>
      <c r="AC762" s="7">
        <f ca="1">IFERROR(IF(F762="",SUMIF(F$3:F762,F761,AC$3:AC761),IF(AB762&gt;0,AB762-(M762+P762),""))," ")</f>
        <v>0</v>
      </c>
      <c r="AD762" s="1">
        <f ca="1">IFERROR(IF(F762="",SUMIF(F$3:F762,F761,AD$3:AD761),IF(AB762&gt;0,AB762-(M762+Q762),""))," ")</f>
        <v>0</v>
      </c>
      <c r="AE762" s="23" t="str">
        <f>IFERROR(IF(F762="",AVERAGEIF(F$3:F762,F761,AE$3:AE762),AC762/N762)," ")</f>
        <v xml:space="preserve"> </v>
      </c>
      <c r="AF762" s="23" t="str">
        <f>IFERROR(IF(F762="",AVERAGEIF(F$3:F762,F761,AF$3:AF762),AD762/N762)," ")</f>
        <v xml:space="preserve"> </v>
      </c>
    </row>
    <row r="763" spans="7:32" ht="19" customHeight="1" x14ac:dyDescent="0.2">
      <c r="G763" s="1" t="str">
        <f t="shared" si="33"/>
        <v/>
      </c>
      <c r="I763" s="1">
        <f t="shared" si="34"/>
        <v>0</v>
      </c>
      <c r="M763" s="1">
        <f ca="1">IF(F763="",SUMIF(F$3:F763,F762,M$3:M762),K763*L763)</f>
        <v>0</v>
      </c>
      <c r="N763" s="1">
        <f ca="1">IFERROR(IF(F763="",SUMIF(F$3:F763,F762,N$3:N762),VLOOKUP(J:J,Прайс!A:C,3,0)*K763)," ")</f>
        <v>0</v>
      </c>
      <c r="O763" s="7">
        <f ca="1">IFERROR(IF(F763="",SUMIF(F$3:F763,F762,O$3:O762),VLOOKUP(J:J,Прайс!A:E,5,0)*K763)," ")</f>
        <v>0</v>
      </c>
      <c r="P763" s="1">
        <f ca="1">IFERROR(IF(F763="",SUMIF(F$3:F763,F762,P$3:P762),VLOOKUP(J:J,Прайс!A:F,6,0)*K763)," ")</f>
        <v>0</v>
      </c>
      <c r="Q763" s="1">
        <f ca="1">IFERROR(IF(F763="",SUMIF(F$3:F763,F762,Q$3:Q762),VLOOKUP(J:J,Прайс!A:G,7,0)*K763)," ")</f>
        <v>0</v>
      </c>
      <c r="R763" s="7">
        <f ca="1">IFERROR(IF(F763="",SUMIF(F$3:F763,F762,R$3:R762),(N763-(M763+O763+P763)))," ")</f>
        <v>0</v>
      </c>
      <c r="S763" s="1">
        <f ca="1">IFERROR(IF(F763="",SUMIF(F$3:F763,F762,S$3:S762),(N763-(M763+O763+Q763)))," ")</f>
        <v>0</v>
      </c>
      <c r="T763" s="23" t="str">
        <f>IFERROR(IF(F763="",AVERAGEIF(F$3:F763,F762,T$3:T763),R763/N763)," ")</f>
        <v xml:space="preserve"> </v>
      </c>
      <c r="U763" s="23" t="str">
        <f>IFERROR(IF(F763="",AVERAGEIF(F$3:F763,F762,U$3:U763),S763/N763)," ")</f>
        <v xml:space="preserve"> </v>
      </c>
      <c r="V763" s="1" t="str">
        <f t="shared" si="35"/>
        <v xml:space="preserve"> </v>
      </c>
      <c r="AB763" s="7">
        <f ca="1">IFERROR(IF(F763="",SUMIF(F$3:F763,F762,AB$3:AB762),Доп!K761+Доп!L761)," ")</f>
        <v>0</v>
      </c>
      <c r="AC763" s="7">
        <f ca="1">IFERROR(IF(F763="",SUMIF(F$3:F763,F762,AC$3:AC762),IF(AB763&gt;0,AB763-(M763+P763),""))," ")</f>
        <v>0</v>
      </c>
      <c r="AD763" s="1">
        <f ca="1">IFERROR(IF(F763="",SUMIF(F$3:F763,F762,AD$3:AD762),IF(AB763&gt;0,AB763-(M763+Q763),""))," ")</f>
        <v>0</v>
      </c>
      <c r="AE763" s="23" t="str">
        <f>IFERROR(IF(F763="",AVERAGEIF(F$3:F763,F762,AE$3:AE763),AC763/N763)," ")</f>
        <v xml:space="preserve"> </v>
      </c>
      <c r="AF763" s="23" t="str">
        <f>IFERROR(IF(F763="",AVERAGEIF(F$3:F763,F762,AF$3:AF763),AD763/N763)," ")</f>
        <v xml:space="preserve"> </v>
      </c>
    </row>
    <row r="764" spans="7:32" ht="19" customHeight="1" x14ac:dyDescent="0.2">
      <c r="G764" s="1" t="str">
        <f t="shared" si="33"/>
        <v/>
      </c>
      <c r="I764" s="1">
        <f t="shared" si="34"/>
        <v>0</v>
      </c>
      <c r="M764" s="1">
        <f ca="1">IF(F764="",SUMIF(F$3:F764,F763,M$3:M763),K764*L764)</f>
        <v>0</v>
      </c>
      <c r="N764" s="1">
        <f ca="1">IFERROR(IF(F764="",SUMIF(F$3:F764,F763,N$3:N763),VLOOKUP(J:J,Прайс!A:C,3,0)*K764)," ")</f>
        <v>0</v>
      </c>
      <c r="O764" s="7">
        <f ca="1">IFERROR(IF(F764="",SUMIF(F$3:F764,F763,O$3:O763),VLOOKUP(J:J,Прайс!A:E,5,0)*K764)," ")</f>
        <v>0</v>
      </c>
      <c r="P764" s="1">
        <f ca="1">IFERROR(IF(F764="",SUMIF(F$3:F764,F763,P$3:P763),VLOOKUP(J:J,Прайс!A:F,6,0)*K764)," ")</f>
        <v>0</v>
      </c>
      <c r="Q764" s="1">
        <f ca="1">IFERROR(IF(F764="",SUMIF(F$3:F764,F763,Q$3:Q763),VLOOKUP(J:J,Прайс!A:G,7,0)*K764)," ")</f>
        <v>0</v>
      </c>
      <c r="R764" s="7">
        <f ca="1">IFERROR(IF(F764="",SUMIF(F$3:F764,F763,R$3:R763),(N764-(M764+O764+P764)))," ")</f>
        <v>0</v>
      </c>
      <c r="S764" s="1">
        <f ca="1">IFERROR(IF(F764="",SUMIF(F$3:F764,F763,S$3:S763),(N764-(M764+O764+Q764)))," ")</f>
        <v>0</v>
      </c>
      <c r="T764" s="23" t="str">
        <f>IFERROR(IF(F764="",AVERAGEIF(F$3:F764,F763,T$3:T764),R764/N764)," ")</f>
        <v xml:space="preserve"> </v>
      </c>
      <c r="U764" s="23" t="str">
        <f>IFERROR(IF(F764="",AVERAGEIF(F$3:F764,F763,U$3:U764),S764/N764)," ")</f>
        <v xml:space="preserve"> </v>
      </c>
      <c r="V764" s="1" t="str">
        <f t="shared" si="35"/>
        <v xml:space="preserve"> </v>
      </c>
      <c r="AB764" s="7">
        <f ca="1">IFERROR(IF(F764="",SUMIF(F$3:F764,F763,AB$3:AB763),Доп!K762+Доп!L762)," ")</f>
        <v>0</v>
      </c>
      <c r="AC764" s="7">
        <f ca="1">IFERROR(IF(F764="",SUMIF(F$3:F764,F763,AC$3:AC763),IF(AB764&gt;0,AB764-(M764+P764),""))," ")</f>
        <v>0</v>
      </c>
      <c r="AD764" s="1">
        <f ca="1">IFERROR(IF(F764="",SUMIF(F$3:F764,F763,AD$3:AD763),IF(AB764&gt;0,AB764-(M764+Q764),""))," ")</f>
        <v>0</v>
      </c>
      <c r="AE764" s="23" t="str">
        <f>IFERROR(IF(F764="",AVERAGEIF(F$3:F764,F763,AE$3:AE764),AC764/N764)," ")</f>
        <v xml:space="preserve"> </v>
      </c>
      <c r="AF764" s="23" t="str">
        <f>IFERROR(IF(F764="",AVERAGEIF(F$3:F764,F763,AF$3:AF764),AD764/N764)," ")</f>
        <v xml:space="preserve"> </v>
      </c>
    </row>
    <row r="765" spans="7:32" ht="19" customHeight="1" x14ac:dyDescent="0.2">
      <c r="G765" s="1" t="str">
        <f t="shared" si="33"/>
        <v/>
      </c>
      <c r="I765" s="1">
        <f t="shared" si="34"/>
        <v>0</v>
      </c>
      <c r="M765" s="1">
        <f ca="1">IF(F765="",SUMIF(F$3:F765,F764,M$3:M764),K765*L765)</f>
        <v>0</v>
      </c>
      <c r="N765" s="1">
        <f ca="1">IFERROR(IF(F765="",SUMIF(F$3:F765,F764,N$3:N764),VLOOKUP(J:J,Прайс!A:C,3,0)*K765)," ")</f>
        <v>0</v>
      </c>
      <c r="O765" s="7">
        <f ca="1">IFERROR(IF(F765="",SUMIF(F$3:F765,F764,O$3:O764),VLOOKUP(J:J,Прайс!A:E,5,0)*K765)," ")</f>
        <v>0</v>
      </c>
      <c r="P765" s="1">
        <f ca="1">IFERROR(IF(F765="",SUMIF(F$3:F765,F764,P$3:P764),VLOOKUP(J:J,Прайс!A:F,6,0)*K765)," ")</f>
        <v>0</v>
      </c>
      <c r="Q765" s="1">
        <f ca="1">IFERROR(IF(F765="",SUMIF(F$3:F765,F764,Q$3:Q764),VLOOKUP(J:J,Прайс!A:G,7,0)*K765)," ")</f>
        <v>0</v>
      </c>
      <c r="R765" s="7">
        <f ca="1">IFERROR(IF(F765="",SUMIF(F$3:F765,F764,R$3:R764),(N765-(M765+O765+P765)))," ")</f>
        <v>0</v>
      </c>
      <c r="S765" s="1">
        <f ca="1">IFERROR(IF(F765="",SUMIF(F$3:F765,F764,S$3:S764),(N765-(M765+O765+Q765)))," ")</f>
        <v>0</v>
      </c>
      <c r="T765" s="23" t="str">
        <f>IFERROR(IF(F765="",AVERAGEIF(F$3:F765,F764,T$3:T765),R765/N765)," ")</f>
        <v xml:space="preserve"> </v>
      </c>
      <c r="U765" s="23" t="str">
        <f>IFERROR(IF(F765="",AVERAGEIF(F$3:F765,F764,U$3:U765),S765/N765)," ")</f>
        <v xml:space="preserve"> </v>
      </c>
      <c r="V765" s="1" t="str">
        <f t="shared" si="35"/>
        <v xml:space="preserve"> </v>
      </c>
      <c r="AB765" s="7">
        <f ca="1">IFERROR(IF(F765="",SUMIF(F$3:F765,F764,AB$3:AB764),Доп!K763+Доп!L763)," ")</f>
        <v>0</v>
      </c>
      <c r="AC765" s="7">
        <f ca="1">IFERROR(IF(F765="",SUMIF(F$3:F765,F764,AC$3:AC764),IF(AB765&gt;0,AB765-(M765+P765),""))," ")</f>
        <v>0</v>
      </c>
      <c r="AD765" s="1">
        <f ca="1">IFERROR(IF(F765="",SUMIF(F$3:F765,F764,AD$3:AD764),IF(AB765&gt;0,AB765-(M765+Q765),""))," ")</f>
        <v>0</v>
      </c>
      <c r="AE765" s="23" t="str">
        <f>IFERROR(IF(F765="",AVERAGEIF(F$3:F765,F764,AE$3:AE765),AC765/N765)," ")</f>
        <v xml:space="preserve"> </v>
      </c>
      <c r="AF765" s="23" t="str">
        <f>IFERROR(IF(F765="",AVERAGEIF(F$3:F765,F764,AF$3:AF765),AD765/N765)," ")</f>
        <v xml:space="preserve"> </v>
      </c>
    </row>
    <row r="766" spans="7:32" ht="19" customHeight="1" x14ac:dyDescent="0.2">
      <c r="G766" s="1" t="str">
        <f t="shared" si="33"/>
        <v/>
      </c>
      <c r="I766" s="1">
        <f t="shared" si="34"/>
        <v>0</v>
      </c>
      <c r="M766" s="1">
        <f ca="1">IF(F766="",SUMIF(F$3:F766,F765,M$3:M765),K766*L766)</f>
        <v>0</v>
      </c>
      <c r="N766" s="1">
        <f ca="1">IFERROR(IF(F766="",SUMIF(F$3:F766,F765,N$3:N765),VLOOKUP(J:J,Прайс!A:C,3,0)*K766)," ")</f>
        <v>0</v>
      </c>
      <c r="O766" s="7">
        <f ca="1">IFERROR(IF(F766="",SUMIF(F$3:F766,F765,O$3:O765),VLOOKUP(J:J,Прайс!A:E,5,0)*K766)," ")</f>
        <v>0</v>
      </c>
      <c r="P766" s="1">
        <f ca="1">IFERROR(IF(F766="",SUMIF(F$3:F766,F765,P$3:P765),VLOOKUP(J:J,Прайс!A:F,6,0)*K766)," ")</f>
        <v>0</v>
      </c>
      <c r="Q766" s="1">
        <f ca="1">IFERROR(IF(F766="",SUMIF(F$3:F766,F765,Q$3:Q765),VLOOKUP(J:J,Прайс!A:G,7,0)*K766)," ")</f>
        <v>0</v>
      </c>
      <c r="R766" s="7">
        <f ca="1">IFERROR(IF(F766="",SUMIF(F$3:F766,F765,R$3:R765),(N766-(M766+O766+P766)))," ")</f>
        <v>0</v>
      </c>
      <c r="S766" s="1">
        <f ca="1">IFERROR(IF(F766="",SUMIF(F$3:F766,F765,S$3:S765),(N766-(M766+O766+Q766)))," ")</f>
        <v>0</v>
      </c>
      <c r="T766" s="23" t="str">
        <f>IFERROR(IF(F766="",AVERAGEIF(F$3:F766,F765,T$3:T766),R766/N766)," ")</f>
        <v xml:space="preserve"> </v>
      </c>
      <c r="U766" s="23" t="str">
        <f>IFERROR(IF(F766="",AVERAGEIF(F$3:F766,F765,U$3:U766),S766/N766)," ")</f>
        <v xml:space="preserve"> </v>
      </c>
      <c r="V766" s="1" t="str">
        <f t="shared" si="35"/>
        <v xml:space="preserve"> </v>
      </c>
      <c r="AB766" s="7">
        <f ca="1">IFERROR(IF(F766="",SUMIF(F$3:F766,F765,AB$3:AB765),Доп!K764+Доп!L764)," ")</f>
        <v>0</v>
      </c>
      <c r="AC766" s="7">
        <f ca="1">IFERROR(IF(F766="",SUMIF(F$3:F766,F765,AC$3:AC765),IF(AB766&gt;0,AB766-(M766+P766),""))," ")</f>
        <v>0</v>
      </c>
      <c r="AD766" s="1">
        <f ca="1">IFERROR(IF(F766="",SUMIF(F$3:F766,F765,AD$3:AD765),IF(AB766&gt;0,AB766-(M766+Q766),""))," ")</f>
        <v>0</v>
      </c>
      <c r="AE766" s="23" t="str">
        <f>IFERROR(IF(F766="",AVERAGEIF(F$3:F766,F765,AE$3:AE766),AC766/N766)," ")</f>
        <v xml:space="preserve"> </v>
      </c>
      <c r="AF766" s="23" t="str">
        <f>IFERROR(IF(F766="",AVERAGEIF(F$3:F766,F765,AF$3:AF766),AD766/N766)," ")</f>
        <v xml:space="preserve"> </v>
      </c>
    </row>
    <row r="767" spans="7:32" ht="19" customHeight="1" x14ac:dyDescent="0.2">
      <c r="G767" s="1" t="str">
        <f t="shared" si="33"/>
        <v/>
      </c>
      <c r="I767" s="1">
        <f t="shared" si="34"/>
        <v>0</v>
      </c>
      <c r="M767" s="1">
        <f ca="1">IF(F767="",SUMIF(F$3:F767,F766,M$3:M766),K767*L767)</f>
        <v>0</v>
      </c>
      <c r="N767" s="1">
        <f ca="1">IFERROR(IF(F767="",SUMIF(F$3:F767,F766,N$3:N766),VLOOKUP(J:J,Прайс!A:C,3,0)*K767)," ")</f>
        <v>0</v>
      </c>
      <c r="O767" s="7">
        <f ca="1">IFERROR(IF(F767="",SUMIF(F$3:F767,F766,O$3:O766),VLOOKUP(J:J,Прайс!A:E,5,0)*K767)," ")</f>
        <v>0</v>
      </c>
      <c r="P767" s="1">
        <f ca="1">IFERROR(IF(F767="",SUMIF(F$3:F767,F766,P$3:P766),VLOOKUP(J:J,Прайс!A:F,6,0)*K767)," ")</f>
        <v>0</v>
      </c>
      <c r="Q767" s="1">
        <f ca="1">IFERROR(IF(F767="",SUMIF(F$3:F767,F766,Q$3:Q766),VLOOKUP(J:J,Прайс!A:G,7,0)*K767)," ")</f>
        <v>0</v>
      </c>
      <c r="R767" s="7">
        <f ca="1">IFERROR(IF(F767="",SUMIF(F$3:F767,F766,R$3:R766),(N767-(M767+O767+P767)))," ")</f>
        <v>0</v>
      </c>
      <c r="S767" s="1">
        <f ca="1">IFERROR(IF(F767="",SUMIF(F$3:F767,F766,S$3:S766),(N767-(M767+O767+Q767)))," ")</f>
        <v>0</v>
      </c>
      <c r="T767" s="23" t="str">
        <f>IFERROR(IF(F767="",AVERAGEIF(F$3:F767,F766,T$3:T767),R767/N767)," ")</f>
        <v xml:space="preserve"> </v>
      </c>
      <c r="U767" s="23" t="str">
        <f>IFERROR(IF(F767="",AVERAGEIF(F$3:F767,F766,U$3:U767),S767/N767)," ")</f>
        <v xml:space="preserve"> </v>
      </c>
      <c r="V767" s="1" t="str">
        <f t="shared" si="35"/>
        <v xml:space="preserve"> </v>
      </c>
      <c r="AB767" s="7">
        <f ca="1">IFERROR(IF(F767="",SUMIF(F$3:F767,F766,AB$3:AB766),Доп!K765+Доп!L765)," ")</f>
        <v>0</v>
      </c>
      <c r="AC767" s="7">
        <f ca="1">IFERROR(IF(F767="",SUMIF(F$3:F767,F766,AC$3:AC766),IF(AB767&gt;0,AB767-(M767+P767),""))," ")</f>
        <v>0</v>
      </c>
      <c r="AD767" s="1">
        <f ca="1">IFERROR(IF(F767="",SUMIF(F$3:F767,F766,AD$3:AD766),IF(AB767&gt;0,AB767-(M767+Q767),""))," ")</f>
        <v>0</v>
      </c>
      <c r="AE767" s="23" t="str">
        <f>IFERROR(IF(F767="",AVERAGEIF(F$3:F767,F766,AE$3:AE767),AC767/N767)," ")</f>
        <v xml:space="preserve"> </v>
      </c>
      <c r="AF767" s="23" t="str">
        <f>IFERROR(IF(F767="",AVERAGEIF(F$3:F767,F766,AF$3:AF767),AD767/N767)," ")</f>
        <v xml:space="preserve"> </v>
      </c>
    </row>
    <row r="768" spans="7:32" ht="19" customHeight="1" x14ac:dyDescent="0.2">
      <c r="G768" s="1" t="str">
        <f t="shared" si="33"/>
        <v/>
      </c>
      <c r="I768" s="1">
        <f t="shared" si="34"/>
        <v>0</v>
      </c>
      <c r="M768" s="1">
        <f ca="1">IF(F768="",SUMIF(F$3:F768,F767,M$3:M767),K768*L768)</f>
        <v>0</v>
      </c>
      <c r="N768" s="1">
        <f ca="1">IFERROR(IF(F768="",SUMIF(F$3:F768,F767,N$3:N767),VLOOKUP(J:J,Прайс!A:C,3,0)*K768)," ")</f>
        <v>0</v>
      </c>
      <c r="O768" s="7">
        <f ca="1">IFERROR(IF(F768="",SUMIF(F$3:F768,F767,O$3:O767),VLOOKUP(J:J,Прайс!A:E,5,0)*K768)," ")</f>
        <v>0</v>
      </c>
      <c r="P768" s="1">
        <f ca="1">IFERROR(IF(F768="",SUMIF(F$3:F768,F767,P$3:P767),VLOOKUP(J:J,Прайс!A:F,6,0)*K768)," ")</f>
        <v>0</v>
      </c>
      <c r="Q768" s="1">
        <f ca="1">IFERROR(IF(F768="",SUMIF(F$3:F768,F767,Q$3:Q767),VLOOKUP(J:J,Прайс!A:G,7,0)*K768)," ")</f>
        <v>0</v>
      </c>
      <c r="R768" s="7">
        <f ca="1">IFERROR(IF(F768="",SUMIF(F$3:F768,F767,R$3:R767),(N768-(M768+O768+P768)))," ")</f>
        <v>0</v>
      </c>
      <c r="S768" s="1">
        <f ca="1">IFERROR(IF(F768="",SUMIF(F$3:F768,F767,S$3:S767),(N768-(M768+O768+Q768)))," ")</f>
        <v>0</v>
      </c>
      <c r="T768" s="23" t="str">
        <f>IFERROR(IF(F768="",AVERAGEIF(F$3:F768,F767,T$3:T768),R768/N768)," ")</f>
        <v xml:space="preserve"> </v>
      </c>
      <c r="U768" s="23" t="str">
        <f>IFERROR(IF(F768="",AVERAGEIF(F$3:F768,F767,U$3:U768),S768/N768)," ")</f>
        <v xml:space="preserve"> </v>
      </c>
      <c r="V768" s="1" t="str">
        <f t="shared" si="35"/>
        <v xml:space="preserve"> </v>
      </c>
      <c r="AB768" s="7">
        <f ca="1">IFERROR(IF(F768="",SUMIF(F$3:F768,F767,AB$3:AB767),Доп!K766+Доп!L766)," ")</f>
        <v>0</v>
      </c>
      <c r="AC768" s="7">
        <f ca="1">IFERROR(IF(F768="",SUMIF(F$3:F768,F767,AC$3:AC767),IF(AB768&gt;0,AB768-(M768+P768),""))," ")</f>
        <v>0</v>
      </c>
      <c r="AD768" s="1">
        <f ca="1">IFERROR(IF(F768="",SUMIF(F$3:F768,F767,AD$3:AD767),IF(AB768&gt;0,AB768-(M768+Q768),""))," ")</f>
        <v>0</v>
      </c>
      <c r="AE768" s="23" t="str">
        <f>IFERROR(IF(F768="",AVERAGEIF(F$3:F768,F767,AE$3:AE768),AC768/N768)," ")</f>
        <v xml:space="preserve"> </v>
      </c>
      <c r="AF768" s="23" t="str">
        <f>IFERROR(IF(F768="",AVERAGEIF(F$3:F768,F767,AF$3:AF768),AD768/N768)," ")</f>
        <v xml:space="preserve"> </v>
      </c>
    </row>
    <row r="769" spans="7:32" ht="19" customHeight="1" x14ac:dyDescent="0.2">
      <c r="G769" s="1" t="str">
        <f t="shared" si="33"/>
        <v/>
      </c>
      <c r="I769" s="1">
        <f t="shared" si="34"/>
        <v>0</v>
      </c>
      <c r="M769" s="1">
        <f ca="1">IF(F769="",SUMIF(F$3:F769,F768,M$3:M768),K769*L769)</f>
        <v>0</v>
      </c>
      <c r="N769" s="1">
        <f ca="1">IFERROR(IF(F769="",SUMIF(F$3:F769,F768,N$3:N768),VLOOKUP(J:J,Прайс!A:C,3,0)*K769)," ")</f>
        <v>0</v>
      </c>
      <c r="O769" s="7">
        <f ca="1">IFERROR(IF(F769="",SUMIF(F$3:F769,F768,O$3:O768),VLOOKUP(J:J,Прайс!A:E,5,0)*K769)," ")</f>
        <v>0</v>
      </c>
      <c r="P769" s="1">
        <f ca="1">IFERROR(IF(F769="",SUMIF(F$3:F769,F768,P$3:P768),VLOOKUP(J:J,Прайс!A:F,6,0)*K769)," ")</f>
        <v>0</v>
      </c>
      <c r="Q769" s="1">
        <f ca="1">IFERROR(IF(F769="",SUMIF(F$3:F769,F768,Q$3:Q768),VLOOKUP(J:J,Прайс!A:G,7,0)*K769)," ")</f>
        <v>0</v>
      </c>
      <c r="R769" s="7">
        <f ca="1">IFERROR(IF(F769="",SUMIF(F$3:F769,F768,R$3:R768),(N769-(M769+O769+P769)))," ")</f>
        <v>0</v>
      </c>
      <c r="S769" s="1">
        <f ca="1">IFERROR(IF(F769="",SUMIF(F$3:F769,F768,S$3:S768),(N769-(M769+O769+Q769)))," ")</f>
        <v>0</v>
      </c>
      <c r="T769" s="23" t="str">
        <f>IFERROR(IF(F769="",AVERAGEIF(F$3:F769,F768,T$3:T769),R769/N769)," ")</f>
        <v xml:space="preserve"> </v>
      </c>
      <c r="U769" s="23" t="str">
        <f>IFERROR(IF(F769="",AVERAGEIF(F$3:F769,F768,U$3:U769),S769/N769)," ")</f>
        <v xml:space="preserve"> </v>
      </c>
      <c r="V769" s="1" t="str">
        <f t="shared" si="35"/>
        <v xml:space="preserve"> </v>
      </c>
      <c r="AB769" s="7">
        <f ca="1">IFERROR(IF(F769="",SUMIF(F$3:F769,F768,AB$3:AB768),Доп!K767+Доп!L767)," ")</f>
        <v>0</v>
      </c>
      <c r="AC769" s="7">
        <f ca="1">IFERROR(IF(F769="",SUMIF(F$3:F769,F768,AC$3:AC768),IF(AB769&gt;0,AB769-(M769+P769),""))," ")</f>
        <v>0</v>
      </c>
      <c r="AD769" s="1">
        <f ca="1">IFERROR(IF(F769="",SUMIF(F$3:F769,F768,AD$3:AD768),IF(AB769&gt;0,AB769-(M769+Q769),""))," ")</f>
        <v>0</v>
      </c>
      <c r="AE769" s="23" t="str">
        <f>IFERROR(IF(F769="",AVERAGEIF(F$3:F769,F768,AE$3:AE769),AC769/N769)," ")</f>
        <v xml:space="preserve"> </v>
      </c>
      <c r="AF769" s="23" t="str">
        <f>IFERROR(IF(F769="",AVERAGEIF(F$3:F769,F768,AF$3:AF769),AD769/N769)," ")</f>
        <v xml:space="preserve"> </v>
      </c>
    </row>
    <row r="770" spans="7:32" ht="19" customHeight="1" x14ac:dyDescent="0.2">
      <c r="G770" s="1" t="str">
        <f t="shared" si="33"/>
        <v/>
      </c>
      <c r="I770" s="1">
        <f t="shared" si="34"/>
        <v>0</v>
      </c>
      <c r="M770" s="1">
        <f ca="1">IF(F770="",SUMIF(F$3:F770,F769,M$3:M769),K770*L770)</f>
        <v>0</v>
      </c>
      <c r="N770" s="1">
        <f ca="1">IFERROR(IF(F770="",SUMIF(F$3:F770,F769,N$3:N769),VLOOKUP(J:J,Прайс!A:C,3,0)*K770)," ")</f>
        <v>0</v>
      </c>
      <c r="O770" s="7">
        <f ca="1">IFERROR(IF(F770="",SUMIF(F$3:F770,F769,O$3:O769),VLOOKUP(J:J,Прайс!A:E,5,0)*K770)," ")</f>
        <v>0</v>
      </c>
      <c r="P770" s="1">
        <f ca="1">IFERROR(IF(F770="",SUMIF(F$3:F770,F769,P$3:P769),VLOOKUP(J:J,Прайс!A:F,6,0)*K770)," ")</f>
        <v>0</v>
      </c>
      <c r="Q770" s="1">
        <f ca="1">IFERROR(IF(F770="",SUMIF(F$3:F770,F769,Q$3:Q769),VLOOKUP(J:J,Прайс!A:G,7,0)*K770)," ")</f>
        <v>0</v>
      </c>
      <c r="R770" s="7">
        <f ca="1">IFERROR(IF(F770="",SUMIF(F$3:F770,F769,R$3:R769),(N770-(M770+O770+P770)))," ")</f>
        <v>0</v>
      </c>
      <c r="S770" s="1">
        <f ca="1">IFERROR(IF(F770="",SUMIF(F$3:F770,F769,S$3:S769),(N770-(M770+O770+Q770)))," ")</f>
        <v>0</v>
      </c>
      <c r="T770" s="23" t="str">
        <f>IFERROR(IF(F770="",AVERAGEIF(F$3:F770,F769,T$3:T770),R770/N770)," ")</f>
        <v xml:space="preserve"> </v>
      </c>
      <c r="U770" s="23" t="str">
        <f>IFERROR(IF(F770="",AVERAGEIF(F$3:F770,F769,U$3:U770),S770/N770)," ")</f>
        <v xml:space="preserve"> </v>
      </c>
      <c r="V770" s="1" t="str">
        <f t="shared" si="35"/>
        <v xml:space="preserve"> </v>
      </c>
      <c r="AB770" s="7">
        <f ca="1">IFERROR(IF(F770="",SUMIF(F$3:F770,F769,AB$3:AB769),Доп!K768+Доп!L768)," ")</f>
        <v>0</v>
      </c>
      <c r="AC770" s="7">
        <f ca="1">IFERROR(IF(F770="",SUMIF(F$3:F770,F769,AC$3:AC769),IF(AB770&gt;0,AB770-(M770+P770),""))," ")</f>
        <v>0</v>
      </c>
      <c r="AD770" s="1">
        <f ca="1">IFERROR(IF(F770="",SUMIF(F$3:F770,F769,AD$3:AD769),IF(AB770&gt;0,AB770-(M770+Q770),""))," ")</f>
        <v>0</v>
      </c>
      <c r="AE770" s="23" t="str">
        <f>IFERROR(IF(F770="",AVERAGEIF(F$3:F770,F769,AE$3:AE770),AC770/N770)," ")</f>
        <v xml:space="preserve"> </v>
      </c>
      <c r="AF770" s="23" t="str">
        <f>IFERROR(IF(F770="",AVERAGEIF(F$3:F770,F769,AF$3:AF770),AD770/N770)," ")</f>
        <v xml:space="preserve"> </v>
      </c>
    </row>
    <row r="771" spans="7:32" ht="19" customHeight="1" x14ac:dyDescent="0.2">
      <c r="G771" s="1" t="str">
        <f t="shared" si="33"/>
        <v/>
      </c>
      <c r="I771" s="1">
        <f t="shared" si="34"/>
        <v>0</v>
      </c>
      <c r="M771" s="1">
        <f ca="1">IF(F771="",SUMIF(F$3:F771,F770,M$3:M770),K771*L771)</f>
        <v>0</v>
      </c>
      <c r="N771" s="1">
        <f ca="1">IFERROR(IF(F771="",SUMIF(F$3:F771,F770,N$3:N770),VLOOKUP(J:J,Прайс!A:C,3,0)*K771)," ")</f>
        <v>0</v>
      </c>
      <c r="O771" s="7">
        <f ca="1">IFERROR(IF(F771="",SUMIF(F$3:F771,F770,O$3:O770),VLOOKUP(J:J,Прайс!A:E,5,0)*K771)," ")</f>
        <v>0</v>
      </c>
      <c r="P771" s="1">
        <f ca="1">IFERROR(IF(F771="",SUMIF(F$3:F771,F770,P$3:P770),VLOOKUP(J:J,Прайс!A:F,6,0)*K771)," ")</f>
        <v>0</v>
      </c>
      <c r="Q771" s="1">
        <f ca="1">IFERROR(IF(F771="",SUMIF(F$3:F771,F770,Q$3:Q770),VLOOKUP(J:J,Прайс!A:G,7,0)*K771)," ")</f>
        <v>0</v>
      </c>
      <c r="R771" s="7">
        <f ca="1">IFERROR(IF(F771="",SUMIF(F$3:F771,F770,R$3:R770),(N771-(M771+O771+P771)))," ")</f>
        <v>0</v>
      </c>
      <c r="S771" s="1">
        <f ca="1">IFERROR(IF(F771="",SUMIF(F$3:F771,F770,S$3:S770),(N771-(M771+O771+Q771)))," ")</f>
        <v>0</v>
      </c>
      <c r="T771" s="23" t="str">
        <f>IFERROR(IF(F771="",AVERAGEIF(F$3:F771,F770,T$3:T771),R771/N771)," ")</f>
        <v xml:space="preserve"> </v>
      </c>
      <c r="U771" s="23" t="str">
        <f>IFERROR(IF(F771="",AVERAGEIF(F$3:F771,F770,U$3:U771),S771/N771)," ")</f>
        <v xml:space="preserve"> </v>
      </c>
      <c r="V771" s="1" t="str">
        <f t="shared" si="35"/>
        <v xml:space="preserve"> </v>
      </c>
      <c r="AB771" s="7">
        <f ca="1">IFERROR(IF(F771="",SUMIF(F$3:F771,F770,AB$3:AB770),Доп!K769+Доп!L769)," ")</f>
        <v>0</v>
      </c>
      <c r="AC771" s="7">
        <f ca="1">IFERROR(IF(F771="",SUMIF(F$3:F771,F770,AC$3:AC770),IF(AB771&gt;0,AB771-(M771+P771),""))," ")</f>
        <v>0</v>
      </c>
      <c r="AD771" s="1">
        <f ca="1">IFERROR(IF(F771="",SUMIF(F$3:F771,F770,AD$3:AD770),IF(AB771&gt;0,AB771-(M771+Q771),""))," ")</f>
        <v>0</v>
      </c>
      <c r="AE771" s="23" t="str">
        <f>IFERROR(IF(F771="",AVERAGEIF(F$3:F771,F770,AE$3:AE771),AC771/N771)," ")</f>
        <v xml:space="preserve"> </v>
      </c>
      <c r="AF771" s="23" t="str">
        <f>IFERROR(IF(F771="",AVERAGEIF(F$3:F771,F770,AF$3:AF771),AD771/N771)," ")</f>
        <v xml:space="preserve"> </v>
      </c>
    </row>
    <row r="772" spans="7:32" ht="19" customHeight="1" x14ac:dyDescent="0.2">
      <c r="G772" s="1" t="str">
        <f t="shared" si="33"/>
        <v/>
      </c>
      <c r="I772" s="1">
        <f t="shared" si="34"/>
        <v>0</v>
      </c>
      <c r="M772" s="1">
        <f ca="1">IF(F772="",SUMIF(F$3:F772,F771,M$3:M771),K772*L772)</f>
        <v>0</v>
      </c>
      <c r="N772" s="1">
        <f ca="1">IFERROR(IF(F772="",SUMIF(F$3:F772,F771,N$3:N771),VLOOKUP(J:J,Прайс!A:C,3,0)*K772)," ")</f>
        <v>0</v>
      </c>
      <c r="O772" s="7">
        <f ca="1">IFERROR(IF(F772="",SUMIF(F$3:F772,F771,O$3:O771),VLOOKUP(J:J,Прайс!A:E,5,0)*K772)," ")</f>
        <v>0</v>
      </c>
      <c r="P772" s="1">
        <f ca="1">IFERROR(IF(F772="",SUMIF(F$3:F772,F771,P$3:P771),VLOOKUP(J:J,Прайс!A:F,6,0)*K772)," ")</f>
        <v>0</v>
      </c>
      <c r="Q772" s="1">
        <f ca="1">IFERROR(IF(F772="",SUMIF(F$3:F772,F771,Q$3:Q771),VLOOKUP(J:J,Прайс!A:G,7,0)*K772)," ")</f>
        <v>0</v>
      </c>
      <c r="R772" s="7">
        <f ca="1">IFERROR(IF(F772="",SUMIF(F$3:F772,F771,R$3:R771),(N772-(M772+O772+P772)))," ")</f>
        <v>0</v>
      </c>
      <c r="S772" s="1">
        <f ca="1">IFERROR(IF(F772="",SUMIF(F$3:F772,F771,S$3:S771),(N772-(M772+O772+Q772)))," ")</f>
        <v>0</v>
      </c>
      <c r="T772" s="23" t="str">
        <f>IFERROR(IF(F772="",AVERAGEIF(F$3:F772,F771,T$3:T772),R772/N772)," ")</f>
        <v xml:space="preserve"> </v>
      </c>
      <c r="U772" s="23" t="str">
        <f>IFERROR(IF(F772="",AVERAGEIF(F$3:F772,F771,U$3:U772),S772/N772)," ")</f>
        <v xml:space="preserve"> </v>
      </c>
      <c r="V772" s="1" t="str">
        <f t="shared" si="35"/>
        <v xml:space="preserve"> </v>
      </c>
      <c r="AB772" s="7">
        <f ca="1">IFERROR(IF(F772="",SUMIF(F$3:F772,F771,AB$3:AB771),Доп!K770+Доп!L770)," ")</f>
        <v>0</v>
      </c>
      <c r="AC772" s="7">
        <f ca="1">IFERROR(IF(F772="",SUMIF(F$3:F772,F771,AC$3:AC771),IF(AB772&gt;0,AB772-(M772+P772),""))," ")</f>
        <v>0</v>
      </c>
      <c r="AD772" s="1">
        <f ca="1">IFERROR(IF(F772="",SUMIF(F$3:F772,F771,AD$3:AD771),IF(AB772&gt;0,AB772-(M772+Q772),""))," ")</f>
        <v>0</v>
      </c>
      <c r="AE772" s="23" t="str">
        <f>IFERROR(IF(F772="",AVERAGEIF(F$3:F772,F771,AE$3:AE772),AC772/N772)," ")</f>
        <v xml:space="preserve"> </v>
      </c>
      <c r="AF772" s="23" t="str">
        <f>IFERROR(IF(F772="",AVERAGEIF(F$3:F772,F771,AF$3:AF772),AD772/N772)," ")</f>
        <v xml:space="preserve"> </v>
      </c>
    </row>
    <row r="773" spans="7:32" ht="19" customHeight="1" x14ac:dyDescent="0.2">
      <c r="G773" s="1" t="str">
        <f t="shared" ref="G773" si="36">IF(H773,SUM(G772,1),"")</f>
        <v/>
      </c>
      <c r="I773" s="1">
        <f t="shared" ref="I773" si="37">--ISTEXT(J773)</f>
        <v>0</v>
      </c>
      <c r="M773" s="1">
        <f ca="1">IF(F773="",SUMIF(F$3:F773,F772,M$3:M772),K773*L773)</f>
        <v>0</v>
      </c>
      <c r="N773" s="1">
        <f ca="1">IFERROR(IF(F773="",SUMIF(F$3:F773,F772,N$3:N772),VLOOKUP(J:J,Прайс!A:C,3,0)*K773)," ")</f>
        <v>0</v>
      </c>
      <c r="O773" s="7">
        <f ca="1">IFERROR(IF(F773="",SUMIF(F$3:F773,F772,O$3:O772),VLOOKUP(J:J,Прайс!A:E,5,0)*K773)," ")</f>
        <v>0</v>
      </c>
      <c r="P773" s="1">
        <f ca="1">IFERROR(IF(F773="",SUMIF(F$3:F773,F772,P$3:P772),VLOOKUP(J:J,Прайс!A:F,6,0)*K773)," ")</f>
        <v>0</v>
      </c>
      <c r="Q773" s="1">
        <f ca="1">IFERROR(IF(F773="",SUMIF(F$3:F773,F772,Q$3:Q772),VLOOKUP(J:J,Прайс!A:G,7,0)*K773)," ")</f>
        <v>0</v>
      </c>
      <c r="R773" s="7">
        <f ca="1">IFERROR(IF(F773="",SUMIF(F$3:F773,F772,R$3:R772),(N773-(M773+O773+P773)))," ")</f>
        <v>0</v>
      </c>
      <c r="S773" s="1">
        <f ca="1">IFERROR(IF(F773="",SUMIF(F$3:F773,F772,S$3:S772),(N773-(M773+O773+Q773)))," ")</f>
        <v>0</v>
      </c>
      <c r="T773" s="23" t="str">
        <f>IFERROR(IF(F773="",AVERAGEIF(F$3:F773,F772,T$3:T773),R773/N773)," ")</f>
        <v xml:space="preserve"> </v>
      </c>
      <c r="U773" s="23" t="str">
        <f>IFERROR(IF(F773="",AVERAGEIF(F$3:F773,F772,U$3:U773),S773/N773)," ")</f>
        <v xml:space="preserve"> </v>
      </c>
      <c r="V773" s="1" t="str">
        <f t="shared" ref="V773" si="38">CHOOSE(COUNTA(W773,Y773,AA773)+1," ","ОТГРУЖЕН","ДОСТАВЛЕН","ОПЛАЧЕН")</f>
        <v xml:space="preserve"> </v>
      </c>
      <c r="AB773" s="7">
        <f ca="1">IFERROR(IF(F773="",SUMIF(F$3:F773,F772,AB$3:AB772),Доп!K771+Доп!L771)," ")</f>
        <v>0</v>
      </c>
      <c r="AC773" s="7">
        <f ca="1">IFERROR(IF(F773="",SUMIF(F$3:F773,F772,AC$3:AC772),IF(AB773&gt;0,AB773-(M773+P773),""))," ")</f>
        <v>0</v>
      </c>
      <c r="AD773" s="1">
        <f ca="1">IFERROR(IF(F773="",SUMIF(F$3:F773,F772,AD$3:AD772),IF(AB773&gt;0,AB773-(M773+Q773),""))," ")</f>
        <v>0</v>
      </c>
      <c r="AE773" s="23" t="str">
        <f>IFERROR(IF(F773="",AVERAGEIF(F$3:F773,F772,AE$3:AE773),AC773/N773)," ")</f>
        <v xml:space="preserve"> </v>
      </c>
      <c r="AF773" s="23" t="str">
        <f>IFERROR(IF(F773="",AVERAGEIF(F$3:F773,F772,AF$3:AF773),AD773/N773)," ")</f>
        <v xml:space="preserve"> </v>
      </c>
    </row>
  </sheetData>
  <mergeCells count="21">
    <mergeCell ref="O1:O2"/>
    <mergeCell ref="A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AE1:AF1"/>
    <mergeCell ref="Y1:Y2"/>
    <mergeCell ref="AC1:AD1"/>
    <mergeCell ref="Z1:AB1"/>
    <mergeCell ref="P1:Q1"/>
    <mergeCell ref="R1:S1"/>
    <mergeCell ref="V1:V2"/>
    <mergeCell ref="W1:W2"/>
    <mergeCell ref="X1:X2"/>
    <mergeCell ref="T1:U1"/>
  </mergeCells>
  <phoneticPr fontId="3" type="noConversion"/>
  <conditionalFormatting sqref="A3:A1048576">
    <cfRule type="endsWith" dxfId="45" priority="21" operator="endsWith" text="ВЛ V">
      <formula>RIGHT(A3,LEN("ВЛ V"))="ВЛ V"</formula>
    </cfRule>
    <cfRule type="containsText" dxfId="44" priority="30" operator="containsText" text="ВЛ 1">
      <formula>NOT(ISERROR(SEARCH("ВЛ 1",A3)))</formula>
    </cfRule>
    <cfRule type="endsWith" dxfId="43" priority="29" operator="endsWith" text="ВЛ I">
      <formula>RIGHT(A3,LEN("ВЛ I"))="ВЛ I"</formula>
    </cfRule>
    <cfRule type="endsWith" dxfId="42" priority="28" operator="endsWith" text="ВЛ 2">
      <formula>RIGHT(A3,LEN("ВЛ 2"))="ВЛ 2"</formula>
    </cfRule>
    <cfRule type="endsWith" dxfId="41" priority="27" operator="endsWith" text="ВЛ II">
      <formula>RIGHT(A3,LEN("ВЛ II"))="ВЛ II"</formula>
    </cfRule>
    <cfRule type="endsWith" dxfId="40" priority="26" operator="endsWith" text="ВЛ 3">
      <formula>RIGHT(A3,LEN("ВЛ 3"))="ВЛ 3"</formula>
    </cfRule>
    <cfRule type="endsWith" dxfId="39" priority="25" operator="endsWith" text="ВЛ III">
      <formula>RIGHT(A3,LEN("ВЛ III"))="ВЛ III"</formula>
    </cfRule>
    <cfRule type="endsWith" dxfId="38" priority="24" operator="endsWith" text="ВЛ 4">
      <formula>RIGHT(A3,LEN("ВЛ 4"))="ВЛ 4"</formula>
    </cfRule>
    <cfRule type="endsWith" dxfId="37" priority="23" stopIfTrue="1" operator="endsWith" text="ВЛ IV">
      <formula>RIGHT(A3,LEN("ВЛ IV"))="ВЛ IV"</formula>
    </cfRule>
    <cfRule type="endsWith" dxfId="36" priority="22" operator="endsWith" text="ВЛ 5">
      <formula>RIGHT(A3,LEN("ВЛ 5"))="ВЛ 5"</formula>
    </cfRule>
  </conditionalFormatting>
  <conditionalFormatting sqref="A1:E2 B4:B1048576">
    <cfRule type="endsWith" dxfId="35" priority="11" operator="endsWith" text="АМ V">
      <formula>RIGHT(A1,LEN("АМ V"))="АМ V"</formula>
    </cfRule>
    <cfRule type="endsWith" dxfId="34" priority="12" operator="endsWith" text="АМ 5">
      <formula>RIGHT(A1,LEN("АМ 5"))="АМ 5"</formula>
    </cfRule>
    <cfRule type="endsWith" dxfId="33" priority="13" operator="endsWith" text="АМ IV">
      <formula>RIGHT(A1,LEN("АМ IV"))="АМ IV"</formula>
    </cfRule>
    <cfRule type="endsWith" dxfId="32" priority="14" operator="endsWith" text="АМ 4">
      <formula>RIGHT(A1,LEN("АМ 4"))="АМ 4"</formula>
    </cfRule>
    <cfRule type="endsWith" dxfId="31" priority="15" operator="endsWith" text="АМ III">
      <formula>RIGHT(A1,LEN("АМ III"))="АМ III"</formula>
    </cfRule>
    <cfRule type="endsWith" dxfId="30" priority="16" operator="endsWith" text="АМ 3">
      <formula>RIGHT(A1,LEN("АМ 3"))="АМ 3"</formula>
    </cfRule>
    <cfRule type="endsWith" dxfId="29" priority="17" operator="endsWith" text="АМ II">
      <formula>RIGHT(A1,LEN("АМ II"))="АМ II"</formula>
    </cfRule>
    <cfRule type="endsWith" dxfId="28" priority="18" operator="endsWith" text="АМ 2">
      <formula>RIGHT(A1,LEN("АМ 2"))="АМ 2"</formula>
    </cfRule>
    <cfRule type="endsWith" dxfId="27" priority="19" operator="endsWith" text="АМ I">
      <formula>RIGHT(A1,LEN("АМ I"))="АМ I"</formula>
    </cfRule>
    <cfRule type="endsWith" dxfId="26" priority="20" operator="endsWith" text="АМ 1">
      <formula>RIGHT(A1,LEN("АМ 1"))="АМ 1"</formula>
    </cfRule>
  </conditionalFormatting>
  <conditionalFormatting sqref="C4:C1048576">
    <cfRule type="endsWith" dxfId="25" priority="1" operator="endsWith" text="АН V">
      <formula>RIGHT(C4,LEN("АН V"))="АН V"</formula>
    </cfRule>
    <cfRule type="endsWith" dxfId="24" priority="10" operator="endsWith" text="АН 1">
      <formula>RIGHT(C4,LEN("АН 1"))="АН 1"</formula>
    </cfRule>
    <cfRule type="endsWith" dxfId="23" priority="9" operator="endsWith" text="АН I">
      <formula>RIGHT(C4,LEN("АН I"))="АН I"</formula>
    </cfRule>
    <cfRule type="endsWith" dxfId="22" priority="8" operator="endsWith" text="АН 2">
      <formula>RIGHT(C4,LEN("АН 2"))="АН 2"</formula>
    </cfRule>
    <cfRule type="endsWith" dxfId="21" priority="7" operator="endsWith" text="АН II">
      <formula>RIGHT(C4,LEN("АН II"))="АН II"</formula>
    </cfRule>
    <cfRule type="endsWith" dxfId="20" priority="6" operator="endsWith" text="АН 3">
      <formula>RIGHT(C4,LEN("АН 3"))="АН 3"</formula>
    </cfRule>
    <cfRule type="endsWith" dxfId="19" priority="5" operator="endsWith" text="АН III">
      <formula>RIGHT(C4,LEN("АН III"))="АН III"</formula>
    </cfRule>
    <cfRule type="endsWith" dxfId="18" priority="4" operator="endsWith" text="АН 4">
      <formula>RIGHT(C4,LEN("АН 4"))="АН 4"</formula>
    </cfRule>
    <cfRule type="endsWith" dxfId="17" priority="3" operator="endsWith" text="АН IV">
      <formula>RIGHT(C4,LEN("АН IV"))="АН IV"</formula>
    </cfRule>
    <cfRule type="endsWith" dxfId="16" priority="2" operator="endsWith" text="АН 5">
      <formula>RIGHT(C4,LEN("АН 5"))="АН 5"</formula>
    </cfRule>
  </conditionalFormatting>
  <conditionalFormatting sqref="V3:V773">
    <cfRule type="containsText" dxfId="15" priority="31" operator="containsText" text="ДОСТАВЛЕН">
      <formula>NOT(ISERROR(SEARCH("ДОСТАВЛЕН",V3)))</formula>
    </cfRule>
    <cfRule type="containsText" dxfId="14" priority="32" operator="containsText" text="ОПЛАЧЕН">
      <formula>NOT(ISERROR(SEARCH("ОПЛАЧЕН",V3)))</formula>
    </cfRule>
    <cfRule type="containsText" dxfId="13" priority="33" operator="containsText" text="ОТГРУЖЕН">
      <formula>NOT(ISERROR(SEARCH("ОТГРУЖЕН",V3)))</formula>
    </cfRule>
  </conditionalFormatting>
  <pageMargins left="0.7" right="0.7" top="0.75" bottom="0.75" header="0.3" footer="0.3"/>
  <ignoredErrors>
    <ignoredError sqref="AE4 AF4 T4:U4 T5:U6 AE5:AF6" formulaRang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D50B711-3281-6E4C-BC74-DCB903941FEC}">
          <x14:formula1>
            <xm:f>Доп!$E$1:$E$10</xm:f>
          </x14:formula1>
          <xm:sqref>A3:A600</xm:sqref>
        </x14:dataValidation>
        <x14:dataValidation type="list" allowBlank="1" showInputMessage="1" showErrorMessage="1" xr:uid="{AE2EFC41-1F4B-F34F-A759-286713370787}">
          <x14:formula1>
            <xm:f>Доп!$F$1:$F$10</xm:f>
          </x14:formula1>
          <xm:sqref>B3:B600</xm:sqref>
        </x14:dataValidation>
        <x14:dataValidation type="list" allowBlank="1" showInputMessage="1" showErrorMessage="1" xr:uid="{556F85C0-B0C8-9A4F-8CEB-52889D0E1D4A}">
          <x14:formula1>
            <xm:f>Доп!$G$1:$G$10</xm:f>
          </x14:formula1>
          <xm:sqref>C3:C600</xm:sqref>
        </x14:dataValidation>
        <x14:dataValidation type="list" allowBlank="1" showInputMessage="1" showErrorMessage="1" xr:uid="{2170C7A0-4253-CB4D-831E-79E5B2A539F2}">
          <x14:formula1>
            <xm:f>Доп!$H$1:$H$10</xm:f>
          </x14:formula1>
          <xm:sqref>D3:D4</xm:sqref>
        </x14:dataValidation>
        <x14:dataValidation type="list" allowBlank="1" showInputMessage="1" showErrorMessage="1" xr:uid="{C1B11E4D-ECC5-264E-AAA1-56BF1738B8FA}">
          <x14:formula1>
            <xm:f>Доп!$I$1:$I$10</xm:f>
          </x14:formula1>
          <xm:sqref>E3:E4</xm:sqref>
        </x14:dataValidation>
        <x14:dataValidation type="list" allowBlank="1" showInputMessage="1" showErrorMessage="1" xr:uid="{60739875-2A32-3142-8623-BE35892AFE9B}">
          <x14:formula1>
            <xm:f>Прайс!$A$1:$A$17</xm:f>
          </x14:formula1>
          <xm:sqref>J3</xm:sqref>
        </x14:dataValidation>
        <x14:dataValidation type="list" showInputMessage="1" showErrorMessage="1" xr:uid="{057DFE6E-BA80-2743-BFDC-CC7716433A72}">
          <x14:formula1>
            <xm:f>Прайс!$A$1:$A$17</xm:f>
          </x14:formula1>
          <xm:sqref>J4:J600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27F7-47E9-3343-BA4F-AF10F8E2EBF6}">
  <dimension ref="A1:AE238"/>
  <sheetViews>
    <sheetView topLeftCell="F1" zoomScale="140" zoomScaleNormal="140" workbookViewId="0">
      <pane ySplit="2" topLeftCell="A3" activePane="bottomLeft" state="frozen"/>
      <selection pane="bottomLeft" activeCell="J6" sqref="J6"/>
    </sheetView>
  </sheetViews>
  <sheetFormatPr baseColWidth="10" defaultColWidth="10.83203125" defaultRowHeight="21" x14ac:dyDescent="0.2"/>
  <cols>
    <col min="1" max="5" width="2.6640625" style="1" bestFit="1" customWidth="1"/>
    <col min="6" max="6" width="15.5" customWidth="1"/>
    <col min="7" max="7" width="3.6640625" bestFit="1" customWidth="1"/>
    <col min="8" max="8" width="15" customWidth="1"/>
    <col min="9" max="9" width="3.6640625" bestFit="1" customWidth="1"/>
    <col min="10" max="10" width="32.33203125" customWidth="1"/>
    <col min="11" max="11" width="4.6640625" customWidth="1"/>
    <col min="12" max="12" width="9.5" customWidth="1"/>
    <col min="13" max="13" width="8.83203125" customWidth="1"/>
    <col min="14" max="14" width="10.5" style="1" customWidth="1"/>
    <col min="15" max="15" width="10.83203125" style="17" customWidth="1"/>
    <col min="16" max="16" width="2.6640625" style="17" customWidth="1"/>
    <col min="17" max="19" width="2.6640625" style="22" customWidth="1"/>
    <col min="20" max="20" width="8.33203125" style="18" customWidth="1"/>
    <col min="21" max="22" width="2.6640625" style="22" customWidth="1"/>
    <col min="23" max="23" width="6.33203125" customWidth="1"/>
    <col min="24" max="25" width="12.33203125" customWidth="1"/>
    <col min="26" max="26" width="16.33203125" style="2" bestFit="1" customWidth="1"/>
    <col min="27" max="27" width="12.83203125" customWidth="1"/>
  </cols>
  <sheetData>
    <row r="1" spans="1:31" ht="19" customHeight="1" x14ac:dyDescent="0.2">
      <c r="A1" s="37" t="s">
        <v>28</v>
      </c>
      <c r="B1" s="37"/>
      <c r="C1" s="37"/>
      <c r="D1" s="37"/>
      <c r="E1" s="37"/>
      <c r="F1" s="37" t="s">
        <v>0</v>
      </c>
      <c r="G1" s="37" t="s">
        <v>1</v>
      </c>
      <c r="H1" s="37" t="s">
        <v>2</v>
      </c>
      <c r="I1" s="37" t="s">
        <v>1</v>
      </c>
      <c r="J1" s="37" t="s">
        <v>3</v>
      </c>
      <c r="K1" s="40" t="s">
        <v>4</v>
      </c>
      <c r="L1" s="37" t="s">
        <v>5</v>
      </c>
      <c r="M1" s="37" t="s">
        <v>6</v>
      </c>
      <c r="N1" s="37" t="s">
        <v>7</v>
      </c>
      <c r="O1" s="37" t="s">
        <v>21</v>
      </c>
      <c r="P1" s="35" t="s">
        <v>99</v>
      </c>
      <c r="Q1" s="38"/>
      <c r="R1" s="38"/>
      <c r="S1" s="38"/>
      <c r="T1" s="38"/>
      <c r="U1" s="38"/>
      <c r="V1" s="36"/>
      <c r="W1" s="44" t="s">
        <v>88</v>
      </c>
      <c r="X1" s="37" t="s">
        <v>9</v>
      </c>
      <c r="Y1" s="37" t="s">
        <v>87</v>
      </c>
      <c r="Z1" s="41" t="s">
        <v>100</v>
      </c>
      <c r="AA1" s="37" t="s">
        <v>11</v>
      </c>
      <c r="AB1" s="35" t="s">
        <v>20</v>
      </c>
      <c r="AC1" s="37" t="s">
        <v>95</v>
      </c>
      <c r="AD1" s="37"/>
      <c r="AE1" s="37"/>
    </row>
    <row r="2" spans="1:31" ht="79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40"/>
      <c r="L2" s="37"/>
      <c r="M2" s="37"/>
      <c r="N2" s="37"/>
      <c r="O2" s="37"/>
      <c r="P2" s="20" t="s">
        <v>102</v>
      </c>
      <c r="Q2" s="20" t="s">
        <v>84</v>
      </c>
      <c r="R2" s="20" t="s">
        <v>83</v>
      </c>
      <c r="S2" s="20" t="s">
        <v>86</v>
      </c>
      <c r="T2" s="21" t="s">
        <v>98</v>
      </c>
      <c r="U2" s="20" t="s">
        <v>101</v>
      </c>
      <c r="V2" s="20" t="s">
        <v>89</v>
      </c>
      <c r="W2" s="44"/>
      <c r="X2" s="37"/>
      <c r="Y2" s="37"/>
      <c r="Z2" s="42"/>
      <c r="AA2" s="37"/>
      <c r="AB2" s="35"/>
      <c r="AC2" s="37"/>
      <c r="AD2" s="37"/>
      <c r="AE2" s="37"/>
    </row>
    <row r="3" spans="1:31" ht="20" customHeight="1" x14ac:dyDescent="0.2">
      <c r="X3" s="19"/>
      <c r="Y3" s="19"/>
      <c r="Z3" s="2" t="str">
        <f ca="1">IF(O3="Возврат",DATEDIF(Y3,Доп!$J$1,"md")&amp;"дн.","")&amp;IF(O3="ОТМ-ВОЗ","Осталось "&amp;TRUNC(MOD((Y3-NOW())-4,TRUNC((Y3-NOW())+4))*24)&amp; " часов","")</f>
        <v/>
      </c>
      <c r="AC3" s="43"/>
      <c r="AD3" s="43"/>
      <c r="AE3" s="43"/>
    </row>
    <row r="4" spans="1:31" ht="20" customHeight="1" x14ac:dyDescent="0.2">
      <c r="Y4" s="19"/>
      <c r="Z4" s="2" t="str">
        <f ca="1">IF(O4="Возврат",DATEDIF(Y4,Доп!$J$1,"md")&amp;"дн.","")&amp;IF(O4="ОТМ-ВОЗ","Осталось "&amp;TRUNC(MOD((Y4-NOW())-4,TRUNC((Y4-NOW())+4))*24)&amp; " часов","")</f>
        <v/>
      </c>
      <c r="AC4" s="43"/>
      <c r="AD4" s="43"/>
      <c r="AE4" s="43"/>
    </row>
    <row r="5" spans="1:31" ht="20" customHeight="1" x14ac:dyDescent="0.2">
      <c r="Z5" s="2" t="str">
        <f ca="1">IF(O5="Возврат",DATEDIF(Y5,Доп!$J$1,"md")&amp;"дн.","")&amp;IF(O5="ОТМ-ВОЗ","Осталось "&amp;TRUNC(MOD((Y5-NOW())-4,TRUNC((Y5-NOW())+4))*24)&amp; " часов","")</f>
        <v/>
      </c>
      <c r="AC5" s="43"/>
      <c r="AD5" s="43"/>
      <c r="AE5" s="43"/>
    </row>
    <row r="6" spans="1:31" x14ac:dyDescent="0.2">
      <c r="Z6" s="2" t="str">
        <f ca="1">IF(O6="Возврат",DATEDIF(Y6,Доп!$J$1,"md")&amp;"дн.","")&amp;IF(O6="ОТМ-ВОЗ","Осталось "&amp;TRUNC(MOD((Y6-NOW())-4,TRUNC((Y6-NOW())+4))*24)&amp; " часов","")</f>
        <v/>
      </c>
      <c r="AC6" s="43"/>
      <c r="AD6" s="43"/>
      <c r="AE6" s="43"/>
    </row>
    <row r="7" spans="1:31" x14ac:dyDescent="0.2">
      <c r="Z7" s="2" t="str">
        <f ca="1">IF(O7="Возврат",DATEDIF(Y7,Доп!$J$1,"md")&amp;"дн.","")&amp;IF(O7="ОТМ-ВОЗ","Осталось "&amp;TRUNC(MOD((Y7-NOW())-4,TRUNC((Y7-NOW())+4))*24)&amp; " часов","")</f>
        <v/>
      </c>
      <c r="AC7" s="43"/>
      <c r="AD7" s="43"/>
      <c r="AE7" s="43"/>
    </row>
    <row r="8" spans="1:31" x14ac:dyDescent="0.2">
      <c r="Z8" s="2" t="str">
        <f ca="1">IF(O8="Возврат",DATEDIF(Y8,Доп!$J$1,"md")&amp;"дн.","")&amp;IF(O8="ОТМ-ВОЗ","Осталось "&amp;TRUNC(MOD((Y8-NOW())-4,TRUNC((Y8-NOW())+4))*24)&amp; " часов","")</f>
        <v/>
      </c>
      <c r="AC8" s="43"/>
      <c r="AD8" s="43"/>
      <c r="AE8" s="43"/>
    </row>
    <row r="9" spans="1:31" x14ac:dyDescent="0.2">
      <c r="Z9" s="2" t="str">
        <f ca="1">IF(O9="Возврат",DATEDIF(Y9,Доп!$J$1,"md")&amp;"дн.","")&amp;IF(O9="ОТМ-ВОЗ","Осталось "&amp;TRUNC(MOD((Y9-NOW())-4,TRUNC((Y9-NOW())+4))*24)&amp; " часов","")</f>
        <v/>
      </c>
      <c r="AC9" s="43"/>
      <c r="AD9" s="43"/>
      <c r="AE9" s="43"/>
    </row>
    <row r="10" spans="1:31" x14ac:dyDescent="0.2">
      <c r="Z10" s="2" t="str">
        <f ca="1">IF(O10="Возврат",DATEDIF(Y10,Доп!$J$1,"md")&amp;"дн.","")&amp;IF(O10="ОТМ-ВОЗ","Осталось "&amp;TRUNC(MOD((Y10-NOW())-4,TRUNC((Y10-NOW())+4))*24)&amp; " часов","")</f>
        <v/>
      </c>
      <c r="AC10" s="43"/>
      <c r="AD10" s="43"/>
      <c r="AE10" s="43"/>
    </row>
    <row r="11" spans="1:31" x14ac:dyDescent="0.2">
      <c r="Z11" s="2" t="str">
        <f ca="1">IF(O11="Возврат",DATEDIF(Y11,Доп!$J$1,"md")&amp;"дн.","")&amp;IF(O11="ОТМ-ВОЗ","Осталось "&amp;TRUNC(MOD((Y11-NOW())-4,TRUNC((Y11-NOW())+4))*24)&amp; " часов","")</f>
        <v/>
      </c>
      <c r="AC11" s="43"/>
      <c r="AD11" s="43"/>
      <c r="AE11" s="43"/>
    </row>
    <row r="12" spans="1:31" x14ac:dyDescent="0.2">
      <c r="Z12" s="2" t="str">
        <f ca="1">IF(O12="Возврат",DATEDIF(Y12,Доп!$J$1,"md")&amp;"дн.","")&amp;IF(O12="ОТМ-ВОЗ","Осталось "&amp;TRUNC(MOD((Y12-NOW())-4,TRUNC((Y12-NOW())+4))*24)&amp; " часов","")</f>
        <v/>
      </c>
      <c r="AC12" s="43"/>
      <c r="AD12" s="43"/>
      <c r="AE12" s="43"/>
    </row>
    <row r="13" spans="1:31" x14ac:dyDescent="0.2">
      <c r="Z13" s="2" t="str">
        <f ca="1">IF(O13="Возврат",DATEDIF(Y13,Доп!$J$1,"md")&amp;"дн.","")&amp;IF(O13="ОТМ-ВОЗ","Осталось "&amp;TRUNC(MOD((Y13-NOW())-4,TRUNC((Y13-NOW())+4))*24)&amp; " часов","")</f>
        <v/>
      </c>
      <c r="AC13" s="43"/>
      <c r="AD13" s="43"/>
      <c r="AE13" s="43"/>
    </row>
    <row r="14" spans="1:31" x14ac:dyDescent="0.2">
      <c r="Z14" s="2" t="str">
        <f ca="1">IF(O14="Возврат",DATEDIF(Y14,Доп!$J$1,"md")&amp;"дн.","")&amp;IF(O14="ОТМ-ВОЗ","Осталось "&amp;TRUNC(MOD((Y14-NOW())-4,TRUNC((Y14-NOW())+4))*24)&amp; " часов","")</f>
        <v/>
      </c>
      <c r="AC14" s="43"/>
      <c r="AD14" s="43"/>
      <c r="AE14" s="43"/>
    </row>
    <row r="15" spans="1:31" x14ac:dyDescent="0.2">
      <c r="Z15" s="2" t="str">
        <f ca="1">IF(O15="Возврат",DATEDIF(Y15,Доп!$J$1,"md")&amp;"дн.","")&amp;IF(O15="ОТМ-ВОЗ","Осталось "&amp;TRUNC(MOD((Y15-NOW())-4,TRUNC((Y15-NOW())+4))*24)&amp; " часов","")</f>
        <v/>
      </c>
      <c r="AC15" s="43"/>
      <c r="AD15" s="43"/>
      <c r="AE15" s="43"/>
    </row>
    <row r="16" spans="1:31" x14ac:dyDescent="0.2">
      <c r="Z16" s="2" t="str">
        <f ca="1">IF(O16="Возврат",DATEDIF(Y16,Доп!$J$1,"md")&amp;"дн.","")&amp;IF(O16="ОТМ-ВОЗ","Осталось "&amp;TRUNC(MOD((Y16-NOW())-4,TRUNC((Y16-NOW())+4))*24)&amp; " часов","")</f>
        <v/>
      </c>
      <c r="AC16" s="43"/>
      <c r="AD16" s="43"/>
      <c r="AE16" s="43"/>
    </row>
    <row r="17" spans="26:31" x14ac:dyDescent="0.2">
      <c r="Z17" s="2" t="str">
        <f ca="1">IF(O17="Возврат",DATEDIF(Y17,Доп!$J$1,"md")&amp;"дн.","")&amp;IF(O17="ОТМ-ВОЗ","Осталось "&amp;TRUNC(MOD((Y17-NOW())-4,TRUNC((Y17-NOW())+4))*24)&amp; " часов","")</f>
        <v/>
      </c>
      <c r="AC17" s="43"/>
      <c r="AD17" s="43"/>
      <c r="AE17" s="43"/>
    </row>
    <row r="18" spans="26:31" x14ac:dyDescent="0.2">
      <c r="Z18" s="2" t="str">
        <f ca="1">IF(O18="Возврат",DATEDIF(Y18,Доп!$J$1,"md")&amp;"дн.","")&amp;IF(O18="ОТМ-ВОЗ","Осталось "&amp;TRUNC(MOD((Y18-NOW())-4,TRUNC((Y18-NOW())+4))*24)&amp; " часов","")</f>
        <v/>
      </c>
      <c r="AC18" s="43"/>
      <c r="AD18" s="43"/>
      <c r="AE18" s="43"/>
    </row>
    <row r="19" spans="26:31" x14ac:dyDescent="0.2">
      <c r="Z19" s="2" t="str">
        <f ca="1">IF(O19="Возврат",DATEDIF(Y19,Доп!$J$1,"md")&amp;"дн.","")&amp;IF(O19="ОТМ-ВОЗ","Осталось "&amp;TRUNC(MOD((Y19-NOW())-4,TRUNC((Y19-NOW())+4))*24)&amp; " часов","")</f>
        <v/>
      </c>
      <c r="AC19" s="43"/>
      <c r="AD19" s="43"/>
      <c r="AE19" s="43"/>
    </row>
    <row r="20" spans="26:31" x14ac:dyDescent="0.2">
      <c r="Z20" s="2" t="str">
        <f ca="1">IF(O20="Возврат",DATEDIF(Y20,Доп!$J$1,"md")&amp;"дн.","")&amp;IF(O20="ОТМ-ВОЗ","Осталось "&amp;TRUNC(MOD((Y20-NOW())-4,TRUNC((Y20-NOW())+4))*24)&amp; " часов","")</f>
        <v/>
      </c>
      <c r="AC20" s="43"/>
      <c r="AD20" s="43"/>
      <c r="AE20" s="43"/>
    </row>
    <row r="21" spans="26:31" x14ac:dyDescent="0.2">
      <c r="Z21" s="2" t="str">
        <f ca="1">IF(O21="Возврат",DATEDIF(Y21,Доп!$J$1,"md")&amp;"дн.","")&amp;IF(O21="ОТМ-ВОЗ","Осталось "&amp;TRUNC(MOD((Y21-NOW())-4,TRUNC((Y21-NOW())+4))*24)&amp; " часов","")</f>
        <v/>
      </c>
      <c r="AC21" s="43"/>
      <c r="AD21" s="43"/>
      <c r="AE21" s="43"/>
    </row>
    <row r="22" spans="26:31" x14ac:dyDescent="0.2">
      <c r="Z22" s="2" t="str">
        <f ca="1">IF(O22="Возврат",DATEDIF(Y22,Доп!$J$1,"md")&amp;"дн.","")&amp;IF(O22="ОТМ-ВОЗ","Осталось "&amp;TRUNC(MOD((Y22-NOW())-4,TRUNC((Y22-NOW())+4))*24)&amp; " часов","")</f>
        <v/>
      </c>
      <c r="AC22" s="43"/>
      <c r="AD22" s="43"/>
      <c r="AE22" s="43"/>
    </row>
    <row r="23" spans="26:31" x14ac:dyDescent="0.2">
      <c r="Z23" s="2" t="str">
        <f ca="1">IF(O23="Возврат",DATEDIF(Y23,Доп!$J$1,"md")&amp;"дн.","")&amp;IF(O23="ОТМ-ВОЗ","Осталось "&amp;TRUNC(MOD((Y23-NOW())-4,TRUNC((Y23-NOW())+4))*24)&amp; " часов","")</f>
        <v/>
      </c>
      <c r="AC23" s="43"/>
      <c r="AD23" s="43"/>
      <c r="AE23" s="43"/>
    </row>
    <row r="24" spans="26:31" x14ac:dyDescent="0.2">
      <c r="Z24" s="2" t="str">
        <f ca="1">IF(O24="Возврат",DATEDIF(Y24,Доп!$J$1,"md")&amp;"дн.","")&amp;IF(O24="ОТМ-ВОЗ","Осталось "&amp;TRUNC(MOD((Y24-NOW())-4,TRUNC((Y24-NOW())+4))*24)&amp; " часов","")</f>
        <v/>
      </c>
      <c r="AC24" s="43"/>
      <c r="AD24" s="43"/>
      <c r="AE24" s="43"/>
    </row>
    <row r="25" spans="26:31" x14ac:dyDescent="0.2">
      <c r="Z25" s="2" t="str">
        <f ca="1">IF(O25="Возврат",DATEDIF(Y25,Доп!$J$1,"md")&amp;"дн.","")&amp;IF(O25="ОТМ-ВОЗ","Осталось "&amp;TRUNC(MOD((Y25-NOW())-4,TRUNC((Y25-NOW())+4))*24)&amp; " часов","")</f>
        <v/>
      </c>
      <c r="AC25" s="43"/>
      <c r="AD25" s="43"/>
      <c r="AE25" s="43"/>
    </row>
    <row r="26" spans="26:31" x14ac:dyDescent="0.2">
      <c r="Z26" s="2" t="str">
        <f ca="1">IF(O26="Возврат",DATEDIF(Y26,Доп!$J$1,"md")&amp;"дн.","")&amp;IF(O26="ОТМ-ВОЗ","Осталось "&amp;TRUNC(MOD((Y26-NOW())-4,TRUNC((Y26-NOW())+4))*24)&amp; " часов","")</f>
        <v/>
      </c>
      <c r="AC26" s="43"/>
      <c r="AD26" s="43"/>
      <c r="AE26" s="43"/>
    </row>
    <row r="27" spans="26:31" x14ac:dyDescent="0.2">
      <c r="Z27" s="2" t="str">
        <f ca="1">IF(O27="Возврат",DATEDIF(Y27,Доп!$J$1,"md")&amp;"дн.","")&amp;IF(O27="ОТМ-ВОЗ","Осталось "&amp;TRUNC(MOD((Y27-NOW())-4,TRUNC((Y27-NOW())+4))*24)&amp; " часов","")</f>
        <v/>
      </c>
      <c r="AC27" s="43"/>
      <c r="AD27" s="43"/>
      <c r="AE27" s="43"/>
    </row>
    <row r="28" spans="26:31" x14ac:dyDescent="0.2">
      <c r="Z28" s="2" t="str">
        <f ca="1">IF(O28="Возврат",DATEDIF(Y28,Доп!$J$1,"md")&amp;"дн.","")&amp;IF(O28="ОТМ-ВОЗ","Осталось "&amp;TRUNC(MOD((Y28-NOW())-4,TRUNC((Y28-NOW())+4))*24)&amp; " часов","")</f>
        <v/>
      </c>
      <c r="AC28" s="43"/>
      <c r="AD28" s="43"/>
      <c r="AE28" s="43"/>
    </row>
    <row r="29" spans="26:31" x14ac:dyDescent="0.2">
      <c r="Z29" s="2" t="str">
        <f ca="1">IF(O29="Возврат",DATEDIF(Y29,Доп!$J$1,"md")&amp;"дн.","")&amp;IF(O29="ОТМ-ВОЗ","Осталось "&amp;TRUNC(MOD((Y29-NOW())-4,TRUNC((Y29-NOW())+4))*24)&amp; " часов","")</f>
        <v/>
      </c>
      <c r="AC29" s="43"/>
      <c r="AD29" s="43"/>
      <c r="AE29" s="43"/>
    </row>
    <row r="30" spans="26:31" x14ac:dyDescent="0.2">
      <c r="Z30" s="2" t="str">
        <f ca="1">IF(O30="Возврат",DATEDIF(Y30,Доп!$J$1,"md")&amp;"дн.","")&amp;IF(O30="ОТМ-ВОЗ","Осталось "&amp;TRUNC(MOD((Y30-NOW())-4,TRUNC((Y30-NOW())+4))*24)&amp; " часов","")</f>
        <v/>
      </c>
      <c r="AC30" s="43"/>
      <c r="AD30" s="43"/>
      <c r="AE30" s="43"/>
    </row>
    <row r="31" spans="26:31" x14ac:dyDescent="0.2">
      <c r="Z31" s="2" t="str">
        <f ca="1">IF(O31="Возврат",DATEDIF(Y31,Доп!$J$1,"md")&amp;"дн.","")&amp;IF(O31="ОТМ-ВОЗ","Осталось "&amp;TRUNC(MOD((Y31-NOW())-4,TRUNC((Y31-NOW())+4))*24)&amp; " часов","")</f>
        <v/>
      </c>
      <c r="AC31" s="43"/>
      <c r="AD31" s="43"/>
      <c r="AE31" s="43"/>
    </row>
    <row r="32" spans="26:31" x14ac:dyDescent="0.2">
      <c r="Z32" s="2" t="str">
        <f ca="1">IF(O32="Возврат",DATEDIF(Y32,Доп!$J$1,"md")&amp;"дн.","")&amp;IF(O32="ОТМ-ВОЗ","Осталось "&amp;TRUNC(MOD((Y32-NOW())-4,TRUNC((Y32-NOW())+4))*24)&amp; " часов","")</f>
        <v/>
      </c>
      <c r="AC32" s="43"/>
      <c r="AD32" s="43"/>
      <c r="AE32" s="43"/>
    </row>
    <row r="33" spans="26:31" x14ac:dyDescent="0.2">
      <c r="Z33" s="2" t="str">
        <f ca="1">IF(O33="Возврат",DATEDIF(Y33,Доп!$J$1,"md")&amp;"дн.","")&amp;IF(O33="ОТМ-ВОЗ","Осталось "&amp;TRUNC(MOD((Y33-NOW())-4,TRUNC((Y33-NOW())+4))*24)&amp; " часов","")</f>
        <v/>
      </c>
      <c r="AC33" s="43"/>
      <c r="AD33" s="43"/>
      <c r="AE33" s="43"/>
    </row>
    <row r="34" spans="26:31" x14ac:dyDescent="0.2">
      <c r="Z34" s="2" t="str">
        <f ca="1">IF(O34="Возврат",DATEDIF(Y34,Доп!$J$1,"md")&amp;"дн.","")&amp;IF(O34="ОТМ-ВОЗ","Осталось "&amp;TRUNC(MOD((Y34-NOW())-4,TRUNC((Y34-NOW())+4))*24)&amp; " часов","")</f>
        <v/>
      </c>
      <c r="AC34" s="43"/>
      <c r="AD34" s="43"/>
      <c r="AE34" s="43"/>
    </row>
    <row r="35" spans="26:31" x14ac:dyDescent="0.2">
      <c r="Z35" s="2" t="str">
        <f ca="1">IF(O35="Возврат",DATEDIF(Y35,Доп!$J$1,"md")&amp;"дн.","")&amp;IF(O35="ОТМ-ВОЗ","Осталось "&amp;TRUNC(MOD((Y35-NOW())-4,TRUNC((Y35-NOW())+4))*24)&amp; " часов","")</f>
        <v/>
      </c>
      <c r="AC35" s="43"/>
      <c r="AD35" s="43"/>
      <c r="AE35" s="43"/>
    </row>
    <row r="36" spans="26:31" x14ac:dyDescent="0.2">
      <c r="Z36" s="2" t="str">
        <f ca="1">IF(O36="Возврат",DATEDIF(Y36,Доп!$J$1,"md")&amp;"дн.","")&amp;IF(O36="ОТМ-ВОЗ","Осталось "&amp;TRUNC(MOD((Y36-NOW())-4,TRUNC((Y36-NOW())+4))*24)&amp; " часов","")</f>
        <v/>
      </c>
      <c r="AC36" s="43"/>
      <c r="AD36" s="43"/>
      <c r="AE36" s="43"/>
    </row>
    <row r="37" spans="26:31" x14ac:dyDescent="0.2">
      <c r="Z37" s="2" t="str">
        <f ca="1">IF(O37="Возврат",DATEDIF(Y37,Доп!$J$1,"md")&amp;"дн.","")&amp;IF(O37="ОТМ-ВОЗ","Осталось "&amp;TRUNC(MOD((Y37-NOW())-4,TRUNC((Y37-NOW())+4))*24)&amp; " часов","")</f>
        <v/>
      </c>
      <c r="AC37" s="43"/>
      <c r="AD37" s="43"/>
      <c r="AE37" s="43"/>
    </row>
    <row r="38" spans="26:31" x14ac:dyDescent="0.2">
      <c r="Z38" s="2" t="str">
        <f ca="1">IF(O38="Возврат",DATEDIF(Y38,Доп!$J$1,"md")&amp;"дн.","")&amp;IF(O38="ОТМ-ВОЗ","Осталось "&amp;TRUNC(MOD((Y38-NOW())-4,TRUNC((Y38-NOW())+4))*24)&amp; " часов","")</f>
        <v/>
      </c>
      <c r="AC38" s="43"/>
      <c r="AD38" s="43"/>
      <c r="AE38" s="43"/>
    </row>
    <row r="39" spans="26:31" x14ac:dyDescent="0.2">
      <c r="Z39" s="2" t="str">
        <f ca="1">IF(O39="Возврат",DATEDIF(Y39,Доп!$J$1,"md")&amp;"дн.","")&amp;IF(O39="ОТМ-ВОЗ","Осталось "&amp;TRUNC(MOD((Y39-NOW())-4,TRUNC((Y39-NOW())+4))*24)&amp; " часов","")</f>
        <v/>
      </c>
      <c r="AC39" s="43"/>
      <c r="AD39" s="43"/>
      <c r="AE39" s="43"/>
    </row>
    <row r="40" spans="26:31" x14ac:dyDescent="0.2">
      <c r="Z40" s="2" t="str">
        <f ca="1">IF(O40="Возврат",DATEDIF(Y40,Доп!$J$1,"md")&amp;"дн.","")&amp;IF(O40="ОТМ-ВОЗ","Осталось "&amp;TRUNC(MOD((Y40-NOW())-4,TRUNC((Y40-NOW())+4))*24)&amp; " часов","")</f>
        <v/>
      </c>
      <c r="AC40" s="43"/>
      <c r="AD40" s="43"/>
      <c r="AE40" s="43"/>
    </row>
    <row r="41" spans="26:31" x14ac:dyDescent="0.2">
      <c r="Z41" s="2" t="str">
        <f ca="1">IF(O41="Возврат",DATEDIF(Y41,Доп!$J$1,"md")&amp;"дн.","")&amp;IF(O41="ОТМ-ВОЗ","Осталось "&amp;TRUNC(MOD((Y41-NOW())-4,TRUNC((Y41-NOW())+4))*24)&amp; " часов","")</f>
        <v/>
      </c>
      <c r="AC41" s="43"/>
      <c r="AD41" s="43"/>
      <c r="AE41" s="43"/>
    </row>
    <row r="42" spans="26:31" x14ac:dyDescent="0.2">
      <c r="Z42" s="2" t="str">
        <f ca="1">IF(O42="Возврат",DATEDIF(Y42,Доп!$J$1,"md")&amp;"дн.","")&amp;IF(O42="ОТМ-ВОЗ","Осталось "&amp;TRUNC(MOD((Y42-NOW())-4,TRUNC((Y42-NOW())+4))*24)&amp; " часов","")</f>
        <v/>
      </c>
      <c r="AC42" s="43"/>
      <c r="AD42" s="43"/>
      <c r="AE42" s="43"/>
    </row>
    <row r="43" spans="26:31" x14ac:dyDescent="0.2">
      <c r="Z43" s="2" t="str">
        <f ca="1">IF(O43="Возврат",DATEDIF(Y43,Доп!$J$1,"md")&amp;"дн.","")&amp;IF(O43="ОТМ-ВОЗ","Осталось "&amp;TRUNC(MOD((Y43-NOW())-4,TRUNC((Y43-NOW())+4))*24)&amp; " часов","")</f>
        <v/>
      </c>
      <c r="AC43" s="43"/>
      <c r="AD43" s="43"/>
      <c r="AE43" s="43"/>
    </row>
    <row r="44" spans="26:31" x14ac:dyDescent="0.2">
      <c r="Z44" s="2" t="str">
        <f ca="1">IF(O44="Возврат",DATEDIF(Y44,Доп!$J$1,"md")&amp;"дн.","")&amp;IF(O44="ОТМ-ВОЗ","Осталось "&amp;TRUNC(MOD((Y44-NOW())-4,TRUNC((Y44-NOW())+4))*24)&amp; " часов","")</f>
        <v/>
      </c>
      <c r="AC44" s="43"/>
      <c r="AD44" s="43"/>
      <c r="AE44" s="43"/>
    </row>
    <row r="45" spans="26:31" x14ac:dyDescent="0.2">
      <c r="Z45" s="2" t="str">
        <f ca="1">IF(O45="Возврат",DATEDIF(Y45,Доп!$J$1,"md")&amp;"дн.","")&amp;IF(O45="ОТМ-ВОЗ","Осталось "&amp;TRUNC(MOD((Y45-NOW())-4,TRUNC((Y45-NOW())+4))*24)&amp; " часов","")</f>
        <v/>
      </c>
      <c r="AC45" s="43"/>
      <c r="AD45" s="43"/>
      <c r="AE45" s="43"/>
    </row>
    <row r="46" spans="26:31" x14ac:dyDescent="0.2">
      <c r="Z46" s="2" t="str">
        <f ca="1">IF(O46="Возврат",DATEDIF(Y46,Доп!$J$1,"md")&amp;"дн.","")&amp;IF(O46="ОТМ-ВОЗ","Осталось "&amp;TRUNC(MOD((Y46-NOW())-4,TRUNC((Y46-NOW())+4))*24)&amp; " часов","")</f>
        <v/>
      </c>
      <c r="AC46" s="43"/>
      <c r="AD46" s="43"/>
      <c r="AE46" s="43"/>
    </row>
    <row r="47" spans="26:31" x14ac:dyDescent="0.2">
      <c r="Z47" s="2" t="str">
        <f ca="1">IF(O47="Возврат",DATEDIF(Y47,Доп!$J$1,"md")&amp;"дн.","")&amp;IF(O47="ОТМ-ВОЗ","Осталось "&amp;TRUNC(MOD((Y47-NOW())-4,TRUNC((Y47-NOW())+4))*24)&amp; " часов","")</f>
        <v/>
      </c>
      <c r="AC47" s="43"/>
      <c r="AD47" s="43"/>
      <c r="AE47" s="43"/>
    </row>
    <row r="48" spans="26:31" x14ac:dyDescent="0.2">
      <c r="Z48" s="2" t="str">
        <f ca="1">IF(O48="Возврат",DATEDIF(Y48,Доп!$J$1,"md")&amp;"дн.","")&amp;IF(O48="ОТМ-ВОЗ","Осталось "&amp;TRUNC(MOD((Y48-NOW())-4,TRUNC((Y48-NOW())+4))*24)&amp; " часов","")</f>
        <v/>
      </c>
      <c r="AC48" s="43"/>
      <c r="AD48" s="43"/>
      <c r="AE48" s="43"/>
    </row>
    <row r="49" spans="26:31" x14ac:dyDescent="0.2">
      <c r="Z49" s="2" t="str">
        <f ca="1">IF(O49="Возврат",DATEDIF(Y49,Доп!$J$1,"md")&amp;"дн.","")&amp;IF(O49="ОТМ-ВОЗ","Осталось "&amp;TRUNC(MOD((Y49-NOW())-4,TRUNC((Y49-NOW())+4))*24)&amp; " часов","")</f>
        <v/>
      </c>
      <c r="AC49" s="43"/>
      <c r="AD49" s="43"/>
      <c r="AE49" s="43"/>
    </row>
    <row r="50" spans="26:31" x14ac:dyDescent="0.2">
      <c r="Z50" s="2" t="str">
        <f ca="1">IF(O50="Возврат",DATEDIF(Y50,Доп!$J$1,"md")&amp;"дн.","")&amp;IF(O50="ОТМ-ВОЗ","Осталось "&amp;TRUNC(MOD((Y50-NOW())-4,TRUNC((Y50-NOW())+4))*24)&amp; " часов","")</f>
        <v/>
      </c>
      <c r="AC50" s="43"/>
      <c r="AD50" s="43"/>
      <c r="AE50" s="43"/>
    </row>
    <row r="51" spans="26:31" x14ac:dyDescent="0.2">
      <c r="Z51" s="2" t="str">
        <f ca="1">IF(O51="Возврат",DATEDIF(Y51,Доп!$J$1,"md")&amp;"дн.","")&amp;IF(O51="ОТМ-ВОЗ","Осталось "&amp;TRUNC(MOD((Y51-NOW())-4,TRUNC((Y51-NOW())+4))*24)&amp; " часов","")</f>
        <v/>
      </c>
      <c r="AC51" s="43"/>
      <c r="AD51" s="43"/>
      <c r="AE51" s="43"/>
    </row>
    <row r="52" spans="26:31" x14ac:dyDescent="0.2">
      <c r="Z52" s="2" t="str">
        <f ca="1">IF(O52="Возврат",DATEDIF(Y52,Доп!$J$1,"md")&amp;"дн.","")&amp;IF(O52="ОТМ-ВОЗ","Осталось "&amp;TRUNC(MOD((Y52-NOW())-4,TRUNC((Y52-NOW())+4))*24)&amp; " часов","")</f>
        <v/>
      </c>
      <c r="AC52" s="43"/>
      <c r="AD52" s="43"/>
      <c r="AE52" s="43"/>
    </row>
    <row r="53" spans="26:31" x14ac:dyDescent="0.2">
      <c r="Z53" s="2" t="str">
        <f ca="1">IF(O53="Возврат",DATEDIF(Y53,Доп!$J$1,"md")&amp;"дн.","")&amp;IF(O53="ОТМ-ВОЗ","Осталось "&amp;TRUNC(MOD((Y53-NOW())-4,TRUNC((Y53-NOW())+4))*24)&amp; " часов","")</f>
        <v/>
      </c>
      <c r="AC53" s="43"/>
      <c r="AD53" s="43"/>
      <c r="AE53" s="43"/>
    </row>
    <row r="54" spans="26:31" x14ac:dyDescent="0.2">
      <c r="Z54" s="2" t="str">
        <f ca="1">IF(O54="Возврат",DATEDIF(Y54,Доп!$J$1,"md")&amp;"дн.","")&amp;IF(O54="ОТМ-ВОЗ","Осталось "&amp;TRUNC(MOD((Y54-NOW())-4,TRUNC((Y54-NOW())+4))*24)&amp; " часов","")</f>
        <v/>
      </c>
      <c r="AC54" s="43"/>
      <c r="AD54" s="43"/>
      <c r="AE54" s="43"/>
    </row>
    <row r="55" spans="26:31" x14ac:dyDescent="0.2">
      <c r="Z55" s="2" t="str">
        <f ca="1">IF(O55="Возврат",DATEDIF(Y55,Доп!$J$1,"md")&amp;"дн.","")&amp;IF(O55="ОТМ-ВОЗ","Осталось "&amp;TRUNC(MOD((Y55-NOW())-4,TRUNC((Y55-NOW())+4))*24)&amp; " часов","")</f>
        <v/>
      </c>
      <c r="AC55" s="43"/>
      <c r="AD55" s="43"/>
      <c r="AE55" s="43"/>
    </row>
    <row r="56" spans="26:31" x14ac:dyDescent="0.2">
      <c r="Z56" s="2" t="str">
        <f ca="1">IF(O56="Возврат",DATEDIF(Y56,Доп!$J$1,"md")&amp;"дн.","")&amp;IF(O56="ОТМ-ВОЗ","Осталось "&amp;TRUNC(MOD((Y56-NOW())-4,TRUNC((Y56-NOW())+4))*24)&amp; " часов","")</f>
        <v/>
      </c>
      <c r="AC56" s="43"/>
      <c r="AD56" s="43"/>
      <c r="AE56" s="43"/>
    </row>
    <row r="57" spans="26:31" x14ac:dyDescent="0.2">
      <c r="Z57" s="2" t="str">
        <f ca="1">IF(O57="Возврат",DATEDIF(Y57,Доп!$J$1,"md")&amp;"дн.","")&amp;IF(O57="ОТМ-ВОЗ","Осталось "&amp;TRUNC(MOD((Y57-NOW())-4,TRUNC((Y57-NOW())+4))*24)&amp; " часов","")</f>
        <v/>
      </c>
      <c r="AC57" s="43"/>
      <c r="AD57" s="43"/>
      <c r="AE57" s="43"/>
    </row>
    <row r="58" spans="26:31" x14ac:dyDescent="0.2">
      <c r="Z58" s="2" t="str">
        <f ca="1">IF(O58="Возврат",DATEDIF(Y58,Доп!$J$1,"md")&amp;"дн.","")&amp;IF(O58="ОТМ-ВОЗ","Осталось "&amp;TRUNC(MOD((Y58-NOW())-4,TRUNC((Y58-NOW())+4))*24)&amp; " часов","")</f>
        <v/>
      </c>
      <c r="AC58" s="43"/>
      <c r="AD58" s="43"/>
      <c r="AE58" s="43"/>
    </row>
    <row r="59" spans="26:31" x14ac:dyDescent="0.2">
      <c r="Z59" s="2" t="str">
        <f ca="1">IF(O59="Возврат",DATEDIF(Y59,Доп!$J$1,"md")&amp;"дн.","")&amp;IF(O59="ОТМ-ВОЗ","Осталось "&amp;TRUNC(MOD((Y59-NOW())-4,TRUNC((Y59-NOW())+4))*24)&amp; " часов","")</f>
        <v/>
      </c>
      <c r="AC59" s="43"/>
      <c r="AD59" s="43"/>
      <c r="AE59" s="43"/>
    </row>
    <row r="60" spans="26:31" x14ac:dyDescent="0.2">
      <c r="Z60" s="2" t="str">
        <f ca="1">IF(O60="Возврат",DATEDIF(Y60,Доп!$J$1,"md")&amp;"дн.","")&amp;IF(O60="ОТМ-ВОЗ","Осталось "&amp;TRUNC(MOD((Y60-NOW())-4,TRUNC((Y60-NOW())+4))*24)&amp; " часов","")</f>
        <v/>
      </c>
      <c r="AC60" s="43"/>
      <c r="AD60" s="43"/>
      <c r="AE60" s="43"/>
    </row>
    <row r="61" spans="26:31" x14ac:dyDescent="0.2">
      <c r="Z61" s="2" t="str">
        <f ca="1">IF(O61="Возврат",DATEDIF(Y61,Доп!$J$1,"md")&amp;"дн.","")&amp;IF(O61="ОТМ-ВОЗ","Осталось "&amp;TRUNC(MOD((Y61-NOW())-4,TRUNC((Y61-NOW())+4))*24)&amp; " часов","")</f>
        <v/>
      </c>
      <c r="AC61" s="43"/>
      <c r="AD61" s="43"/>
      <c r="AE61" s="43"/>
    </row>
    <row r="62" spans="26:31" x14ac:dyDescent="0.2">
      <c r="Z62" s="2" t="str">
        <f ca="1">IF(O62="Возврат",DATEDIF(Y62,Доп!$J$1,"md")&amp;"дн.","")&amp;IF(O62="ОТМ-ВОЗ","Осталось "&amp;TRUNC(MOD((Y62-NOW())-4,TRUNC((Y62-NOW())+4))*24)&amp; " часов","")</f>
        <v/>
      </c>
      <c r="AC62" s="43"/>
      <c r="AD62" s="43"/>
      <c r="AE62" s="43"/>
    </row>
    <row r="63" spans="26:31" x14ac:dyDescent="0.2">
      <c r="Z63" s="2" t="str">
        <f ca="1">IF(O63="Возврат",DATEDIF(Y63,Доп!$J$1,"md")&amp;"дн.","")&amp;IF(O63="ОТМ-ВОЗ","Осталось "&amp;TRUNC(MOD((Y63-NOW())-4,TRUNC((Y63-NOW())+4))*24)&amp; " часов","")</f>
        <v/>
      </c>
      <c r="AC63" s="43"/>
      <c r="AD63" s="43"/>
      <c r="AE63" s="43"/>
    </row>
    <row r="64" spans="26:31" x14ac:dyDescent="0.2">
      <c r="Z64" s="2" t="str">
        <f ca="1">IF(O64="Возврат",DATEDIF(Y64,Доп!$J$1,"md")&amp;"дн.","")&amp;IF(O64="ОТМ-ВОЗ","Осталось "&amp;TRUNC(MOD((Y64-NOW())-4,TRUNC((Y64-NOW())+4))*24)&amp; " часов","")</f>
        <v/>
      </c>
      <c r="AC64" s="43"/>
      <c r="AD64" s="43"/>
      <c r="AE64" s="43"/>
    </row>
    <row r="65" spans="26:31" x14ac:dyDescent="0.2">
      <c r="Z65" s="2" t="str">
        <f ca="1">IF(O65="Возврат",DATEDIF(Y65,Доп!$J$1,"md")&amp;"дн.","")&amp;IF(O65="ОТМ-ВОЗ","Осталось "&amp;TRUNC(MOD((Y65-NOW())-4,TRUNC((Y65-NOW())+4))*24)&amp; " часов","")</f>
        <v/>
      </c>
      <c r="AC65" s="43"/>
      <c r="AD65" s="43"/>
      <c r="AE65" s="43"/>
    </row>
    <row r="66" spans="26:31" x14ac:dyDescent="0.2">
      <c r="Z66" s="2" t="str">
        <f ca="1">IF(O66="Возврат",DATEDIF(Y66,Доп!$J$1,"md")&amp;"дн.","")&amp;IF(O66="ОТМ-ВОЗ","Осталось "&amp;TRUNC(MOD((Y66-NOW())-4,TRUNC((Y66-NOW())+4))*24)&amp; " часов","")</f>
        <v/>
      </c>
      <c r="AC66" s="43"/>
      <c r="AD66" s="43"/>
      <c r="AE66" s="43"/>
    </row>
    <row r="67" spans="26:31" x14ac:dyDescent="0.2">
      <c r="Z67" s="2" t="str">
        <f ca="1">IF(O67="Возврат",DATEDIF(Y67,Доп!$J$1,"md")&amp;"дн.","")&amp;IF(O67="ОТМ-ВОЗ","Осталось "&amp;TRUNC(MOD((Y67-NOW())-4,TRUNC((Y67-NOW())+4))*24)&amp; " часов","")</f>
        <v/>
      </c>
      <c r="AC67" s="43"/>
      <c r="AD67" s="43"/>
      <c r="AE67" s="43"/>
    </row>
    <row r="68" spans="26:31" x14ac:dyDescent="0.2">
      <c r="Z68" s="2" t="str">
        <f ca="1">IF(O68="Возврат",DATEDIF(Y68,Доп!$J$1,"md")&amp;"дн.","")&amp;IF(O68="ОТМ-ВОЗ","Осталось "&amp;TRUNC(MOD((Y68-NOW())-4,TRUNC((Y68-NOW())+4))*24)&amp; " часов","")</f>
        <v/>
      </c>
      <c r="AC68" s="43"/>
      <c r="AD68" s="43"/>
      <c r="AE68" s="43"/>
    </row>
    <row r="69" spans="26:31" x14ac:dyDescent="0.2">
      <c r="Z69" s="2" t="str">
        <f ca="1">IF(O69="Возврат",DATEDIF(Y69,Доп!$J$1,"md")&amp;"дн.","")&amp;IF(O69="ОТМ-ВОЗ","Осталось "&amp;TRUNC(MOD((Y69-NOW())-4,TRUNC((Y69-NOW())+4))*24)&amp; " часов","")</f>
        <v/>
      </c>
      <c r="AC69" s="43"/>
      <c r="AD69" s="43"/>
      <c r="AE69" s="43"/>
    </row>
    <row r="70" spans="26:31" x14ac:dyDescent="0.2">
      <c r="Z70" s="2" t="str">
        <f ca="1">IF(O70="Возврат",DATEDIF(Y70,Доп!$J$1,"md")&amp;"дн.","")&amp;IF(O70="ОТМ-ВОЗ","Осталось "&amp;TRUNC(MOD((Y70-NOW())-4,TRUNC((Y70-NOW())+4))*24)&amp; " часов","")</f>
        <v/>
      </c>
      <c r="AC70" s="43"/>
      <c r="AD70" s="43"/>
      <c r="AE70" s="43"/>
    </row>
    <row r="71" spans="26:31" x14ac:dyDescent="0.2">
      <c r="Z71" s="2" t="str">
        <f ca="1">IF(O71="Возврат",DATEDIF(Y71,Доп!$J$1,"md")&amp;"дн.","")&amp;IF(O71="ОТМ-ВОЗ","Осталось "&amp;TRUNC(MOD((Y71-NOW())-4,TRUNC((Y71-NOW())+4))*24)&amp; " часов","")</f>
        <v/>
      </c>
      <c r="AC71" s="43"/>
      <c r="AD71" s="43"/>
      <c r="AE71" s="43"/>
    </row>
    <row r="72" spans="26:31" x14ac:dyDescent="0.2">
      <c r="Z72" s="2" t="str">
        <f ca="1">IF(O72="Возврат",DATEDIF(Y72,Доп!$J$1,"md")&amp;"дн.","")&amp;IF(O72="ОТМ-ВОЗ","Осталось "&amp;TRUNC(MOD((Y72-NOW())-4,TRUNC((Y72-NOW())+4))*24)&amp; " часов","")</f>
        <v/>
      </c>
      <c r="AC72" s="43"/>
      <c r="AD72" s="43"/>
      <c r="AE72" s="43"/>
    </row>
    <row r="73" spans="26:31" x14ac:dyDescent="0.2">
      <c r="Z73" s="2" t="str">
        <f ca="1">IF(O73="Возврат",DATEDIF(Y73,Доп!$J$1,"md")&amp;"дн.","")&amp;IF(O73="ОТМ-ВОЗ","Осталось "&amp;TRUNC(MOD((Y73-NOW())-4,TRUNC((Y73-NOW())+4))*24)&amp; " часов","")</f>
        <v/>
      </c>
      <c r="AC73" s="43"/>
      <c r="AD73" s="43"/>
      <c r="AE73" s="43"/>
    </row>
    <row r="74" spans="26:31" x14ac:dyDescent="0.2">
      <c r="Z74" s="2" t="str">
        <f ca="1">IF(O74="Возврат",DATEDIF(Y74,Доп!$J$1,"md")&amp;"дн.","")&amp;IF(O74="ОТМ-ВОЗ","Осталось "&amp;TRUNC(MOD((Y74-NOW())-4,TRUNC((Y74-NOW())+4))*24)&amp; " часов","")</f>
        <v/>
      </c>
      <c r="AC74" s="43"/>
      <c r="AD74" s="43"/>
      <c r="AE74" s="43"/>
    </row>
    <row r="75" spans="26:31" x14ac:dyDescent="0.2">
      <c r="Z75" s="2" t="str">
        <f ca="1">IF(O75="Возврат",DATEDIF(Y75,Доп!$J$1,"md")&amp;"дн.","")&amp;IF(O75="ОТМ-ВОЗ","Осталось "&amp;TRUNC(MOD((Y75-NOW())-4,TRUNC((Y75-NOW())+4))*24)&amp; " часов","")</f>
        <v/>
      </c>
      <c r="AC75" s="43"/>
      <c r="AD75" s="43"/>
      <c r="AE75" s="43"/>
    </row>
    <row r="76" spans="26:31" x14ac:dyDescent="0.2">
      <c r="Z76" s="2" t="str">
        <f ca="1">IF(O76="Возврат",DATEDIF(Y76,Доп!$J$1,"md")&amp;"дн.","")&amp;IF(O76="ОТМ-ВОЗ","Осталось "&amp;TRUNC(MOD((Y76-NOW())-4,TRUNC((Y76-NOW())+4))*24)&amp; " часов","")</f>
        <v/>
      </c>
      <c r="AC76" s="43"/>
      <c r="AD76" s="43"/>
      <c r="AE76" s="43"/>
    </row>
    <row r="77" spans="26:31" x14ac:dyDescent="0.2">
      <c r="Z77" s="2" t="str">
        <f ca="1">IF(O77="Возврат",DATEDIF(Y77,Доп!$J$1,"md")&amp;"дн.","")&amp;IF(O77="ОТМ-ВОЗ","Осталось "&amp;TRUNC(MOD((Y77-NOW())-4,TRUNC((Y77-NOW())+4))*24)&amp; " часов","")</f>
        <v/>
      </c>
      <c r="AC77" s="43"/>
      <c r="AD77" s="43"/>
      <c r="AE77" s="43"/>
    </row>
    <row r="78" spans="26:31" x14ac:dyDescent="0.2">
      <c r="Z78" s="2" t="str">
        <f ca="1">IF(O78="Возврат",DATEDIF(Y78,Доп!$J$1,"md")&amp;"дн.","")&amp;IF(O78="ОТМ-ВОЗ","Осталось "&amp;TRUNC(MOD((Y78-NOW())-4,TRUNC((Y78-NOW())+4))*24)&amp; " часов","")</f>
        <v/>
      </c>
      <c r="AC78" s="43"/>
      <c r="AD78" s="43"/>
      <c r="AE78" s="43"/>
    </row>
    <row r="79" spans="26:31" x14ac:dyDescent="0.2">
      <c r="Z79" s="2" t="str">
        <f ca="1">IF(O79="Возврат",DATEDIF(Y79,Доп!$J$1,"md")&amp;"дн.","")&amp;IF(O79="ОТМ-ВОЗ","Осталось "&amp;TRUNC(MOD((Y79-NOW())-4,TRUNC((Y79-NOW())+4))*24)&amp; " часов","")</f>
        <v/>
      </c>
      <c r="AC79" s="43"/>
      <c r="AD79" s="43"/>
      <c r="AE79" s="43"/>
    </row>
    <row r="80" spans="26:31" x14ac:dyDescent="0.2">
      <c r="Z80" s="2" t="str">
        <f ca="1">IF(O80="Возврат",DATEDIF(Y80,Доп!$J$1,"md")&amp;"дн.","")&amp;IF(O80="ОТМ-ВОЗ","Осталось "&amp;TRUNC(MOD((Y80-NOW())-4,TRUNC((Y80-NOW())+4))*24)&amp; " часов","")</f>
        <v/>
      </c>
      <c r="AC80" s="43"/>
      <c r="AD80" s="43"/>
      <c r="AE80" s="43"/>
    </row>
    <row r="81" spans="26:31" x14ac:dyDescent="0.2">
      <c r="Z81" s="2" t="str">
        <f ca="1">IF(O81="Возврат",DATEDIF(Y81,Доп!$J$1,"md")&amp;"дн.","")&amp;IF(O81="ОТМ-ВОЗ","Осталось "&amp;TRUNC(MOD((Y81-NOW())-4,TRUNC((Y81-NOW())+4))*24)&amp; " часов","")</f>
        <v/>
      </c>
      <c r="AC81" s="43"/>
      <c r="AD81" s="43"/>
      <c r="AE81" s="43"/>
    </row>
    <row r="82" spans="26:31" x14ac:dyDescent="0.2">
      <c r="Z82" s="2" t="str">
        <f ca="1">IF(O82="Возврат",DATEDIF(Y82,Доп!$J$1,"md")&amp;"дн.","")&amp;IF(O82="ОТМ-ВОЗ","Осталось "&amp;TRUNC(MOD((Y82-NOW())-4,TRUNC((Y82-NOW())+4))*24)&amp; " часов","")</f>
        <v/>
      </c>
      <c r="AC82" s="43"/>
      <c r="AD82" s="43"/>
      <c r="AE82" s="43"/>
    </row>
    <row r="83" spans="26:31" x14ac:dyDescent="0.2">
      <c r="Z83" s="2" t="str">
        <f ca="1">IF(O83="Возврат",DATEDIF(Y83,Доп!$J$1,"md")&amp;"дн.","")&amp;IF(O83="ОТМ-ВОЗ","Осталось "&amp;TRUNC(MOD((Y83-NOW())-4,TRUNC((Y83-NOW())+4))*24)&amp; " часов","")</f>
        <v/>
      </c>
      <c r="AC83" s="43"/>
      <c r="AD83" s="43"/>
      <c r="AE83" s="43"/>
    </row>
    <row r="84" spans="26:31" x14ac:dyDescent="0.2">
      <c r="Z84" s="2" t="str">
        <f ca="1">IF(O84="Возврат",DATEDIF(Y84,Доп!$J$1,"md")&amp;"дн.","")&amp;IF(O84="ОТМ-ВОЗ","Осталось "&amp;TRUNC(MOD((Y84-NOW())-4,TRUNC((Y84-NOW())+4))*24)&amp; " часов","")</f>
        <v/>
      </c>
      <c r="AC84" s="43"/>
      <c r="AD84" s="43"/>
      <c r="AE84" s="43"/>
    </row>
    <row r="85" spans="26:31" x14ac:dyDescent="0.2">
      <c r="Z85" s="2" t="str">
        <f ca="1">IF(O85="Возврат",DATEDIF(Y85,Доп!$J$1,"md")&amp;"дн.","")&amp;IF(O85="ОТМ-ВОЗ","Осталось "&amp;TRUNC(MOD((Y85-NOW())-4,TRUNC((Y85-NOW())+4))*24)&amp; " часов","")</f>
        <v/>
      </c>
      <c r="AC85" s="43"/>
      <c r="AD85" s="43"/>
      <c r="AE85" s="43"/>
    </row>
    <row r="86" spans="26:31" x14ac:dyDescent="0.2">
      <c r="Z86" s="2" t="str">
        <f ca="1">IF(O86="Возврат",DATEDIF(Y86,Доп!$J$1,"md")&amp;"дн.","")&amp;IF(O86="ОТМ-ВОЗ","Осталось "&amp;TRUNC(MOD((Y86-NOW())-4,TRUNC((Y86-NOW())+4))*24)&amp; " часов","")</f>
        <v/>
      </c>
      <c r="AC86" s="43"/>
      <c r="AD86" s="43"/>
      <c r="AE86" s="43"/>
    </row>
    <row r="87" spans="26:31" x14ac:dyDescent="0.2">
      <c r="Z87" s="2" t="str">
        <f ca="1">IF(O87="Возврат",DATEDIF(Y87,Доп!$J$1,"md")&amp;"дн.","")&amp;IF(O87="ОТМ-ВОЗ","Осталось "&amp;TRUNC(MOD((Y87-NOW())-4,TRUNC((Y87-NOW())+4))*24)&amp; " часов","")</f>
        <v/>
      </c>
      <c r="AC87" s="43"/>
      <c r="AD87" s="43"/>
      <c r="AE87" s="43"/>
    </row>
    <row r="88" spans="26:31" x14ac:dyDescent="0.2">
      <c r="Z88" s="2" t="str">
        <f ca="1">IF(O88="Возврат",DATEDIF(Y88,Доп!$J$1,"md")&amp;"дн.","")&amp;IF(O88="ОТМ-ВОЗ","Осталось "&amp;TRUNC(MOD((Y88-NOW())-4,TRUNC((Y88-NOW())+4))*24)&amp; " часов","")</f>
        <v/>
      </c>
      <c r="AC88" s="43"/>
      <c r="AD88" s="43"/>
      <c r="AE88" s="43"/>
    </row>
    <row r="89" spans="26:31" x14ac:dyDescent="0.2">
      <c r="Z89" s="2" t="str">
        <f ca="1">IF(O89="Возврат",DATEDIF(Y89,Доп!$J$1,"md")&amp;"дн.","")&amp;IF(O89="ОТМ-ВОЗ","Осталось "&amp;TRUNC(MOD((Y89-NOW())-4,TRUNC((Y89-NOW())+4))*24)&amp; " часов","")</f>
        <v/>
      </c>
      <c r="AC89" s="43"/>
      <c r="AD89" s="43"/>
      <c r="AE89" s="43"/>
    </row>
    <row r="90" spans="26:31" x14ac:dyDescent="0.2">
      <c r="Z90" s="2" t="str">
        <f ca="1">IF(O90="Возврат",DATEDIF(Y90,Доп!$J$1,"md")&amp;"дн.","")&amp;IF(O90="ОТМ-ВОЗ","Осталось "&amp;TRUNC(MOD((Y90-NOW())-4,TRUNC((Y90-NOW())+4))*24)&amp; " часов","")</f>
        <v/>
      </c>
      <c r="AC90" s="43"/>
      <c r="AD90" s="43"/>
      <c r="AE90" s="43"/>
    </row>
    <row r="91" spans="26:31" x14ac:dyDescent="0.2">
      <c r="Z91" s="2" t="str">
        <f ca="1">IF(O91="Возврат",DATEDIF(Y91,Доп!$J$1,"md")&amp;"дн.","")&amp;IF(O91="ОТМ-ВОЗ","Осталось "&amp;TRUNC(MOD((Y91-NOW())-4,TRUNC((Y91-NOW())+4))*24)&amp; " часов","")</f>
        <v/>
      </c>
      <c r="AC91" s="43"/>
      <c r="AD91" s="43"/>
      <c r="AE91" s="43"/>
    </row>
    <row r="92" spans="26:31" x14ac:dyDescent="0.2">
      <c r="Z92" s="2" t="str">
        <f ca="1">IF(O92="Возврат",DATEDIF(Y92,Доп!$J$1,"md")&amp;"дн.","")&amp;IF(O92="ОТМ-ВОЗ","Осталось "&amp;TRUNC(MOD((Y92-NOW())-4,TRUNC((Y92-NOW())+4))*24)&amp; " часов","")</f>
        <v/>
      </c>
      <c r="AC92" s="43"/>
      <c r="AD92" s="43"/>
      <c r="AE92" s="43"/>
    </row>
    <row r="93" spans="26:31" x14ac:dyDescent="0.2">
      <c r="Z93" s="2" t="str">
        <f ca="1">IF(O93="Возврат",DATEDIF(Y93,Доп!$J$1,"md")&amp;"дн.","")&amp;IF(O93="ОТМ-ВОЗ","Осталось "&amp;TRUNC(MOD((Y93-NOW())-4,TRUNC((Y93-NOW())+4))*24)&amp; " часов","")</f>
        <v/>
      </c>
      <c r="AC93" s="43"/>
      <c r="AD93" s="43"/>
      <c r="AE93" s="43"/>
    </row>
    <row r="94" spans="26:31" x14ac:dyDescent="0.2">
      <c r="Z94" s="2" t="str">
        <f ca="1">IF(O94="Возврат",DATEDIF(Y94,Доп!$J$1,"md")&amp;"дн.","")&amp;IF(O94="ОТМ-ВОЗ","Осталось "&amp;TRUNC(MOD((Y94-NOW())-4,TRUNC((Y94-NOW())+4))*24)&amp; " часов","")</f>
        <v/>
      </c>
      <c r="AC94" s="43"/>
      <c r="AD94" s="43"/>
      <c r="AE94" s="43"/>
    </row>
    <row r="95" spans="26:31" x14ac:dyDescent="0.2">
      <c r="Z95" s="2" t="str">
        <f ca="1">IF(O95="Возврат",DATEDIF(Y95,Доп!$J$1,"md")&amp;"дн.","")&amp;IF(O95="ОТМ-ВОЗ","Осталось "&amp;TRUNC(MOD((Y95-NOW())-4,TRUNC((Y95-NOW())+4))*24)&amp; " часов","")</f>
        <v/>
      </c>
      <c r="AC95" s="43"/>
      <c r="AD95" s="43"/>
      <c r="AE95" s="43"/>
    </row>
    <row r="96" spans="26:31" x14ac:dyDescent="0.2">
      <c r="Z96" s="2" t="str">
        <f ca="1">IF(O96="Возврат",DATEDIF(Y96,Доп!$J$1,"md")&amp;"дн.","")&amp;IF(O96="ОТМ-ВОЗ","Осталось "&amp;TRUNC(MOD((Y96-NOW())-4,TRUNC((Y96-NOW())+4))*24)&amp; " часов","")</f>
        <v/>
      </c>
      <c r="AC96" s="43"/>
      <c r="AD96" s="43"/>
      <c r="AE96" s="43"/>
    </row>
    <row r="97" spans="26:31" x14ac:dyDescent="0.2">
      <c r="Z97" s="2" t="str">
        <f ca="1">IF(O97="Возврат",DATEDIF(Y97,Доп!$J$1,"md")&amp;"дн.","")&amp;IF(O97="ОТМ-ВОЗ","Осталось "&amp;TRUNC(MOD((Y97-NOW())-4,TRUNC((Y97-NOW())+4))*24)&amp; " часов","")</f>
        <v/>
      </c>
      <c r="AC97" s="43"/>
      <c r="AD97" s="43"/>
      <c r="AE97" s="43"/>
    </row>
    <row r="98" spans="26:31" x14ac:dyDescent="0.2">
      <c r="Z98" s="2" t="str">
        <f ca="1">IF(O98="Возврат",DATEDIF(Y98,Доп!$J$1,"md")&amp;"дн.","")&amp;IF(O98="ОТМ-ВОЗ","Осталось "&amp;TRUNC(MOD((Y98-NOW())-4,TRUNC((Y98-NOW())+4))*24)&amp; " часов","")</f>
        <v/>
      </c>
      <c r="AC98" s="43"/>
      <c r="AD98" s="43"/>
      <c r="AE98" s="43"/>
    </row>
    <row r="99" spans="26:31" x14ac:dyDescent="0.2">
      <c r="Z99" s="2" t="str">
        <f ca="1">IF(O99="Возврат",DATEDIF(Y99,Доп!$J$1,"md")&amp;"дн.","")&amp;IF(O99="ОТМ-ВОЗ","Осталось "&amp;TRUNC(MOD((Y99-NOW())-4,TRUNC((Y99-NOW())+4))*24)&amp; " часов","")</f>
        <v/>
      </c>
      <c r="AC99" s="43"/>
      <c r="AD99" s="43"/>
      <c r="AE99" s="43"/>
    </row>
    <row r="100" spans="26:31" x14ac:dyDescent="0.2">
      <c r="Z100" s="2" t="str">
        <f ca="1">IF(O100="Возврат",DATEDIF(Y100,Доп!$J$1,"md")&amp;"дн.","")&amp;IF(O100="ОТМ-ВОЗ","Осталось "&amp;TRUNC(MOD((Y100-NOW())-4,TRUNC((Y100-NOW())+4))*24)&amp; " часов","")</f>
        <v/>
      </c>
      <c r="AC100" s="43"/>
      <c r="AD100" s="43"/>
      <c r="AE100" s="43"/>
    </row>
    <row r="101" spans="26:31" x14ac:dyDescent="0.2">
      <c r="Z101" s="2" t="str">
        <f ca="1">IF(O101="Возврат",DATEDIF(Y101,Доп!$J$1,"md")&amp;"дн.","")&amp;IF(O101="ОТМ-ВОЗ","Осталось "&amp;TRUNC(MOD((Y101-NOW())-4,TRUNC((Y101-NOW())+4))*24)&amp; " часов","")</f>
        <v/>
      </c>
      <c r="AC101" s="43"/>
      <c r="AD101" s="43"/>
      <c r="AE101" s="43"/>
    </row>
    <row r="102" spans="26:31" x14ac:dyDescent="0.2">
      <c r="Z102" s="2" t="str">
        <f ca="1">IF(O102="Возврат",DATEDIF(Y102,Доп!$J$1,"md")&amp;"дн.","")&amp;IF(O102="ОТМ-ВОЗ","Осталось "&amp;TRUNC(MOD((Y102-NOW())-4,TRUNC((Y102-NOW())+4))*24)&amp; " часов","")</f>
        <v/>
      </c>
      <c r="AC102" s="43"/>
      <c r="AD102" s="43"/>
      <c r="AE102" s="43"/>
    </row>
    <row r="103" spans="26:31" x14ac:dyDescent="0.2">
      <c r="Z103" s="2" t="str">
        <f ca="1">IF(O103="Возврат",DATEDIF(Y103,Доп!$J$1,"md")&amp;"дн.","")&amp;IF(O103="ОТМ-ВОЗ","Осталось "&amp;TRUNC(MOD((Y103-NOW())-4,TRUNC((Y103-NOW())+4))*24)&amp; " часов","")</f>
        <v/>
      </c>
      <c r="AC103" s="43"/>
      <c r="AD103" s="43"/>
      <c r="AE103" s="43"/>
    </row>
    <row r="104" spans="26:31" x14ac:dyDescent="0.2">
      <c r="Z104" s="2" t="str">
        <f ca="1">IF(O104="Возврат",DATEDIF(Y104,Доп!$J$1,"md")&amp;"дн.","")&amp;IF(O104="ОТМ-ВОЗ","Осталось "&amp;TRUNC(MOD((Y104-NOW())-4,TRUNC((Y104-NOW())+4))*24)&amp; " часов","")</f>
        <v/>
      </c>
      <c r="AC104" s="43"/>
      <c r="AD104" s="43"/>
      <c r="AE104" s="43"/>
    </row>
    <row r="105" spans="26:31" x14ac:dyDescent="0.2">
      <c r="Z105" s="2" t="str">
        <f ca="1">IF(O105="Возврат",DATEDIF(Y105,Доп!$J$1,"md")&amp;"дн.","")&amp;IF(O105="ОТМ-ВОЗ","Осталось "&amp;TRUNC(MOD((Y105-NOW())-4,TRUNC((Y105-NOW())+4))*24)&amp; " часов","")</f>
        <v/>
      </c>
      <c r="AC105" s="43"/>
      <c r="AD105" s="43"/>
      <c r="AE105" s="43"/>
    </row>
    <row r="106" spans="26:31" x14ac:dyDescent="0.2">
      <c r="Z106" s="2" t="str">
        <f ca="1">IF(O106="Возврат",DATEDIF(Y106,Доп!$J$1,"md")&amp;"дн.","")&amp;IF(O106="ОТМ-ВОЗ","Осталось "&amp;TRUNC(MOD((Y106-NOW())-4,TRUNC((Y106-NOW())+4))*24)&amp; " часов","")</f>
        <v/>
      </c>
      <c r="AC106" s="43"/>
      <c r="AD106" s="43"/>
      <c r="AE106" s="43"/>
    </row>
    <row r="107" spans="26:31" x14ac:dyDescent="0.2">
      <c r="Z107" s="2" t="str">
        <f ca="1">IF(O107="Возврат",DATEDIF(Y107,Доп!$J$1,"md")&amp;"дн.","")&amp;IF(O107="ОТМ-ВОЗ","Осталось "&amp;TRUNC(MOD((Y107-NOW())-4,TRUNC((Y107-NOW())+4))*24)&amp; " часов","")</f>
        <v/>
      </c>
      <c r="AC107" s="43"/>
      <c r="AD107" s="43"/>
      <c r="AE107" s="43"/>
    </row>
    <row r="108" spans="26:31" x14ac:dyDescent="0.2">
      <c r="Z108" s="2" t="str">
        <f ca="1">IF(O108="Возврат",DATEDIF(Y108,Доп!$J$1,"md")&amp;"дн.","")&amp;IF(O108="ОТМ-ВОЗ","Осталось "&amp;TRUNC(MOD((Y108-NOW())-4,TRUNC((Y108-NOW())+4))*24)&amp; " часов","")</f>
        <v/>
      </c>
      <c r="AC108" s="43"/>
      <c r="AD108" s="43"/>
      <c r="AE108" s="43"/>
    </row>
    <row r="109" spans="26:31" x14ac:dyDescent="0.2">
      <c r="Z109" s="2" t="str">
        <f ca="1">IF(O109="Возврат",DATEDIF(Y109,Доп!$J$1,"md")&amp;"дн.","")&amp;IF(O109="ОТМ-ВОЗ","Осталось "&amp;TRUNC(MOD((Y109-NOW())-4,TRUNC((Y109-NOW())+4))*24)&amp; " часов","")</f>
        <v/>
      </c>
      <c r="AC109" s="43"/>
      <c r="AD109" s="43"/>
      <c r="AE109" s="43"/>
    </row>
    <row r="110" spans="26:31" x14ac:dyDescent="0.2">
      <c r="Z110" s="2" t="str">
        <f ca="1">IF(O110="Возврат",DATEDIF(Y110,Доп!$J$1,"md")&amp;"дн.","")&amp;IF(O110="ОТМ-ВОЗ","Осталось "&amp;TRUNC(MOD((Y110-NOW())-4,TRUNC((Y110-NOW())+4))*24)&amp; " часов","")</f>
        <v/>
      </c>
      <c r="AC110" s="43"/>
      <c r="AD110" s="43"/>
      <c r="AE110" s="43"/>
    </row>
    <row r="111" spans="26:31" x14ac:dyDescent="0.2">
      <c r="Z111" s="2" t="str">
        <f ca="1">IF(O111="Возврат",DATEDIF(Y111,Доп!$J$1,"md")&amp;"дн.","")&amp;IF(O111="ОТМ-ВОЗ","Осталось "&amp;TRUNC(MOD((Y111-NOW())-4,TRUNC((Y111-NOW())+4))*24)&amp; " часов","")</f>
        <v/>
      </c>
      <c r="AC111" s="43"/>
      <c r="AD111" s="43"/>
      <c r="AE111" s="43"/>
    </row>
    <row r="112" spans="26:31" x14ac:dyDescent="0.2">
      <c r="Z112" s="2" t="str">
        <f ca="1">IF(O112="Возврат",DATEDIF(Y112,Доп!$J$1,"md")&amp;"дн.","")&amp;IF(O112="ОТМ-ВОЗ","Осталось "&amp;TRUNC(MOD((Y112-NOW())-4,TRUNC((Y112-NOW())+4))*24)&amp; " часов","")</f>
        <v/>
      </c>
      <c r="AC112" s="43"/>
      <c r="AD112" s="43"/>
      <c r="AE112" s="43"/>
    </row>
    <row r="113" spans="26:31" x14ac:dyDescent="0.2">
      <c r="Z113" s="2" t="str">
        <f ca="1">IF(O113="Возврат",DATEDIF(Y113,Доп!$J$1,"md")&amp;"дн.","")&amp;IF(O113="ОТМ-ВОЗ","Осталось "&amp;TRUNC(MOD((Y113-NOW())-4,TRUNC((Y113-NOW())+4))*24)&amp; " часов","")</f>
        <v/>
      </c>
      <c r="AC113" s="43"/>
      <c r="AD113" s="43"/>
      <c r="AE113" s="43"/>
    </row>
    <row r="114" spans="26:31" x14ac:dyDescent="0.2">
      <c r="Z114" s="2" t="str">
        <f ca="1">IF(O114="Возврат",DATEDIF(Y114,Доп!$J$1,"md")&amp;"дн.","")&amp;IF(O114="ОТМ-ВОЗ","Осталось "&amp;TRUNC(MOD((Y114-NOW())-4,TRUNC((Y114-NOW())+4))*24)&amp; " часов","")</f>
        <v/>
      </c>
      <c r="AC114" s="43"/>
      <c r="AD114" s="43"/>
      <c r="AE114" s="43"/>
    </row>
    <row r="115" spans="26:31" x14ac:dyDescent="0.2">
      <c r="Z115" s="2" t="str">
        <f ca="1">IF(O115="Возврат",DATEDIF(Y115,Доп!$J$1,"md")&amp;"дн.","")&amp;IF(O115="ОТМ-ВОЗ","Осталось "&amp;TRUNC(MOD((Y115-NOW())-4,TRUNC((Y115-NOW())+4))*24)&amp; " часов","")</f>
        <v/>
      </c>
      <c r="AC115" s="43"/>
      <c r="AD115" s="43"/>
      <c r="AE115" s="43"/>
    </row>
    <row r="116" spans="26:31" x14ac:dyDescent="0.2">
      <c r="Z116" s="2" t="str">
        <f ca="1">IF(O116="Возврат",DATEDIF(Y116,Доп!$J$1,"md")&amp;"дн.","")&amp;IF(O116="ОТМ-ВОЗ","Осталось "&amp;TRUNC(MOD((Y116-NOW())-4,TRUNC((Y116-NOW())+4))*24)&amp; " часов","")</f>
        <v/>
      </c>
      <c r="AC116" s="43"/>
      <c r="AD116" s="43"/>
      <c r="AE116" s="43"/>
    </row>
    <row r="117" spans="26:31" x14ac:dyDescent="0.2">
      <c r="Z117" s="2" t="str">
        <f ca="1">IF(O117="Возврат",DATEDIF(Y117,Доп!$J$1,"md")&amp;"дн.","")&amp;IF(O117="ОТМ-ВОЗ","Осталось "&amp;TRUNC(MOD((Y117-NOW())-4,TRUNC((Y117-NOW())+4))*24)&amp; " часов","")</f>
        <v/>
      </c>
      <c r="AC117" s="43"/>
      <c r="AD117" s="43"/>
      <c r="AE117" s="43"/>
    </row>
    <row r="118" spans="26:31" x14ac:dyDescent="0.2">
      <c r="Z118" s="2" t="str">
        <f ca="1">IF(O118="Возврат",DATEDIF(Y118,Доп!$J$1,"md")&amp;"дн.","")&amp;IF(O118="ОТМ-ВОЗ","Осталось "&amp;TRUNC(MOD((Y118-NOW())-4,TRUNC((Y118-NOW())+4))*24)&amp; " часов","")</f>
        <v/>
      </c>
      <c r="AC118" s="43"/>
      <c r="AD118" s="43"/>
      <c r="AE118" s="43"/>
    </row>
    <row r="119" spans="26:31" x14ac:dyDescent="0.2">
      <c r="Z119" s="2" t="str">
        <f ca="1">IF(O119="Возврат",DATEDIF(Y119,Доп!$J$1,"md")&amp;"дн.","")&amp;IF(O119="ОТМ-ВОЗ","Осталось "&amp;TRUNC(MOD((Y119-NOW())-4,TRUNC((Y119-NOW())+4))*24)&amp; " часов","")</f>
        <v/>
      </c>
      <c r="AC119" s="43"/>
      <c r="AD119" s="43"/>
      <c r="AE119" s="43"/>
    </row>
    <row r="120" spans="26:31" x14ac:dyDescent="0.2">
      <c r="Z120" s="2" t="str">
        <f ca="1">IF(O120="Возврат",DATEDIF(Y120,Доп!$J$1,"md")&amp;"дн.","")&amp;IF(O120="ОТМ-ВОЗ","Осталось "&amp;TRUNC(MOD((Y120-NOW())-4,TRUNC((Y120-NOW())+4))*24)&amp; " часов","")</f>
        <v/>
      </c>
      <c r="AC120" s="43"/>
      <c r="AD120" s="43"/>
      <c r="AE120" s="43"/>
    </row>
    <row r="121" spans="26:31" x14ac:dyDescent="0.2">
      <c r="Z121" s="2" t="str">
        <f ca="1">IF(O121="Возврат",DATEDIF(Y121,Доп!$J$1,"md")&amp;"дн.","")&amp;IF(O121="ОТМ-ВОЗ","Осталось "&amp;TRUNC(MOD((Y121-NOW())-4,TRUNC((Y121-NOW())+4))*24)&amp; " часов","")</f>
        <v/>
      </c>
      <c r="AC121" s="43"/>
      <c r="AD121" s="43"/>
      <c r="AE121" s="43"/>
    </row>
    <row r="122" spans="26:31" x14ac:dyDescent="0.2">
      <c r="Z122" s="2" t="str">
        <f ca="1">IF(O122="Возврат",DATEDIF(Y122,Доп!$J$1,"md")&amp;"дн.","")&amp;IF(O122="ОТМ-ВОЗ","Осталось "&amp;TRUNC(MOD((Y122-NOW())-4,TRUNC((Y122-NOW())+4))*24)&amp; " часов","")</f>
        <v/>
      </c>
      <c r="AC122" s="43"/>
      <c r="AD122" s="43"/>
      <c r="AE122" s="43"/>
    </row>
    <row r="123" spans="26:31" x14ac:dyDescent="0.2">
      <c r="Z123" s="2" t="str">
        <f ca="1">IF(O123="Возврат",DATEDIF(Y123,Доп!$J$1,"md")&amp;"дн.","")&amp;IF(O123="ОТМ-ВОЗ","Осталось "&amp;TRUNC(MOD((Y123-NOW())-4,TRUNC((Y123-NOW())+4))*24)&amp; " часов","")</f>
        <v/>
      </c>
      <c r="AC123" s="43"/>
      <c r="AD123" s="43"/>
      <c r="AE123" s="43"/>
    </row>
    <row r="124" spans="26:31" x14ac:dyDescent="0.2">
      <c r="Z124" s="2" t="str">
        <f ca="1">IF(O124="Возврат",DATEDIF(Y124,Доп!$J$1,"md")&amp;"дн.","")&amp;IF(O124="ОТМ-ВОЗ","Осталось "&amp;TRUNC(MOD((Y124-NOW())-4,TRUNC((Y124-NOW())+4))*24)&amp; " часов","")</f>
        <v/>
      </c>
      <c r="AC124" s="43"/>
      <c r="AD124" s="43"/>
      <c r="AE124" s="43"/>
    </row>
    <row r="125" spans="26:31" x14ac:dyDescent="0.2">
      <c r="Z125" s="2" t="str">
        <f ca="1">IF(O125="Возврат",DATEDIF(Y125,Доп!$J$1,"md")&amp;"дн.","")&amp;IF(O125="ОТМ-ВОЗ","Осталось "&amp;TRUNC(MOD((Y125-NOW())-4,TRUNC((Y125-NOW())+4))*24)&amp; " часов","")</f>
        <v/>
      </c>
      <c r="AC125" s="43"/>
      <c r="AD125" s="43"/>
      <c r="AE125" s="43"/>
    </row>
    <row r="126" spans="26:31" x14ac:dyDescent="0.2">
      <c r="Z126" s="2" t="str">
        <f ca="1">IF(O126="Возврат",DATEDIF(Y126,Доп!$J$1,"md")&amp;"дн.","")&amp;IF(O126="ОТМ-ВОЗ","Осталось "&amp;TRUNC(MOD((Y126-NOW())-4,TRUNC((Y126-NOW())+4))*24)&amp; " часов","")</f>
        <v/>
      </c>
      <c r="AC126" s="43"/>
      <c r="AD126" s="43"/>
      <c r="AE126" s="43"/>
    </row>
    <row r="127" spans="26:31" x14ac:dyDescent="0.2">
      <c r="Z127" s="2" t="str">
        <f ca="1">IF(O127="Возврат",DATEDIF(Y127,Доп!$J$1,"md")&amp;"дн.","")&amp;IF(O127="ОТМ-ВОЗ","Осталось "&amp;TRUNC(MOD((Y127-NOW())-4,TRUNC((Y127-NOW())+4))*24)&amp; " часов","")</f>
        <v/>
      </c>
      <c r="AC127" s="43"/>
      <c r="AD127" s="43"/>
      <c r="AE127" s="43"/>
    </row>
    <row r="128" spans="26:31" x14ac:dyDescent="0.2">
      <c r="Z128" s="2" t="str">
        <f ca="1">IF(O128="Возврат",DATEDIF(Y128,Доп!$J$1,"md")&amp;"дн.","")&amp;IF(O128="ОТМ-ВОЗ","Осталось "&amp;TRUNC(MOD((Y128-NOW())-4,TRUNC((Y128-NOW())+4))*24)&amp; " часов","")</f>
        <v/>
      </c>
      <c r="AC128" s="43"/>
      <c r="AD128" s="43"/>
      <c r="AE128" s="43"/>
    </row>
    <row r="129" spans="26:31" x14ac:dyDescent="0.2">
      <c r="Z129" s="2" t="str">
        <f ca="1">IF(O129="Возврат",DATEDIF(Y129,Доп!$J$1,"md")&amp;"дн.","")&amp;IF(O129="ОТМ-ВОЗ","Осталось "&amp;TRUNC(MOD((Y129-NOW())-4,TRUNC((Y129-NOW())+4))*24)&amp; " часов","")</f>
        <v/>
      </c>
      <c r="AC129" s="43"/>
      <c r="AD129" s="43"/>
      <c r="AE129" s="43"/>
    </row>
    <row r="130" spans="26:31" x14ac:dyDescent="0.2">
      <c r="Z130" s="2" t="str">
        <f ca="1">IF(O130="Возврат",DATEDIF(Y130,Доп!$J$1,"md")&amp;"дн.","")&amp;IF(O130="ОТМ-ВОЗ","Осталось "&amp;TRUNC(MOD((Y130-NOW())-4,TRUNC((Y130-NOW())+4))*24)&amp; " часов","")</f>
        <v/>
      </c>
      <c r="AC130" s="43"/>
      <c r="AD130" s="43"/>
      <c r="AE130" s="43"/>
    </row>
    <row r="131" spans="26:31" x14ac:dyDescent="0.2">
      <c r="Z131" s="2" t="str">
        <f ca="1">IF(O131="Возврат",DATEDIF(Y131,Доп!$J$1,"md")&amp;"дн.","")&amp;IF(O131="ОТМ-ВОЗ","Осталось "&amp;TRUNC(MOD((Y131-NOW())-4,TRUNC((Y131-NOW())+4))*24)&amp; " часов","")</f>
        <v/>
      </c>
      <c r="AC131" s="43"/>
      <c r="AD131" s="43"/>
      <c r="AE131" s="43"/>
    </row>
    <row r="132" spans="26:31" x14ac:dyDescent="0.2">
      <c r="Z132" s="2" t="str">
        <f ca="1">IF(O132="Возврат",DATEDIF(Y132,Доп!$J$1,"md")&amp;"дн.","")&amp;IF(O132="ОТМ-ВОЗ","Осталось "&amp;TRUNC(MOD((Y132-NOW())-4,TRUNC((Y132-NOW())+4))*24)&amp; " часов","")</f>
        <v/>
      </c>
      <c r="AC132" s="43"/>
      <c r="AD132" s="43"/>
      <c r="AE132" s="43"/>
    </row>
    <row r="133" spans="26:31" x14ac:dyDescent="0.2">
      <c r="Z133" s="2" t="str">
        <f ca="1">IF(O133="Возврат",DATEDIF(Y133,Доп!$J$1,"md")&amp;"дн.","")&amp;IF(O133="ОТМ-ВОЗ","Осталось "&amp;TRUNC(MOD((Y133-NOW())-4,TRUNC((Y133-NOW())+4))*24)&amp; " часов","")</f>
        <v/>
      </c>
      <c r="AC133" s="43"/>
      <c r="AD133" s="43"/>
      <c r="AE133" s="43"/>
    </row>
    <row r="134" spans="26:31" x14ac:dyDescent="0.2">
      <c r="Z134" s="2" t="str">
        <f ca="1">IF(O134="Возврат",DATEDIF(Y134,Доп!$J$1,"md")&amp;"дн.","")&amp;IF(O134="ОТМ-ВОЗ","Осталось "&amp;TRUNC(MOD((Y134-NOW())-4,TRUNC((Y134-NOW())+4))*24)&amp; " часов","")</f>
        <v/>
      </c>
      <c r="AC134" s="43"/>
      <c r="AD134" s="43"/>
      <c r="AE134" s="43"/>
    </row>
    <row r="135" spans="26:31" x14ac:dyDescent="0.2">
      <c r="Z135" s="2" t="str">
        <f ca="1">IF(O135="Возврат",DATEDIF(Y135,Доп!$J$1,"md")&amp;"дн.","")&amp;IF(O135="ОТМ-ВОЗ","Осталось "&amp;TRUNC(MOD((Y135-NOW())-4,TRUNC((Y135-NOW())+4))*24)&amp; " часов","")</f>
        <v/>
      </c>
      <c r="AC135" s="43"/>
      <c r="AD135" s="43"/>
      <c r="AE135" s="43"/>
    </row>
    <row r="136" spans="26:31" x14ac:dyDescent="0.2">
      <c r="Z136" s="2" t="str">
        <f ca="1">IF(O136="Возврат",DATEDIF(Y136,Доп!$J$1,"md")&amp;"дн.","")&amp;IF(O136="ОТМ-ВОЗ","Осталось "&amp;TRUNC(MOD((Y136-NOW())-4,TRUNC((Y136-NOW())+4))*24)&amp; " часов","")</f>
        <v/>
      </c>
      <c r="AC136" s="43"/>
      <c r="AD136" s="43"/>
      <c r="AE136" s="43"/>
    </row>
    <row r="137" spans="26:31" x14ac:dyDescent="0.2">
      <c r="Z137" s="2" t="str">
        <f ca="1">IF(O137="Возврат",DATEDIF(Y137,Доп!$J$1,"md")&amp;"дн.","")&amp;IF(O137="ОТМ-ВОЗ","Осталось "&amp;TRUNC(MOD((Y137-NOW())-4,TRUNC((Y137-NOW())+4))*24)&amp; " часов","")</f>
        <v/>
      </c>
      <c r="AC137" s="43"/>
      <c r="AD137" s="43"/>
      <c r="AE137" s="43"/>
    </row>
    <row r="138" spans="26:31" x14ac:dyDescent="0.2">
      <c r="Z138" s="2" t="str">
        <f ca="1">IF(O138="Возврат",DATEDIF(Y138,Доп!$J$1,"md")&amp;"дн.","")&amp;IF(O138="ОТМ-ВОЗ","Осталось "&amp;TRUNC(MOD((Y138-NOW())-4,TRUNC((Y138-NOW())+4))*24)&amp; " часов","")</f>
        <v/>
      </c>
      <c r="AC138" s="43"/>
      <c r="AD138" s="43"/>
      <c r="AE138" s="43"/>
    </row>
    <row r="139" spans="26:31" x14ac:dyDescent="0.2">
      <c r="Z139" s="2" t="str">
        <f ca="1">IF(O139="Возврат",DATEDIF(Y139,Доп!$J$1,"md")&amp;"дн.","")&amp;IF(O139="ОТМ-ВОЗ","Осталось "&amp;TRUNC(MOD((Y139-NOW())-4,TRUNC((Y139-NOW())+4))*24)&amp; " часов","")</f>
        <v/>
      </c>
      <c r="AC139" s="43"/>
      <c r="AD139" s="43"/>
      <c r="AE139" s="43"/>
    </row>
    <row r="140" spans="26:31" x14ac:dyDescent="0.2">
      <c r="Z140" s="2" t="str">
        <f ca="1">IF(O140="Возврат",DATEDIF(Y140,Доп!$J$1,"md")&amp;"дн.","")&amp;IF(O140="ОТМ-ВОЗ","Осталось "&amp;TRUNC(MOD((Y140-NOW())-4,TRUNC((Y140-NOW())+4))*24)&amp; " часов","")</f>
        <v/>
      </c>
      <c r="AC140" s="43"/>
      <c r="AD140" s="43"/>
      <c r="AE140" s="43"/>
    </row>
    <row r="141" spans="26:31" x14ac:dyDescent="0.2">
      <c r="Z141" s="2" t="str">
        <f ca="1">IF(O141="Возврат",DATEDIF(Y141,Доп!$J$1,"md")&amp;"дн.","")&amp;IF(O141="ОТМ-ВОЗ","Осталось "&amp;TRUNC(MOD((Y141-NOW())-4,TRUNC((Y141-NOW())+4))*24)&amp; " часов","")</f>
        <v/>
      </c>
      <c r="AC141" s="43"/>
      <c r="AD141" s="43"/>
      <c r="AE141" s="43"/>
    </row>
    <row r="142" spans="26:31" x14ac:dyDescent="0.2">
      <c r="Z142" s="2" t="str">
        <f ca="1">IF(O142="Возврат",DATEDIF(Y142,Доп!$J$1,"md")&amp;"дн.","")&amp;IF(O142="ОТМ-ВОЗ","Осталось "&amp;TRUNC(MOD((Y142-NOW())-4,TRUNC((Y142-NOW())+4))*24)&amp; " часов","")</f>
        <v/>
      </c>
      <c r="AC142" s="43"/>
      <c r="AD142" s="43"/>
      <c r="AE142" s="43"/>
    </row>
    <row r="143" spans="26:31" x14ac:dyDescent="0.2">
      <c r="Z143" s="2" t="str">
        <f ca="1">IF(O143="Возврат",DATEDIF(Y143,Доп!$J$1,"md")&amp;"дн.","")&amp;IF(O143="ОТМ-ВОЗ","Осталось "&amp;TRUNC(MOD((Y143-NOW())-4,TRUNC((Y143-NOW())+4))*24)&amp; " часов","")</f>
        <v/>
      </c>
      <c r="AC143" s="43"/>
      <c r="AD143" s="43"/>
      <c r="AE143" s="43"/>
    </row>
    <row r="144" spans="26:31" x14ac:dyDescent="0.2">
      <c r="Z144" s="2" t="str">
        <f ca="1">IF(O144="Возврат",DATEDIF(Y144,Доп!$J$1,"md")&amp;"дн.","")&amp;IF(O144="ОТМ-ВОЗ","Осталось "&amp;TRUNC(MOD((Y144-NOW())-4,TRUNC((Y144-NOW())+4))*24)&amp; " часов","")</f>
        <v/>
      </c>
      <c r="AC144" s="43"/>
      <c r="AD144" s="43"/>
      <c r="AE144" s="43"/>
    </row>
    <row r="145" spans="26:31" x14ac:dyDescent="0.2">
      <c r="Z145" s="2" t="str">
        <f ca="1">IF(O145="Возврат",DATEDIF(Y145,Доп!$J$1,"md")&amp;"дн.","")&amp;IF(O145="ОТМ-ВОЗ","Осталось "&amp;TRUNC(MOD((Y145-NOW())-4,TRUNC((Y145-NOW())+4))*24)&amp; " часов","")</f>
        <v/>
      </c>
      <c r="AC145" s="43"/>
      <c r="AD145" s="43"/>
      <c r="AE145" s="43"/>
    </row>
    <row r="146" spans="26:31" x14ac:dyDescent="0.2">
      <c r="Z146" s="2" t="str">
        <f ca="1">IF(O146="Возврат",DATEDIF(Y146,Доп!$J$1,"md")&amp;"дн.","")&amp;IF(O146="ОТМ-ВОЗ","Осталось "&amp;TRUNC(MOD((Y146-NOW())-4,TRUNC((Y146-NOW())+4))*24)&amp; " часов","")</f>
        <v/>
      </c>
      <c r="AC146" s="43"/>
      <c r="AD146" s="43"/>
      <c r="AE146" s="43"/>
    </row>
    <row r="147" spans="26:31" x14ac:dyDescent="0.2">
      <c r="Z147" s="2" t="str">
        <f ca="1">IF(O147="Возврат",DATEDIF(Y147,Доп!$J$1,"md")&amp;"дн.","")&amp;IF(O147="ОТМ-ВОЗ","Осталось "&amp;TRUNC(MOD((Y147-NOW())-4,TRUNC((Y147-NOW())+4))*24)&amp; " часов","")</f>
        <v/>
      </c>
      <c r="AC147" s="43"/>
      <c r="AD147" s="43"/>
      <c r="AE147" s="43"/>
    </row>
    <row r="148" spans="26:31" x14ac:dyDescent="0.2">
      <c r="Z148" s="2" t="str">
        <f ca="1">IF(O148="Возврат",DATEDIF(Y148,Доп!$J$1,"md")&amp;"дн.","")&amp;IF(O148="ОТМ-ВОЗ","Осталось "&amp;TRUNC(MOD((Y148-NOW())-4,TRUNC((Y148-NOW())+4))*24)&amp; " часов","")</f>
        <v/>
      </c>
      <c r="AC148" s="43"/>
      <c r="AD148" s="43"/>
      <c r="AE148" s="43"/>
    </row>
    <row r="149" spans="26:31" x14ac:dyDescent="0.2">
      <c r="Z149" s="2" t="str">
        <f ca="1">IF(O149="Возврат",DATEDIF(Y149,Доп!$J$1,"md")&amp;"дн.","")&amp;IF(O149="ОТМ-ВОЗ","Осталось "&amp;TRUNC(MOD((Y149-NOW())-4,TRUNC((Y149-NOW())+4))*24)&amp; " часов","")</f>
        <v/>
      </c>
      <c r="AC149" s="43"/>
      <c r="AD149" s="43"/>
      <c r="AE149" s="43"/>
    </row>
    <row r="150" spans="26:31" x14ac:dyDescent="0.2">
      <c r="Z150" s="2" t="str">
        <f ca="1">IF(O150="Возврат",DATEDIF(Y150,Доп!$J$1,"md")&amp;"дн.","")&amp;IF(O150="ОТМ-ВОЗ","Осталось "&amp;TRUNC(MOD((Y150-NOW())-4,TRUNC((Y150-NOW())+4))*24)&amp; " часов","")</f>
        <v/>
      </c>
      <c r="AC150" s="43"/>
      <c r="AD150" s="43"/>
      <c r="AE150" s="43"/>
    </row>
    <row r="151" spans="26:31" x14ac:dyDescent="0.2">
      <c r="Z151" s="2" t="str">
        <f ca="1">IF(O151="Возврат",DATEDIF(Y151,Доп!$J$1,"md")&amp;"дн.","")&amp;IF(O151="ОТМ-ВОЗ","Осталось "&amp;TRUNC(MOD((Y151-NOW())-4,TRUNC((Y151-NOW())+4))*24)&amp; " часов","")</f>
        <v/>
      </c>
      <c r="AC151" s="43"/>
      <c r="AD151" s="43"/>
      <c r="AE151" s="43"/>
    </row>
    <row r="152" spans="26:31" x14ac:dyDescent="0.2">
      <c r="Z152" s="2" t="str">
        <f ca="1">IF(O152="Возврат",DATEDIF(Y152,Доп!$J$1,"md")&amp;"дн.","")&amp;IF(O152="ОТМ-ВОЗ","Осталось "&amp;TRUNC(MOD((Y152-NOW())-4,TRUNC((Y152-NOW())+4))*24)&amp; " часов","")</f>
        <v/>
      </c>
      <c r="AC152" s="43"/>
      <c r="AD152" s="43"/>
      <c r="AE152" s="43"/>
    </row>
    <row r="153" spans="26:31" x14ac:dyDescent="0.2">
      <c r="Z153" s="2" t="str">
        <f ca="1">IF(O153="Возврат",DATEDIF(Y153,Доп!$J$1,"md")&amp;"дн.","")&amp;IF(O153="ОТМ-ВОЗ","Осталось "&amp;TRUNC(MOD((Y153-NOW())-4,TRUNC((Y153-NOW())+4))*24)&amp; " часов","")</f>
        <v/>
      </c>
      <c r="AC153" s="43"/>
      <c r="AD153" s="43"/>
      <c r="AE153" s="43"/>
    </row>
    <row r="154" spans="26:31" x14ac:dyDescent="0.2">
      <c r="Z154" s="2" t="str">
        <f ca="1">IF(O154="Возврат",DATEDIF(Y154,Доп!$J$1,"md")&amp;"дн.","")&amp;IF(O154="ОТМ-ВОЗ","Осталось "&amp;TRUNC(MOD((Y154-NOW())-4,TRUNC((Y154-NOW())+4))*24)&amp; " часов","")</f>
        <v/>
      </c>
      <c r="AC154" s="43"/>
      <c r="AD154" s="43"/>
      <c r="AE154" s="43"/>
    </row>
    <row r="155" spans="26:31" x14ac:dyDescent="0.2">
      <c r="Z155" s="2" t="str">
        <f ca="1">IF(O155="Возврат",DATEDIF(Y155,Доп!$J$1,"md")&amp;"дн.","")&amp;IF(O155="ОТМ-ВОЗ","Осталось "&amp;TRUNC(MOD((Y155-NOW())-4,TRUNC((Y155-NOW())+4))*24)&amp; " часов","")</f>
        <v/>
      </c>
      <c r="AC155" s="43"/>
      <c r="AD155" s="43"/>
      <c r="AE155" s="43"/>
    </row>
    <row r="156" spans="26:31" x14ac:dyDescent="0.2">
      <c r="Z156" s="2" t="str">
        <f ca="1">IF(O156="Возврат",DATEDIF(Y156,Доп!$J$1,"md")&amp;"дн.","")&amp;IF(O156="ОТМ-ВОЗ","Осталось "&amp;TRUNC(MOD((Y156-NOW())-4,TRUNC((Y156-NOW())+4))*24)&amp; " часов","")</f>
        <v/>
      </c>
      <c r="AC156" s="43"/>
      <c r="AD156" s="43"/>
      <c r="AE156" s="43"/>
    </row>
    <row r="157" spans="26:31" x14ac:dyDescent="0.2">
      <c r="Z157" s="2" t="str">
        <f ca="1">IF(O157="Возврат",DATEDIF(Y157,Доп!$J$1,"md")&amp;"дн.","")&amp;IF(O157="ОТМ-ВОЗ","Осталось "&amp;TRUNC(MOD((Y157-NOW())-4,TRUNC((Y157-NOW())+4))*24)&amp; " часов","")</f>
        <v/>
      </c>
      <c r="AC157" s="43"/>
      <c r="AD157" s="43"/>
      <c r="AE157" s="43"/>
    </row>
    <row r="158" spans="26:31" x14ac:dyDescent="0.2">
      <c r="Z158" s="2" t="str">
        <f ca="1">IF(O158="Возврат",DATEDIF(Y158,Доп!$J$1,"md")&amp;"дн.","")&amp;IF(O158="ОТМ-ВОЗ","Осталось "&amp;TRUNC(MOD((Y158-NOW())-4,TRUNC((Y158-NOW())+4))*24)&amp; " часов","")</f>
        <v/>
      </c>
      <c r="AC158" s="43"/>
      <c r="AD158" s="43"/>
      <c r="AE158" s="43"/>
    </row>
    <row r="159" spans="26:31" x14ac:dyDescent="0.2">
      <c r="Z159" s="2" t="str">
        <f ca="1">IF(O159="Возврат",DATEDIF(Y159,Доп!$J$1,"md")&amp;"дн.","")&amp;IF(O159="ОТМ-ВОЗ","Осталось "&amp;TRUNC(MOD((Y159-NOW())-4,TRUNC((Y159-NOW())+4))*24)&amp; " часов","")</f>
        <v/>
      </c>
      <c r="AC159" s="43"/>
      <c r="AD159" s="43"/>
      <c r="AE159" s="43"/>
    </row>
    <row r="160" spans="26:31" x14ac:dyDescent="0.2">
      <c r="Z160" s="2" t="str">
        <f ca="1">IF(O160="Возврат",DATEDIF(Y160,Доп!$J$1,"md")&amp;"дн.","")&amp;IF(O160="ОТМ-ВОЗ","Осталось "&amp;TRUNC(MOD((Y160-NOW())-4,TRUNC((Y160-NOW())+4))*24)&amp; " часов","")</f>
        <v/>
      </c>
      <c r="AC160" s="43"/>
      <c r="AD160" s="43"/>
      <c r="AE160" s="43"/>
    </row>
    <row r="161" spans="26:31" x14ac:dyDescent="0.2">
      <c r="Z161" s="2" t="str">
        <f ca="1">IF(O161="Возврат",DATEDIF(Y161,Доп!$J$1,"md")&amp;"дн.","")&amp;IF(O161="ОТМ-ВОЗ","Осталось "&amp;TRUNC(MOD((Y161-NOW())-4,TRUNC((Y161-NOW())+4))*24)&amp; " часов","")</f>
        <v/>
      </c>
      <c r="AC161" s="43"/>
      <c r="AD161" s="43"/>
      <c r="AE161" s="43"/>
    </row>
    <row r="162" spans="26:31" x14ac:dyDescent="0.2">
      <c r="Z162" s="2" t="str">
        <f ca="1">IF(O162="Возврат",DATEDIF(Y162,Доп!$J$1,"md")&amp;"дн.","")&amp;IF(O162="ОТМ-ВОЗ","Осталось "&amp;TRUNC(MOD((Y162-NOW())-4,TRUNC((Y162-NOW())+4))*24)&amp; " часов","")</f>
        <v/>
      </c>
      <c r="AC162" s="43"/>
      <c r="AD162" s="43"/>
      <c r="AE162" s="43"/>
    </row>
    <row r="163" spans="26:31" x14ac:dyDescent="0.2">
      <c r="Z163" s="2" t="str">
        <f ca="1">IF(O163="Возврат",DATEDIF(Y163,Доп!$J$1,"md")&amp;"дн.","")&amp;IF(O163="ОТМ-ВОЗ","Осталось "&amp;TRUNC(MOD((Y163-NOW())-4,TRUNC((Y163-NOW())+4))*24)&amp; " часов","")</f>
        <v/>
      </c>
      <c r="AC163" s="43"/>
      <c r="AD163" s="43"/>
      <c r="AE163" s="43"/>
    </row>
    <row r="164" spans="26:31" x14ac:dyDescent="0.2">
      <c r="Z164" s="2" t="str">
        <f ca="1">IF(O164="Возврат",DATEDIF(Y164,Доп!$J$1,"md")&amp;"дн.","")&amp;IF(O164="ОТМ-ВОЗ","Осталось "&amp;TRUNC(MOD((Y164-NOW())-4,TRUNC((Y164-NOW())+4))*24)&amp; " часов","")</f>
        <v/>
      </c>
      <c r="AC164" s="43"/>
      <c r="AD164" s="43"/>
      <c r="AE164" s="43"/>
    </row>
    <row r="165" spans="26:31" x14ac:dyDescent="0.2">
      <c r="Z165" s="2" t="str">
        <f ca="1">IF(O165="Возврат",DATEDIF(Y165,Доп!$J$1,"md")&amp;"дн.","")&amp;IF(O165="ОТМ-ВОЗ","Осталось "&amp;TRUNC(MOD((Y165-NOW())-4,TRUNC((Y165-NOW())+4))*24)&amp; " часов","")</f>
        <v/>
      </c>
      <c r="AC165" s="43"/>
      <c r="AD165" s="43"/>
      <c r="AE165" s="43"/>
    </row>
    <row r="166" spans="26:31" x14ac:dyDescent="0.2">
      <c r="Z166" s="2" t="str">
        <f ca="1">IF(O166="Возврат",DATEDIF(Y166,Доп!$J$1,"md")&amp;"дн.","")&amp;IF(O166="ОТМ-ВОЗ","Осталось "&amp;TRUNC(MOD((Y166-NOW())-4,TRUNC((Y166-NOW())+4))*24)&amp; " часов","")</f>
        <v/>
      </c>
      <c r="AC166" s="43"/>
      <c r="AD166" s="43"/>
      <c r="AE166" s="43"/>
    </row>
    <row r="167" spans="26:31" x14ac:dyDescent="0.2">
      <c r="Z167" s="2" t="str">
        <f ca="1">IF(O167="Возврат",DATEDIF(Y167,Доп!$J$1,"md")&amp;"дн.","")&amp;IF(O167="ОТМ-ВОЗ","Осталось "&amp;TRUNC(MOD((Y167-NOW())-4,TRUNC((Y167-NOW())+4))*24)&amp; " часов","")</f>
        <v/>
      </c>
      <c r="AC167" s="43"/>
      <c r="AD167" s="43"/>
      <c r="AE167" s="43"/>
    </row>
    <row r="168" spans="26:31" x14ac:dyDescent="0.2">
      <c r="Z168" s="2" t="str">
        <f ca="1">IF(O168="Возврат",DATEDIF(Y168,Доп!$J$1,"md")&amp;"дн.","")&amp;IF(O168="ОТМ-ВОЗ","Осталось "&amp;TRUNC(MOD((Y168-NOW())-4,TRUNC((Y168-NOW())+4))*24)&amp; " часов","")</f>
        <v/>
      </c>
      <c r="AC168" s="43"/>
      <c r="AD168" s="43"/>
      <c r="AE168" s="43"/>
    </row>
    <row r="169" spans="26:31" x14ac:dyDescent="0.2">
      <c r="Z169" s="2" t="str">
        <f ca="1">IF(O169="Возврат",DATEDIF(Y169,Доп!$J$1,"md")&amp;"дн.","")&amp;IF(O169="ОТМ-ВОЗ","Осталось "&amp;TRUNC(MOD((Y169-NOW())-4,TRUNC((Y169-NOW())+4))*24)&amp; " часов","")</f>
        <v/>
      </c>
      <c r="AC169" s="43"/>
      <c r="AD169" s="43"/>
      <c r="AE169" s="43"/>
    </row>
    <row r="170" spans="26:31" x14ac:dyDescent="0.2">
      <c r="Z170" s="2" t="str">
        <f ca="1">IF(O170="Возврат",DATEDIF(Y170,Доп!$J$1,"md")&amp;"дн.","")&amp;IF(O170="ОТМ-ВОЗ","Осталось "&amp;TRUNC(MOD((Y170-NOW())-4,TRUNC((Y170-NOW())+4))*24)&amp; " часов","")</f>
        <v/>
      </c>
      <c r="AC170" s="43"/>
      <c r="AD170" s="43"/>
      <c r="AE170" s="43"/>
    </row>
    <row r="171" spans="26:31" x14ac:dyDescent="0.2">
      <c r="Z171" s="2" t="str">
        <f ca="1">IF(O171="Возврат",DATEDIF(Y171,Доп!$J$1,"md")&amp;"дн.","")&amp;IF(O171="ОТМ-ВОЗ","Осталось "&amp;TRUNC(MOD((Y171-NOW())-4,TRUNC((Y171-NOW())+4))*24)&amp; " часов","")</f>
        <v/>
      </c>
      <c r="AC171" s="43"/>
      <c r="AD171" s="43"/>
      <c r="AE171" s="43"/>
    </row>
    <row r="172" spans="26:31" x14ac:dyDescent="0.2">
      <c r="Z172" s="2" t="str">
        <f ca="1">IF(O172="Возврат",DATEDIF(Y172,Доп!$J$1,"md")&amp;"дн.","")&amp;IF(O172="ОТМ-ВОЗ","Осталось "&amp;TRUNC(MOD((Y172-NOW())-4,TRUNC((Y172-NOW())+4))*24)&amp; " часов","")</f>
        <v/>
      </c>
      <c r="AC172" s="43"/>
      <c r="AD172" s="43"/>
      <c r="AE172" s="43"/>
    </row>
    <row r="173" spans="26:31" x14ac:dyDescent="0.2">
      <c r="Z173" s="2" t="str">
        <f ca="1">IF(O173="Возврат",DATEDIF(Y173,Доп!$J$1,"md")&amp;"дн.","")&amp;IF(O173="ОТМ-ВОЗ","Осталось "&amp;TRUNC(MOD((Y173-NOW())-4,TRUNC((Y173-NOW())+4))*24)&amp; " часов","")</f>
        <v/>
      </c>
      <c r="AC173" s="43"/>
      <c r="AD173" s="43"/>
      <c r="AE173" s="43"/>
    </row>
    <row r="174" spans="26:31" x14ac:dyDescent="0.2">
      <c r="Z174" s="2" t="str">
        <f ca="1">IF(O174="Возврат",DATEDIF(Y174,Доп!$J$1,"md")&amp;"дн.","")&amp;IF(O174="ОТМ-ВОЗ","Осталось "&amp;TRUNC(MOD((Y174-NOW())-4,TRUNC((Y174-NOW())+4))*24)&amp; " часов","")</f>
        <v/>
      </c>
      <c r="AC174" s="43"/>
      <c r="AD174" s="43"/>
      <c r="AE174" s="43"/>
    </row>
    <row r="175" spans="26:31" x14ac:dyDescent="0.2">
      <c r="Z175" s="2" t="str">
        <f ca="1">IF(O175="Возврат",DATEDIF(Y175,Доп!$J$1,"md")&amp;"дн.","")&amp;IF(O175="ОТМ-ВОЗ","Осталось "&amp;TRUNC(MOD((Y175-NOW())-4,TRUNC((Y175-NOW())+4))*24)&amp; " часов","")</f>
        <v/>
      </c>
      <c r="AC175" s="43"/>
      <c r="AD175" s="43"/>
      <c r="AE175" s="43"/>
    </row>
    <row r="176" spans="26:31" x14ac:dyDescent="0.2">
      <c r="Z176" s="2" t="str">
        <f ca="1">IF(O176="Возврат",DATEDIF(Y176,Доп!$J$1,"md")&amp;"дн.","")&amp;IF(O176="ОТМ-ВОЗ","Осталось "&amp;TRUNC(MOD((Y176-NOW())-4,TRUNC((Y176-NOW())+4))*24)&amp; " часов","")</f>
        <v/>
      </c>
      <c r="AC176" s="43"/>
      <c r="AD176" s="43"/>
      <c r="AE176" s="43"/>
    </row>
    <row r="177" spans="26:31" x14ac:dyDescent="0.2">
      <c r="Z177" s="2" t="str">
        <f ca="1">IF(O177="Возврат",DATEDIF(Y177,Доп!$J$1,"md")&amp;"дн.","")&amp;IF(O177="ОТМ-ВОЗ","Осталось "&amp;TRUNC(MOD((Y177-NOW())-4,TRUNC((Y177-NOW())+4))*24)&amp; " часов","")</f>
        <v/>
      </c>
      <c r="AC177" s="43"/>
      <c r="AD177" s="43"/>
      <c r="AE177" s="43"/>
    </row>
    <row r="178" spans="26:31" x14ac:dyDescent="0.2">
      <c r="Z178" s="2" t="str">
        <f ca="1">IF(O178="Возврат",DATEDIF(Y178,Доп!$J$1,"md")&amp;"дн.","")&amp;IF(O178="ОТМ-ВОЗ","Осталось "&amp;TRUNC(MOD((Y178-NOW())-4,TRUNC((Y178-NOW())+4))*24)&amp; " часов","")</f>
        <v/>
      </c>
      <c r="AC178" s="43"/>
      <c r="AD178" s="43"/>
      <c r="AE178" s="43"/>
    </row>
    <row r="179" spans="26:31" x14ac:dyDescent="0.2">
      <c r="Z179" s="2" t="str">
        <f ca="1">IF(O179="Возврат",DATEDIF(Y179,Доп!$J$1,"md")&amp;"дн.","")&amp;IF(O179="ОТМ-ВОЗ","Осталось "&amp;TRUNC(MOD((Y179-NOW())-4,TRUNC((Y179-NOW())+4))*24)&amp; " часов","")</f>
        <v/>
      </c>
      <c r="AC179" s="43"/>
      <c r="AD179" s="43"/>
      <c r="AE179" s="43"/>
    </row>
    <row r="180" spans="26:31" x14ac:dyDescent="0.2">
      <c r="Z180" s="2" t="str">
        <f ca="1">IF(O180="Возврат",DATEDIF(Y180,Доп!$J$1,"md")&amp;"дн.","")&amp;IF(O180="ОТМ-ВОЗ","Осталось "&amp;TRUNC(MOD((Y180-NOW())-4,TRUNC((Y180-NOW())+4))*24)&amp; " часов","")</f>
        <v/>
      </c>
      <c r="AC180" s="43"/>
      <c r="AD180" s="43"/>
      <c r="AE180" s="43"/>
    </row>
    <row r="181" spans="26:31" x14ac:dyDescent="0.2">
      <c r="Z181" s="2" t="str">
        <f ca="1">IF(O181="Возврат",DATEDIF(Y181,Доп!$J$1,"md")&amp;"дн.","")&amp;IF(O181="ОТМ-ВОЗ","Осталось "&amp;TRUNC(MOD((Y181-NOW())-4,TRUNC((Y181-NOW())+4))*24)&amp; " часов","")</f>
        <v/>
      </c>
      <c r="AC181" s="43"/>
      <c r="AD181" s="43"/>
      <c r="AE181" s="43"/>
    </row>
    <row r="182" spans="26:31" x14ac:dyDescent="0.2">
      <c r="Z182" s="2" t="str">
        <f ca="1">IF(O182="Возврат",DATEDIF(Y182,Доп!$J$1,"md")&amp;"дн.","")&amp;IF(O182="ОТМ-ВОЗ","Осталось "&amp;TRUNC(MOD((Y182-NOW())-4,TRUNC((Y182-NOW())+4))*24)&amp; " часов","")</f>
        <v/>
      </c>
      <c r="AC182" s="43"/>
      <c r="AD182" s="43"/>
      <c r="AE182" s="43"/>
    </row>
    <row r="183" spans="26:31" x14ac:dyDescent="0.2">
      <c r="Z183" s="2" t="str">
        <f ca="1">IF(O183="Возврат",DATEDIF(Y183,Доп!$J$1,"md")&amp;"дн.","")&amp;IF(O183="ОТМ-ВОЗ","Осталось "&amp;TRUNC(MOD((Y183-NOW())-4,TRUNC((Y183-NOW())+4))*24)&amp; " часов","")</f>
        <v/>
      </c>
      <c r="AC183" s="43"/>
      <c r="AD183" s="43"/>
      <c r="AE183" s="43"/>
    </row>
    <row r="184" spans="26:31" x14ac:dyDescent="0.2">
      <c r="Z184" s="2" t="str">
        <f ca="1">IF(O184="Возврат",DATEDIF(Y184,Доп!$J$1,"md")&amp;"дн.","")&amp;IF(O184="ОТМ-ВОЗ","Осталось "&amp;TRUNC(MOD((Y184-NOW())-4,TRUNC((Y184-NOW())+4))*24)&amp; " часов","")</f>
        <v/>
      </c>
      <c r="AC184" s="43"/>
      <c r="AD184" s="43"/>
      <c r="AE184" s="43"/>
    </row>
    <row r="185" spans="26:31" x14ac:dyDescent="0.2">
      <c r="Z185" s="2" t="str">
        <f ca="1">IF(O185="Возврат",DATEDIF(Y185,Доп!$J$1,"md")&amp;"дн.","")&amp;IF(O185="ОТМ-ВОЗ","Осталось "&amp;TRUNC(MOD((Y185-NOW())-4,TRUNC((Y185-NOW())+4))*24)&amp; " часов","")</f>
        <v/>
      </c>
      <c r="AC185" s="43"/>
      <c r="AD185" s="43"/>
      <c r="AE185" s="43"/>
    </row>
    <row r="186" spans="26:31" x14ac:dyDescent="0.2">
      <c r="Z186" s="2" t="str">
        <f ca="1">IF(O186="Возврат",DATEDIF(Y186,Доп!$J$1,"md")&amp;"дн.","")&amp;IF(O186="ОТМ-ВОЗ","Осталось "&amp;TRUNC(MOD((Y186-NOW())-4,TRUNC((Y186-NOW())+4))*24)&amp; " часов","")</f>
        <v/>
      </c>
      <c r="AC186" s="43"/>
      <c r="AD186" s="43"/>
      <c r="AE186" s="43"/>
    </row>
    <row r="187" spans="26:31" x14ac:dyDescent="0.2">
      <c r="Z187" s="2" t="str">
        <f ca="1">IF(O187="Возврат",DATEDIF(Y187,Доп!$J$1,"md")&amp;"дн.","")&amp;IF(O187="ОТМ-ВОЗ","Осталось "&amp;TRUNC(MOD((Y187-NOW())-4,TRUNC((Y187-NOW())+4))*24)&amp; " часов","")</f>
        <v/>
      </c>
      <c r="AC187" s="43"/>
      <c r="AD187" s="43"/>
      <c r="AE187" s="43"/>
    </row>
    <row r="188" spans="26:31" x14ac:dyDescent="0.2">
      <c r="Z188" s="2" t="str">
        <f ca="1">IF(O188="Возврат",DATEDIF(Y188,Доп!$J$1,"md")&amp;"дн.","")&amp;IF(O188="ОТМ-ВОЗ","Осталось "&amp;TRUNC(MOD((Y188-NOW())-4,TRUNC((Y188-NOW())+4))*24)&amp; " часов","")</f>
        <v/>
      </c>
      <c r="AC188" s="43"/>
      <c r="AD188" s="43"/>
      <c r="AE188" s="43"/>
    </row>
    <row r="189" spans="26:31" x14ac:dyDescent="0.2">
      <c r="Z189" s="2" t="str">
        <f ca="1">IF(O189="Возврат",DATEDIF(Y189,Доп!$J$1,"md")&amp;"дн.","")&amp;IF(O189="ОТМ-ВОЗ","Осталось "&amp;TRUNC(MOD((Y189-NOW())-4,TRUNC((Y189-NOW())+4))*24)&amp; " часов","")</f>
        <v/>
      </c>
      <c r="AC189" s="43"/>
      <c r="AD189" s="43"/>
      <c r="AE189" s="43"/>
    </row>
    <row r="190" spans="26:31" x14ac:dyDescent="0.2">
      <c r="Z190" s="2" t="str">
        <f ca="1">IF(O190="Возврат",DATEDIF(Y190,Доп!$J$1,"md")&amp;"дн.","")&amp;IF(O190="ОТМ-ВОЗ","Осталось "&amp;TRUNC(MOD((Y190-NOW())-4,TRUNC((Y190-NOW())+4))*24)&amp; " часов","")</f>
        <v/>
      </c>
      <c r="AC190" s="43"/>
      <c r="AD190" s="43"/>
      <c r="AE190" s="43"/>
    </row>
    <row r="191" spans="26:31" x14ac:dyDescent="0.2">
      <c r="Z191" s="2" t="str">
        <f ca="1">IF(O191="Возврат",DATEDIF(Y191,Доп!$J$1,"md")&amp;"дн.","")&amp;IF(O191="ОТМ-ВОЗ","Осталось "&amp;TRUNC(MOD((Y191-NOW())-4,TRUNC((Y191-NOW())+4))*24)&amp; " часов","")</f>
        <v/>
      </c>
      <c r="AC191" s="43"/>
      <c r="AD191" s="43"/>
      <c r="AE191" s="43"/>
    </row>
    <row r="192" spans="26:31" x14ac:dyDescent="0.2">
      <c r="Z192" s="2" t="str">
        <f ca="1">IF(O192="Возврат",DATEDIF(Y192,Доп!$J$1,"md")&amp;"дн.","")&amp;IF(O192="ОТМ-ВОЗ","Осталось "&amp;TRUNC(MOD((Y192-NOW())-4,TRUNC((Y192-NOW())+4))*24)&amp; " часов","")</f>
        <v/>
      </c>
      <c r="AC192" s="43"/>
      <c r="AD192" s="43"/>
      <c r="AE192" s="43"/>
    </row>
    <row r="193" spans="26:31" x14ac:dyDescent="0.2">
      <c r="Z193" s="2" t="str">
        <f ca="1">IF(O193="Возврат",DATEDIF(Y193,Доп!$J$1,"md")&amp;"дн.","")&amp;IF(O193="ОТМ-ВОЗ","Осталось "&amp;TRUNC(MOD((Y193-NOW())-4,TRUNC((Y193-NOW())+4))*24)&amp; " часов","")</f>
        <v/>
      </c>
      <c r="AC193" s="43"/>
      <c r="AD193" s="43"/>
      <c r="AE193" s="43"/>
    </row>
    <row r="194" spans="26:31" x14ac:dyDescent="0.2">
      <c r="Z194" s="2" t="str">
        <f ca="1">IF(O194="Возврат",DATEDIF(Y194,Доп!$J$1,"md")&amp;"дн.","")&amp;IF(O194="ОТМ-ВОЗ","Осталось "&amp;TRUNC(MOD((Y194-NOW())-4,TRUNC((Y194-NOW())+4))*24)&amp; " часов","")</f>
        <v/>
      </c>
      <c r="AC194" s="43"/>
      <c r="AD194" s="43"/>
      <c r="AE194" s="43"/>
    </row>
    <row r="195" spans="26:31" x14ac:dyDescent="0.2">
      <c r="Z195" s="2" t="str">
        <f ca="1">IF(O195="Возврат",DATEDIF(Y195,Доп!$J$1,"md")&amp;"дн.","")&amp;IF(O195="ОТМ-ВОЗ","Осталось "&amp;TRUNC(MOD((Y195-NOW())-4,TRUNC((Y195-NOW())+4))*24)&amp; " часов","")</f>
        <v/>
      </c>
      <c r="AC195" s="43"/>
      <c r="AD195" s="43"/>
      <c r="AE195" s="43"/>
    </row>
    <row r="196" spans="26:31" x14ac:dyDescent="0.2">
      <c r="Z196" s="2" t="str">
        <f ca="1">IF(O196="Возврат",DATEDIF(Y196,Доп!$J$1,"md")&amp;"дн.","")&amp;IF(O196="ОТМ-ВОЗ","Осталось "&amp;TRUNC(MOD((Y196-NOW())-4,TRUNC((Y196-NOW())+4))*24)&amp; " часов","")</f>
        <v/>
      </c>
      <c r="AC196" s="43"/>
      <c r="AD196" s="43"/>
      <c r="AE196" s="43"/>
    </row>
    <row r="197" spans="26:31" x14ac:dyDescent="0.2">
      <c r="Z197" s="2" t="str">
        <f ca="1">IF(O197="Возврат",DATEDIF(Y197,Доп!$J$1,"md")&amp;"дн.","")&amp;IF(O197="ОТМ-ВОЗ","Осталось "&amp;TRUNC(MOD((Y197-NOW())-4,TRUNC((Y197-NOW())+4))*24)&amp; " часов","")</f>
        <v/>
      </c>
      <c r="AC197" s="43"/>
      <c r="AD197" s="43"/>
      <c r="AE197" s="43"/>
    </row>
    <row r="198" spans="26:31" x14ac:dyDescent="0.2">
      <c r="Z198" s="2" t="str">
        <f ca="1">IF(O198="Возврат",DATEDIF(Y198,Доп!$J$1,"md")&amp;"дн.","")&amp;IF(O198="ОТМ-ВОЗ","Осталось "&amp;TRUNC(MOD((Y198-NOW())-4,TRUNC((Y198-NOW())+4))*24)&amp; " часов","")</f>
        <v/>
      </c>
      <c r="AC198" s="43"/>
      <c r="AD198" s="43"/>
      <c r="AE198" s="43"/>
    </row>
    <row r="199" spans="26:31" x14ac:dyDescent="0.2">
      <c r="Z199" s="2" t="str">
        <f ca="1">IF(O199="Возврат",DATEDIF(Y199,Доп!$J$1,"md")&amp;"дн.","")&amp;IF(O199="ОТМ-ВОЗ","Осталось "&amp;TRUNC(MOD((Y199-NOW())-4,TRUNC((Y199-NOW())+4))*24)&amp; " часов","")</f>
        <v/>
      </c>
      <c r="AC199" s="43"/>
      <c r="AD199" s="43"/>
      <c r="AE199" s="43"/>
    </row>
    <row r="200" spans="26:31" x14ac:dyDescent="0.2">
      <c r="Z200" s="2" t="str">
        <f ca="1">IF(O200="Возврат",DATEDIF(Y200,Доп!$J$1,"md")&amp;"дн.","")&amp;IF(O200="ОТМ-ВОЗ","Осталось "&amp;TRUNC(MOD((Y200-NOW())-4,TRUNC((Y200-NOW())+4))*24)&amp; " часов","")</f>
        <v/>
      </c>
      <c r="AC200" s="43"/>
      <c r="AD200" s="43"/>
      <c r="AE200" s="43"/>
    </row>
    <row r="201" spans="26:31" x14ac:dyDescent="0.2">
      <c r="Z201" s="2" t="str">
        <f ca="1">IF(O201="Возврат",DATEDIF(Y201,Доп!$J$1,"md")&amp;"дн.","")&amp;IF(O201="ОТМ-ВОЗ","Осталось "&amp;TRUNC(MOD((Y201-NOW())-4,TRUNC((Y201-NOW())+4))*24)&amp; " часов","")</f>
        <v/>
      </c>
      <c r="AC201" s="43"/>
      <c r="AD201" s="43"/>
      <c r="AE201" s="43"/>
    </row>
    <row r="202" spans="26:31" x14ac:dyDescent="0.2">
      <c r="Z202" s="2" t="str">
        <f ca="1">IF(O202="Возврат",DATEDIF(Y202,Доп!$J$1,"md")&amp;"дн.","")&amp;IF(O202="ОТМ-ВОЗ","Осталось "&amp;TRUNC(MOD((Y202-NOW())-4,TRUNC((Y202-NOW())+4))*24)&amp; " часов","")</f>
        <v/>
      </c>
      <c r="AC202" s="43"/>
      <c r="AD202" s="43"/>
      <c r="AE202" s="43"/>
    </row>
    <row r="203" spans="26:31" x14ac:dyDescent="0.2">
      <c r="Z203" s="2" t="str">
        <f ca="1">IF(O203="Возврат",DATEDIF(Y203,Доп!$J$1,"md")&amp;"дн.","")&amp;IF(O203="ОТМ-ВОЗ","Осталось "&amp;TRUNC(MOD((Y203-NOW())-4,TRUNC((Y203-NOW())+4))*24)&amp; " часов","")</f>
        <v/>
      </c>
      <c r="AC203" s="43"/>
      <c r="AD203" s="43"/>
      <c r="AE203" s="43"/>
    </row>
    <row r="204" spans="26:31" x14ac:dyDescent="0.2">
      <c r="Z204" s="2" t="str">
        <f ca="1">IF(O204="Возврат",DATEDIF(Y204,Доп!$J$1,"md")&amp;"дн.","")&amp;IF(O204="ОТМ-ВОЗ","Осталось "&amp;TRUNC(MOD((Y204-NOW())-4,TRUNC((Y204-NOW())+4))*24)&amp; " часов","")</f>
        <v/>
      </c>
      <c r="AC204" s="43"/>
      <c r="AD204" s="43"/>
      <c r="AE204" s="43"/>
    </row>
    <row r="205" spans="26:31" x14ac:dyDescent="0.2">
      <c r="Z205" s="2" t="str">
        <f ca="1">IF(O205="Возврат",DATEDIF(Y205,Доп!$J$1,"md")&amp;"дн.","")&amp;IF(O205="ОТМ-ВОЗ","Осталось "&amp;TRUNC(MOD((Y205-NOW())-4,TRUNC((Y205-NOW())+4))*24)&amp; " часов","")</f>
        <v/>
      </c>
      <c r="AC205" s="43"/>
      <c r="AD205" s="43"/>
      <c r="AE205" s="43"/>
    </row>
    <row r="206" spans="26:31" x14ac:dyDescent="0.2">
      <c r="Z206" s="2" t="str">
        <f ca="1">IF(O206="Возврат",DATEDIF(Y206,Доп!$J$1,"md")&amp;"дн.","")&amp;IF(O206="ОТМ-ВОЗ","Осталось "&amp;TRUNC(MOD((Y206-NOW())-4,TRUNC((Y206-NOW())+4))*24)&amp; " часов","")</f>
        <v/>
      </c>
      <c r="AC206" s="43"/>
      <c r="AD206" s="43"/>
      <c r="AE206" s="43"/>
    </row>
    <row r="207" spans="26:31" x14ac:dyDescent="0.2">
      <c r="Z207" s="2" t="str">
        <f ca="1">IF(O207="Возврат",DATEDIF(Y207,Доп!$J$1,"md")&amp;"дн.","")&amp;IF(O207="ОТМ-ВОЗ","Осталось "&amp;TRUNC(MOD((Y207-NOW())-4,TRUNC((Y207-NOW())+4))*24)&amp; " часов","")</f>
        <v/>
      </c>
      <c r="AC207" s="43"/>
      <c r="AD207" s="43"/>
      <c r="AE207" s="43"/>
    </row>
    <row r="208" spans="26:31" x14ac:dyDescent="0.2">
      <c r="Z208" s="2" t="str">
        <f ca="1">IF(O208="Возврат",DATEDIF(Y208,Доп!$J$1,"md")&amp;"дн.","")&amp;IF(O208="ОТМ-ВОЗ","Осталось "&amp;TRUNC(MOD((Y208-NOW())-4,TRUNC((Y208-NOW())+4))*24)&amp; " часов","")</f>
        <v/>
      </c>
      <c r="AC208" s="43"/>
      <c r="AD208" s="43"/>
      <c r="AE208" s="43"/>
    </row>
    <row r="209" spans="26:31" x14ac:dyDescent="0.2">
      <c r="Z209" s="2" t="str">
        <f ca="1">IF(O209="Возврат",DATEDIF(Y209,Доп!$J$1,"md")&amp;"дн.","")&amp;IF(O209="ОТМ-ВОЗ","Осталось "&amp;TRUNC(MOD((Y209-NOW())-4,TRUNC((Y209-NOW())+4))*24)&amp; " часов","")</f>
        <v/>
      </c>
      <c r="AC209" s="43"/>
      <c r="AD209" s="43"/>
      <c r="AE209" s="43"/>
    </row>
    <row r="210" spans="26:31" x14ac:dyDescent="0.2">
      <c r="Z210" s="2" t="str">
        <f ca="1">IF(O210="Возврат",DATEDIF(Y210,Доп!$J$1,"md")&amp;"дн.","")&amp;IF(O210="ОТМ-ВОЗ","Осталось "&amp;TRUNC(MOD((Y210-NOW())-4,TRUNC((Y210-NOW())+4))*24)&amp; " часов","")</f>
        <v/>
      </c>
      <c r="AC210" s="43"/>
      <c r="AD210" s="43"/>
      <c r="AE210" s="43"/>
    </row>
    <row r="211" spans="26:31" x14ac:dyDescent="0.2">
      <c r="Z211" s="2" t="str">
        <f ca="1">IF(O211="Возврат",DATEDIF(Y211,Доп!$J$1,"md")&amp;"дн.","")&amp;IF(O211="ОТМ-ВОЗ","Осталось "&amp;TRUNC(MOD((Y211-NOW())-4,TRUNC((Y211-NOW())+4))*24)&amp; " часов","")</f>
        <v/>
      </c>
    </row>
    <row r="212" spans="26:31" x14ac:dyDescent="0.2">
      <c r="Z212" s="2" t="str">
        <f ca="1">IF(O212="Возврат",DATEDIF(Y212,Доп!$J$1,"md")&amp;"дн.","")&amp;IF(O212="ОТМ-ВОЗ","Осталось "&amp;TRUNC(MOD((Y212-NOW())-4,TRUNC((Y212-NOW())+4))*24)&amp; " часов","")</f>
        <v/>
      </c>
    </row>
    <row r="213" spans="26:31" x14ac:dyDescent="0.2">
      <c r="Z213" s="2" t="str">
        <f ca="1">IF(O213="Возврат",DATEDIF(Y213,Доп!$J$1,"md")&amp;"дн.","")&amp;IF(O213="ОТМ-ВОЗ","Осталось "&amp;TRUNC(MOD((Y213-NOW())-4,TRUNC((Y213-NOW())+4))*24)&amp; " часов","")</f>
        <v/>
      </c>
    </row>
    <row r="214" spans="26:31" x14ac:dyDescent="0.2">
      <c r="Z214" s="2" t="str">
        <f ca="1">IF(O214="Возврат",DATEDIF(Y214,Доп!$J$1,"md")&amp;"дн.","")&amp;IF(O214="ОТМ-ВОЗ","Осталось "&amp;TRUNC(MOD((Y214-NOW())-4,TRUNC((Y214-NOW())+4))*24)&amp; " часов","")</f>
        <v/>
      </c>
    </row>
    <row r="215" spans="26:31" x14ac:dyDescent="0.2">
      <c r="Z215" s="2" t="str">
        <f ca="1">IF(O215="Возврат",DATEDIF(Y215,Доп!$J$1,"md")&amp;"дн.","")&amp;IF(O215="ОТМ-ВОЗ","Осталось "&amp;TRUNC(MOD((Y215-NOW())-4,TRUNC((Y215-NOW())+4))*24)&amp; " часов","")</f>
        <v/>
      </c>
    </row>
    <row r="216" spans="26:31" x14ac:dyDescent="0.2">
      <c r="Z216" s="2" t="str">
        <f ca="1">IF(O216="Возврат",DATEDIF(Y216,Доп!$J$1,"md")&amp;"дн.","")&amp;IF(O216="ОТМ-ВОЗ","Осталось "&amp;TRUNC(MOD((Y216-NOW())-4,TRUNC((Y216-NOW())+4))*24)&amp; " часов","")</f>
        <v/>
      </c>
    </row>
    <row r="217" spans="26:31" x14ac:dyDescent="0.2">
      <c r="Z217" s="2" t="str">
        <f ca="1">IF(O217="Возврат",DATEDIF(Y217,Доп!$J$1,"md")&amp;"дн.","")&amp;IF(O217="ОТМ-ВОЗ","Осталось "&amp;TRUNC(MOD((Y217-NOW())-4,TRUNC((Y217-NOW())+4))*24)&amp; " часов","")</f>
        <v/>
      </c>
    </row>
    <row r="218" spans="26:31" x14ac:dyDescent="0.2">
      <c r="Z218" s="2" t="str">
        <f ca="1">IF(O218="Возврат",DATEDIF(Y218,Доп!$J$1,"md")&amp;"дн.","")&amp;IF(O218="ОТМ-ВОЗ","Осталось "&amp;TRUNC(MOD((Y218-NOW())-4,TRUNC((Y218-NOW())+4))*24)&amp; " часов","")</f>
        <v/>
      </c>
    </row>
    <row r="219" spans="26:31" x14ac:dyDescent="0.2">
      <c r="Z219" s="2" t="str">
        <f ca="1">IF(O219="Возврат",DATEDIF(Y219,Доп!$J$1,"md")&amp;"дн.","")&amp;IF(O219="ОТМ-ВОЗ","Осталось "&amp;TRUNC(MOD((Y219-NOW())-4,TRUNC((Y219-NOW())+4))*24)&amp; " часов","")</f>
        <v/>
      </c>
    </row>
    <row r="220" spans="26:31" x14ac:dyDescent="0.2">
      <c r="Z220" s="2" t="str">
        <f ca="1">IF(O220="Возврат",DATEDIF(Y220,Доп!$J$1,"md")&amp;"дн.","")&amp;IF(O220="ОТМ-ВОЗ","Осталось "&amp;TRUNC(MOD((Y220-NOW())-4,TRUNC((Y220-NOW())+4))*24)&amp; " часов","")</f>
        <v/>
      </c>
    </row>
    <row r="221" spans="26:31" x14ac:dyDescent="0.2">
      <c r="Z221" s="2" t="str">
        <f ca="1">IF(O221="Возврат",DATEDIF(Y221,Доп!$J$1,"md")&amp;"дн.","")&amp;IF(O221="ОТМ-ВОЗ","Осталось "&amp;TRUNC(MOD((Y221-NOW())-4,TRUNC((Y221-NOW())+4))*24)&amp; " часов","")</f>
        <v/>
      </c>
    </row>
    <row r="222" spans="26:31" x14ac:dyDescent="0.2">
      <c r="Z222" s="2" t="str">
        <f ca="1">IF(O222="Возврат",DATEDIF(Y222,Доп!$J$1,"md")&amp;"дн.","")&amp;IF(O222="ОТМ-ВОЗ","Осталось "&amp;TRUNC(MOD((Y222-NOW())-4,TRUNC((Y222-NOW())+4))*24)&amp; " часов","")</f>
        <v/>
      </c>
    </row>
    <row r="223" spans="26:31" x14ac:dyDescent="0.2">
      <c r="Z223" s="2" t="str">
        <f ca="1">IF(O223="Возврат",DATEDIF(Y223,Доп!$J$1,"md")&amp;"дн.","")&amp;IF(O223="ОТМ-ВОЗ","Осталось "&amp;TRUNC(MOD((Y223-NOW())-4,TRUNC((Y223-NOW())+4))*24)&amp; " часов","")</f>
        <v/>
      </c>
    </row>
    <row r="224" spans="26:31" x14ac:dyDescent="0.2">
      <c r="Z224" s="2" t="str">
        <f ca="1">IF(O224="Возврат",DATEDIF(Y224,Доп!$J$1,"md")&amp;"дн.","")&amp;IF(O224="ОТМ-ВОЗ","Осталось "&amp;TRUNC(MOD((Y224-NOW())-4,TRUNC((Y224-NOW())+4))*24)&amp; " часов","")</f>
        <v/>
      </c>
    </row>
    <row r="225" spans="26:26" x14ac:dyDescent="0.2">
      <c r="Z225" s="2" t="str">
        <f ca="1">IF(O225="Возврат",DATEDIF(Y225,Доп!$J$1,"md")&amp;"дн.","")&amp;IF(O225="ОТМ-ВОЗ","Осталось "&amp;TRUNC(MOD((Y225-NOW())-4,TRUNC((Y225-NOW())+4))*24)&amp; " часов","")</f>
        <v/>
      </c>
    </row>
    <row r="226" spans="26:26" x14ac:dyDescent="0.2">
      <c r="Z226" s="2" t="str">
        <f ca="1">IF(O226="Возврат",DATEDIF(Y226,Доп!$J$1,"md")&amp;"дн.","")&amp;IF(O226="ОТМ-ВОЗ","Осталось "&amp;TRUNC(MOD((Y226-NOW())-4,TRUNC((Y226-NOW())+4))*24)&amp; " часов","")</f>
        <v/>
      </c>
    </row>
    <row r="227" spans="26:26" x14ac:dyDescent="0.2">
      <c r="Z227" s="2" t="str">
        <f ca="1">IF(O227="Возврат",DATEDIF(Y227,Доп!$J$1,"md")&amp;"дн.","")&amp;IF(O227="ОТМ-ВОЗ","Осталось "&amp;TRUNC(MOD((Y227-NOW())-4,TRUNC((Y227-NOW())+4))*24)&amp; " часов","")</f>
        <v/>
      </c>
    </row>
    <row r="228" spans="26:26" x14ac:dyDescent="0.2">
      <c r="Z228" s="2" t="str">
        <f ca="1">IF(O228="Возврат",DATEDIF(Y228,Доп!$J$1,"md")&amp;"дн.","")&amp;IF(O228="ОТМ-ВОЗ","Осталось "&amp;TRUNC(MOD((Y228-NOW())-4,TRUNC((Y228-NOW())+4))*24)&amp; " часов","")</f>
        <v/>
      </c>
    </row>
    <row r="229" spans="26:26" x14ac:dyDescent="0.2">
      <c r="Z229" s="2" t="str">
        <f ca="1">IF(O229="Возврат",DATEDIF(Y229,Доп!$J$1,"md")&amp;"дн.","")&amp;IF(O229="ОТМ-ВОЗ","Осталось "&amp;TRUNC(MOD((Y229-NOW())-4,TRUNC((Y229-NOW())+4))*24)&amp; " часов","")</f>
        <v/>
      </c>
    </row>
    <row r="230" spans="26:26" x14ac:dyDescent="0.2">
      <c r="Z230" s="2" t="str">
        <f ca="1">IF(O230="Возврат",DATEDIF(Y230,Доп!$J$1,"md")&amp;"дн.","")&amp;IF(O230="ОТМ-ВОЗ","Осталось "&amp;TRUNC(MOD((Y230-NOW())-4,TRUNC((Y230-NOW())+4))*24)&amp; " часов","")</f>
        <v/>
      </c>
    </row>
    <row r="231" spans="26:26" x14ac:dyDescent="0.2">
      <c r="Z231" s="2" t="str">
        <f ca="1">IF(O231="Возврат",DATEDIF(Y231,Доп!$J$1,"md")&amp;"дн.","")&amp;IF(O231="ОТМ-ВОЗ","Осталось "&amp;TRUNC(MOD((Y231-NOW())-4,TRUNC((Y231-NOW())+4))*24)&amp; " часов","")</f>
        <v/>
      </c>
    </row>
    <row r="232" spans="26:26" x14ac:dyDescent="0.2">
      <c r="Z232" s="2" t="str">
        <f ca="1">IF(O232="Возврат",DATEDIF(Y232,Доп!$J$1,"md")&amp;"дн.","")&amp;IF(O232="ОТМ-ВОЗ","Осталось "&amp;TRUNC(MOD((Y232-NOW())-4,TRUNC((Y232-NOW())+4))*24)&amp; " часов","")</f>
        <v/>
      </c>
    </row>
    <row r="233" spans="26:26" x14ac:dyDescent="0.2">
      <c r="Z233" s="2" t="str">
        <f ca="1">IF(O233="Возврат",DATEDIF(Y233,Доп!$J$1,"md")&amp;"дн.","")&amp;IF(O233="ОТМ-ВОЗ","Осталось "&amp;TRUNC(MOD((Y233-NOW())-4,TRUNC((Y233-NOW())+4))*24)&amp; " часов","")</f>
        <v/>
      </c>
    </row>
    <row r="234" spans="26:26" x14ac:dyDescent="0.2">
      <c r="Z234" s="2" t="str">
        <f ca="1">IF(O234="Возврат",DATEDIF(Y234,Доп!$J$1,"md")&amp;"дн.","")&amp;IF(O234="ОТМ-ВОЗ","Осталось "&amp;TRUNC(MOD((Y234-NOW())-4,TRUNC((Y234-NOW())+4))*24)&amp; " часов","")</f>
        <v/>
      </c>
    </row>
    <row r="235" spans="26:26" x14ac:dyDescent="0.2">
      <c r="Z235" s="2" t="str">
        <f ca="1">IF(O235="Возврат",DATEDIF(Y235,Доп!$J$1,"md")&amp;"дн.","")&amp;IF(O235="ОТМ-ВОЗ","Осталось "&amp;TRUNC(MOD((Y235-NOW())-4,TRUNC((Y235-NOW())+4))*24)&amp; " часов","")</f>
        <v/>
      </c>
    </row>
    <row r="236" spans="26:26" x14ac:dyDescent="0.2">
      <c r="Z236" s="2" t="str">
        <f ca="1">IF(O236="Возврат",DATEDIF(Y236,Доп!$J$1,"md")&amp;"дн.","")&amp;IF(O236="ОТМ-ВОЗ","Осталось "&amp;TRUNC(MOD((Y236-NOW())-4,TRUNC((Y236-NOW())+4))*24)&amp; " часов","")</f>
        <v/>
      </c>
    </row>
    <row r="237" spans="26:26" x14ac:dyDescent="0.2">
      <c r="Z237" s="2" t="str">
        <f ca="1">IF(O237="Возврат",DATEDIF(Y237,Доп!$J$1,"md")&amp;"дн.","")&amp;IF(O237="ОТМ-ВОЗ","Осталось "&amp;TRUNC(MOD((Y237-NOW())-4,TRUNC((Y237-NOW())+4))*24)&amp; " часов","")</f>
        <v/>
      </c>
    </row>
    <row r="238" spans="26:26" x14ac:dyDescent="0.2">
      <c r="Z238" s="2" t="str">
        <f ca="1">IF(O238="Возврат",DATEDIF(Y238,Доп!$J$1,"md")&amp;"дн.","")&amp;IF(O238="ОТМ-ВОЗ","Осталось "&amp;TRUNC(MOD((Y238-NOW())-4,TRUNC((Y238-NOW())+4))*24)&amp; " часов","")</f>
        <v/>
      </c>
    </row>
  </sheetData>
  <mergeCells count="227">
    <mergeCell ref="AC209:AE209"/>
    <mergeCell ref="AC210:AE210"/>
    <mergeCell ref="AC204:AE204"/>
    <mergeCell ref="AC205:AE205"/>
    <mergeCell ref="AC206:AE206"/>
    <mergeCell ref="AC207:AE207"/>
    <mergeCell ref="AC208:AE208"/>
    <mergeCell ref="AC199:AE199"/>
    <mergeCell ref="AC200:AE200"/>
    <mergeCell ref="AC201:AE201"/>
    <mergeCell ref="AC202:AE202"/>
    <mergeCell ref="AC203:AE203"/>
    <mergeCell ref="AC194:AE194"/>
    <mergeCell ref="AC195:AE195"/>
    <mergeCell ref="AC196:AE196"/>
    <mergeCell ref="AC197:AE197"/>
    <mergeCell ref="AC198:AE198"/>
    <mergeCell ref="AC189:AE189"/>
    <mergeCell ref="AC190:AE190"/>
    <mergeCell ref="AC191:AE191"/>
    <mergeCell ref="AC192:AE192"/>
    <mergeCell ref="AC193:AE193"/>
    <mergeCell ref="AC184:AE184"/>
    <mergeCell ref="AC185:AE185"/>
    <mergeCell ref="AC186:AE186"/>
    <mergeCell ref="AC187:AE187"/>
    <mergeCell ref="AC188:AE188"/>
    <mergeCell ref="AC179:AE179"/>
    <mergeCell ref="AC180:AE180"/>
    <mergeCell ref="AC181:AE181"/>
    <mergeCell ref="AC182:AE182"/>
    <mergeCell ref="AC183:AE183"/>
    <mergeCell ref="AC174:AE174"/>
    <mergeCell ref="AC175:AE175"/>
    <mergeCell ref="AC176:AE176"/>
    <mergeCell ref="AC177:AE177"/>
    <mergeCell ref="AC178:AE178"/>
    <mergeCell ref="AC169:AE169"/>
    <mergeCell ref="AC170:AE170"/>
    <mergeCell ref="AC171:AE171"/>
    <mergeCell ref="AC172:AE172"/>
    <mergeCell ref="AC173:AE173"/>
    <mergeCell ref="AC164:AE164"/>
    <mergeCell ref="AC165:AE165"/>
    <mergeCell ref="AC166:AE166"/>
    <mergeCell ref="AC167:AE167"/>
    <mergeCell ref="AC168:AE168"/>
    <mergeCell ref="AC159:AE159"/>
    <mergeCell ref="AC160:AE160"/>
    <mergeCell ref="AC161:AE161"/>
    <mergeCell ref="AC162:AE162"/>
    <mergeCell ref="AC163:AE163"/>
    <mergeCell ref="AC154:AE154"/>
    <mergeCell ref="AC155:AE155"/>
    <mergeCell ref="AC156:AE156"/>
    <mergeCell ref="AC157:AE157"/>
    <mergeCell ref="AC158:AE158"/>
    <mergeCell ref="AC149:AE149"/>
    <mergeCell ref="AC150:AE150"/>
    <mergeCell ref="AC151:AE151"/>
    <mergeCell ref="AC152:AE152"/>
    <mergeCell ref="AC153:AE153"/>
    <mergeCell ref="AC144:AE144"/>
    <mergeCell ref="AC145:AE145"/>
    <mergeCell ref="AC146:AE146"/>
    <mergeCell ref="AC147:AE147"/>
    <mergeCell ref="AC148:AE148"/>
    <mergeCell ref="AC139:AE139"/>
    <mergeCell ref="AC140:AE140"/>
    <mergeCell ref="AC141:AE141"/>
    <mergeCell ref="AC142:AE142"/>
    <mergeCell ref="AC143:AE143"/>
    <mergeCell ref="AC134:AE134"/>
    <mergeCell ref="AC135:AE135"/>
    <mergeCell ref="AC136:AE136"/>
    <mergeCell ref="AC137:AE137"/>
    <mergeCell ref="AC138:AE138"/>
    <mergeCell ref="AC129:AE129"/>
    <mergeCell ref="AC130:AE130"/>
    <mergeCell ref="AC131:AE131"/>
    <mergeCell ref="AC132:AE132"/>
    <mergeCell ref="AC133:AE133"/>
    <mergeCell ref="AC124:AE124"/>
    <mergeCell ref="AC125:AE125"/>
    <mergeCell ref="AC126:AE126"/>
    <mergeCell ref="AC127:AE127"/>
    <mergeCell ref="AC128:AE128"/>
    <mergeCell ref="AC119:AE119"/>
    <mergeCell ref="AC120:AE120"/>
    <mergeCell ref="AC121:AE121"/>
    <mergeCell ref="AC122:AE122"/>
    <mergeCell ref="AC123:AE123"/>
    <mergeCell ref="AC114:AE114"/>
    <mergeCell ref="AC115:AE115"/>
    <mergeCell ref="AC116:AE116"/>
    <mergeCell ref="AC117:AE117"/>
    <mergeCell ref="AC118:AE118"/>
    <mergeCell ref="AC109:AE109"/>
    <mergeCell ref="AC110:AE110"/>
    <mergeCell ref="AC111:AE111"/>
    <mergeCell ref="AC112:AE112"/>
    <mergeCell ref="AC113:AE113"/>
    <mergeCell ref="AC104:AE104"/>
    <mergeCell ref="AC105:AE105"/>
    <mergeCell ref="AC106:AE106"/>
    <mergeCell ref="AC107:AE107"/>
    <mergeCell ref="AC108:AE108"/>
    <mergeCell ref="AC99:AE99"/>
    <mergeCell ref="AC100:AE100"/>
    <mergeCell ref="AC101:AE101"/>
    <mergeCell ref="AC102:AE102"/>
    <mergeCell ref="AC103:AE103"/>
    <mergeCell ref="AC94:AE94"/>
    <mergeCell ref="AC95:AE95"/>
    <mergeCell ref="AC96:AE96"/>
    <mergeCell ref="AC97:AE97"/>
    <mergeCell ref="AC98:AE98"/>
    <mergeCell ref="AC89:AE89"/>
    <mergeCell ref="AC90:AE90"/>
    <mergeCell ref="AC91:AE91"/>
    <mergeCell ref="AC92:AE92"/>
    <mergeCell ref="AC93:AE93"/>
    <mergeCell ref="AC84:AE84"/>
    <mergeCell ref="AC85:AE85"/>
    <mergeCell ref="AC86:AE86"/>
    <mergeCell ref="AC87:AE87"/>
    <mergeCell ref="AC88:AE88"/>
    <mergeCell ref="AC79:AE79"/>
    <mergeCell ref="AC80:AE80"/>
    <mergeCell ref="AC81:AE81"/>
    <mergeCell ref="AC82:AE82"/>
    <mergeCell ref="AC83:AE83"/>
    <mergeCell ref="AC74:AE74"/>
    <mergeCell ref="AC75:AE75"/>
    <mergeCell ref="AC76:AE76"/>
    <mergeCell ref="AC77:AE77"/>
    <mergeCell ref="AC78:AE78"/>
    <mergeCell ref="AC69:AE69"/>
    <mergeCell ref="AC70:AE70"/>
    <mergeCell ref="AC71:AE71"/>
    <mergeCell ref="AC72:AE72"/>
    <mergeCell ref="AC73:AE73"/>
    <mergeCell ref="AC64:AE64"/>
    <mergeCell ref="AC65:AE65"/>
    <mergeCell ref="AC66:AE66"/>
    <mergeCell ref="AC67:AE67"/>
    <mergeCell ref="AC68:AE68"/>
    <mergeCell ref="AC59:AE59"/>
    <mergeCell ref="AC60:AE60"/>
    <mergeCell ref="AC61:AE61"/>
    <mergeCell ref="AC62:AE62"/>
    <mergeCell ref="AC63:AE63"/>
    <mergeCell ref="AC54:AE54"/>
    <mergeCell ref="AC55:AE55"/>
    <mergeCell ref="AC56:AE56"/>
    <mergeCell ref="AC57:AE57"/>
    <mergeCell ref="AC58:AE58"/>
    <mergeCell ref="AC49:AE49"/>
    <mergeCell ref="AC50:AE50"/>
    <mergeCell ref="AC51:AE51"/>
    <mergeCell ref="AC52:AE52"/>
    <mergeCell ref="AC53:AE53"/>
    <mergeCell ref="AC44:AE44"/>
    <mergeCell ref="AC45:AE45"/>
    <mergeCell ref="AC46:AE46"/>
    <mergeCell ref="AC47:AE47"/>
    <mergeCell ref="AC48:AE48"/>
    <mergeCell ref="AC39:AE39"/>
    <mergeCell ref="AC40:AE40"/>
    <mergeCell ref="AC41:AE41"/>
    <mergeCell ref="AC42:AE42"/>
    <mergeCell ref="AC43:AE43"/>
    <mergeCell ref="AC34:AE34"/>
    <mergeCell ref="AC35:AE35"/>
    <mergeCell ref="AC36:AE36"/>
    <mergeCell ref="AC37:AE37"/>
    <mergeCell ref="AC38:AE38"/>
    <mergeCell ref="AC29:AE29"/>
    <mergeCell ref="AC30:AE30"/>
    <mergeCell ref="AC31:AE31"/>
    <mergeCell ref="AC32:AE32"/>
    <mergeCell ref="AC33:AE33"/>
    <mergeCell ref="AC24:AE24"/>
    <mergeCell ref="AC25:AE25"/>
    <mergeCell ref="AC26:AE26"/>
    <mergeCell ref="AC27:AE27"/>
    <mergeCell ref="AC28:AE28"/>
    <mergeCell ref="AC19:AE19"/>
    <mergeCell ref="AC20:AE20"/>
    <mergeCell ref="AC21:AE21"/>
    <mergeCell ref="AC22:AE22"/>
    <mergeCell ref="AC23:AE23"/>
    <mergeCell ref="AC1:AE2"/>
    <mergeCell ref="AC14:AE14"/>
    <mergeCell ref="AC15:AE15"/>
    <mergeCell ref="AC16:AE16"/>
    <mergeCell ref="AC17:AE17"/>
    <mergeCell ref="AC18:AE18"/>
    <mergeCell ref="AC9:AE9"/>
    <mergeCell ref="AC10:AE10"/>
    <mergeCell ref="AC11:AE11"/>
    <mergeCell ref="AC12:AE12"/>
    <mergeCell ref="AC13:AE13"/>
    <mergeCell ref="P1:V1"/>
    <mergeCell ref="Z1:Z2"/>
    <mergeCell ref="AC4:AE4"/>
    <mergeCell ref="AC5:AE5"/>
    <mergeCell ref="AC6:AE6"/>
    <mergeCell ref="AC7:AE7"/>
    <mergeCell ref="AC8:AE8"/>
    <mergeCell ref="A1:E2"/>
    <mergeCell ref="F1:F2"/>
    <mergeCell ref="G1:G2"/>
    <mergeCell ref="H1:H2"/>
    <mergeCell ref="I1:I2"/>
    <mergeCell ref="N1:N2"/>
    <mergeCell ref="Y1:Y2"/>
    <mergeCell ref="AA1:AA2"/>
    <mergeCell ref="J1:J2"/>
    <mergeCell ref="K1:K2"/>
    <mergeCell ref="L1:L2"/>
    <mergeCell ref="M1:M2"/>
    <mergeCell ref="O1:O2"/>
    <mergeCell ref="AB1:AB2"/>
    <mergeCell ref="AC3:AE3"/>
    <mergeCell ref="X1:X2"/>
    <mergeCell ref="W1:W2"/>
  </mergeCells>
  <conditionalFormatting sqref="N1:N1048576">
    <cfRule type="cellIs" dxfId="12" priority="21" operator="lessThan">
      <formula>50000</formula>
    </cfRule>
  </conditionalFormatting>
  <conditionalFormatting sqref="N3:N1048576">
    <cfRule type="cellIs" dxfId="11" priority="20" operator="greaterThanOrEqual">
      <formula>50000</formula>
    </cfRule>
  </conditionalFormatting>
  <conditionalFormatting sqref="T3:U3 T4:V1048576">
    <cfRule type="containsText" dxfId="9" priority="15" operator="containsText" text="Возврат К">
      <formula>NOT(ISERROR(SEARCH("Возврат К",T3)))</formula>
    </cfRule>
    <cfRule type="containsText" dxfId="8" priority="16" operator="containsText" text="Брак">
      <formula>NOT(ISERROR(SEARCH("Брак",T3)))</formula>
    </cfRule>
    <cfRule type="containsText" dxfId="7" priority="17" operator="containsText" text="Подмена">
      <formula>NOT(ISERROR(SEARCH("Подмена",T3)))</formula>
    </cfRule>
    <cfRule type="containsText" dxfId="6" priority="18" operator="containsText" text="Пломбы">
      <formula>NOT(ISERROR(SEARCH("Пломбы",T3)))</formula>
    </cfRule>
    <cfRule type="containsText" dxfId="5" priority="19" operator="containsText" text="Уценка">
      <formula>NOT(ISERROR(SEARCH("Уценка",T3)))</formula>
    </cfRule>
  </conditionalFormatting>
  <conditionalFormatting sqref="W3:W1048576">
    <cfRule type="containsText" dxfId="4" priority="13" operator="containsText" text="Нет">
      <formula>NOT(ISERROR(SEARCH("Нет",W3)))</formula>
    </cfRule>
    <cfRule type="containsText" dxfId="3" priority="14" operator="containsText" text="Да">
      <formula>NOT(ISERROR(SEARCH("Да",W3)))</formula>
    </cfRule>
  </conditionalFormatting>
  <conditionalFormatting sqref="Z3:Z1048576">
    <cfRule type="cellIs" dxfId="2" priority="11" operator="between">
      <formula>25</formula>
      <formula>30</formula>
    </cfRule>
    <cfRule type="containsText" dxfId="1" priority="12" operator="containsText" text="Осталось">
      <formula>NOT(ISERROR(SEARCH("Осталось",Z3)))</formula>
    </cfRule>
  </conditionalFormatting>
  <conditionalFormatting sqref="AC3:AE210">
    <cfRule type="expression" dxfId="0" priority="3" stopIfTrue="1">
      <formula>AND(R3="+",S3="")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" operator="endsWith" id="{321AA7D4-F049-D74D-B339-217E57FF2D02}">
            <xm:f>RIGHT(P3,LEN("-"))="-"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P3:P1048576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B561FF8-92B8-454C-8B9C-709FDA347699}">
          <x14:formula1>
            <xm:f>Доп!$C$1:$C$2</xm:f>
          </x14:formula1>
          <xm:sqref>O404:O589 O591:O883</xm:sqref>
        </x14:dataValidation>
        <x14:dataValidation type="list" allowBlank="1" showInputMessage="1" showErrorMessage="1" xr:uid="{8EA5C614-D7AF-D44B-B6BB-CEFC267D6E57}">
          <x14:formula1>
            <xm:f>Доп!$C$1:$C$3</xm:f>
          </x14:formula1>
          <xm:sqref>O590 O3:O403</xm:sqref>
        </x14:dataValidation>
        <x14:dataValidation type="list" allowBlank="1" showInputMessage="1" showErrorMessage="1" xr:uid="{6DB958FD-438C-F642-9D7E-613978BFC7AA}">
          <x14:formula1>
            <xm:f>Доп!$B$1:$B$5</xm:f>
          </x14:formula1>
          <xm:sqref>T3:T753</xm:sqref>
        </x14:dataValidation>
        <x14:dataValidation type="list" allowBlank="1" showInputMessage="1" showErrorMessage="1" xr:uid="{BBE2F4B7-FB54-0D45-8F14-00E930D93536}">
          <x14:formula1>
            <xm:f>Доп!$D$1:$D$2</xm:f>
          </x14:formula1>
          <xm:sqref>W3:W705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</vt:lpstr>
      <vt:lpstr>Сводная</vt:lpstr>
      <vt:lpstr>Прайс</vt:lpstr>
      <vt:lpstr>Сегодня</vt:lpstr>
      <vt:lpstr>ОТМ_ВЗ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</dc:creator>
  <cp:lastModifiedBy>cccguild@outlook.com</cp:lastModifiedBy>
  <dcterms:created xsi:type="dcterms:W3CDTF">2024-05-30T10:35:27Z</dcterms:created>
  <dcterms:modified xsi:type="dcterms:W3CDTF">2024-09-06T07:36:47Z</dcterms:modified>
</cp:coreProperties>
</file>