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NP\Desktop\"/>
    </mc:Choice>
  </mc:AlternateContent>
  <xr:revisionPtr revIDLastSave="0" documentId="13_ncr:1_{A00DACED-1926-4575-901F-E5AA2091FB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E26" i="1"/>
  <c r="E22" i="1"/>
  <c r="E21" i="1"/>
  <c r="E6" i="1"/>
  <c r="E16" i="1"/>
  <c r="G16" i="1" s="1"/>
  <c r="E17" i="1"/>
  <c r="E15" i="1"/>
  <c r="G15" i="1" s="1"/>
  <c r="E29" i="1"/>
  <c r="E28" i="1"/>
  <c r="E27" i="1"/>
  <c r="E25" i="1"/>
  <c r="E18" i="1"/>
  <c r="E24" i="1"/>
  <c r="E20" i="1"/>
  <c r="E13" i="1"/>
  <c r="E12" i="1"/>
  <c r="E10" i="1"/>
  <c r="E11" i="1"/>
  <c r="E9" i="1"/>
  <c r="E7" i="1"/>
  <c r="E4" i="1"/>
  <c r="E23" i="1"/>
  <c r="E19" i="1"/>
  <c r="E8" i="1"/>
  <c r="E5" i="1"/>
  <c r="E14" i="1"/>
  <c r="F17" i="1" l="1"/>
  <c r="F16" i="1"/>
  <c r="F15" i="1"/>
</calcChain>
</file>

<file path=xl/sharedStrings.xml><?xml version="1.0" encoding="utf-8"?>
<sst xmlns="http://schemas.openxmlformats.org/spreadsheetml/2006/main" count="180" uniqueCount="167">
  <si>
    <t xml:space="preserve">Параметры: </t>
  </si>
  <si>
    <t>F00.05</t>
  </si>
  <si>
    <t>F00.12</t>
  </si>
  <si>
    <t>F00.13</t>
  </si>
  <si>
    <t>F02.01</t>
  </si>
  <si>
    <t>F02.02</t>
  </si>
  <si>
    <t>F02.03</t>
  </si>
  <si>
    <t>F02.04</t>
  </si>
  <si>
    <t>F02.05</t>
  </si>
  <si>
    <t>F04.00</t>
  </si>
  <si>
    <t>F05.00</t>
  </si>
  <si>
    <t>F05.01</t>
  </si>
  <si>
    <t>F05.27</t>
  </si>
  <si>
    <t>F05.28</t>
  </si>
  <si>
    <t>F05.29</t>
  </si>
  <si>
    <t>F05.31</t>
  </si>
  <si>
    <t>F05.32</t>
  </si>
  <si>
    <t>F05.39</t>
  </si>
  <si>
    <t>F05.40</t>
  </si>
  <si>
    <t>F08.09</t>
  </si>
  <si>
    <t>F08.10</t>
  </si>
  <si>
    <t>F08.14</t>
  </si>
  <si>
    <t>F09.48</t>
  </si>
  <si>
    <t>F26.19</t>
  </si>
  <si>
    <t>F26.15</t>
  </si>
  <si>
    <t>F26.18</t>
  </si>
  <si>
    <t>Нижний предел частоты</t>
  </si>
  <si>
    <t>Время ускорения</t>
  </si>
  <si>
    <t>Время замедления</t>
  </si>
  <si>
    <t>Номинальная мощность двигателя</t>
  </si>
  <si>
    <t>Номинальная частота двигателя</t>
  </si>
  <si>
    <t>Номинальная скорость вращения двигателя</t>
  </si>
  <si>
    <t xml:space="preserve">Номинальное напряжение </t>
  </si>
  <si>
    <t>Настройка кривой электродвигателя</t>
  </si>
  <si>
    <t>Защита от потери входной фазы</t>
  </si>
  <si>
    <t>Защита от потери выходной фазы</t>
  </si>
  <si>
    <t>Текущая неисправность</t>
  </si>
  <si>
    <t>Первая ошибка</t>
  </si>
  <si>
    <t>Вторая ошибка</t>
  </si>
  <si>
    <t>Выходной ток при текущей неисправности</t>
  </si>
  <si>
    <t xml:space="preserve">Напряжение при текущей неисправности </t>
  </si>
  <si>
    <t>Выходной ток при второй неисправности</t>
  </si>
  <si>
    <t>Напряжение на шине при второй неисправности</t>
  </si>
  <si>
    <t>Версия ПО</t>
  </si>
  <si>
    <t>Суммарное время работы</t>
  </si>
  <si>
    <t>Накопленная потребляемая мощность</t>
  </si>
  <si>
    <t>Температурный порог модуля</t>
  </si>
  <si>
    <t xml:space="preserve">Задержка по времени сигнализации низкого давления </t>
  </si>
  <si>
    <t>Предел перегрузки</t>
  </si>
  <si>
    <t>Задержка по времени при перегрузке</t>
  </si>
  <si>
    <t>F26.00</t>
  </si>
  <si>
    <t>Каскадный режим</t>
  </si>
  <si>
    <t>603.31</t>
  </si>
  <si>
    <t>от 10 до 25</t>
  </si>
  <si>
    <t>от 560 до 580</t>
  </si>
  <si>
    <t>от 0 до  26000</t>
  </si>
  <si>
    <t>от 0 до 2500</t>
  </si>
  <si>
    <t>E001</t>
  </si>
  <si>
    <t>E002</t>
  </si>
  <si>
    <t>E003</t>
  </si>
  <si>
    <t>E004</t>
  </si>
  <si>
    <t>E005</t>
  </si>
  <si>
    <t>E006</t>
  </si>
  <si>
    <t>E007</t>
  </si>
  <si>
    <t>E008</t>
  </si>
  <si>
    <t>E012</t>
  </si>
  <si>
    <t>E013</t>
  </si>
  <si>
    <t>E015</t>
  </si>
  <si>
    <t>E016</t>
  </si>
  <si>
    <t>E023</t>
  </si>
  <si>
    <t>E026</t>
  </si>
  <si>
    <t>E029</t>
  </si>
  <si>
    <t>E030</t>
  </si>
  <si>
    <t>E032</t>
  </si>
  <si>
    <t>E033</t>
  </si>
  <si>
    <t>E034</t>
  </si>
  <si>
    <t>E035</t>
  </si>
  <si>
    <t>E036</t>
  </si>
  <si>
    <t>E037</t>
  </si>
  <si>
    <t>E038</t>
  </si>
  <si>
    <t>E060</t>
  </si>
  <si>
    <t>E062</t>
  </si>
  <si>
    <t>E063</t>
  </si>
  <si>
    <t>E064</t>
  </si>
  <si>
    <t>E065</t>
  </si>
  <si>
    <t>E066</t>
  </si>
  <si>
    <t>E067</t>
  </si>
  <si>
    <t>E068</t>
  </si>
  <si>
    <t>E00A</t>
  </si>
  <si>
    <t>E00d</t>
  </si>
  <si>
    <t>E00E</t>
  </si>
  <si>
    <t>E00F</t>
  </si>
  <si>
    <t>E02E</t>
  </si>
  <si>
    <t>Пониженное напряжение шины</t>
  </si>
  <si>
    <t>Перенапряжение при работе с постоянной скоростью</t>
  </si>
  <si>
    <t>Перегрузка по току во время разгона</t>
  </si>
  <si>
    <t>Перегрузка по току при работе с постоянной скоростью</t>
  </si>
  <si>
    <t>Перегрузка двигателя</t>
  </si>
  <si>
    <t>Перегрузка частотного преобразователя</t>
  </si>
  <si>
    <t>Потеря питания на выходе</t>
  </si>
  <si>
    <t>Ошибка обнаружения тока</t>
  </si>
  <si>
    <t>Неисправность при самообучении двигателя</t>
  </si>
  <si>
    <t>Ошибка связи Modbus</t>
  </si>
  <si>
    <t>Короткое замыкание на землю</t>
  </si>
  <si>
    <t>Перенапряжение при ускорении</t>
  </si>
  <si>
    <t>Потеря нагрузки (мин. ток)</t>
  </si>
  <si>
    <t>Ошибка ограничения тока по импульсам</t>
  </si>
  <si>
    <t>Неисправность оборудования привода переменного тока</t>
  </si>
  <si>
    <t>Слишком большое оклонение скорости</t>
  </si>
  <si>
    <t>Превышение скорости двигателя</t>
  </si>
  <si>
    <t>Перегрев двигателя</t>
  </si>
  <si>
    <t>Ошибка начального положения</t>
  </si>
  <si>
    <t>Переключение настроек двигателя во время работы</t>
  </si>
  <si>
    <t>Нарушение работы кабеля eCan</t>
  </si>
  <si>
    <t>Не обнаруженны готовые к работе ПЧ</t>
  </si>
  <si>
    <t>Сигнализация высокого давления</t>
  </si>
  <si>
    <t>Сигнализация низкого давления</t>
  </si>
  <si>
    <t>Сухой ход</t>
  </si>
  <si>
    <t>Разрыв трубы</t>
  </si>
  <si>
    <t>Перегрузка</t>
  </si>
  <si>
    <t>Перегрев РТС</t>
  </si>
  <si>
    <t>Перенапряжение при замедлении</t>
  </si>
  <si>
    <t>Неисправность внешнего оборудования</t>
  </si>
  <si>
    <t>Перегрев модуля</t>
  </si>
  <si>
    <t>Ошибка чтения и записи EEPROM</t>
  </si>
  <si>
    <t>Обрыв датчика давления</t>
  </si>
  <si>
    <t>Произошло отключение света, обрыв фазы, короткое замыкание (выход силого транзистора), пробой диодного моста</t>
  </si>
  <si>
    <t>Увеличить время разгона, проверить питающее напряжение</t>
  </si>
  <si>
    <t>F04.00 = 2, увеличить времня ускорения, проверить параметр F02.05</t>
  </si>
  <si>
    <t xml:space="preserve">Двигатель начинает работать, как генератор. Увеличить время торможения.  </t>
  </si>
  <si>
    <t>Перегрузка по току во время замедления</t>
  </si>
  <si>
    <t>Проверить входящее напряжение, ошибка платы управления (деффект)</t>
  </si>
  <si>
    <t>Сверить параматры F02.01; F02.05 с шильдиком двигателя; проверить рабочий ток при нагрузке (вероятно неправильный подбор оборудования)</t>
  </si>
  <si>
    <t>-</t>
  </si>
  <si>
    <t>Потеря фазы на входе питания</t>
  </si>
  <si>
    <t>Проверить фазное подключение, неисправна плата управления/силовая.</t>
  </si>
  <si>
    <t>Неисправна плата управления/силовая</t>
  </si>
  <si>
    <t>Некорректно введены параметры шильдика двигателя F02.01-F02.05. Самообучение чем-то прервыно</t>
  </si>
  <si>
    <t>Проверить подключение на плате управления. Проверить параметр F13.00, F13.01(Скорость у всех частотных преобразователей должна быть одинаковой)</t>
  </si>
  <si>
    <t>Проверить подключение кабелй к силовой плате. Прозвонить двигатель</t>
  </si>
  <si>
    <t>Связано с энкодером, возможно где-то проскальзывает и получается разность. Проверить силу затяжки</t>
  </si>
  <si>
    <t>Проверить температуру двигателя, если совпадает, то установить дополнительную вентиляцию, если не совпадает, проверить датчик температуры</t>
  </si>
  <si>
    <t>Проверить соединение CAN шины в частотных преобразователях. При перегрузке идёт проверка ч.п. на работоспособность и если один из трёх к примеру выключен - необходимо перенастройка.</t>
  </si>
  <si>
    <t>Эта ошибка возникает при потере связи между частотниками. Если в частотнике Мастер в параметре 26.04 задано, например, 3, а по факту подключено например только 2 ПЧ то при подаче общего питания на станцию в процессе инициализации (проверка системы) выйдет это ошибка, так как частотнику мастеру сказано что ПЧ в системе 3, а он нашел только 2.</t>
  </si>
  <si>
    <t>Проверить параметр 26.11. Проверить датчик давления.</t>
  </si>
  <si>
    <t>Проверить параметр 26.14. Проверить датчик давления</t>
  </si>
  <si>
    <t>Проверить включен/выключен параметр 26.28. Кратковременно возникает ошибка е065 из за создаваемого на входе вакуума. Необходимо разобраться с подачей воды. настроить реле сухого хода. Добавить задержку на срабатывание сухого хода.</t>
  </si>
  <si>
    <t>Проверить датчик давления на работоспособность. Проверить гидравлическую составляющую (в какой зоне она находится).</t>
  </si>
  <si>
    <t>Проверить параметры двигателя F02.01-F02.05. Возможно насос работает не в рабочей точке.</t>
  </si>
  <si>
    <t xml:space="preserve">Двигатель начинает работать, как генератор. Увеличить время торможения. Проверить входящее напряжение.     </t>
  </si>
  <si>
    <t>Неисправна плата управления</t>
  </si>
  <si>
    <t>Проверить подключение датчика. Проверить параметр F13.00; F26.00 ; F26.03; F26.04</t>
  </si>
  <si>
    <t>Описание параметров</t>
  </si>
  <si>
    <t>Образцовые параметры:</t>
  </si>
  <si>
    <t>от 10 до 35</t>
  </si>
  <si>
    <t>Итог:</t>
  </si>
  <si>
    <t>Что за ошибка</t>
  </si>
  <si>
    <t>Как поступить и что сделать?</t>
  </si>
  <si>
    <t>Номинальный ток электродвигателя</t>
  </si>
  <si>
    <t>Проверить напряжение питания. Проверить парамер F02.00. Убедиться в правильности подключении электродвигателя.</t>
  </si>
  <si>
    <t>Максимальное время включения</t>
  </si>
  <si>
    <t>Существуют реальные перегрузки двигателя. Необходимо: проверить сопротивление изоляции электродвигателя, убедиться в правильном подключении двигателя, и что насос вращается в нужном направлении.</t>
  </si>
  <si>
    <t>Существуют параметры, которые напрямую влияют на работу двигателя и их менять, при работе - запрещено.</t>
  </si>
  <si>
    <t>Ошибка связана либо с его рабочими параметрами (их необходимо перепроверить) или с энкодером и его начальным положением - необходимо проверить соеденительную муфту вала двигателя и энкодера.</t>
  </si>
  <si>
    <t>Значения параметров для заполнения:</t>
  </si>
  <si>
    <t>603.18</t>
  </si>
  <si>
    <t>Что делать с этой таблицей? С ячейки D7 по D11 необходимо ввести параметры шильдика электродвигателя, далее ввести данные параметров второго столбца, номера которых, указаны в первом столбце. После этого в столбце "Итог" будут либо цифры, либо "Проблема". Если цифры, то указанные значения соответствуют норме. Если "Проблема", на введёные параметры необходимо обратить внимание!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</si>
</sst>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vertical="center"/>
    </xf>
    <xf numFmtId="0" fontId="7" fillId="6" borderId="8" xfId="1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67"/>
  <sheetViews>
    <sheetView tabSelected="1" zoomScale="73" workbookViewId="0">
      <selection sqref="A1:G2"/>
    </sheetView>
  </sheetViews>
  <sheetFormatPr defaultRowHeight="15.75" x14ac:dyDescent="0.25"/>
  <cols>
    <col min="1" max="1" width="23.7109375" style="1" bestFit="1" customWidth="1"/>
    <col min="2" max="2" width="58.140625" style="1" bestFit="1" customWidth="1"/>
    <col min="3" max="3" width="58.140625" style="1" customWidth="1"/>
    <col min="4" max="4" width="42" style="1" bestFit="1" customWidth="1"/>
    <col min="5" max="5" width="41.42578125" style="2" bestFit="1" customWidth="1"/>
    <col min="6" max="6" width="41.42578125" style="2" customWidth="1"/>
    <col min="7" max="7" width="46.140625" style="2" bestFit="1" customWidth="1"/>
    <col min="8" max="8" width="9.140625" style="1" customWidth="1"/>
    <col min="9" max="16384" width="9.140625" style="1"/>
  </cols>
  <sheetData>
    <row r="1" spans="1:7" ht="48.75" customHeight="1" x14ac:dyDescent="0.25">
      <c r="A1" s="37" t="s">
        <v>166</v>
      </c>
      <c r="B1" s="37"/>
      <c r="C1" s="37"/>
      <c r="D1" s="37"/>
      <c r="E1" s="37"/>
      <c r="F1" s="37"/>
      <c r="G1" s="37"/>
    </row>
    <row r="2" spans="1:7" ht="76.5" customHeight="1" thickBot="1" x14ac:dyDescent="0.3">
      <c r="A2" s="38"/>
      <c r="B2" s="38"/>
      <c r="C2" s="38"/>
      <c r="D2" s="38"/>
      <c r="E2" s="38"/>
      <c r="F2" s="38"/>
      <c r="G2" s="38"/>
    </row>
    <row r="3" spans="1:7" ht="48.75" customHeight="1" thickBot="1" x14ac:dyDescent="0.4">
      <c r="A3" s="8" t="s">
        <v>0</v>
      </c>
      <c r="B3" s="30" t="s">
        <v>164</v>
      </c>
      <c r="C3" s="9" t="s">
        <v>152</v>
      </c>
      <c r="D3" s="6" t="s">
        <v>153</v>
      </c>
      <c r="E3" s="26" t="s">
        <v>155</v>
      </c>
      <c r="F3" s="32" t="s">
        <v>156</v>
      </c>
      <c r="G3" s="31" t="s">
        <v>157</v>
      </c>
    </row>
    <row r="4" spans="1:7" ht="20.25" x14ac:dyDescent="0.3">
      <c r="A4" s="10" t="s">
        <v>1</v>
      </c>
      <c r="B4" s="5">
        <v>9</v>
      </c>
      <c r="C4" s="4" t="s">
        <v>26</v>
      </c>
      <c r="D4" s="11" t="s">
        <v>154</v>
      </c>
      <c r="E4" s="27" t="str">
        <f>IF(AND(B4&gt;=10,B4&lt;=35),B4,IF(AND(B4&lt;=10,B4&gt;=35),"Проблема","Проблема"))</f>
        <v>Проблема</v>
      </c>
      <c r="F4" s="7"/>
    </row>
    <row r="5" spans="1:7" ht="20.25" x14ac:dyDescent="0.3">
      <c r="A5" s="10" t="s">
        <v>2</v>
      </c>
      <c r="B5" s="5">
        <v>25</v>
      </c>
      <c r="C5" s="4" t="s">
        <v>27</v>
      </c>
      <c r="D5" s="11" t="s">
        <v>53</v>
      </c>
      <c r="E5" s="27">
        <f>IF(AND(B5&gt;=10,B5&lt;=25),B5,IF(AND(B5&lt;=10,B5&gt;=25),"Проблема","Проблема"))</f>
        <v>25</v>
      </c>
      <c r="F5" s="7"/>
    </row>
    <row r="6" spans="1:7" ht="20.25" x14ac:dyDescent="0.3">
      <c r="A6" s="10" t="s">
        <v>3</v>
      </c>
      <c r="B6" s="5">
        <v>11</v>
      </c>
      <c r="C6" s="4" t="s">
        <v>28</v>
      </c>
      <c r="D6" s="11" t="s">
        <v>53</v>
      </c>
      <c r="E6" s="27">
        <f>IF(AND(B6&gt;=10,B6&lt;=25),B6,IF(AND(B6&lt;=10,B6&gt;=25),"Проблема","Проблема"))</f>
        <v>11</v>
      </c>
      <c r="F6" s="7"/>
    </row>
    <row r="7" spans="1:7" ht="20.25" x14ac:dyDescent="0.3">
      <c r="A7" s="10" t="s">
        <v>4</v>
      </c>
      <c r="B7" s="5">
        <v>5.5</v>
      </c>
      <c r="C7" s="4" t="s">
        <v>29</v>
      </c>
      <c r="D7" s="33">
        <v>5.5</v>
      </c>
      <c r="E7" s="27">
        <f>IF(AND(B7=D7),B7,"Проблема")</f>
        <v>5.5</v>
      </c>
      <c r="F7" s="7"/>
    </row>
    <row r="8" spans="1:7" ht="20.25" x14ac:dyDescent="0.3">
      <c r="A8" s="10" t="s">
        <v>5</v>
      </c>
      <c r="B8" s="5">
        <v>50</v>
      </c>
      <c r="C8" s="4" t="s">
        <v>30</v>
      </c>
      <c r="D8" s="34">
        <v>50</v>
      </c>
      <c r="E8" s="27">
        <f>IF(AND(B8=D8),B8)</f>
        <v>50</v>
      </c>
      <c r="F8" s="7"/>
    </row>
    <row r="9" spans="1:7" ht="20.25" x14ac:dyDescent="0.3">
      <c r="A9" s="10" t="s">
        <v>6</v>
      </c>
      <c r="B9" s="5">
        <v>2820</v>
      </c>
      <c r="C9" s="4" t="s">
        <v>31</v>
      </c>
      <c r="D9" s="34">
        <v>2820</v>
      </c>
      <c r="E9" s="27">
        <f>IF(AND(B9=D9),B9,"Проблема")</f>
        <v>2820</v>
      </c>
      <c r="F9" s="7"/>
    </row>
    <row r="10" spans="1:7" ht="20.25" x14ac:dyDescent="0.3">
      <c r="A10" s="10" t="s">
        <v>7</v>
      </c>
      <c r="B10" s="5">
        <v>370</v>
      </c>
      <c r="C10" s="4" t="s">
        <v>32</v>
      </c>
      <c r="D10" s="34">
        <v>380</v>
      </c>
      <c r="E10" s="27" t="str">
        <f>IF(AND(B10=D10),B10,"Проблема")</f>
        <v>Проблема</v>
      </c>
      <c r="F10" s="7"/>
    </row>
    <row r="11" spans="1:7" ht="20.25" x14ac:dyDescent="0.3">
      <c r="A11" s="10" t="s">
        <v>8</v>
      </c>
      <c r="B11" s="5">
        <v>6.8</v>
      </c>
      <c r="C11" s="4" t="s">
        <v>158</v>
      </c>
      <c r="D11" s="35">
        <v>6.8</v>
      </c>
      <c r="E11" s="27">
        <f>IF(AND(B11=D11),B11,"Проблема")</f>
        <v>6.8</v>
      </c>
      <c r="F11" s="7"/>
    </row>
    <row r="12" spans="1:7" ht="20.25" x14ac:dyDescent="0.3">
      <c r="A12" s="10" t="s">
        <v>9</v>
      </c>
      <c r="B12" s="5">
        <v>2</v>
      </c>
      <c r="C12" s="4" t="s">
        <v>33</v>
      </c>
      <c r="D12" s="12">
        <v>2</v>
      </c>
      <c r="E12" s="27">
        <f>IF(AND(B12=D12),B12,"Проблема")</f>
        <v>2</v>
      </c>
      <c r="F12" s="7"/>
    </row>
    <row r="13" spans="1:7" ht="20.25" x14ac:dyDescent="0.3">
      <c r="A13" s="10" t="s">
        <v>10</v>
      </c>
      <c r="B13" s="5">
        <v>1</v>
      </c>
      <c r="C13" s="4" t="s">
        <v>34</v>
      </c>
      <c r="D13" s="11">
        <v>1</v>
      </c>
      <c r="E13" s="27">
        <f>IF(AND(B13=D13),B13,"Проблема")</f>
        <v>1</v>
      </c>
      <c r="F13" s="7"/>
    </row>
    <row r="14" spans="1:7" ht="21" thickBot="1" x14ac:dyDescent="0.35">
      <c r="A14" s="10" t="s">
        <v>11</v>
      </c>
      <c r="B14" s="5">
        <v>1</v>
      </c>
      <c r="C14" s="4" t="s">
        <v>35</v>
      </c>
      <c r="D14" s="11">
        <v>1</v>
      </c>
      <c r="E14" s="27">
        <f>IF(AND(B14=D14),B14)</f>
        <v>1</v>
      </c>
      <c r="F14" s="7"/>
    </row>
    <row r="15" spans="1:7" ht="162" x14ac:dyDescent="0.25">
      <c r="A15" s="10" t="s">
        <v>12</v>
      </c>
      <c r="B15" s="23" t="s">
        <v>60</v>
      </c>
      <c r="C15" s="24" t="s">
        <v>36</v>
      </c>
      <c r="D15" s="25"/>
      <c r="E15" s="28" t="str">
        <f>B15</f>
        <v>E004</v>
      </c>
      <c r="F15" s="17" t="str">
        <f>IFERROR(VLOOKUP(E15,$A$32:$C$67,2,0),"")</f>
        <v>Перегрузка по току во время разгона</v>
      </c>
      <c r="G15" s="36" t="str">
        <f>IFERROR(VLOOKUP(E15,$A$32:$C$67,3,0),"")</f>
        <v>F04.00 = 2, увеличить времня ускорения, проверить параметр F02.05</v>
      </c>
    </row>
    <row r="16" spans="1:7" ht="162" x14ac:dyDescent="0.25">
      <c r="A16" s="10" t="s">
        <v>13</v>
      </c>
      <c r="B16" s="23" t="s">
        <v>92</v>
      </c>
      <c r="C16" s="24" t="s">
        <v>37</v>
      </c>
      <c r="D16" s="25"/>
      <c r="E16" s="28" t="str">
        <f t="shared" ref="E16:E17" si="0">B16</f>
        <v>E02E</v>
      </c>
      <c r="F16" s="18" t="str">
        <f t="shared" ref="F16:F17" si="1">IFERROR(VLOOKUP(E16,$A$32:$C$67,2,0),"")</f>
        <v>Обрыв датчика давления</v>
      </c>
      <c r="G16" s="27" t="str">
        <f>IFERROR(VLOOKUP(E16,$A$32:$C$67,3,0),"")</f>
        <v>Проверить подключение датчика. Проверить параметр F13.00; F26.00 ; F26.03; F26.04</v>
      </c>
    </row>
    <row r="17" spans="1:7" ht="162.75" thickBot="1" x14ac:dyDescent="0.3">
      <c r="A17" s="10" t="s">
        <v>14</v>
      </c>
      <c r="B17" s="23" t="s">
        <v>80</v>
      </c>
      <c r="C17" s="24" t="s">
        <v>38</v>
      </c>
      <c r="D17" s="25"/>
      <c r="E17" s="28" t="str">
        <f t="shared" si="0"/>
        <v>E060</v>
      </c>
      <c r="F17" s="19" t="str">
        <f t="shared" si="1"/>
        <v>Нарушение работы кабеля eCan</v>
      </c>
      <c r="G17" s="29" t="str">
        <f>IFERROR(VLOOKUP(E17,$A$32:$C$67,3,0),"")</f>
        <v>Проверить соединение CAN шины в частотных преобразователях. При перегрузке идёт проверка ч.п. на работоспособность и если один из трёх к примеру выключен - необходимо перенастройка.</v>
      </c>
    </row>
    <row r="18" spans="1:7" ht="20.25" x14ac:dyDescent="0.3">
      <c r="A18" s="10" t="s">
        <v>15</v>
      </c>
      <c r="B18" s="5">
        <v>5</v>
      </c>
      <c r="C18" s="4" t="s">
        <v>39</v>
      </c>
      <c r="D18" s="11">
        <v>6.8</v>
      </c>
      <c r="E18" s="27" t="str">
        <f>IF(AND(B18=D18),B18,"Проблема")</f>
        <v>Проблема</v>
      </c>
      <c r="F18" s="7"/>
    </row>
    <row r="19" spans="1:7" ht="20.25" x14ac:dyDescent="0.3">
      <c r="A19" s="10" t="s">
        <v>16</v>
      </c>
      <c r="B19" s="5">
        <v>570</v>
      </c>
      <c r="C19" s="4" t="s">
        <v>40</v>
      </c>
      <c r="D19" s="11" t="s">
        <v>54</v>
      </c>
      <c r="E19" s="27">
        <f>IF(AND(B19&gt;=560,B19&lt;=580),B19,IF(AND(B19&lt;=560,B19&gt;=580),"Проблема","Проблема"))</f>
        <v>570</v>
      </c>
      <c r="F19" s="7"/>
    </row>
    <row r="20" spans="1:7" ht="20.25" x14ac:dyDescent="0.3">
      <c r="A20" s="10" t="s">
        <v>17</v>
      </c>
      <c r="B20" s="5">
        <v>9</v>
      </c>
      <c r="C20" s="4" t="s">
        <v>41</v>
      </c>
      <c r="D20" s="11">
        <v>6.8</v>
      </c>
      <c r="E20" s="27" t="str">
        <f>IF(AND(B20=D20),B20,"Проблема")</f>
        <v>Проблема</v>
      </c>
      <c r="F20" s="7"/>
    </row>
    <row r="21" spans="1:7" ht="20.25" x14ac:dyDescent="0.3">
      <c r="A21" s="10" t="s">
        <v>18</v>
      </c>
      <c r="B21" s="5">
        <v>540</v>
      </c>
      <c r="C21" s="4" t="s">
        <v>42</v>
      </c>
      <c r="D21" s="11" t="s">
        <v>54</v>
      </c>
      <c r="E21" s="27" t="str">
        <f>IF(AND(B21&gt;=560,B21&lt;=580),B21,IF(AND(B21&lt;=560,B21&gt;=580),"Проблема","Проблема"))</f>
        <v>Проблема</v>
      </c>
      <c r="F21" s="7"/>
    </row>
    <row r="22" spans="1:7" ht="20.25" x14ac:dyDescent="0.3">
      <c r="A22" s="10" t="s">
        <v>19</v>
      </c>
      <c r="B22" s="5" t="s">
        <v>165</v>
      </c>
      <c r="C22" s="4" t="s">
        <v>43</v>
      </c>
      <c r="D22" s="11" t="s">
        <v>52</v>
      </c>
      <c r="E22" s="27" t="str">
        <f>IF(AND(B22=D22),B22,"Лучше обновить")</f>
        <v>Лучше обновить</v>
      </c>
      <c r="F22" s="7"/>
    </row>
    <row r="23" spans="1:7" ht="20.25" x14ac:dyDescent="0.3">
      <c r="A23" s="10" t="s">
        <v>20</v>
      </c>
      <c r="B23" s="5">
        <v>621</v>
      </c>
      <c r="C23" s="4" t="s">
        <v>44</v>
      </c>
      <c r="D23" s="11" t="s">
        <v>55</v>
      </c>
      <c r="E23" s="27">
        <f>IF(AND(B23&gt;=0,B23&lt;=26000),B23,IF(AND(B23&gt;=26000),"Проблема","Проблема"))</f>
        <v>621</v>
      </c>
      <c r="F23" s="7"/>
    </row>
    <row r="24" spans="1:7" ht="20.25" x14ac:dyDescent="0.3">
      <c r="A24" s="10" t="s">
        <v>21</v>
      </c>
      <c r="B24" s="5">
        <v>500</v>
      </c>
      <c r="C24" s="4" t="s">
        <v>45</v>
      </c>
      <c r="D24" s="11" t="s">
        <v>56</v>
      </c>
      <c r="E24" s="27">
        <f>IF(AND(B24&gt;=0,B24&lt;=2500),B24,IF(AND(B24&gt;=2500),"Проблема","Проблема"))</f>
        <v>500</v>
      </c>
      <c r="F24" s="7"/>
    </row>
    <row r="25" spans="1:7" ht="20.25" x14ac:dyDescent="0.3">
      <c r="A25" s="10" t="s">
        <v>22</v>
      </c>
      <c r="B25" s="5">
        <v>75</v>
      </c>
      <c r="C25" s="4" t="s">
        <v>46</v>
      </c>
      <c r="D25" s="11">
        <v>75</v>
      </c>
      <c r="E25" s="27">
        <f>IF(AND(B25=D25),B25,"Проблема")</f>
        <v>75</v>
      </c>
      <c r="F25" s="7"/>
    </row>
    <row r="26" spans="1:7" ht="40.5" x14ac:dyDescent="0.3">
      <c r="A26" s="10" t="s">
        <v>50</v>
      </c>
      <c r="B26" s="5">
        <v>0</v>
      </c>
      <c r="C26" s="4" t="s">
        <v>51</v>
      </c>
      <c r="D26" s="12">
        <v>1</v>
      </c>
      <c r="E26" s="27" t="str">
        <f>IF(AND(B26=D26),B26,"Необходимо смотреть параметры управления")</f>
        <v>Необходимо смотреть параметры управления</v>
      </c>
      <c r="F26" s="7"/>
    </row>
    <row r="27" spans="1:7" ht="20.25" x14ac:dyDescent="0.3">
      <c r="A27" s="10" t="s">
        <v>24</v>
      </c>
      <c r="B27" s="5">
        <v>6</v>
      </c>
      <c r="C27" s="4" t="s">
        <v>47</v>
      </c>
      <c r="D27" s="11">
        <v>5</v>
      </c>
      <c r="E27" s="27" t="str">
        <f>IF(AND(B27=D27),B27,"Проблема")</f>
        <v>Проблема</v>
      </c>
      <c r="F27" s="7"/>
    </row>
    <row r="28" spans="1:7" ht="20.25" x14ac:dyDescent="0.3">
      <c r="A28" s="10" t="s">
        <v>25</v>
      </c>
      <c r="B28" s="5">
        <v>110</v>
      </c>
      <c r="C28" s="4" t="s">
        <v>48</v>
      </c>
      <c r="D28" s="11">
        <v>110</v>
      </c>
      <c r="E28" s="27">
        <f>IF(AND(B28=D28),B28,"Проблема")</f>
        <v>110</v>
      </c>
      <c r="F28" s="7"/>
    </row>
    <row r="29" spans="1:7" ht="21" thickBot="1" x14ac:dyDescent="0.35">
      <c r="A29" s="13" t="s">
        <v>23</v>
      </c>
      <c r="B29" s="14">
        <v>3</v>
      </c>
      <c r="C29" s="15" t="s">
        <v>49</v>
      </c>
      <c r="D29" s="16">
        <v>3</v>
      </c>
      <c r="E29" s="29">
        <f>IF(AND(B29=D29),B29,"Проблема")</f>
        <v>3</v>
      </c>
      <c r="F29" s="7"/>
    </row>
    <row r="32" spans="1:7" ht="47.25" hidden="1" x14ac:dyDescent="0.25">
      <c r="A32" s="21" t="s">
        <v>57</v>
      </c>
      <c r="B32" s="21" t="s">
        <v>93</v>
      </c>
      <c r="C32" s="22" t="s">
        <v>126</v>
      </c>
    </row>
    <row r="33" spans="1:3" ht="31.5" hidden="1" x14ac:dyDescent="0.25">
      <c r="A33" s="21" t="s">
        <v>58</v>
      </c>
      <c r="B33" s="21" t="s">
        <v>104</v>
      </c>
      <c r="C33" s="22" t="s">
        <v>127</v>
      </c>
    </row>
    <row r="34" spans="1:3" ht="47.25" hidden="1" x14ac:dyDescent="0.25">
      <c r="A34" s="21" t="s">
        <v>59</v>
      </c>
      <c r="B34" s="21" t="s">
        <v>94</v>
      </c>
      <c r="C34" s="22" t="s">
        <v>159</v>
      </c>
    </row>
    <row r="35" spans="1:3" ht="31.5" hidden="1" x14ac:dyDescent="0.25">
      <c r="A35" s="21" t="s">
        <v>60</v>
      </c>
      <c r="B35" s="21" t="s">
        <v>95</v>
      </c>
      <c r="C35" s="22" t="s">
        <v>128</v>
      </c>
    </row>
    <row r="36" spans="1:3" ht="31.5" hidden="1" x14ac:dyDescent="0.25">
      <c r="A36" s="21" t="s">
        <v>61</v>
      </c>
      <c r="B36" s="21" t="s">
        <v>130</v>
      </c>
      <c r="C36" s="22" t="s">
        <v>129</v>
      </c>
    </row>
    <row r="37" spans="1:3" ht="31.5" hidden="1" x14ac:dyDescent="0.25">
      <c r="A37" s="21" t="s">
        <v>62</v>
      </c>
      <c r="B37" s="21" t="s">
        <v>96</v>
      </c>
      <c r="C37" s="22" t="s">
        <v>131</v>
      </c>
    </row>
    <row r="38" spans="1:3" ht="47.25" hidden="1" x14ac:dyDescent="0.25">
      <c r="A38" s="21" t="s">
        <v>63</v>
      </c>
      <c r="B38" s="21" t="s">
        <v>97</v>
      </c>
      <c r="C38" s="22" t="s">
        <v>132</v>
      </c>
    </row>
    <row r="39" spans="1:3" ht="47.25" hidden="1" x14ac:dyDescent="0.25">
      <c r="A39" s="21" t="s">
        <v>64</v>
      </c>
      <c r="B39" s="21" t="s">
        <v>98</v>
      </c>
      <c r="C39" s="22" t="s">
        <v>132</v>
      </c>
    </row>
    <row r="40" spans="1:3" ht="31.5" hidden="1" x14ac:dyDescent="0.25">
      <c r="A40" s="21" t="s">
        <v>65</v>
      </c>
      <c r="B40" s="21" t="s">
        <v>134</v>
      </c>
      <c r="C40" s="22" t="s">
        <v>135</v>
      </c>
    </row>
    <row r="41" spans="1:3" hidden="1" x14ac:dyDescent="0.25">
      <c r="A41" s="21" t="s">
        <v>66</v>
      </c>
      <c r="B41" s="21" t="s">
        <v>99</v>
      </c>
      <c r="C41" s="22" t="s">
        <v>136</v>
      </c>
    </row>
    <row r="42" spans="1:3" hidden="1" x14ac:dyDescent="0.25">
      <c r="A42" s="21" t="s">
        <v>67</v>
      </c>
      <c r="B42" s="21" t="s">
        <v>100</v>
      </c>
      <c r="C42" s="22" t="s">
        <v>136</v>
      </c>
    </row>
    <row r="43" spans="1:3" ht="31.5" hidden="1" x14ac:dyDescent="0.25">
      <c r="A43" s="21" t="s">
        <v>68</v>
      </c>
      <c r="B43" s="21" t="s">
        <v>101</v>
      </c>
      <c r="C43" s="22" t="s">
        <v>137</v>
      </c>
    </row>
    <row r="44" spans="1:3" ht="47.25" hidden="1" x14ac:dyDescent="0.25">
      <c r="A44" s="21" t="s">
        <v>69</v>
      </c>
      <c r="B44" s="21" t="s">
        <v>102</v>
      </c>
      <c r="C44" s="22" t="s">
        <v>138</v>
      </c>
    </row>
    <row r="45" spans="1:3" ht="31.5" hidden="1" x14ac:dyDescent="0.25">
      <c r="A45" s="21" t="s">
        <v>70</v>
      </c>
      <c r="B45" s="21" t="s">
        <v>103</v>
      </c>
      <c r="C45" s="22" t="s">
        <v>139</v>
      </c>
    </row>
    <row r="46" spans="1:3" hidden="1" x14ac:dyDescent="0.25">
      <c r="A46" s="21" t="s">
        <v>71</v>
      </c>
      <c r="B46" s="21" t="s">
        <v>160</v>
      </c>
      <c r="C46" s="22" t="s">
        <v>133</v>
      </c>
    </row>
    <row r="47" spans="1:3" hidden="1" x14ac:dyDescent="0.25">
      <c r="A47" s="21" t="s">
        <v>72</v>
      </c>
      <c r="B47" s="21" t="s">
        <v>105</v>
      </c>
      <c r="C47" s="22" t="s">
        <v>136</v>
      </c>
    </row>
    <row r="48" spans="1:3" hidden="1" x14ac:dyDescent="0.25">
      <c r="A48" s="21" t="s">
        <v>73</v>
      </c>
      <c r="B48" s="21" t="s">
        <v>106</v>
      </c>
      <c r="C48" s="22" t="s">
        <v>136</v>
      </c>
    </row>
    <row r="49" spans="1:3" ht="78.75" hidden="1" x14ac:dyDescent="0.25">
      <c r="A49" s="21" t="s">
        <v>74</v>
      </c>
      <c r="B49" s="21" t="s">
        <v>107</v>
      </c>
      <c r="C49" s="20" t="s">
        <v>161</v>
      </c>
    </row>
    <row r="50" spans="1:3" ht="31.5" hidden="1" x14ac:dyDescent="0.25">
      <c r="A50" s="21" t="s">
        <v>75</v>
      </c>
      <c r="B50" s="21" t="s">
        <v>108</v>
      </c>
      <c r="C50" s="22" t="s">
        <v>140</v>
      </c>
    </row>
    <row r="51" spans="1:3" ht="31.5" hidden="1" x14ac:dyDescent="0.25">
      <c r="A51" s="21" t="s">
        <v>76</v>
      </c>
      <c r="B51" s="21" t="s">
        <v>109</v>
      </c>
      <c r="C51" s="22" t="s">
        <v>140</v>
      </c>
    </row>
    <row r="52" spans="1:3" ht="47.25" hidden="1" x14ac:dyDescent="0.25">
      <c r="A52" s="21" t="s">
        <v>77</v>
      </c>
      <c r="B52" s="21" t="s">
        <v>110</v>
      </c>
      <c r="C52" s="22" t="s">
        <v>141</v>
      </c>
    </row>
    <row r="53" spans="1:3" ht="63" hidden="1" x14ac:dyDescent="0.25">
      <c r="A53" s="21" t="s">
        <v>78</v>
      </c>
      <c r="B53" s="21" t="s">
        <v>111</v>
      </c>
      <c r="C53" s="22" t="s">
        <v>163</v>
      </c>
    </row>
    <row r="54" spans="1:3" ht="31.5" hidden="1" x14ac:dyDescent="0.25">
      <c r="A54" s="21" t="s">
        <v>79</v>
      </c>
      <c r="B54" s="21" t="s">
        <v>112</v>
      </c>
      <c r="C54" s="22" t="s">
        <v>162</v>
      </c>
    </row>
    <row r="55" spans="1:3" ht="63" hidden="1" x14ac:dyDescent="0.25">
      <c r="A55" s="21" t="s">
        <v>80</v>
      </c>
      <c r="B55" s="21" t="s">
        <v>113</v>
      </c>
      <c r="C55" s="22" t="s">
        <v>142</v>
      </c>
    </row>
    <row r="56" spans="1:3" ht="126" hidden="1" x14ac:dyDescent="0.25">
      <c r="A56" s="21" t="s">
        <v>81</v>
      </c>
      <c r="B56" s="21" t="s">
        <v>114</v>
      </c>
      <c r="C56" s="3" t="s">
        <v>143</v>
      </c>
    </row>
    <row r="57" spans="1:3" hidden="1" x14ac:dyDescent="0.25">
      <c r="A57" s="21" t="s">
        <v>82</v>
      </c>
      <c r="B57" s="21" t="s">
        <v>115</v>
      </c>
      <c r="C57" s="22" t="s">
        <v>144</v>
      </c>
    </row>
    <row r="58" spans="1:3" hidden="1" x14ac:dyDescent="0.25">
      <c r="A58" s="21" t="s">
        <v>83</v>
      </c>
      <c r="B58" s="21" t="s">
        <v>116</v>
      </c>
      <c r="C58" s="22" t="s">
        <v>145</v>
      </c>
    </row>
    <row r="59" spans="1:3" ht="78.75" hidden="1" x14ac:dyDescent="0.25">
      <c r="A59" s="21" t="s">
        <v>84</v>
      </c>
      <c r="B59" s="21" t="s">
        <v>117</v>
      </c>
      <c r="C59" s="22" t="s">
        <v>146</v>
      </c>
    </row>
    <row r="60" spans="1:3" ht="47.25" hidden="1" x14ac:dyDescent="0.25">
      <c r="A60" s="21" t="s">
        <v>85</v>
      </c>
      <c r="B60" s="21" t="s">
        <v>118</v>
      </c>
      <c r="C60" s="22" t="s">
        <v>147</v>
      </c>
    </row>
    <row r="61" spans="1:3" ht="31.5" hidden="1" x14ac:dyDescent="0.25">
      <c r="A61" s="21" t="s">
        <v>86</v>
      </c>
      <c r="B61" s="21" t="s">
        <v>119</v>
      </c>
      <c r="C61" s="22" t="s">
        <v>148</v>
      </c>
    </row>
    <row r="62" spans="1:3" hidden="1" x14ac:dyDescent="0.25">
      <c r="A62" s="21" t="s">
        <v>87</v>
      </c>
      <c r="B62" s="21" t="s">
        <v>120</v>
      </c>
      <c r="C62" s="22" t="s">
        <v>133</v>
      </c>
    </row>
    <row r="63" spans="1:3" ht="31.5" hidden="1" x14ac:dyDescent="0.25">
      <c r="A63" s="21" t="s">
        <v>88</v>
      </c>
      <c r="B63" s="21" t="s">
        <v>121</v>
      </c>
      <c r="C63" s="22" t="s">
        <v>149</v>
      </c>
    </row>
    <row r="64" spans="1:3" hidden="1" x14ac:dyDescent="0.25">
      <c r="A64" s="21" t="s">
        <v>89</v>
      </c>
      <c r="B64" s="21" t="s">
        <v>122</v>
      </c>
      <c r="C64" s="22" t="s">
        <v>133</v>
      </c>
    </row>
    <row r="65" spans="1:3" hidden="1" x14ac:dyDescent="0.25">
      <c r="A65" s="21" t="s">
        <v>90</v>
      </c>
      <c r="B65" s="21" t="s">
        <v>123</v>
      </c>
      <c r="C65" s="22" t="s">
        <v>133</v>
      </c>
    </row>
    <row r="66" spans="1:3" hidden="1" x14ac:dyDescent="0.25">
      <c r="A66" s="21" t="s">
        <v>91</v>
      </c>
      <c r="B66" s="21" t="s">
        <v>124</v>
      </c>
      <c r="C66" s="22" t="s">
        <v>150</v>
      </c>
    </row>
    <row r="67" spans="1:3" ht="31.5" hidden="1" x14ac:dyDescent="0.25">
      <c r="A67" s="21" t="s">
        <v>92</v>
      </c>
      <c r="B67" s="21" t="s">
        <v>125</v>
      </c>
      <c r="C67" s="22" t="s">
        <v>151</v>
      </c>
    </row>
  </sheetData>
  <mergeCells count="1">
    <mergeCell ref="A1:G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CNP</dc:creator>
  <cp:lastModifiedBy>CNP</cp:lastModifiedBy>
  <dcterms:created xsi:type="dcterms:W3CDTF">2015-06-05T18:19:34Z</dcterms:created>
  <dcterms:modified xsi:type="dcterms:W3CDTF">2024-08-30T08:28:22Z</dcterms:modified>
</cp:coreProperties>
</file>