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illandreevic/Downloads/"/>
    </mc:Choice>
  </mc:AlternateContent>
  <xr:revisionPtr revIDLastSave="0" documentId="8_{92F34C83-FBD3-4840-AB48-8346EDECE587}" xr6:coauthVersionLast="47" xr6:coauthVersionMax="47" xr10:uidLastSave="{00000000-0000-0000-0000-000000000000}"/>
  <bookViews>
    <workbookView xWindow="0" yWindow="0" windowWidth="25600" windowHeight="16000" activeTab="3" xr2:uid="{B3AFA949-834F-A544-B30A-463E349FAAA8}"/>
  </bookViews>
  <sheets>
    <sheet name="Доп" sheetId="5" r:id="rId1"/>
    <sheet name="Сводная" sheetId="4" r:id="rId2"/>
    <sheet name="Прайс" sheetId="2" r:id="rId3"/>
    <sheet name="Сегодня" sheetId="1" r:id="rId4"/>
    <sheet name="ОТМ ВЗ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U3" i="1"/>
  <c r="T3" i="1"/>
  <c r="R3" i="1"/>
  <c r="J1" i="5"/>
  <c r="L1" i="5"/>
  <c r="K1" i="5"/>
  <c r="AB3" i="1" s="1"/>
  <c r="V3" i="1"/>
  <c r="Q3" i="1"/>
  <c r="J4" i="2"/>
  <c r="I4" i="2"/>
  <c r="H5" i="2"/>
  <c r="H6" i="2"/>
  <c r="H7" i="2"/>
  <c r="H8" i="2"/>
  <c r="H9" i="2"/>
  <c r="H10" i="2"/>
  <c r="H11" i="2"/>
  <c r="H12" i="2"/>
  <c r="H13" i="2"/>
  <c r="H14" i="2"/>
  <c r="H15" i="2"/>
  <c r="F15" i="2"/>
  <c r="G5" i="2" a="1"/>
  <c r="G5" i="2"/>
  <c r="G6" i="2" a="1"/>
  <c r="G6" i="2" s="1"/>
  <c r="G7" i="2" a="1"/>
  <c r="G7" i="2" s="1"/>
  <c r="G8" i="2" a="1"/>
  <c r="G8" i="2" s="1"/>
  <c r="G9" i="2" a="1"/>
  <c r="G9" i="2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4" i="2" a="1"/>
  <c r="G4" i="2" s="1"/>
  <c r="F5" i="2"/>
  <c r="F6" i="2"/>
  <c r="F7" i="2"/>
  <c r="F8" i="2"/>
  <c r="F9" i="2"/>
  <c r="F10" i="2"/>
  <c r="F11" i="2"/>
  <c r="F12" i="2"/>
  <c r="F13" i="2"/>
  <c r="F14" i="2"/>
  <c r="F4" i="2"/>
  <c r="E14" i="2" l="1"/>
  <c r="E13" i="2"/>
  <c r="I13" i="2" s="1"/>
  <c r="E11" i="2"/>
  <c r="E10" i="2"/>
  <c r="B7" i="4"/>
  <c r="B4" i="4"/>
  <c r="B1" i="4"/>
  <c r="AC5" i="1"/>
  <c r="AC6" i="1"/>
  <c r="AC7" i="1"/>
  <c r="AC9" i="1"/>
  <c r="AC10" i="1"/>
  <c r="AC11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N5" i="1"/>
  <c r="P5" i="1"/>
  <c r="O5" i="1"/>
  <c r="M5" i="1"/>
  <c r="N6" i="1"/>
  <c r="P6" i="1"/>
  <c r="O6" i="1"/>
  <c r="M6" i="1"/>
  <c r="N7" i="1"/>
  <c r="P7" i="1"/>
  <c r="O7" i="1"/>
  <c r="M7" i="1"/>
  <c r="O8" i="1"/>
  <c r="N9" i="1"/>
  <c r="P9" i="1"/>
  <c r="O9" i="1"/>
  <c r="M9" i="1"/>
  <c r="N10" i="1"/>
  <c r="P10" i="1"/>
  <c r="O10" i="1"/>
  <c r="M10" i="1"/>
  <c r="N11" i="1"/>
  <c r="P11" i="1"/>
  <c r="O11" i="1"/>
  <c r="M11" i="1"/>
  <c r="O12" i="1"/>
  <c r="N13" i="1"/>
  <c r="P13" i="1"/>
  <c r="O13" i="1"/>
  <c r="M13" i="1"/>
  <c r="N14" i="1"/>
  <c r="P14" i="1"/>
  <c r="O14" i="1"/>
  <c r="M14" i="1"/>
  <c r="N15" i="1"/>
  <c r="P15" i="1"/>
  <c r="O15" i="1"/>
  <c r="M15" i="1"/>
  <c r="N16" i="1"/>
  <c r="P16" i="1"/>
  <c r="O16" i="1"/>
  <c r="M16" i="1"/>
  <c r="N17" i="1"/>
  <c r="P17" i="1"/>
  <c r="O17" i="1"/>
  <c r="M17" i="1"/>
  <c r="N18" i="1"/>
  <c r="P18" i="1"/>
  <c r="O18" i="1"/>
  <c r="M18" i="1"/>
  <c r="N19" i="1"/>
  <c r="P19" i="1"/>
  <c r="O19" i="1"/>
  <c r="M19" i="1"/>
  <c r="N20" i="1"/>
  <c r="P20" i="1"/>
  <c r="O20" i="1"/>
  <c r="M20" i="1"/>
  <c r="N21" i="1"/>
  <c r="P21" i="1"/>
  <c r="O21" i="1"/>
  <c r="M21" i="1"/>
  <c r="N22" i="1"/>
  <c r="P22" i="1"/>
  <c r="O22" i="1"/>
  <c r="M22" i="1"/>
  <c r="N23" i="1"/>
  <c r="P23" i="1"/>
  <c r="O23" i="1"/>
  <c r="M23" i="1"/>
  <c r="N24" i="1"/>
  <c r="P24" i="1"/>
  <c r="O24" i="1"/>
  <c r="M24" i="1"/>
  <c r="N25" i="1"/>
  <c r="P25" i="1"/>
  <c r="O25" i="1"/>
  <c r="M25" i="1"/>
  <c r="N26" i="1"/>
  <c r="P26" i="1"/>
  <c r="O26" i="1"/>
  <c r="M26" i="1"/>
  <c r="N27" i="1"/>
  <c r="P27" i="1"/>
  <c r="O27" i="1"/>
  <c r="M27" i="1"/>
  <c r="N28" i="1"/>
  <c r="P28" i="1"/>
  <c r="O28" i="1"/>
  <c r="M28" i="1"/>
  <c r="N29" i="1"/>
  <c r="P29" i="1"/>
  <c r="O29" i="1"/>
  <c r="M29" i="1"/>
  <c r="N30" i="1"/>
  <c r="P30" i="1"/>
  <c r="O30" i="1"/>
  <c r="M30" i="1"/>
  <c r="N31" i="1"/>
  <c r="P31" i="1"/>
  <c r="O31" i="1"/>
  <c r="M31" i="1"/>
  <c r="N32" i="1"/>
  <c r="P32" i="1"/>
  <c r="O32" i="1"/>
  <c r="M32" i="1"/>
  <c r="N33" i="1"/>
  <c r="P33" i="1"/>
  <c r="O33" i="1"/>
  <c r="M33" i="1"/>
  <c r="N34" i="1"/>
  <c r="P34" i="1"/>
  <c r="O34" i="1"/>
  <c r="M34" i="1"/>
  <c r="N35" i="1"/>
  <c r="P35" i="1"/>
  <c r="O35" i="1"/>
  <c r="M35" i="1"/>
  <c r="N36" i="1"/>
  <c r="P36" i="1"/>
  <c r="O36" i="1"/>
  <c r="M36" i="1"/>
  <c r="N37" i="1"/>
  <c r="P37" i="1"/>
  <c r="O37" i="1"/>
  <c r="M37" i="1"/>
  <c r="N38" i="1"/>
  <c r="P38" i="1"/>
  <c r="O38" i="1"/>
  <c r="M38" i="1"/>
  <c r="N39" i="1"/>
  <c r="P39" i="1"/>
  <c r="O39" i="1"/>
  <c r="M39" i="1"/>
  <c r="N40" i="1"/>
  <c r="P40" i="1"/>
  <c r="O40" i="1"/>
  <c r="M40" i="1"/>
  <c r="N41" i="1"/>
  <c r="P41" i="1"/>
  <c r="O41" i="1"/>
  <c r="M41" i="1"/>
  <c r="N42" i="1"/>
  <c r="P42" i="1"/>
  <c r="O42" i="1"/>
  <c r="M42" i="1"/>
  <c r="N43" i="1"/>
  <c r="P43" i="1"/>
  <c r="O43" i="1"/>
  <c r="M43" i="1"/>
  <c r="N44" i="1"/>
  <c r="P44" i="1"/>
  <c r="O44" i="1"/>
  <c r="M44" i="1"/>
  <c r="N45" i="1"/>
  <c r="P45" i="1"/>
  <c r="O45" i="1"/>
  <c r="M45" i="1"/>
  <c r="N46" i="1"/>
  <c r="P46" i="1"/>
  <c r="O46" i="1"/>
  <c r="M46" i="1"/>
  <c r="N47" i="1"/>
  <c r="P47" i="1"/>
  <c r="O47" i="1"/>
  <c r="M47" i="1"/>
  <c r="N48" i="1"/>
  <c r="P48" i="1"/>
  <c r="O48" i="1"/>
  <c r="M48" i="1"/>
  <c r="N49" i="1"/>
  <c r="P49" i="1"/>
  <c r="O49" i="1"/>
  <c r="M49" i="1"/>
  <c r="N50" i="1"/>
  <c r="P50" i="1"/>
  <c r="O50" i="1"/>
  <c r="M50" i="1"/>
  <c r="N51" i="1"/>
  <c r="P51" i="1"/>
  <c r="O51" i="1"/>
  <c r="M51" i="1"/>
  <c r="N52" i="1"/>
  <c r="P52" i="1"/>
  <c r="O52" i="1"/>
  <c r="M52" i="1"/>
  <c r="N53" i="1"/>
  <c r="P53" i="1"/>
  <c r="O53" i="1"/>
  <c r="M53" i="1"/>
  <c r="N54" i="1"/>
  <c r="P54" i="1"/>
  <c r="O54" i="1"/>
  <c r="M54" i="1"/>
  <c r="N55" i="1"/>
  <c r="P55" i="1"/>
  <c r="O55" i="1"/>
  <c r="M55" i="1"/>
  <c r="N56" i="1"/>
  <c r="P56" i="1"/>
  <c r="O56" i="1"/>
  <c r="M56" i="1"/>
  <c r="N57" i="1"/>
  <c r="P57" i="1"/>
  <c r="O57" i="1"/>
  <c r="M57" i="1"/>
  <c r="N58" i="1"/>
  <c r="P58" i="1"/>
  <c r="O58" i="1"/>
  <c r="M58" i="1"/>
  <c r="N59" i="1"/>
  <c r="P59" i="1"/>
  <c r="O59" i="1"/>
  <c r="M59" i="1"/>
  <c r="N60" i="1"/>
  <c r="P60" i="1"/>
  <c r="O60" i="1"/>
  <c r="M60" i="1"/>
  <c r="N61" i="1"/>
  <c r="P61" i="1"/>
  <c r="O61" i="1"/>
  <c r="M61" i="1"/>
  <c r="N62" i="1"/>
  <c r="P62" i="1"/>
  <c r="O62" i="1"/>
  <c r="M62" i="1"/>
  <c r="N63" i="1"/>
  <c r="P63" i="1"/>
  <c r="O63" i="1"/>
  <c r="M63" i="1"/>
  <c r="N64" i="1"/>
  <c r="P64" i="1"/>
  <c r="O64" i="1"/>
  <c r="M64" i="1"/>
  <c r="N65" i="1"/>
  <c r="P65" i="1"/>
  <c r="O65" i="1"/>
  <c r="M65" i="1"/>
  <c r="N66" i="1"/>
  <c r="P66" i="1"/>
  <c r="O66" i="1"/>
  <c r="M66" i="1"/>
  <c r="N67" i="1"/>
  <c r="P67" i="1"/>
  <c r="O67" i="1"/>
  <c r="M67" i="1"/>
  <c r="N68" i="1"/>
  <c r="P68" i="1"/>
  <c r="O68" i="1"/>
  <c r="M68" i="1"/>
  <c r="N69" i="1"/>
  <c r="P69" i="1"/>
  <c r="O69" i="1"/>
  <c r="M69" i="1"/>
  <c r="N70" i="1"/>
  <c r="P70" i="1"/>
  <c r="O70" i="1"/>
  <c r="M70" i="1"/>
  <c r="N71" i="1"/>
  <c r="P71" i="1"/>
  <c r="O71" i="1"/>
  <c r="M71" i="1"/>
  <c r="N72" i="1"/>
  <c r="P72" i="1"/>
  <c r="O72" i="1"/>
  <c r="M72" i="1"/>
  <c r="N73" i="1"/>
  <c r="P73" i="1"/>
  <c r="O73" i="1"/>
  <c r="M73" i="1"/>
  <c r="N74" i="1"/>
  <c r="P74" i="1"/>
  <c r="O74" i="1"/>
  <c r="M74" i="1"/>
  <c r="N75" i="1"/>
  <c r="P75" i="1"/>
  <c r="O75" i="1"/>
  <c r="M75" i="1"/>
  <c r="N76" i="1"/>
  <c r="P76" i="1"/>
  <c r="O76" i="1"/>
  <c r="M76" i="1"/>
  <c r="N77" i="1"/>
  <c r="P77" i="1"/>
  <c r="O77" i="1"/>
  <c r="M77" i="1"/>
  <c r="N78" i="1"/>
  <c r="P78" i="1"/>
  <c r="O78" i="1"/>
  <c r="M78" i="1"/>
  <c r="N79" i="1"/>
  <c r="P79" i="1"/>
  <c r="O79" i="1"/>
  <c r="M79" i="1"/>
  <c r="N80" i="1"/>
  <c r="P80" i="1"/>
  <c r="O80" i="1"/>
  <c r="M80" i="1"/>
  <c r="N81" i="1"/>
  <c r="P81" i="1"/>
  <c r="O81" i="1"/>
  <c r="M81" i="1"/>
  <c r="N82" i="1"/>
  <c r="P82" i="1"/>
  <c r="O82" i="1"/>
  <c r="M82" i="1"/>
  <c r="N83" i="1"/>
  <c r="P83" i="1"/>
  <c r="O83" i="1"/>
  <c r="M83" i="1"/>
  <c r="N84" i="1"/>
  <c r="P84" i="1"/>
  <c r="O84" i="1"/>
  <c r="M84" i="1"/>
  <c r="N85" i="1"/>
  <c r="P85" i="1"/>
  <c r="O85" i="1"/>
  <c r="M85" i="1"/>
  <c r="N86" i="1"/>
  <c r="P86" i="1"/>
  <c r="O86" i="1"/>
  <c r="M86" i="1"/>
  <c r="N87" i="1"/>
  <c r="P87" i="1"/>
  <c r="O87" i="1"/>
  <c r="M87" i="1"/>
  <c r="N88" i="1"/>
  <c r="P88" i="1"/>
  <c r="O88" i="1"/>
  <c r="M88" i="1"/>
  <c r="N89" i="1"/>
  <c r="P89" i="1"/>
  <c r="O89" i="1"/>
  <c r="M89" i="1"/>
  <c r="N90" i="1"/>
  <c r="P90" i="1"/>
  <c r="O90" i="1"/>
  <c r="M90" i="1"/>
  <c r="N91" i="1"/>
  <c r="P91" i="1"/>
  <c r="O91" i="1"/>
  <c r="M91" i="1"/>
  <c r="N92" i="1"/>
  <c r="P92" i="1"/>
  <c r="O92" i="1"/>
  <c r="M92" i="1"/>
  <c r="N93" i="1"/>
  <c r="P93" i="1"/>
  <c r="O93" i="1"/>
  <c r="M93" i="1"/>
  <c r="N94" i="1"/>
  <c r="P94" i="1"/>
  <c r="O94" i="1"/>
  <c r="M94" i="1"/>
  <c r="N95" i="1"/>
  <c r="P95" i="1"/>
  <c r="O95" i="1"/>
  <c r="M95" i="1"/>
  <c r="N96" i="1"/>
  <c r="P96" i="1"/>
  <c r="O96" i="1"/>
  <c r="M96" i="1"/>
  <c r="N97" i="1"/>
  <c r="P97" i="1"/>
  <c r="O97" i="1"/>
  <c r="M97" i="1"/>
  <c r="N98" i="1"/>
  <c r="P98" i="1"/>
  <c r="O98" i="1"/>
  <c r="M98" i="1"/>
  <c r="N99" i="1"/>
  <c r="P99" i="1"/>
  <c r="O99" i="1"/>
  <c r="M99" i="1"/>
  <c r="N100" i="1"/>
  <c r="P100" i="1"/>
  <c r="O100" i="1"/>
  <c r="M100" i="1"/>
  <c r="N101" i="1"/>
  <c r="P101" i="1"/>
  <c r="O101" i="1"/>
  <c r="M101" i="1"/>
  <c r="N102" i="1"/>
  <c r="P102" i="1"/>
  <c r="O102" i="1"/>
  <c r="M102" i="1"/>
  <c r="N103" i="1"/>
  <c r="P103" i="1"/>
  <c r="O103" i="1"/>
  <c r="M103" i="1"/>
  <c r="N104" i="1"/>
  <c r="P104" i="1"/>
  <c r="O104" i="1"/>
  <c r="M104" i="1"/>
  <c r="N105" i="1"/>
  <c r="P105" i="1"/>
  <c r="O105" i="1"/>
  <c r="M105" i="1"/>
  <c r="N106" i="1"/>
  <c r="P106" i="1"/>
  <c r="O106" i="1"/>
  <c r="M106" i="1"/>
  <c r="N107" i="1"/>
  <c r="P107" i="1"/>
  <c r="O107" i="1"/>
  <c r="M107" i="1"/>
  <c r="N108" i="1"/>
  <c r="P108" i="1"/>
  <c r="O108" i="1"/>
  <c r="M108" i="1"/>
  <c r="N109" i="1"/>
  <c r="P109" i="1"/>
  <c r="O109" i="1"/>
  <c r="M109" i="1"/>
  <c r="N110" i="1"/>
  <c r="P110" i="1"/>
  <c r="O110" i="1"/>
  <c r="M110" i="1"/>
  <c r="N111" i="1"/>
  <c r="P111" i="1"/>
  <c r="O111" i="1"/>
  <c r="M111" i="1"/>
  <c r="N112" i="1"/>
  <c r="P112" i="1"/>
  <c r="O112" i="1"/>
  <c r="M112" i="1"/>
  <c r="N113" i="1"/>
  <c r="P113" i="1"/>
  <c r="O113" i="1"/>
  <c r="M113" i="1"/>
  <c r="N114" i="1"/>
  <c r="P114" i="1"/>
  <c r="O114" i="1"/>
  <c r="M114" i="1"/>
  <c r="N115" i="1"/>
  <c r="P115" i="1"/>
  <c r="O115" i="1"/>
  <c r="M115" i="1"/>
  <c r="N116" i="1"/>
  <c r="P116" i="1"/>
  <c r="O116" i="1"/>
  <c r="M116" i="1"/>
  <c r="N117" i="1"/>
  <c r="P117" i="1"/>
  <c r="O117" i="1"/>
  <c r="M117" i="1"/>
  <c r="N118" i="1"/>
  <c r="P118" i="1"/>
  <c r="O118" i="1"/>
  <c r="M118" i="1"/>
  <c r="N119" i="1"/>
  <c r="P119" i="1"/>
  <c r="O119" i="1"/>
  <c r="M119" i="1"/>
  <c r="N120" i="1"/>
  <c r="P120" i="1"/>
  <c r="O120" i="1"/>
  <c r="M120" i="1"/>
  <c r="N121" i="1"/>
  <c r="P121" i="1"/>
  <c r="O121" i="1"/>
  <c r="M121" i="1"/>
  <c r="N122" i="1"/>
  <c r="P122" i="1"/>
  <c r="O122" i="1"/>
  <c r="M122" i="1"/>
  <c r="N123" i="1"/>
  <c r="P123" i="1"/>
  <c r="O123" i="1"/>
  <c r="M123" i="1"/>
  <c r="N124" i="1"/>
  <c r="P124" i="1"/>
  <c r="O124" i="1"/>
  <c r="M124" i="1"/>
  <c r="N125" i="1"/>
  <c r="P125" i="1"/>
  <c r="O125" i="1"/>
  <c r="M125" i="1"/>
  <c r="N126" i="1"/>
  <c r="P126" i="1"/>
  <c r="O126" i="1"/>
  <c r="M126" i="1"/>
  <c r="N127" i="1"/>
  <c r="P127" i="1"/>
  <c r="O127" i="1"/>
  <c r="M127" i="1"/>
  <c r="N128" i="1"/>
  <c r="P128" i="1"/>
  <c r="O128" i="1"/>
  <c r="M128" i="1"/>
  <c r="N129" i="1"/>
  <c r="P129" i="1"/>
  <c r="O129" i="1"/>
  <c r="M129" i="1"/>
  <c r="N130" i="1"/>
  <c r="P130" i="1"/>
  <c r="O130" i="1"/>
  <c r="M130" i="1"/>
  <c r="N131" i="1"/>
  <c r="P131" i="1"/>
  <c r="O131" i="1"/>
  <c r="M131" i="1"/>
  <c r="N132" i="1"/>
  <c r="P132" i="1"/>
  <c r="O132" i="1"/>
  <c r="M132" i="1"/>
  <c r="N133" i="1"/>
  <c r="P133" i="1"/>
  <c r="O133" i="1"/>
  <c r="M133" i="1"/>
  <c r="N134" i="1"/>
  <c r="P134" i="1"/>
  <c r="O134" i="1"/>
  <c r="M134" i="1"/>
  <c r="N135" i="1"/>
  <c r="P135" i="1"/>
  <c r="O135" i="1"/>
  <c r="M135" i="1"/>
  <c r="N136" i="1"/>
  <c r="P136" i="1"/>
  <c r="O136" i="1"/>
  <c r="M136" i="1"/>
  <c r="N137" i="1"/>
  <c r="P137" i="1"/>
  <c r="O137" i="1"/>
  <c r="M137" i="1"/>
  <c r="N138" i="1"/>
  <c r="P138" i="1"/>
  <c r="O138" i="1"/>
  <c r="M138" i="1"/>
  <c r="N139" i="1"/>
  <c r="P139" i="1"/>
  <c r="O139" i="1"/>
  <c r="M139" i="1"/>
  <c r="N140" i="1"/>
  <c r="P140" i="1"/>
  <c r="O140" i="1"/>
  <c r="M140" i="1"/>
  <c r="N141" i="1"/>
  <c r="P141" i="1"/>
  <c r="O141" i="1"/>
  <c r="M141" i="1"/>
  <c r="N142" i="1"/>
  <c r="P142" i="1"/>
  <c r="O142" i="1"/>
  <c r="M142" i="1"/>
  <c r="N143" i="1"/>
  <c r="P143" i="1"/>
  <c r="O143" i="1"/>
  <c r="M143" i="1"/>
  <c r="N144" i="1"/>
  <c r="P144" i="1"/>
  <c r="O144" i="1"/>
  <c r="M144" i="1"/>
  <c r="N145" i="1"/>
  <c r="P145" i="1"/>
  <c r="O145" i="1"/>
  <c r="M145" i="1"/>
  <c r="N146" i="1"/>
  <c r="P146" i="1"/>
  <c r="O146" i="1"/>
  <c r="M146" i="1"/>
  <c r="N147" i="1"/>
  <c r="P147" i="1"/>
  <c r="O147" i="1"/>
  <c r="M147" i="1"/>
  <c r="N148" i="1"/>
  <c r="P148" i="1"/>
  <c r="O148" i="1"/>
  <c r="M148" i="1"/>
  <c r="N149" i="1"/>
  <c r="P149" i="1"/>
  <c r="O149" i="1"/>
  <c r="M149" i="1"/>
  <c r="N150" i="1"/>
  <c r="P150" i="1"/>
  <c r="O150" i="1"/>
  <c r="M150" i="1"/>
  <c r="N151" i="1"/>
  <c r="P151" i="1"/>
  <c r="O151" i="1"/>
  <c r="M151" i="1"/>
  <c r="N152" i="1"/>
  <c r="P152" i="1"/>
  <c r="O152" i="1"/>
  <c r="M152" i="1"/>
  <c r="N153" i="1"/>
  <c r="P153" i="1"/>
  <c r="O153" i="1"/>
  <c r="M153" i="1"/>
  <c r="N154" i="1"/>
  <c r="P154" i="1"/>
  <c r="O154" i="1"/>
  <c r="M154" i="1"/>
  <c r="N155" i="1"/>
  <c r="P155" i="1"/>
  <c r="O155" i="1"/>
  <c r="M155" i="1"/>
  <c r="N156" i="1"/>
  <c r="P156" i="1"/>
  <c r="O156" i="1"/>
  <c r="M156" i="1"/>
  <c r="N157" i="1"/>
  <c r="P157" i="1"/>
  <c r="O157" i="1"/>
  <c r="M157" i="1"/>
  <c r="N158" i="1"/>
  <c r="P158" i="1"/>
  <c r="O158" i="1"/>
  <c r="M158" i="1"/>
  <c r="N159" i="1"/>
  <c r="P159" i="1"/>
  <c r="O159" i="1"/>
  <c r="M159" i="1"/>
  <c r="N160" i="1"/>
  <c r="P160" i="1"/>
  <c r="O160" i="1"/>
  <c r="M160" i="1"/>
  <c r="N161" i="1"/>
  <c r="P161" i="1"/>
  <c r="O161" i="1"/>
  <c r="M161" i="1"/>
  <c r="N162" i="1"/>
  <c r="P162" i="1"/>
  <c r="O162" i="1"/>
  <c r="M162" i="1"/>
  <c r="N163" i="1"/>
  <c r="P163" i="1"/>
  <c r="O163" i="1"/>
  <c r="M163" i="1"/>
  <c r="N164" i="1"/>
  <c r="P164" i="1"/>
  <c r="O164" i="1"/>
  <c r="M164" i="1"/>
  <c r="N165" i="1"/>
  <c r="P165" i="1"/>
  <c r="O165" i="1"/>
  <c r="M165" i="1"/>
  <c r="N166" i="1"/>
  <c r="P166" i="1"/>
  <c r="O166" i="1"/>
  <c r="M166" i="1"/>
  <c r="N167" i="1"/>
  <c r="P167" i="1"/>
  <c r="O167" i="1"/>
  <c r="M167" i="1"/>
  <c r="N168" i="1"/>
  <c r="P168" i="1"/>
  <c r="O168" i="1"/>
  <c r="M168" i="1"/>
  <c r="N169" i="1"/>
  <c r="P169" i="1"/>
  <c r="O169" i="1"/>
  <c r="M169" i="1"/>
  <c r="N170" i="1"/>
  <c r="P170" i="1"/>
  <c r="O170" i="1"/>
  <c r="M170" i="1"/>
  <c r="N171" i="1"/>
  <c r="P171" i="1"/>
  <c r="O171" i="1"/>
  <c r="M171" i="1"/>
  <c r="N172" i="1"/>
  <c r="P172" i="1"/>
  <c r="O172" i="1"/>
  <c r="M172" i="1"/>
  <c r="N173" i="1"/>
  <c r="P173" i="1"/>
  <c r="O173" i="1"/>
  <c r="M173" i="1"/>
  <c r="N174" i="1"/>
  <c r="P174" i="1"/>
  <c r="O174" i="1"/>
  <c r="M174" i="1"/>
  <c r="N175" i="1"/>
  <c r="P175" i="1"/>
  <c r="O175" i="1"/>
  <c r="M175" i="1"/>
  <c r="N176" i="1"/>
  <c r="P176" i="1"/>
  <c r="O176" i="1"/>
  <c r="M176" i="1"/>
  <c r="N177" i="1"/>
  <c r="P177" i="1"/>
  <c r="O177" i="1"/>
  <c r="M177" i="1"/>
  <c r="N178" i="1"/>
  <c r="P178" i="1"/>
  <c r="O178" i="1"/>
  <c r="M178" i="1"/>
  <c r="N179" i="1"/>
  <c r="P179" i="1"/>
  <c r="O179" i="1"/>
  <c r="M179" i="1"/>
  <c r="N180" i="1"/>
  <c r="P180" i="1"/>
  <c r="O180" i="1"/>
  <c r="M180" i="1"/>
  <c r="N181" i="1"/>
  <c r="P181" i="1"/>
  <c r="O181" i="1"/>
  <c r="M181" i="1"/>
  <c r="N182" i="1"/>
  <c r="P182" i="1"/>
  <c r="O182" i="1"/>
  <c r="M182" i="1"/>
  <c r="N183" i="1"/>
  <c r="P183" i="1"/>
  <c r="O183" i="1"/>
  <c r="M183" i="1"/>
  <c r="N184" i="1"/>
  <c r="P184" i="1"/>
  <c r="O184" i="1"/>
  <c r="M184" i="1"/>
  <c r="N185" i="1"/>
  <c r="P185" i="1"/>
  <c r="O185" i="1"/>
  <c r="M185" i="1"/>
  <c r="N186" i="1"/>
  <c r="P186" i="1"/>
  <c r="O186" i="1"/>
  <c r="M186" i="1"/>
  <c r="N187" i="1"/>
  <c r="P187" i="1"/>
  <c r="O187" i="1"/>
  <c r="M187" i="1"/>
  <c r="N188" i="1"/>
  <c r="P188" i="1"/>
  <c r="O188" i="1"/>
  <c r="M188" i="1"/>
  <c r="N189" i="1"/>
  <c r="P189" i="1"/>
  <c r="O189" i="1"/>
  <c r="M189" i="1"/>
  <c r="N190" i="1"/>
  <c r="P190" i="1"/>
  <c r="O190" i="1"/>
  <c r="M190" i="1"/>
  <c r="N191" i="1"/>
  <c r="P191" i="1"/>
  <c r="O191" i="1"/>
  <c r="M191" i="1"/>
  <c r="N192" i="1"/>
  <c r="P192" i="1"/>
  <c r="O192" i="1"/>
  <c r="M192" i="1"/>
  <c r="N193" i="1"/>
  <c r="P193" i="1"/>
  <c r="O193" i="1"/>
  <c r="M193" i="1"/>
  <c r="N194" i="1"/>
  <c r="P194" i="1"/>
  <c r="O194" i="1"/>
  <c r="M194" i="1"/>
  <c r="N195" i="1"/>
  <c r="P195" i="1"/>
  <c r="O195" i="1"/>
  <c r="M195" i="1"/>
  <c r="N196" i="1"/>
  <c r="P196" i="1"/>
  <c r="O196" i="1"/>
  <c r="M196" i="1"/>
  <c r="N197" i="1"/>
  <c r="P197" i="1"/>
  <c r="O197" i="1"/>
  <c r="M197" i="1"/>
  <c r="N198" i="1"/>
  <c r="P198" i="1"/>
  <c r="O198" i="1"/>
  <c r="M198" i="1"/>
  <c r="N199" i="1"/>
  <c r="P199" i="1"/>
  <c r="O199" i="1"/>
  <c r="M199" i="1"/>
  <c r="N200" i="1"/>
  <c r="P200" i="1"/>
  <c r="O200" i="1"/>
  <c r="M200" i="1"/>
  <c r="N201" i="1"/>
  <c r="P201" i="1"/>
  <c r="O201" i="1"/>
  <c r="M201" i="1"/>
  <c r="N202" i="1"/>
  <c r="P202" i="1"/>
  <c r="O202" i="1"/>
  <c r="M202" i="1"/>
  <c r="N203" i="1"/>
  <c r="P203" i="1"/>
  <c r="O203" i="1"/>
  <c r="M203" i="1"/>
  <c r="N204" i="1"/>
  <c r="P204" i="1"/>
  <c r="O204" i="1"/>
  <c r="M204" i="1"/>
  <c r="N205" i="1"/>
  <c r="P205" i="1"/>
  <c r="O205" i="1"/>
  <c r="M205" i="1"/>
  <c r="N206" i="1"/>
  <c r="P206" i="1"/>
  <c r="O206" i="1"/>
  <c r="M206" i="1"/>
  <c r="N207" i="1"/>
  <c r="P207" i="1"/>
  <c r="O207" i="1"/>
  <c r="M207" i="1"/>
  <c r="N208" i="1"/>
  <c r="P208" i="1"/>
  <c r="O208" i="1"/>
  <c r="M208" i="1"/>
  <c r="N209" i="1"/>
  <c r="P209" i="1"/>
  <c r="O209" i="1"/>
  <c r="M209" i="1"/>
  <c r="N210" i="1"/>
  <c r="P210" i="1"/>
  <c r="O210" i="1"/>
  <c r="M210" i="1"/>
  <c r="N211" i="1"/>
  <c r="P211" i="1"/>
  <c r="O211" i="1"/>
  <c r="M211" i="1"/>
  <c r="N212" i="1"/>
  <c r="P212" i="1"/>
  <c r="O212" i="1"/>
  <c r="M212" i="1"/>
  <c r="N213" i="1"/>
  <c r="P213" i="1"/>
  <c r="O213" i="1"/>
  <c r="M213" i="1"/>
  <c r="N214" i="1"/>
  <c r="P214" i="1"/>
  <c r="O214" i="1"/>
  <c r="M214" i="1"/>
  <c r="N215" i="1"/>
  <c r="P215" i="1"/>
  <c r="O215" i="1"/>
  <c r="M215" i="1"/>
  <c r="N216" i="1"/>
  <c r="P216" i="1"/>
  <c r="O216" i="1"/>
  <c r="M216" i="1"/>
  <c r="N217" i="1"/>
  <c r="P217" i="1"/>
  <c r="O217" i="1"/>
  <c r="M217" i="1"/>
  <c r="N218" i="1"/>
  <c r="P218" i="1"/>
  <c r="O218" i="1"/>
  <c r="M218" i="1"/>
  <c r="N219" i="1"/>
  <c r="P219" i="1"/>
  <c r="O219" i="1"/>
  <c r="M219" i="1"/>
  <c r="N220" i="1"/>
  <c r="P220" i="1"/>
  <c r="O220" i="1"/>
  <c r="M220" i="1"/>
  <c r="N221" i="1"/>
  <c r="P221" i="1"/>
  <c r="O221" i="1"/>
  <c r="M221" i="1"/>
  <c r="N222" i="1"/>
  <c r="P222" i="1"/>
  <c r="O222" i="1"/>
  <c r="M222" i="1"/>
  <c r="N223" i="1"/>
  <c r="P223" i="1"/>
  <c r="O223" i="1"/>
  <c r="M223" i="1"/>
  <c r="N224" i="1"/>
  <c r="P224" i="1"/>
  <c r="O224" i="1"/>
  <c r="M224" i="1"/>
  <c r="N225" i="1"/>
  <c r="P225" i="1"/>
  <c r="O225" i="1"/>
  <c r="M225" i="1"/>
  <c r="N226" i="1"/>
  <c r="P226" i="1"/>
  <c r="O226" i="1"/>
  <c r="M226" i="1"/>
  <c r="N227" i="1"/>
  <c r="P227" i="1"/>
  <c r="O227" i="1"/>
  <c r="M227" i="1"/>
  <c r="N228" i="1"/>
  <c r="P228" i="1"/>
  <c r="O228" i="1"/>
  <c r="M228" i="1"/>
  <c r="N229" i="1"/>
  <c r="P229" i="1"/>
  <c r="O229" i="1"/>
  <c r="M229" i="1"/>
  <c r="N230" i="1"/>
  <c r="P230" i="1"/>
  <c r="O230" i="1"/>
  <c r="M230" i="1"/>
  <c r="N231" i="1"/>
  <c r="P231" i="1"/>
  <c r="O231" i="1"/>
  <c r="M231" i="1"/>
  <c r="N232" i="1"/>
  <c r="P232" i="1"/>
  <c r="O232" i="1"/>
  <c r="M232" i="1"/>
  <c r="N233" i="1"/>
  <c r="P233" i="1"/>
  <c r="O233" i="1"/>
  <c r="M233" i="1"/>
  <c r="N234" i="1"/>
  <c r="P234" i="1"/>
  <c r="O234" i="1"/>
  <c r="M234" i="1"/>
  <c r="N235" i="1"/>
  <c r="P235" i="1"/>
  <c r="O235" i="1"/>
  <c r="M235" i="1"/>
  <c r="N236" i="1"/>
  <c r="P236" i="1"/>
  <c r="O236" i="1"/>
  <c r="M236" i="1"/>
  <c r="N237" i="1"/>
  <c r="P237" i="1"/>
  <c r="O237" i="1"/>
  <c r="M237" i="1"/>
  <c r="N238" i="1"/>
  <c r="P238" i="1"/>
  <c r="O238" i="1"/>
  <c r="M238" i="1"/>
  <c r="N239" i="1"/>
  <c r="P239" i="1"/>
  <c r="O239" i="1"/>
  <c r="M239" i="1"/>
  <c r="N240" i="1"/>
  <c r="P240" i="1"/>
  <c r="O240" i="1"/>
  <c r="M240" i="1"/>
  <c r="N241" i="1"/>
  <c r="P241" i="1"/>
  <c r="O241" i="1"/>
  <c r="M241" i="1"/>
  <c r="N242" i="1"/>
  <c r="P242" i="1"/>
  <c r="O242" i="1"/>
  <c r="M242" i="1"/>
  <c r="N243" i="1"/>
  <c r="P243" i="1"/>
  <c r="O243" i="1"/>
  <c r="M243" i="1"/>
  <c r="N244" i="1"/>
  <c r="P244" i="1"/>
  <c r="O244" i="1"/>
  <c r="M244" i="1"/>
  <c r="N245" i="1"/>
  <c r="P245" i="1"/>
  <c r="O245" i="1"/>
  <c r="M245" i="1"/>
  <c r="N246" i="1"/>
  <c r="P246" i="1"/>
  <c r="O246" i="1"/>
  <c r="M246" i="1"/>
  <c r="N247" i="1"/>
  <c r="P247" i="1"/>
  <c r="O247" i="1"/>
  <c r="M247" i="1"/>
  <c r="N248" i="1"/>
  <c r="P248" i="1"/>
  <c r="O248" i="1"/>
  <c r="M248" i="1"/>
  <c r="N249" i="1"/>
  <c r="P249" i="1"/>
  <c r="O249" i="1"/>
  <c r="M249" i="1"/>
  <c r="N250" i="1"/>
  <c r="P250" i="1"/>
  <c r="O250" i="1"/>
  <c r="M250" i="1"/>
  <c r="N251" i="1"/>
  <c r="P251" i="1"/>
  <c r="O251" i="1"/>
  <c r="M251" i="1"/>
  <c r="N252" i="1"/>
  <c r="P252" i="1"/>
  <c r="O252" i="1"/>
  <c r="M252" i="1"/>
  <c r="N253" i="1"/>
  <c r="P253" i="1"/>
  <c r="O253" i="1"/>
  <c r="M253" i="1"/>
  <c r="N254" i="1"/>
  <c r="P254" i="1"/>
  <c r="O254" i="1"/>
  <c r="M254" i="1"/>
  <c r="N255" i="1"/>
  <c r="P255" i="1"/>
  <c r="O255" i="1"/>
  <c r="M255" i="1"/>
  <c r="N256" i="1"/>
  <c r="P256" i="1"/>
  <c r="O256" i="1"/>
  <c r="M256" i="1"/>
  <c r="N257" i="1"/>
  <c r="P257" i="1"/>
  <c r="O257" i="1"/>
  <c r="M257" i="1"/>
  <c r="N258" i="1"/>
  <c r="P258" i="1"/>
  <c r="O258" i="1"/>
  <c r="M258" i="1"/>
  <c r="N259" i="1"/>
  <c r="P259" i="1"/>
  <c r="O259" i="1"/>
  <c r="M259" i="1"/>
  <c r="N260" i="1"/>
  <c r="P260" i="1"/>
  <c r="O260" i="1"/>
  <c r="M260" i="1"/>
  <c r="N261" i="1"/>
  <c r="P261" i="1"/>
  <c r="O261" i="1"/>
  <c r="M261" i="1"/>
  <c r="N262" i="1"/>
  <c r="P262" i="1"/>
  <c r="O262" i="1"/>
  <c r="M262" i="1"/>
  <c r="N263" i="1"/>
  <c r="P263" i="1"/>
  <c r="O263" i="1"/>
  <c r="M263" i="1"/>
  <c r="N264" i="1"/>
  <c r="P264" i="1"/>
  <c r="O264" i="1"/>
  <c r="M264" i="1"/>
  <c r="N265" i="1"/>
  <c r="P265" i="1"/>
  <c r="O265" i="1"/>
  <c r="M265" i="1"/>
  <c r="N266" i="1"/>
  <c r="P266" i="1"/>
  <c r="O266" i="1"/>
  <c r="M266" i="1"/>
  <c r="N267" i="1"/>
  <c r="P267" i="1"/>
  <c r="O267" i="1"/>
  <c r="M267" i="1"/>
  <c r="N268" i="1"/>
  <c r="P268" i="1"/>
  <c r="O268" i="1"/>
  <c r="M268" i="1"/>
  <c r="N269" i="1"/>
  <c r="P269" i="1"/>
  <c r="O269" i="1"/>
  <c r="M269" i="1"/>
  <c r="N270" i="1"/>
  <c r="P270" i="1"/>
  <c r="O270" i="1"/>
  <c r="M270" i="1"/>
  <c r="N271" i="1"/>
  <c r="P271" i="1"/>
  <c r="O271" i="1"/>
  <c r="M271" i="1"/>
  <c r="N272" i="1"/>
  <c r="P272" i="1"/>
  <c r="O272" i="1"/>
  <c r="M272" i="1"/>
  <c r="N273" i="1"/>
  <c r="P273" i="1"/>
  <c r="O273" i="1"/>
  <c r="M273" i="1"/>
  <c r="N274" i="1"/>
  <c r="P274" i="1"/>
  <c r="O274" i="1"/>
  <c r="M274" i="1"/>
  <c r="N275" i="1"/>
  <c r="P275" i="1"/>
  <c r="O275" i="1"/>
  <c r="M275" i="1"/>
  <c r="N276" i="1"/>
  <c r="P276" i="1"/>
  <c r="O276" i="1"/>
  <c r="M276" i="1"/>
  <c r="N277" i="1"/>
  <c r="P277" i="1"/>
  <c r="O277" i="1"/>
  <c r="M277" i="1"/>
  <c r="N278" i="1"/>
  <c r="P278" i="1"/>
  <c r="O278" i="1"/>
  <c r="M278" i="1"/>
  <c r="N279" i="1"/>
  <c r="P279" i="1"/>
  <c r="O279" i="1"/>
  <c r="M279" i="1"/>
  <c r="N280" i="1"/>
  <c r="P280" i="1"/>
  <c r="O280" i="1"/>
  <c r="M280" i="1"/>
  <c r="N281" i="1"/>
  <c r="P281" i="1"/>
  <c r="O281" i="1"/>
  <c r="M281" i="1"/>
  <c r="N282" i="1"/>
  <c r="P282" i="1"/>
  <c r="O282" i="1"/>
  <c r="M282" i="1"/>
  <c r="N283" i="1"/>
  <c r="P283" i="1"/>
  <c r="O283" i="1"/>
  <c r="M283" i="1"/>
  <c r="N284" i="1"/>
  <c r="P284" i="1"/>
  <c r="O284" i="1"/>
  <c r="M284" i="1"/>
  <c r="N285" i="1"/>
  <c r="P285" i="1"/>
  <c r="O285" i="1"/>
  <c r="M285" i="1"/>
  <c r="N286" i="1"/>
  <c r="P286" i="1"/>
  <c r="O286" i="1"/>
  <c r="M286" i="1"/>
  <c r="N287" i="1"/>
  <c r="P287" i="1"/>
  <c r="O287" i="1"/>
  <c r="M287" i="1"/>
  <c r="N288" i="1"/>
  <c r="P288" i="1"/>
  <c r="O288" i="1"/>
  <c r="M288" i="1"/>
  <c r="N289" i="1"/>
  <c r="P289" i="1"/>
  <c r="O289" i="1"/>
  <c r="M289" i="1"/>
  <c r="N290" i="1"/>
  <c r="P290" i="1"/>
  <c r="O290" i="1"/>
  <c r="M290" i="1"/>
  <c r="N291" i="1"/>
  <c r="P291" i="1"/>
  <c r="O291" i="1"/>
  <c r="M291" i="1"/>
  <c r="N292" i="1"/>
  <c r="P292" i="1"/>
  <c r="O292" i="1"/>
  <c r="M292" i="1"/>
  <c r="N293" i="1"/>
  <c r="P293" i="1"/>
  <c r="O293" i="1"/>
  <c r="M293" i="1"/>
  <c r="N294" i="1"/>
  <c r="P294" i="1"/>
  <c r="O294" i="1"/>
  <c r="M294" i="1"/>
  <c r="N295" i="1"/>
  <c r="P295" i="1"/>
  <c r="O295" i="1"/>
  <c r="M295" i="1"/>
  <c r="N296" i="1"/>
  <c r="P296" i="1"/>
  <c r="O296" i="1"/>
  <c r="M296" i="1"/>
  <c r="N297" i="1"/>
  <c r="P297" i="1"/>
  <c r="O297" i="1"/>
  <c r="M297" i="1"/>
  <c r="N298" i="1"/>
  <c r="P298" i="1"/>
  <c r="O298" i="1"/>
  <c r="M298" i="1"/>
  <c r="N299" i="1"/>
  <c r="P299" i="1"/>
  <c r="O299" i="1"/>
  <c r="M299" i="1"/>
  <c r="N300" i="1"/>
  <c r="P300" i="1"/>
  <c r="O300" i="1"/>
  <c r="M300" i="1"/>
  <c r="N301" i="1"/>
  <c r="P301" i="1"/>
  <c r="O301" i="1"/>
  <c r="M301" i="1"/>
  <c r="N302" i="1"/>
  <c r="P302" i="1"/>
  <c r="O302" i="1"/>
  <c r="M302" i="1"/>
  <c r="N303" i="1"/>
  <c r="P303" i="1"/>
  <c r="O303" i="1"/>
  <c r="M303" i="1"/>
  <c r="N304" i="1"/>
  <c r="P304" i="1"/>
  <c r="O304" i="1"/>
  <c r="M304" i="1"/>
  <c r="N305" i="1"/>
  <c r="P305" i="1"/>
  <c r="O305" i="1"/>
  <c r="M305" i="1"/>
  <c r="N306" i="1"/>
  <c r="P306" i="1"/>
  <c r="O306" i="1"/>
  <c r="M306" i="1"/>
  <c r="N307" i="1"/>
  <c r="P307" i="1"/>
  <c r="O307" i="1"/>
  <c r="M307" i="1"/>
  <c r="N308" i="1"/>
  <c r="P308" i="1"/>
  <c r="O308" i="1"/>
  <c r="M308" i="1"/>
  <c r="N309" i="1"/>
  <c r="P309" i="1"/>
  <c r="O309" i="1"/>
  <c r="M309" i="1"/>
  <c r="N310" i="1"/>
  <c r="P310" i="1"/>
  <c r="O310" i="1"/>
  <c r="M310" i="1"/>
  <c r="N311" i="1"/>
  <c r="P311" i="1"/>
  <c r="O311" i="1"/>
  <c r="M311" i="1"/>
  <c r="N312" i="1"/>
  <c r="P312" i="1"/>
  <c r="O312" i="1"/>
  <c r="M312" i="1"/>
  <c r="N313" i="1"/>
  <c r="P313" i="1"/>
  <c r="O313" i="1"/>
  <c r="M313" i="1"/>
  <c r="N314" i="1"/>
  <c r="P314" i="1"/>
  <c r="O314" i="1"/>
  <c r="M314" i="1"/>
  <c r="N315" i="1"/>
  <c r="P315" i="1"/>
  <c r="O315" i="1"/>
  <c r="M315" i="1"/>
  <c r="N316" i="1"/>
  <c r="P316" i="1"/>
  <c r="O316" i="1"/>
  <c r="M316" i="1"/>
  <c r="N317" i="1"/>
  <c r="P317" i="1"/>
  <c r="O317" i="1"/>
  <c r="M317" i="1"/>
  <c r="N318" i="1"/>
  <c r="P318" i="1"/>
  <c r="O318" i="1"/>
  <c r="M318" i="1"/>
  <c r="N319" i="1"/>
  <c r="P319" i="1"/>
  <c r="O319" i="1"/>
  <c r="M319" i="1"/>
  <c r="N320" i="1"/>
  <c r="P320" i="1"/>
  <c r="O320" i="1"/>
  <c r="M320" i="1"/>
  <c r="N321" i="1"/>
  <c r="P321" i="1"/>
  <c r="O321" i="1"/>
  <c r="M321" i="1"/>
  <c r="N322" i="1"/>
  <c r="P322" i="1"/>
  <c r="O322" i="1"/>
  <c r="M322" i="1"/>
  <c r="N323" i="1"/>
  <c r="P323" i="1"/>
  <c r="O323" i="1"/>
  <c r="M323" i="1"/>
  <c r="N324" i="1"/>
  <c r="P324" i="1"/>
  <c r="O324" i="1"/>
  <c r="M324" i="1"/>
  <c r="N325" i="1"/>
  <c r="P325" i="1"/>
  <c r="O325" i="1"/>
  <c r="M325" i="1"/>
  <c r="N326" i="1"/>
  <c r="P326" i="1"/>
  <c r="O326" i="1"/>
  <c r="M326" i="1"/>
  <c r="N327" i="1"/>
  <c r="P327" i="1"/>
  <c r="O327" i="1"/>
  <c r="M327" i="1"/>
  <c r="N328" i="1"/>
  <c r="P328" i="1"/>
  <c r="O328" i="1"/>
  <c r="M328" i="1"/>
  <c r="N329" i="1"/>
  <c r="P329" i="1"/>
  <c r="O329" i="1"/>
  <c r="M329" i="1"/>
  <c r="N330" i="1"/>
  <c r="P330" i="1"/>
  <c r="O330" i="1"/>
  <c r="M330" i="1"/>
  <c r="N331" i="1"/>
  <c r="P331" i="1"/>
  <c r="O331" i="1"/>
  <c r="M331" i="1"/>
  <c r="N332" i="1"/>
  <c r="P332" i="1"/>
  <c r="O332" i="1"/>
  <c r="M332" i="1"/>
  <c r="N333" i="1"/>
  <c r="P333" i="1"/>
  <c r="O333" i="1"/>
  <c r="M333" i="1"/>
  <c r="N334" i="1"/>
  <c r="P334" i="1"/>
  <c r="O334" i="1"/>
  <c r="M334" i="1"/>
  <c r="N335" i="1"/>
  <c r="P335" i="1"/>
  <c r="O335" i="1"/>
  <c r="M335" i="1"/>
  <c r="N336" i="1"/>
  <c r="P336" i="1"/>
  <c r="O336" i="1"/>
  <c r="M336" i="1"/>
  <c r="N337" i="1"/>
  <c r="P337" i="1"/>
  <c r="O337" i="1"/>
  <c r="M337" i="1"/>
  <c r="N338" i="1"/>
  <c r="P338" i="1"/>
  <c r="O338" i="1"/>
  <c r="M338" i="1"/>
  <c r="N339" i="1"/>
  <c r="P339" i="1"/>
  <c r="O339" i="1"/>
  <c r="M339" i="1"/>
  <c r="N340" i="1"/>
  <c r="P340" i="1"/>
  <c r="O340" i="1"/>
  <c r="M340" i="1"/>
  <c r="N341" i="1"/>
  <c r="P341" i="1"/>
  <c r="O341" i="1"/>
  <c r="M341" i="1"/>
  <c r="N342" i="1"/>
  <c r="P342" i="1"/>
  <c r="O342" i="1"/>
  <c r="M342" i="1"/>
  <c r="N343" i="1"/>
  <c r="P343" i="1"/>
  <c r="O343" i="1"/>
  <c r="M343" i="1"/>
  <c r="N344" i="1"/>
  <c r="P344" i="1"/>
  <c r="O344" i="1"/>
  <c r="M344" i="1"/>
  <c r="N345" i="1"/>
  <c r="P345" i="1"/>
  <c r="O345" i="1"/>
  <c r="M345" i="1"/>
  <c r="N346" i="1"/>
  <c r="P346" i="1"/>
  <c r="O346" i="1"/>
  <c r="M346" i="1"/>
  <c r="N347" i="1"/>
  <c r="P347" i="1"/>
  <c r="O347" i="1"/>
  <c r="M347" i="1"/>
  <c r="N348" i="1"/>
  <c r="P348" i="1"/>
  <c r="O348" i="1"/>
  <c r="M348" i="1"/>
  <c r="N349" i="1"/>
  <c r="P349" i="1"/>
  <c r="O349" i="1"/>
  <c r="M349" i="1"/>
  <c r="N350" i="1"/>
  <c r="P350" i="1"/>
  <c r="O350" i="1"/>
  <c r="M350" i="1"/>
  <c r="N351" i="1"/>
  <c r="P351" i="1"/>
  <c r="O351" i="1"/>
  <c r="M351" i="1"/>
  <c r="N352" i="1"/>
  <c r="P352" i="1"/>
  <c r="O352" i="1"/>
  <c r="M352" i="1"/>
  <c r="N353" i="1"/>
  <c r="P353" i="1"/>
  <c r="O353" i="1"/>
  <c r="M353" i="1"/>
  <c r="N354" i="1"/>
  <c r="P354" i="1"/>
  <c r="O354" i="1"/>
  <c r="M354" i="1"/>
  <c r="N355" i="1"/>
  <c r="P355" i="1"/>
  <c r="O355" i="1"/>
  <c r="M355" i="1"/>
  <c r="N356" i="1"/>
  <c r="P356" i="1"/>
  <c r="O356" i="1"/>
  <c r="M356" i="1"/>
  <c r="N357" i="1"/>
  <c r="P357" i="1"/>
  <c r="O357" i="1"/>
  <c r="M357" i="1"/>
  <c r="N358" i="1"/>
  <c r="P358" i="1"/>
  <c r="O358" i="1"/>
  <c r="M358" i="1"/>
  <c r="N359" i="1"/>
  <c r="P359" i="1"/>
  <c r="O359" i="1"/>
  <c r="M359" i="1"/>
  <c r="N360" i="1"/>
  <c r="P360" i="1"/>
  <c r="O360" i="1"/>
  <c r="M360" i="1"/>
  <c r="N361" i="1"/>
  <c r="P361" i="1"/>
  <c r="O361" i="1"/>
  <c r="M361" i="1"/>
  <c r="N362" i="1"/>
  <c r="P362" i="1"/>
  <c r="O362" i="1"/>
  <c r="M362" i="1"/>
  <c r="N363" i="1"/>
  <c r="P363" i="1"/>
  <c r="O363" i="1"/>
  <c r="M363" i="1"/>
  <c r="N364" i="1"/>
  <c r="P364" i="1"/>
  <c r="O364" i="1"/>
  <c r="M364" i="1"/>
  <c r="N365" i="1"/>
  <c r="P365" i="1"/>
  <c r="O365" i="1"/>
  <c r="M365" i="1"/>
  <c r="N366" i="1"/>
  <c r="P366" i="1"/>
  <c r="O366" i="1"/>
  <c r="M366" i="1"/>
  <c r="N367" i="1"/>
  <c r="P367" i="1"/>
  <c r="O367" i="1"/>
  <c r="M367" i="1"/>
  <c r="N368" i="1"/>
  <c r="P368" i="1"/>
  <c r="O368" i="1"/>
  <c r="M368" i="1"/>
  <c r="N369" i="1"/>
  <c r="P369" i="1"/>
  <c r="O369" i="1"/>
  <c r="M369" i="1"/>
  <c r="N370" i="1"/>
  <c r="P370" i="1"/>
  <c r="O370" i="1"/>
  <c r="M370" i="1"/>
  <c r="N371" i="1"/>
  <c r="P371" i="1"/>
  <c r="O371" i="1"/>
  <c r="M371" i="1"/>
  <c r="N372" i="1"/>
  <c r="P372" i="1"/>
  <c r="O372" i="1"/>
  <c r="M372" i="1"/>
  <c r="N373" i="1"/>
  <c r="P373" i="1"/>
  <c r="O373" i="1"/>
  <c r="M373" i="1"/>
  <c r="N374" i="1"/>
  <c r="P374" i="1"/>
  <c r="O374" i="1"/>
  <c r="M374" i="1"/>
  <c r="N375" i="1"/>
  <c r="P375" i="1"/>
  <c r="O375" i="1"/>
  <c r="M375" i="1"/>
  <c r="N376" i="1"/>
  <c r="P376" i="1"/>
  <c r="O376" i="1"/>
  <c r="M376" i="1"/>
  <c r="N377" i="1"/>
  <c r="P377" i="1"/>
  <c r="O377" i="1"/>
  <c r="M377" i="1"/>
  <c r="N378" i="1"/>
  <c r="P378" i="1"/>
  <c r="O378" i="1"/>
  <c r="M378" i="1"/>
  <c r="N379" i="1"/>
  <c r="P379" i="1"/>
  <c r="O379" i="1"/>
  <c r="M379" i="1"/>
  <c r="N380" i="1"/>
  <c r="P380" i="1"/>
  <c r="O380" i="1"/>
  <c r="M380" i="1"/>
  <c r="N381" i="1"/>
  <c r="P381" i="1"/>
  <c r="O381" i="1"/>
  <c r="M381" i="1"/>
  <c r="N382" i="1"/>
  <c r="P382" i="1"/>
  <c r="O382" i="1"/>
  <c r="M382" i="1"/>
  <c r="N383" i="1"/>
  <c r="P383" i="1"/>
  <c r="O383" i="1"/>
  <c r="M383" i="1"/>
  <c r="N384" i="1"/>
  <c r="P384" i="1"/>
  <c r="O384" i="1"/>
  <c r="M384" i="1"/>
  <c r="N385" i="1"/>
  <c r="P385" i="1"/>
  <c r="O385" i="1"/>
  <c r="M385" i="1"/>
  <c r="N386" i="1"/>
  <c r="P386" i="1"/>
  <c r="O386" i="1"/>
  <c r="M386" i="1"/>
  <c r="N387" i="1"/>
  <c r="P387" i="1"/>
  <c r="O387" i="1"/>
  <c r="M387" i="1"/>
  <c r="N388" i="1"/>
  <c r="P388" i="1"/>
  <c r="O388" i="1"/>
  <c r="M388" i="1"/>
  <c r="N389" i="1"/>
  <c r="P389" i="1"/>
  <c r="O389" i="1"/>
  <c r="M389" i="1"/>
  <c r="N390" i="1"/>
  <c r="P390" i="1"/>
  <c r="O390" i="1"/>
  <c r="M390" i="1"/>
  <c r="N391" i="1"/>
  <c r="P391" i="1"/>
  <c r="O391" i="1"/>
  <c r="M391" i="1"/>
  <c r="N392" i="1"/>
  <c r="P392" i="1"/>
  <c r="O392" i="1"/>
  <c r="M392" i="1"/>
  <c r="N393" i="1"/>
  <c r="P393" i="1"/>
  <c r="O393" i="1"/>
  <c r="M393" i="1"/>
  <c r="N394" i="1"/>
  <c r="P394" i="1"/>
  <c r="O394" i="1"/>
  <c r="M394" i="1"/>
  <c r="N395" i="1"/>
  <c r="P395" i="1"/>
  <c r="O395" i="1"/>
  <c r="M395" i="1"/>
  <c r="N396" i="1"/>
  <c r="P396" i="1"/>
  <c r="O396" i="1"/>
  <c r="M396" i="1"/>
  <c r="N397" i="1"/>
  <c r="P397" i="1"/>
  <c r="O397" i="1"/>
  <c r="M397" i="1"/>
  <c r="N398" i="1"/>
  <c r="P398" i="1"/>
  <c r="O398" i="1"/>
  <c r="M398" i="1"/>
  <c r="N399" i="1"/>
  <c r="P399" i="1"/>
  <c r="O399" i="1"/>
  <c r="M399" i="1"/>
  <c r="N400" i="1"/>
  <c r="P400" i="1"/>
  <c r="O400" i="1"/>
  <c r="M400" i="1"/>
  <c r="N401" i="1"/>
  <c r="P401" i="1"/>
  <c r="O401" i="1"/>
  <c r="M401" i="1"/>
  <c r="N402" i="1"/>
  <c r="P402" i="1"/>
  <c r="O402" i="1"/>
  <c r="M402" i="1"/>
  <c r="N403" i="1"/>
  <c r="P403" i="1"/>
  <c r="O403" i="1"/>
  <c r="M403" i="1"/>
  <c r="N404" i="1"/>
  <c r="P404" i="1"/>
  <c r="O404" i="1"/>
  <c r="M404" i="1"/>
  <c r="N405" i="1"/>
  <c r="P405" i="1"/>
  <c r="O405" i="1"/>
  <c r="M405" i="1"/>
  <c r="N406" i="1"/>
  <c r="P406" i="1"/>
  <c r="O406" i="1"/>
  <c r="M406" i="1"/>
  <c r="N407" i="1"/>
  <c r="P407" i="1"/>
  <c r="O407" i="1"/>
  <c r="M407" i="1"/>
  <c r="N408" i="1"/>
  <c r="P408" i="1"/>
  <c r="O408" i="1"/>
  <c r="M408" i="1"/>
  <c r="N409" i="1"/>
  <c r="P409" i="1"/>
  <c r="O409" i="1"/>
  <c r="M409" i="1"/>
  <c r="N410" i="1"/>
  <c r="P410" i="1"/>
  <c r="O410" i="1"/>
  <c r="M410" i="1"/>
  <c r="N411" i="1"/>
  <c r="P411" i="1"/>
  <c r="O411" i="1"/>
  <c r="M411" i="1"/>
  <c r="N412" i="1"/>
  <c r="P412" i="1"/>
  <c r="O412" i="1"/>
  <c r="M412" i="1"/>
  <c r="N413" i="1"/>
  <c r="P413" i="1"/>
  <c r="O413" i="1"/>
  <c r="M413" i="1"/>
  <c r="N414" i="1"/>
  <c r="P414" i="1"/>
  <c r="O414" i="1"/>
  <c r="M414" i="1"/>
  <c r="N415" i="1"/>
  <c r="P415" i="1"/>
  <c r="O415" i="1"/>
  <c r="M415" i="1"/>
  <c r="N416" i="1"/>
  <c r="P416" i="1"/>
  <c r="O416" i="1"/>
  <c r="M416" i="1"/>
  <c r="N417" i="1"/>
  <c r="P417" i="1"/>
  <c r="O417" i="1"/>
  <c r="M417" i="1"/>
  <c r="N418" i="1"/>
  <c r="P418" i="1"/>
  <c r="O418" i="1"/>
  <c r="M418" i="1"/>
  <c r="N419" i="1"/>
  <c r="P419" i="1"/>
  <c r="O419" i="1"/>
  <c r="M419" i="1"/>
  <c r="N420" i="1"/>
  <c r="P420" i="1"/>
  <c r="O420" i="1"/>
  <c r="M420" i="1"/>
  <c r="N421" i="1"/>
  <c r="P421" i="1"/>
  <c r="O421" i="1"/>
  <c r="M421" i="1"/>
  <c r="N422" i="1"/>
  <c r="P422" i="1"/>
  <c r="O422" i="1"/>
  <c r="M422" i="1"/>
  <c r="N423" i="1"/>
  <c r="P423" i="1"/>
  <c r="O423" i="1"/>
  <c r="M423" i="1"/>
  <c r="N424" i="1"/>
  <c r="P424" i="1"/>
  <c r="O424" i="1"/>
  <c r="M424" i="1"/>
  <c r="N425" i="1"/>
  <c r="P425" i="1"/>
  <c r="O425" i="1"/>
  <c r="M425" i="1"/>
  <c r="N426" i="1"/>
  <c r="P426" i="1"/>
  <c r="O426" i="1"/>
  <c r="M426" i="1"/>
  <c r="N427" i="1"/>
  <c r="P427" i="1"/>
  <c r="O427" i="1"/>
  <c r="M427" i="1"/>
  <c r="N428" i="1"/>
  <c r="P428" i="1"/>
  <c r="O428" i="1"/>
  <c r="M428" i="1"/>
  <c r="N429" i="1"/>
  <c r="P429" i="1"/>
  <c r="O429" i="1"/>
  <c r="M429" i="1"/>
  <c r="N430" i="1"/>
  <c r="P430" i="1"/>
  <c r="O430" i="1"/>
  <c r="M430" i="1"/>
  <c r="N431" i="1"/>
  <c r="P431" i="1"/>
  <c r="O431" i="1"/>
  <c r="M431" i="1"/>
  <c r="N432" i="1"/>
  <c r="P432" i="1"/>
  <c r="O432" i="1"/>
  <c r="M432" i="1"/>
  <c r="N433" i="1"/>
  <c r="P433" i="1"/>
  <c r="O433" i="1"/>
  <c r="M433" i="1"/>
  <c r="N434" i="1"/>
  <c r="P434" i="1"/>
  <c r="O434" i="1"/>
  <c r="M434" i="1"/>
  <c r="N435" i="1"/>
  <c r="P435" i="1"/>
  <c r="O435" i="1"/>
  <c r="M435" i="1"/>
  <c r="N436" i="1"/>
  <c r="P436" i="1"/>
  <c r="O436" i="1"/>
  <c r="M436" i="1"/>
  <c r="N437" i="1"/>
  <c r="P437" i="1"/>
  <c r="O437" i="1"/>
  <c r="M437" i="1"/>
  <c r="N438" i="1"/>
  <c r="P438" i="1"/>
  <c r="O438" i="1"/>
  <c r="M438" i="1"/>
  <c r="N439" i="1"/>
  <c r="P439" i="1"/>
  <c r="O439" i="1"/>
  <c r="M439" i="1"/>
  <c r="N440" i="1"/>
  <c r="P440" i="1"/>
  <c r="O440" i="1"/>
  <c r="M440" i="1"/>
  <c r="N441" i="1"/>
  <c r="P441" i="1"/>
  <c r="O441" i="1"/>
  <c r="M441" i="1"/>
  <c r="N442" i="1"/>
  <c r="P442" i="1"/>
  <c r="O442" i="1"/>
  <c r="M442" i="1"/>
  <c r="N443" i="1"/>
  <c r="P443" i="1"/>
  <c r="O443" i="1"/>
  <c r="M443" i="1"/>
  <c r="N444" i="1"/>
  <c r="P444" i="1"/>
  <c r="O444" i="1"/>
  <c r="M444" i="1"/>
  <c r="N445" i="1"/>
  <c r="P445" i="1"/>
  <c r="O445" i="1"/>
  <c r="M445" i="1"/>
  <c r="N446" i="1"/>
  <c r="P446" i="1"/>
  <c r="O446" i="1"/>
  <c r="M446" i="1"/>
  <c r="N447" i="1"/>
  <c r="P447" i="1"/>
  <c r="O447" i="1"/>
  <c r="M447" i="1"/>
  <c r="N448" i="1"/>
  <c r="P448" i="1"/>
  <c r="O448" i="1"/>
  <c r="M448" i="1"/>
  <c r="N449" i="1"/>
  <c r="P449" i="1"/>
  <c r="O449" i="1"/>
  <c r="M449" i="1"/>
  <c r="N450" i="1"/>
  <c r="P450" i="1"/>
  <c r="O450" i="1"/>
  <c r="M450" i="1"/>
  <c r="N451" i="1"/>
  <c r="P451" i="1"/>
  <c r="O451" i="1"/>
  <c r="M451" i="1"/>
  <c r="N452" i="1"/>
  <c r="P452" i="1"/>
  <c r="O452" i="1"/>
  <c r="M452" i="1"/>
  <c r="N453" i="1"/>
  <c r="P453" i="1"/>
  <c r="O453" i="1"/>
  <c r="M453" i="1"/>
  <c r="N454" i="1"/>
  <c r="P454" i="1"/>
  <c r="O454" i="1"/>
  <c r="M454" i="1"/>
  <c r="N455" i="1"/>
  <c r="P455" i="1"/>
  <c r="O455" i="1"/>
  <c r="M455" i="1"/>
  <c r="N456" i="1"/>
  <c r="P456" i="1"/>
  <c r="O456" i="1"/>
  <c r="M456" i="1"/>
  <c r="N457" i="1"/>
  <c r="P457" i="1"/>
  <c r="O457" i="1"/>
  <c r="M457" i="1"/>
  <c r="N458" i="1"/>
  <c r="P458" i="1"/>
  <c r="O458" i="1"/>
  <c r="M458" i="1"/>
  <c r="N459" i="1"/>
  <c r="P459" i="1"/>
  <c r="O459" i="1"/>
  <c r="M459" i="1"/>
  <c r="N460" i="1"/>
  <c r="P460" i="1"/>
  <c r="O460" i="1"/>
  <c r="M460" i="1"/>
  <c r="N461" i="1"/>
  <c r="P461" i="1"/>
  <c r="O461" i="1"/>
  <c r="M461" i="1"/>
  <c r="N462" i="1"/>
  <c r="P462" i="1"/>
  <c r="O462" i="1"/>
  <c r="M462" i="1"/>
  <c r="N463" i="1"/>
  <c r="P463" i="1"/>
  <c r="O463" i="1"/>
  <c r="M463" i="1"/>
  <c r="N464" i="1"/>
  <c r="P464" i="1"/>
  <c r="O464" i="1"/>
  <c r="M464" i="1"/>
  <c r="N465" i="1"/>
  <c r="P465" i="1"/>
  <c r="O465" i="1"/>
  <c r="M465" i="1"/>
  <c r="N466" i="1"/>
  <c r="P466" i="1"/>
  <c r="O466" i="1"/>
  <c r="M466" i="1"/>
  <c r="N467" i="1"/>
  <c r="P467" i="1"/>
  <c r="O467" i="1"/>
  <c r="M467" i="1"/>
  <c r="N468" i="1"/>
  <c r="P468" i="1"/>
  <c r="O468" i="1"/>
  <c r="M468" i="1"/>
  <c r="N469" i="1"/>
  <c r="P469" i="1"/>
  <c r="O469" i="1"/>
  <c r="M469" i="1"/>
  <c r="N470" i="1"/>
  <c r="P470" i="1"/>
  <c r="O470" i="1"/>
  <c r="M470" i="1"/>
  <c r="N471" i="1"/>
  <c r="P471" i="1"/>
  <c r="O471" i="1"/>
  <c r="M471" i="1"/>
  <c r="N472" i="1"/>
  <c r="P472" i="1"/>
  <c r="O472" i="1"/>
  <c r="M472" i="1"/>
  <c r="N473" i="1"/>
  <c r="P473" i="1"/>
  <c r="O473" i="1"/>
  <c r="M473" i="1"/>
  <c r="N474" i="1"/>
  <c r="P474" i="1"/>
  <c r="O474" i="1"/>
  <c r="M474" i="1"/>
  <c r="N475" i="1"/>
  <c r="P475" i="1"/>
  <c r="O475" i="1"/>
  <c r="M475" i="1"/>
  <c r="N476" i="1"/>
  <c r="P476" i="1"/>
  <c r="O476" i="1"/>
  <c r="M476" i="1"/>
  <c r="N477" i="1"/>
  <c r="P477" i="1"/>
  <c r="O477" i="1"/>
  <c r="M477" i="1"/>
  <c r="N478" i="1"/>
  <c r="P478" i="1"/>
  <c r="O478" i="1"/>
  <c r="M478" i="1"/>
  <c r="N479" i="1"/>
  <c r="P479" i="1"/>
  <c r="O479" i="1"/>
  <c r="M479" i="1"/>
  <c r="N480" i="1"/>
  <c r="P480" i="1"/>
  <c r="O480" i="1"/>
  <c r="M480" i="1"/>
  <c r="N481" i="1"/>
  <c r="P481" i="1"/>
  <c r="O481" i="1"/>
  <c r="M481" i="1"/>
  <c r="N482" i="1"/>
  <c r="P482" i="1"/>
  <c r="O482" i="1"/>
  <c r="M482" i="1"/>
  <c r="N483" i="1"/>
  <c r="P483" i="1"/>
  <c r="O483" i="1"/>
  <c r="M483" i="1"/>
  <c r="N484" i="1"/>
  <c r="P484" i="1"/>
  <c r="O484" i="1"/>
  <c r="M484" i="1"/>
  <c r="N485" i="1"/>
  <c r="P485" i="1"/>
  <c r="O485" i="1"/>
  <c r="M485" i="1"/>
  <c r="N486" i="1"/>
  <c r="P486" i="1"/>
  <c r="O486" i="1"/>
  <c r="M486" i="1"/>
  <c r="N487" i="1"/>
  <c r="P487" i="1"/>
  <c r="O487" i="1"/>
  <c r="M487" i="1"/>
  <c r="N488" i="1"/>
  <c r="P488" i="1"/>
  <c r="O488" i="1"/>
  <c r="M488" i="1"/>
  <c r="N489" i="1"/>
  <c r="P489" i="1"/>
  <c r="O489" i="1"/>
  <c r="M489" i="1"/>
  <c r="N490" i="1"/>
  <c r="P490" i="1"/>
  <c r="O490" i="1"/>
  <c r="M490" i="1"/>
  <c r="N491" i="1"/>
  <c r="P491" i="1"/>
  <c r="O491" i="1"/>
  <c r="M491" i="1"/>
  <c r="N492" i="1"/>
  <c r="P492" i="1"/>
  <c r="O492" i="1"/>
  <c r="M492" i="1"/>
  <c r="N493" i="1"/>
  <c r="P493" i="1"/>
  <c r="O493" i="1"/>
  <c r="M493" i="1"/>
  <c r="N494" i="1"/>
  <c r="P494" i="1"/>
  <c r="O494" i="1"/>
  <c r="M494" i="1"/>
  <c r="N495" i="1"/>
  <c r="P495" i="1"/>
  <c r="O495" i="1"/>
  <c r="M495" i="1"/>
  <c r="N496" i="1"/>
  <c r="P496" i="1"/>
  <c r="O496" i="1"/>
  <c r="M496" i="1"/>
  <c r="N497" i="1"/>
  <c r="P497" i="1"/>
  <c r="O497" i="1"/>
  <c r="M497" i="1"/>
  <c r="N498" i="1"/>
  <c r="P498" i="1"/>
  <c r="O498" i="1"/>
  <c r="M498" i="1"/>
  <c r="N499" i="1"/>
  <c r="P499" i="1"/>
  <c r="O499" i="1"/>
  <c r="M499" i="1"/>
  <c r="N500" i="1"/>
  <c r="P500" i="1"/>
  <c r="O500" i="1"/>
  <c r="M500" i="1"/>
  <c r="N501" i="1"/>
  <c r="P501" i="1"/>
  <c r="O501" i="1"/>
  <c r="M501" i="1"/>
  <c r="N502" i="1"/>
  <c r="P502" i="1"/>
  <c r="O502" i="1"/>
  <c r="M502" i="1"/>
  <c r="N503" i="1"/>
  <c r="P503" i="1"/>
  <c r="O503" i="1"/>
  <c r="M503" i="1"/>
  <c r="N504" i="1"/>
  <c r="P504" i="1"/>
  <c r="O504" i="1"/>
  <c r="M504" i="1"/>
  <c r="N505" i="1"/>
  <c r="P505" i="1"/>
  <c r="O505" i="1"/>
  <c r="M505" i="1"/>
  <c r="N506" i="1"/>
  <c r="P506" i="1"/>
  <c r="O506" i="1"/>
  <c r="M506" i="1"/>
  <c r="N507" i="1"/>
  <c r="P507" i="1"/>
  <c r="O507" i="1"/>
  <c r="M507" i="1"/>
  <c r="N508" i="1"/>
  <c r="P508" i="1"/>
  <c r="O508" i="1"/>
  <c r="M508" i="1"/>
  <c r="N509" i="1"/>
  <c r="P509" i="1"/>
  <c r="O509" i="1"/>
  <c r="M509" i="1"/>
  <c r="N510" i="1"/>
  <c r="P510" i="1"/>
  <c r="O510" i="1"/>
  <c r="M510" i="1"/>
  <c r="N511" i="1"/>
  <c r="P511" i="1"/>
  <c r="O511" i="1"/>
  <c r="M511" i="1"/>
  <c r="N512" i="1"/>
  <c r="P512" i="1"/>
  <c r="O512" i="1"/>
  <c r="M512" i="1"/>
  <c r="N513" i="1"/>
  <c r="P513" i="1"/>
  <c r="O513" i="1"/>
  <c r="M513" i="1"/>
  <c r="N514" i="1"/>
  <c r="P514" i="1"/>
  <c r="O514" i="1"/>
  <c r="M514" i="1"/>
  <c r="N515" i="1"/>
  <c r="P515" i="1"/>
  <c r="O515" i="1"/>
  <c r="M515" i="1"/>
  <c r="N516" i="1"/>
  <c r="P516" i="1"/>
  <c r="O516" i="1"/>
  <c r="M516" i="1"/>
  <c r="N517" i="1"/>
  <c r="P517" i="1"/>
  <c r="O517" i="1"/>
  <c r="M517" i="1"/>
  <c r="N518" i="1"/>
  <c r="P518" i="1"/>
  <c r="O518" i="1"/>
  <c r="M518" i="1"/>
  <c r="N519" i="1"/>
  <c r="P519" i="1"/>
  <c r="O519" i="1"/>
  <c r="M519" i="1"/>
  <c r="N520" i="1"/>
  <c r="P520" i="1"/>
  <c r="O520" i="1"/>
  <c r="M520" i="1"/>
  <c r="N521" i="1"/>
  <c r="P521" i="1"/>
  <c r="O521" i="1"/>
  <c r="M521" i="1"/>
  <c r="N522" i="1"/>
  <c r="P522" i="1"/>
  <c r="O522" i="1"/>
  <c r="M522" i="1"/>
  <c r="N523" i="1"/>
  <c r="P523" i="1"/>
  <c r="O523" i="1"/>
  <c r="M523" i="1"/>
  <c r="N524" i="1"/>
  <c r="P524" i="1"/>
  <c r="O524" i="1"/>
  <c r="M524" i="1"/>
  <c r="N525" i="1"/>
  <c r="P525" i="1"/>
  <c r="O525" i="1"/>
  <c r="M525" i="1"/>
  <c r="N526" i="1"/>
  <c r="P526" i="1"/>
  <c r="O526" i="1"/>
  <c r="M526" i="1"/>
  <c r="N527" i="1"/>
  <c r="P527" i="1"/>
  <c r="O527" i="1"/>
  <c r="M527" i="1"/>
  <c r="N528" i="1"/>
  <c r="P528" i="1"/>
  <c r="O528" i="1"/>
  <c r="M528" i="1"/>
  <c r="N529" i="1"/>
  <c r="P529" i="1"/>
  <c r="O529" i="1"/>
  <c r="M529" i="1"/>
  <c r="N530" i="1"/>
  <c r="P530" i="1"/>
  <c r="O530" i="1"/>
  <c r="M530" i="1"/>
  <c r="N531" i="1"/>
  <c r="P531" i="1"/>
  <c r="O531" i="1"/>
  <c r="M531" i="1"/>
  <c r="N532" i="1"/>
  <c r="P532" i="1"/>
  <c r="O532" i="1"/>
  <c r="M532" i="1"/>
  <c r="N533" i="1"/>
  <c r="P533" i="1"/>
  <c r="O533" i="1"/>
  <c r="M533" i="1"/>
  <c r="N534" i="1"/>
  <c r="P534" i="1"/>
  <c r="O534" i="1"/>
  <c r="M534" i="1"/>
  <c r="N535" i="1"/>
  <c r="P535" i="1"/>
  <c r="O535" i="1"/>
  <c r="M535" i="1"/>
  <c r="N536" i="1"/>
  <c r="P536" i="1"/>
  <c r="O536" i="1"/>
  <c r="M536" i="1"/>
  <c r="N537" i="1"/>
  <c r="P537" i="1"/>
  <c r="O537" i="1"/>
  <c r="M537" i="1"/>
  <c r="N538" i="1"/>
  <c r="P538" i="1"/>
  <c r="O538" i="1"/>
  <c r="M538" i="1"/>
  <c r="N539" i="1"/>
  <c r="P539" i="1"/>
  <c r="O539" i="1"/>
  <c r="M539" i="1"/>
  <c r="N540" i="1"/>
  <c r="P540" i="1"/>
  <c r="O540" i="1"/>
  <c r="M540" i="1"/>
  <c r="N541" i="1"/>
  <c r="P541" i="1"/>
  <c r="O541" i="1"/>
  <c r="M541" i="1"/>
  <c r="N542" i="1"/>
  <c r="P542" i="1"/>
  <c r="O542" i="1"/>
  <c r="M542" i="1"/>
  <c r="N543" i="1"/>
  <c r="P543" i="1"/>
  <c r="O543" i="1"/>
  <c r="M543" i="1"/>
  <c r="N544" i="1"/>
  <c r="P544" i="1"/>
  <c r="O544" i="1"/>
  <c r="M544" i="1"/>
  <c r="N545" i="1"/>
  <c r="P545" i="1"/>
  <c r="O545" i="1"/>
  <c r="M545" i="1"/>
  <c r="N546" i="1"/>
  <c r="P546" i="1"/>
  <c r="O546" i="1"/>
  <c r="M546" i="1"/>
  <c r="N547" i="1"/>
  <c r="P547" i="1"/>
  <c r="O547" i="1"/>
  <c r="M547" i="1"/>
  <c r="N548" i="1"/>
  <c r="P548" i="1"/>
  <c r="O548" i="1"/>
  <c r="M548" i="1"/>
  <c r="N549" i="1"/>
  <c r="P549" i="1"/>
  <c r="O549" i="1"/>
  <c r="M549" i="1"/>
  <c r="N550" i="1"/>
  <c r="P550" i="1"/>
  <c r="O550" i="1"/>
  <c r="M550" i="1"/>
  <c r="N551" i="1"/>
  <c r="P551" i="1"/>
  <c r="O551" i="1"/>
  <c r="M551" i="1"/>
  <c r="N552" i="1"/>
  <c r="P552" i="1"/>
  <c r="O552" i="1"/>
  <c r="M552" i="1"/>
  <c r="N553" i="1"/>
  <c r="P553" i="1"/>
  <c r="O553" i="1"/>
  <c r="M553" i="1"/>
  <c r="N554" i="1"/>
  <c r="P554" i="1"/>
  <c r="O554" i="1"/>
  <c r="M554" i="1"/>
  <c r="N555" i="1"/>
  <c r="P555" i="1"/>
  <c r="O555" i="1"/>
  <c r="M555" i="1"/>
  <c r="N556" i="1"/>
  <c r="P556" i="1"/>
  <c r="O556" i="1"/>
  <c r="M556" i="1"/>
  <c r="N557" i="1"/>
  <c r="P557" i="1"/>
  <c r="O557" i="1"/>
  <c r="M557" i="1"/>
  <c r="N558" i="1"/>
  <c r="P558" i="1"/>
  <c r="O558" i="1"/>
  <c r="M558" i="1"/>
  <c r="N559" i="1"/>
  <c r="P559" i="1"/>
  <c r="O559" i="1"/>
  <c r="M559" i="1"/>
  <c r="N560" i="1"/>
  <c r="P560" i="1"/>
  <c r="O560" i="1"/>
  <c r="M560" i="1"/>
  <c r="N561" i="1"/>
  <c r="P561" i="1"/>
  <c r="O561" i="1"/>
  <c r="M561" i="1"/>
  <c r="N562" i="1"/>
  <c r="P562" i="1"/>
  <c r="O562" i="1"/>
  <c r="M562" i="1"/>
  <c r="N563" i="1"/>
  <c r="P563" i="1"/>
  <c r="O563" i="1"/>
  <c r="M563" i="1"/>
  <c r="N564" i="1"/>
  <c r="P564" i="1"/>
  <c r="O564" i="1"/>
  <c r="M564" i="1"/>
  <c r="N565" i="1"/>
  <c r="P565" i="1"/>
  <c r="O565" i="1"/>
  <c r="M565" i="1"/>
  <c r="N566" i="1"/>
  <c r="P566" i="1"/>
  <c r="O566" i="1"/>
  <c r="M566" i="1"/>
  <c r="N567" i="1"/>
  <c r="P567" i="1"/>
  <c r="O567" i="1"/>
  <c r="M567" i="1"/>
  <c r="N568" i="1"/>
  <c r="P568" i="1"/>
  <c r="O568" i="1"/>
  <c r="M568" i="1"/>
  <c r="N569" i="1"/>
  <c r="P569" i="1"/>
  <c r="O569" i="1"/>
  <c r="M569" i="1"/>
  <c r="N570" i="1"/>
  <c r="P570" i="1"/>
  <c r="O570" i="1"/>
  <c r="M570" i="1"/>
  <c r="N571" i="1"/>
  <c r="P571" i="1"/>
  <c r="O571" i="1"/>
  <c r="M571" i="1"/>
  <c r="N572" i="1"/>
  <c r="P572" i="1"/>
  <c r="O572" i="1"/>
  <c r="M572" i="1"/>
  <c r="N573" i="1"/>
  <c r="P573" i="1"/>
  <c r="O573" i="1"/>
  <c r="M573" i="1"/>
  <c r="N574" i="1"/>
  <c r="P574" i="1"/>
  <c r="O574" i="1"/>
  <c r="M574" i="1"/>
  <c r="N575" i="1"/>
  <c r="P575" i="1"/>
  <c r="O575" i="1"/>
  <c r="M575" i="1"/>
  <c r="N576" i="1"/>
  <c r="P576" i="1"/>
  <c r="O576" i="1"/>
  <c r="M576" i="1"/>
  <c r="N577" i="1"/>
  <c r="P577" i="1"/>
  <c r="O577" i="1"/>
  <c r="M577" i="1"/>
  <c r="N578" i="1"/>
  <c r="P578" i="1"/>
  <c r="O578" i="1"/>
  <c r="M578" i="1"/>
  <c r="N579" i="1"/>
  <c r="P579" i="1"/>
  <c r="O579" i="1"/>
  <c r="M579" i="1"/>
  <c r="N580" i="1"/>
  <c r="P580" i="1"/>
  <c r="O580" i="1"/>
  <c r="M580" i="1"/>
  <c r="N581" i="1"/>
  <c r="P581" i="1"/>
  <c r="O581" i="1"/>
  <c r="M581" i="1"/>
  <c r="N582" i="1"/>
  <c r="P582" i="1"/>
  <c r="O582" i="1"/>
  <c r="M582" i="1"/>
  <c r="N583" i="1"/>
  <c r="P583" i="1"/>
  <c r="O583" i="1"/>
  <c r="M583" i="1"/>
  <c r="N584" i="1"/>
  <c r="P584" i="1"/>
  <c r="O584" i="1"/>
  <c r="M584" i="1"/>
  <c r="N585" i="1"/>
  <c r="P585" i="1"/>
  <c r="O585" i="1"/>
  <c r="M585" i="1"/>
  <c r="N586" i="1"/>
  <c r="P586" i="1"/>
  <c r="O586" i="1"/>
  <c r="M586" i="1"/>
  <c r="N587" i="1"/>
  <c r="P587" i="1"/>
  <c r="O587" i="1"/>
  <c r="M587" i="1"/>
  <c r="N588" i="1"/>
  <c r="P588" i="1"/>
  <c r="O588" i="1"/>
  <c r="M588" i="1"/>
  <c r="N589" i="1"/>
  <c r="P589" i="1"/>
  <c r="O589" i="1"/>
  <c r="M589" i="1"/>
  <c r="N590" i="1"/>
  <c r="P590" i="1"/>
  <c r="O590" i="1"/>
  <c r="M590" i="1"/>
  <c r="N591" i="1"/>
  <c r="P591" i="1"/>
  <c r="O591" i="1"/>
  <c r="M591" i="1"/>
  <c r="N592" i="1"/>
  <c r="P592" i="1"/>
  <c r="O592" i="1"/>
  <c r="M592" i="1"/>
  <c r="N593" i="1"/>
  <c r="P593" i="1"/>
  <c r="O593" i="1"/>
  <c r="M593" i="1"/>
  <c r="N594" i="1"/>
  <c r="P594" i="1"/>
  <c r="O594" i="1"/>
  <c r="M594" i="1"/>
  <c r="N595" i="1"/>
  <c r="P595" i="1"/>
  <c r="O595" i="1"/>
  <c r="M595" i="1"/>
  <c r="N596" i="1"/>
  <c r="P596" i="1"/>
  <c r="O596" i="1"/>
  <c r="M596" i="1"/>
  <c r="N597" i="1"/>
  <c r="P597" i="1"/>
  <c r="O597" i="1"/>
  <c r="M597" i="1"/>
  <c r="N598" i="1"/>
  <c r="P598" i="1"/>
  <c r="O598" i="1"/>
  <c r="M598" i="1"/>
  <c r="N599" i="1"/>
  <c r="P599" i="1"/>
  <c r="O599" i="1"/>
  <c r="M599" i="1"/>
  <c r="N600" i="1"/>
  <c r="P600" i="1"/>
  <c r="O600" i="1"/>
  <c r="M600" i="1"/>
  <c r="N601" i="1"/>
  <c r="P601" i="1"/>
  <c r="O601" i="1"/>
  <c r="M601" i="1"/>
  <c r="N602" i="1"/>
  <c r="P602" i="1"/>
  <c r="O602" i="1"/>
  <c r="M602" i="1"/>
  <c r="N603" i="1"/>
  <c r="P603" i="1"/>
  <c r="O603" i="1"/>
  <c r="M603" i="1"/>
  <c r="N604" i="1"/>
  <c r="P604" i="1"/>
  <c r="O604" i="1"/>
  <c r="M604" i="1"/>
  <c r="N605" i="1"/>
  <c r="P605" i="1"/>
  <c r="O605" i="1"/>
  <c r="M605" i="1"/>
  <c r="N606" i="1"/>
  <c r="P606" i="1"/>
  <c r="O606" i="1"/>
  <c r="M606" i="1"/>
  <c r="N607" i="1"/>
  <c r="P607" i="1"/>
  <c r="O607" i="1"/>
  <c r="M607" i="1"/>
  <c r="N608" i="1"/>
  <c r="P608" i="1"/>
  <c r="O608" i="1"/>
  <c r="M608" i="1"/>
  <c r="N609" i="1"/>
  <c r="P609" i="1"/>
  <c r="O609" i="1"/>
  <c r="M609" i="1"/>
  <c r="N610" i="1"/>
  <c r="P610" i="1"/>
  <c r="O610" i="1"/>
  <c r="M610" i="1"/>
  <c r="N611" i="1"/>
  <c r="P611" i="1"/>
  <c r="O611" i="1"/>
  <c r="M611" i="1"/>
  <c r="N612" i="1"/>
  <c r="P612" i="1"/>
  <c r="O612" i="1"/>
  <c r="M612" i="1"/>
  <c r="N613" i="1"/>
  <c r="P613" i="1"/>
  <c r="O613" i="1"/>
  <c r="M613" i="1"/>
  <c r="N614" i="1"/>
  <c r="P614" i="1"/>
  <c r="O614" i="1"/>
  <c r="M614" i="1"/>
  <c r="N615" i="1"/>
  <c r="P615" i="1"/>
  <c r="O615" i="1"/>
  <c r="M615" i="1"/>
  <c r="N616" i="1"/>
  <c r="P616" i="1"/>
  <c r="O616" i="1"/>
  <c r="M616" i="1"/>
  <c r="N617" i="1"/>
  <c r="P617" i="1"/>
  <c r="O617" i="1"/>
  <c r="M617" i="1"/>
  <c r="N618" i="1"/>
  <c r="P618" i="1"/>
  <c r="O618" i="1"/>
  <c r="M618" i="1"/>
  <c r="N619" i="1"/>
  <c r="P619" i="1"/>
  <c r="O619" i="1"/>
  <c r="M619" i="1"/>
  <c r="N620" i="1"/>
  <c r="P620" i="1"/>
  <c r="O620" i="1"/>
  <c r="M620" i="1"/>
  <c r="N621" i="1"/>
  <c r="P621" i="1"/>
  <c r="O621" i="1"/>
  <c r="M621" i="1"/>
  <c r="N622" i="1"/>
  <c r="P622" i="1"/>
  <c r="O622" i="1"/>
  <c r="M622" i="1"/>
  <c r="N623" i="1"/>
  <c r="P623" i="1"/>
  <c r="O623" i="1"/>
  <c r="M623" i="1"/>
  <c r="N624" i="1"/>
  <c r="P624" i="1"/>
  <c r="O624" i="1"/>
  <c r="M624" i="1"/>
  <c r="N625" i="1"/>
  <c r="P625" i="1"/>
  <c r="O625" i="1"/>
  <c r="M625" i="1"/>
  <c r="N626" i="1"/>
  <c r="P626" i="1"/>
  <c r="O626" i="1"/>
  <c r="M626" i="1"/>
  <c r="N627" i="1"/>
  <c r="P627" i="1"/>
  <c r="O627" i="1"/>
  <c r="M627" i="1"/>
  <c r="N628" i="1"/>
  <c r="P628" i="1"/>
  <c r="O628" i="1"/>
  <c r="M628" i="1"/>
  <c r="N629" i="1"/>
  <c r="P629" i="1"/>
  <c r="O629" i="1"/>
  <c r="M629" i="1"/>
  <c r="N630" i="1"/>
  <c r="P630" i="1"/>
  <c r="O630" i="1"/>
  <c r="M630" i="1"/>
  <c r="N631" i="1"/>
  <c r="P631" i="1"/>
  <c r="O631" i="1"/>
  <c r="M631" i="1"/>
  <c r="N632" i="1"/>
  <c r="P632" i="1"/>
  <c r="O632" i="1"/>
  <c r="M632" i="1"/>
  <c r="N633" i="1"/>
  <c r="P633" i="1"/>
  <c r="O633" i="1"/>
  <c r="M633" i="1"/>
  <c r="N634" i="1"/>
  <c r="P634" i="1"/>
  <c r="O634" i="1"/>
  <c r="M634" i="1"/>
  <c r="N635" i="1"/>
  <c r="P635" i="1"/>
  <c r="O635" i="1"/>
  <c r="M635" i="1"/>
  <c r="N636" i="1"/>
  <c r="P636" i="1"/>
  <c r="O636" i="1"/>
  <c r="M636" i="1"/>
  <c r="N637" i="1"/>
  <c r="P637" i="1"/>
  <c r="O637" i="1"/>
  <c r="M637" i="1"/>
  <c r="N638" i="1"/>
  <c r="P638" i="1"/>
  <c r="O638" i="1"/>
  <c r="M638" i="1"/>
  <c r="N639" i="1"/>
  <c r="P639" i="1"/>
  <c r="O639" i="1"/>
  <c r="M639" i="1"/>
  <c r="N640" i="1"/>
  <c r="P640" i="1"/>
  <c r="O640" i="1"/>
  <c r="M640" i="1"/>
  <c r="N641" i="1"/>
  <c r="P641" i="1"/>
  <c r="O641" i="1"/>
  <c r="M641" i="1"/>
  <c r="N642" i="1"/>
  <c r="P642" i="1"/>
  <c r="O642" i="1"/>
  <c r="M642" i="1"/>
  <c r="N643" i="1"/>
  <c r="P643" i="1"/>
  <c r="O643" i="1"/>
  <c r="M643" i="1"/>
  <c r="N644" i="1"/>
  <c r="P644" i="1"/>
  <c r="O644" i="1"/>
  <c r="M644" i="1"/>
  <c r="N645" i="1"/>
  <c r="P645" i="1"/>
  <c r="O645" i="1"/>
  <c r="M645" i="1"/>
  <c r="N646" i="1"/>
  <c r="P646" i="1"/>
  <c r="O646" i="1"/>
  <c r="M646" i="1"/>
  <c r="N647" i="1"/>
  <c r="P647" i="1"/>
  <c r="O647" i="1"/>
  <c r="M647" i="1"/>
  <c r="N648" i="1"/>
  <c r="P648" i="1"/>
  <c r="O648" i="1"/>
  <c r="M648" i="1"/>
  <c r="N649" i="1"/>
  <c r="P649" i="1"/>
  <c r="O649" i="1"/>
  <c r="M649" i="1"/>
  <c r="N650" i="1"/>
  <c r="P650" i="1"/>
  <c r="O650" i="1"/>
  <c r="M650" i="1"/>
  <c r="N651" i="1"/>
  <c r="P651" i="1"/>
  <c r="O651" i="1"/>
  <c r="M651" i="1"/>
  <c r="N652" i="1"/>
  <c r="P652" i="1"/>
  <c r="O652" i="1"/>
  <c r="M652" i="1"/>
  <c r="N653" i="1"/>
  <c r="P653" i="1"/>
  <c r="O653" i="1"/>
  <c r="M653" i="1"/>
  <c r="N654" i="1"/>
  <c r="P654" i="1"/>
  <c r="O654" i="1"/>
  <c r="M654" i="1"/>
  <c r="N655" i="1"/>
  <c r="P655" i="1"/>
  <c r="O655" i="1"/>
  <c r="M655" i="1"/>
  <c r="N656" i="1"/>
  <c r="P656" i="1"/>
  <c r="O656" i="1"/>
  <c r="M656" i="1"/>
  <c r="N657" i="1"/>
  <c r="P657" i="1"/>
  <c r="O657" i="1"/>
  <c r="M657" i="1"/>
  <c r="N658" i="1"/>
  <c r="P658" i="1"/>
  <c r="O658" i="1"/>
  <c r="M658" i="1"/>
  <c r="N659" i="1"/>
  <c r="P659" i="1"/>
  <c r="O659" i="1"/>
  <c r="M659" i="1"/>
  <c r="N660" i="1"/>
  <c r="P660" i="1"/>
  <c r="O660" i="1"/>
  <c r="M660" i="1"/>
  <c r="N661" i="1"/>
  <c r="P661" i="1"/>
  <c r="O661" i="1"/>
  <c r="M661" i="1"/>
  <c r="N662" i="1"/>
  <c r="P662" i="1"/>
  <c r="O662" i="1"/>
  <c r="M662" i="1"/>
  <c r="N663" i="1"/>
  <c r="P663" i="1"/>
  <c r="O663" i="1"/>
  <c r="M663" i="1"/>
  <c r="N664" i="1"/>
  <c r="P664" i="1"/>
  <c r="O664" i="1"/>
  <c r="M664" i="1"/>
  <c r="N665" i="1"/>
  <c r="P665" i="1"/>
  <c r="O665" i="1"/>
  <c r="M665" i="1"/>
  <c r="N666" i="1"/>
  <c r="P666" i="1"/>
  <c r="O666" i="1"/>
  <c r="M666" i="1"/>
  <c r="N667" i="1"/>
  <c r="P667" i="1"/>
  <c r="O667" i="1"/>
  <c r="M667" i="1"/>
  <c r="N668" i="1"/>
  <c r="P668" i="1"/>
  <c r="O668" i="1"/>
  <c r="M668" i="1"/>
  <c r="N669" i="1"/>
  <c r="P669" i="1"/>
  <c r="O669" i="1"/>
  <c r="M669" i="1"/>
  <c r="N670" i="1"/>
  <c r="P670" i="1"/>
  <c r="O670" i="1"/>
  <c r="M670" i="1"/>
  <c r="N671" i="1"/>
  <c r="P671" i="1"/>
  <c r="O671" i="1"/>
  <c r="M671" i="1"/>
  <c r="N672" i="1"/>
  <c r="P672" i="1"/>
  <c r="O672" i="1"/>
  <c r="M672" i="1"/>
  <c r="N673" i="1"/>
  <c r="P673" i="1"/>
  <c r="O673" i="1"/>
  <c r="M673" i="1"/>
  <c r="N674" i="1"/>
  <c r="P674" i="1"/>
  <c r="O674" i="1"/>
  <c r="M674" i="1"/>
  <c r="N675" i="1"/>
  <c r="P675" i="1"/>
  <c r="O675" i="1"/>
  <c r="M675" i="1"/>
  <c r="N676" i="1"/>
  <c r="P676" i="1"/>
  <c r="O676" i="1"/>
  <c r="M676" i="1"/>
  <c r="N677" i="1"/>
  <c r="P677" i="1"/>
  <c r="O677" i="1"/>
  <c r="M677" i="1"/>
  <c r="N678" i="1"/>
  <c r="P678" i="1"/>
  <c r="O678" i="1"/>
  <c r="M678" i="1"/>
  <c r="N679" i="1"/>
  <c r="P679" i="1"/>
  <c r="O679" i="1"/>
  <c r="M679" i="1"/>
  <c r="N680" i="1"/>
  <c r="P680" i="1"/>
  <c r="O680" i="1"/>
  <c r="M680" i="1"/>
  <c r="N681" i="1"/>
  <c r="P681" i="1"/>
  <c r="O681" i="1"/>
  <c r="M681" i="1"/>
  <c r="N682" i="1"/>
  <c r="P682" i="1"/>
  <c r="O682" i="1"/>
  <c r="M682" i="1"/>
  <c r="N683" i="1"/>
  <c r="P683" i="1"/>
  <c r="O683" i="1"/>
  <c r="M683" i="1"/>
  <c r="N684" i="1"/>
  <c r="P684" i="1"/>
  <c r="O684" i="1"/>
  <c r="M684" i="1"/>
  <c r="N685" i="1"/>
  <c r="P685" i="1"/>
  <c r="O685" i="1"/>
  <c r="M685" i="1"/>
  <c r="N686" i="1"/>
  <c r="P686" i="1"/>
  <c r="O686" i="1"/>
  <c r="M686" i="1"/>
  <c r="N687" i="1"/>
  <c r="P687" i="1"/>
  <c r="O687" i="1"/>
  <c r="M687" i="1"/>
  <c r="N688" i="1"/>
  <c r="P688" i="1"/>
  <c r="O688" i="1"/>
  <c r="M688" i="1"/>
  <c r="N689" i="1"/>
  <c r="P689" i="1"/>
  <c r="O689" i="1"/>
  <c r="M689" i="1"/>
  <c r="N690" i="1"/>
  <c r="P690" i="1"/>
  <c r="O690" i="1"/>
  <c r="M690" i="1"/>
  <c r="N691" i="1"/>
  <c r="P691" i="1"/>
  <c r="O691" i="1"/>
  <c r="M691" i="1"/>
  <c r="N692" i="1"/>
  <c r="P692" i="1"/>
  <c r="O692" i="1"/>
  <c r="M692" i="1"/>
  <c r="N693" i="1"/>
  <c r="P693" i="1"/>
  <c r="O693" i="1"/>
  <c r="M693" i="1"/>
  <c r="N694" i="1"/>
  <c r="P694" i="1"/>
  <c r="O694" i="1"/>
  <c r="M694" i="1"/>
  <c r="N695" i="1"/>
  <c r="P695" i="1"/>
  <c r="O695" i="1"/>
  <c r="M695" i="1"/>
  <c r="N696" i="1"/>
  <c r="P696" i="1"/>
  <c r="O696" i="1"/>
  <c r="M696" i="1"/>
  <c r="N697" i="1"/>
  <c r="P697" i="1"/>
  <c r="O697" i="1"/>
  <c r="M697" i="1"/>
  <c r="N698" i="1"/>
  <c r="P698" i="1"/>
  <c r="O698" i="1"/>
  <c r="M698" i="1"/>
  <c r="N699" i="1"/>
  <c r="P699" i="1"/>
  <c r="O699" i="1"/>
  <c r="M699" i="1"/>
  <c r="N700" i="1"/>
  <c r="P700" i="1"/>
  <c r="O700" i="1"/>
  <c r="M700" i="1"/>
  <c r="N701" i="1"/>
  <c r="P701" i="1"/>
  <c r="O701" i="1"/>
  <c r="M701" i="1"/>
  <c r="N702" i="1"/>
  <c r="P702" i="1"/>
  <c r="O702" i="1"/>
  <c r="M702" i="1"/>
  <c r="N703" i="1"/>
  <c r="P703" i="1"/>
  <c r="O703" i="1"/>
  <c r="M703" i="1"/>
  <c r="N704" i="1"/>
  <c r="P704" i="1"/>
  <c r="O704" i="1"/>
  <c r="M704" i="1"/>
  <c r="N705" i="1"/>
  <c r="P705" i="1"/>
  <c r="O705" i="1"/>
  <c r="M705" i="1"/>
  <c r="N706" i="1"/>
  <c r="P706" i="1"/>
  <c r="O706" i="1"/>
  <c r="M706" i="1"/>
  <c r="N707" i="1"/>
  <c r="P707" i="1"/>
  <c r="O707" i="1"/>
  <c r="M707" i="1"/>
  <c r="N708" i="1"/>
  <c r="P708" i="1"/>
  <c r="O708" i="1"/>
  <c r="M708" i="1"/>
  <c r="N709" i="1"/>
  <c r="P709" i="1"/>
  <c r="O709" i="1"/>
  <c r="M709" i="1"/>
  <c r="N710" i="1"/>
  <c r="P710" i="1"/>
  <c r="O710" i="1"/>
  <c r="M710" i="1"/>
  <c r="N711" i="1"/>
  <c r="P711" i="1"/>
  <c r="O711" i="1"/>
  <c r="M711" i="1"/>
  <c r="N712" i="1"/>
  <c r="P712" i="1"/>
  <c r="O712" i="1"/>
  <c r="M712" i="1"/>
  <c r="N713" i="1"/>
  <c r="P713" i="1"/>
  <c r="O713" i="1"/>
  <c r="M713" i="1"/>
  <c r="N714" i="1"/>
  <c r="P714" i="1"/>
  <c r="O714" i="1"/>
  <c r="M714" i="1"/>
  <c r="N715" i="1"/>
  <c r="P715" i="1"/>
  <c r="O715" i="1"/>
  <c r="M715" i="1"/>
  <c r="N716" i="1"/>
  <c r="P716" i="1"/>
  <c r="O716" i="1"/>
  <c r="M716" i="1"/>
  <c r="N717" i="1"/>
  <c r="P717" i="1"/>
  <c r="O717" i="1"/>
  <c r="M717" i="1"/>
  <c r="N718" i="1"/>
  <c r="P718" i="1"/>
  <c r="O718" i="1"/>
  <c r="M718" i="1"/>
  <c r="N719" i="1"/>
  <c r="P719" i="1"/>
  <c r="O719" i="1"/>
  <c r="M719" i="1"/>
  <c r="N720" i="1"/>
  <c r="P720" i="1"/>
  <c r="O720" i="1"/>
  <c r="M720" i="1"/>
  <c r="N721" i="1"/>
  <c r="P721" i="1"/>
  <c r="O721" i="1"/>
  <c r="M721" i="1"/>
  <c r="N722" i="1"/>
  <c r="P722" i="1"/>
  <c r="O722" i="1"/>
  <c r="M722" i="1"/>
  <c r="N723" i="1"/>
  <c r="P723" i="1"/>
  <c r="O723" i="1"/>
  <c r="M723" i="1"/>
  <c r="N724" i="1"/>
  <c r="P724" i="1"/>
  <c r="O724" i="1"/>
  <c r="M724" i="1"/>
  <c r="N725" i="1"/>
  <c r="P725" i="1"/>
  <c r="O725" i="1"/>
  <c r="M725" i="1"/>
  <c r="N726" i="1"/>
  <c r="P726" i="1"/>
  <c r="O726" i="1"/>
  <c r="M726" i="1"/>
  <c r="N727" i="1"/>
  <c r="P727" i="1"/>
  <c r="O727" i="1"/>
  <c r="M727" i="1"/>
  <c r="N728" i="1"/>
  <c r="P728" i="1"/>
  <c r="O728" i="1"/>
  <c r="M728" i="1"/>
  <c r="N729" i="1"/>
  <c r="P729" i="1"/>
  <c r="O729" i="1"/>
  <c r="M729" i="1"/>
  <c r="N730" i="1"/>
  <c r="P730" i="1"/>
  <c r="O730" i="1"/>
  <c r="M730" i="1"/>
  <c r="N731" i="1"/>
  <c r="P731" i="1"/>
  <c r="O731" i="1"/>
  <c r="M731" i="1"/>
  <c r="N732" i="1"/>
  <c r="P732" i="1"/>
  <c r="O732" i="1"/>
  <c r="M732" i="1"/>
  <c r="N733" i="1"/>
  <c r="P733" i="1"/>
  <c r="O733" i="1"/>
  <c r="M733" i="1"/>
  <c r="N734" i="1"/>
  <c r="P734" i="1"/>
  <c r="O734" i="1"/>
  <c r="M734" i="1"/>
  <c r="N735" i="1"/>
  <c r="P735" i="1"/>
  <c r="O735" i="1"/>
  <c r="M735" i="1"/>
  <c r="N736" i="1"/>
  <c r="P736" i="1"/>
  <c r="O736" i="1"/>
  <c r="M736" i="1"/>
  <c r="N737" i="1"/>
  <c r="P737" i="1"/>
  <c r="O737" i="1"/>
  <c r="M737" i="1"/>
  <c r="N738" i="1"/>
  <c r="P738" i="1"/>
  <c r="O738" i="1"/>
  <c r="M738" i="1"/>
  <c r="N739" i="1"/>
  <c r="P739" i="1"/>
  <c r="O739" i="1"/>
  <c r="M739" i="1"/>
  <c r="N740" i="1"/>
  <c r="P740" i="1"/>
  <c r="O740" i="1"/>
  <c r="M740" i="1"/>
  <c r="N741" i="1"/>
  <c r="P741" i="1"/>
  <c r="O741" i="1"/>
  <c r="M741" i="1"/>
  <c r="N742" i="1"/>
  <c r="P742" i="1"/>
  <c r="O742" i="1"/>
  <c r="M742" i="1"/>
  <c r="N743" i="1"/>
  <c r="P743" i="1"/>
  <c r="O743" i="1"/>
  <c r="M743" i="1"/>
  <c r="N744" i="1"/>
  <c r="P744" i="1"/>
  <c r="O744" i="1"/>
  <c r="M744" i="1"/>
  <c r="N745" i="1"/>
  <c r="P745" i="1"/>
  <c r="O745" i="1"/>
  <c r="M745" i="1"/>
  <c r="N746" i="1"/>
  <c r="P746" i="1"/>
  <c r="O746" i="1"/>
  <c r="M746" i="1"/>
  <c r="N747" i="1"/>
  <c r="P747" i="1"/>
  <c r="O747" i="1"/>
  <c r="M747" i="1"/>
  <c r="N748" i="1"/>
  <c r="P748" i="1"/>
  <c r="O748" i="1"/>
  <c r="M748" i="1"/>
  <c r="N749" i="1"/>
  <c r="P749" i="1"/>
  <c r="O749" i="1"/>
  <c r="M749" i="1"/>
  <c r="N750" i="1"/>
  <c r="P750" i="1"/>
  <c r="O750" i="1"/>
  <c r="M750" i="1"/>
  <c r="N751" i="1"/>
  <c r="P751" i="1"/>
  <c r="O751" i="1"/>
  <c r="M751" i="1"/>
  <c r="N752" i="1"/>
  <c r="P752" i="1"/>
  <c r="O752" i="1"/>
  <c r="M752" i="1"/>
  <c r="N753" i="1"/>
  <c r="P753" i="1"/>
  <c r="O753" i="1"/>
  <c r="M753" i="1"/>
  <c r="N754" i="1"/>
  <c r="P754" i="1"/>
  <c r="O754" i="1"/>
  <c r="M754" i="1"/>
  <c r="N755" i="1"/>
  <c r="P755" i="1"/>
  <c r="O755" i="1"/>
  <c r="M755" i="1"/>
  <c r="N756" i="1"/>
  <c r="P756" i="1"/>
  <c r="O756" i="1"/>
  <c r="M756" i="1"/>
  <c r="N757" i="1"/>
  <c r="P757" i="1"/>
  <c r="O757" i="1"/>
  <c r="M757" i="1"/>
  <c r="N758" i="1"/>
  <c r="P758" i="1"/>
  <c r="O758" i="1"/>
  <c r="M758" i="1"/>
  <c r="N759" i="1"/>
  <c r="P759" i="1"/>
  <c r="O759" i="1"/>
  <c r="M759" i="1"/>
  <c r="N760" i="1"/>
  <c r="P760" i="1"/>
  <c r="O760" i="1"/>
  <c r="M760" i="1"/>
  <c r="N761" i="1"/>
  <c r="P761" i="1"/>
  <c r="O761" i="1"/>
  <c r="M761" i="1"/>
  <c r="N762" i="1"/>
  <c r="P762" i="1"/>
  <c r="O762" i="1"/>
  <c r="M762" i="1"/>
  <c r="N763" i="1"/>
  <c r="P763" i="1"/>
  <c r="O763" i="1"/>
  <c r="M763" i="1"/>
  <c r="N764" i="1"/>
  <c r="P764" i="1"/>
  <c r="O764" i="1"/>
  <c r="M764" i="1"/>
  <c r="N765" i="1"/>
  <c r="P765" i="1"/>
  <c r="O765" i="1"/>
  <c r="M765" i="1"/>
  <c r="N766" i="1"/>
  <c r="P766" i="1"/>
  <c r="O766" i="1"/>
  <c r="M766" i="1"/>
  <c r="N767" i="1"/>
  <c r="P767" i="1"/>
  <c r="O767" i="1"/>
  <c r="M767" i="1"/>
  <c r="N768" i="1"/>
  <c r="P768" i="1"/>
  <c r="O768" i="1"/>
  <c r="M768" i="1"/>
  <c r="N769" i="1"/>
  <c r="P769" i="1"/>
  <c r="O769" i="1"/>
  <c r="M769" i="1"/>
  <c r="N770" i="1"/>
  <c r="P770" i="1"/>
  <c r="O770" i="1"/>
  <c r="M770" i="1"/>
  <c r="N771" i="1"/>
  <c r="P771" i="1"/>
  <c r="O771" i="1"/>
  <c r="M771" i="1"/>
  <c r="N772" i="1"/>
  <c r="P772" i="1"/>
  <c r="O772" i="1"/>
  <c r="M772" i="1"/>
  <c r="N773" i="1"/>
  <c r="P773" i="1"/>
  <c r="O773" i="1"/>
  <c r="M773" i="1"/>
  <c r="P3" i="1"/>
  <c r="AC3" i="1" s="1"/>
  <c r="O3" i="1"/>
  <c r="N3" i="1"/>
  <c r="M3" i="1"/>
  <c r="AD3" i="1" s="1"/>
  <c r="E7" i="2"/>
  <c r="E5" i="2"/>
  <c r="E4" i="2"/>
  <c r="H4" i="2" s="1"/>
  <c r="E8" i="2"/>
  <c r="S3" i="1" l="1"/>
  <c r="B5" i="4"/>
  <c r="I10" i="2"/>
  <c r="I7" i="2"/>
  <c r="I11" i="2"/>
  <c r="I5" i="2"/>
  <c r="R92" i="1"/>
  <c r="R80" i="1"/>
  <c r="R83" i="1"/>
  <c r="R308" i="1"/>
  <c r="R311" i="1"/>
  <c r="R243" i="1"/>
  <c r="R9" i="1"/>
  <c r="R87" i="1"/>
  <c r="R506" i="1"/>
  <c r="R100" i="1"/>
  <c r="R103" i="1"/>
  <c r="R732" i="1"/>
  <c r="R688" i="1"/>
  <c r="R668" i="1"/>
  <c r="R636" i="1"/>
  <c r="R735" i="1"/>
  <c r="R671" i="1"/>
  <c r="R639" i="1"/>
  <c r="R459" i="1"/>
  <c r="R332" i="1"/>
  <c r="R301" i="1"/>
  <c r="R556" i="1"/>
  <c r="R446" i="1"/>
  <c r="R763" i="1"/>
  <c r="R767" i="1"/>
  <c r="R231" i="1"/>
  <c r="R188" i="1"/>
  <c r="R164" i="1"/>
  <c r="R160" i="1"/>
  <c r="R156" i="1"/>
  <c r="R152" i="1"/>
  <c r="R148" i="1"/>
  <c r="R140" i="1"/>
  <c r="R136" i="1"/>
  <c r="B6" i="4"/>
  <c r="R719" i="1"/>
  <c r="R240" i="1"/>
  <c r="R163" i="1"/>
  <c r="R380" i="1"/>
  <c r="R339" i="1"/>
  <c r="R518" i="1"/>
  <c r="R510" i="1"/>
  <c r="R112" i="1"/>
  <c r="R35" i="1"/>
  <c r="R739" i="1"/>
  <c r="R115" i="1"/>
  <c r="R612" i="1"/>
  <c r="R599" i="1"/>
  <c r="R588" i="1"/>
  <c r="R584" i="1"/>
  <c r="R560" i="1"/>
  <c r="R520" i="1"/>
  <c r="R220" i="1"/>
  <c r="R111" i="1"/>
  <c r="R764" i="1"/>
  <c r="R675" i="1"/>
  <c r="R627" i="1"/>
  <c r="R587" i="1"/>
  <c r="R523" i="1"/>
  <c r="R376" i="1"/>
  <c r="R320" i="1"/>
  <c r="R279" i="1"/>
  <c r="R228" i="1"/>
  <c r="R744" i="1"/>
  <c r="R736" i="1"/>
  <c r="R733" i="1"/>
  <c r="R730" i="1"/>
  <c r="R507" i="1"/>
  <c r="R503" i="1"/>
  <c r="R443" i="1"/>
  <c r="R439" i="1"/>
  <c r="R428" i="1"/>
  <c r="R407" i="1"/>
  <c r="R391" i="1"/>
  <c r="R360" i="1"/>
  <c r="R353" i="1"/>
  <c r="R336" i="1"/>
  <c r="R232" i="1"/>
  <c r="R211" i="1"/>
  <c r="R76" i="1"/>
  <c r="R748" i="1"/>
  <c r="R712" i="1"/>
  <c r="R704" i="1"/>
  <c r="R559" i="1"/>
  <c r="R543" i="1"/>
  <c r="R540" i="1"/>
  <c r="R521" i="1"/>
  <c r="R487" i="1"/>
  <c r="R479" i="1"/>
  <c r="R457" i="1"/>
  <c r="R93" i="1"/>
  <c r="R90" i="1"/>
  <c r="R56" i="1"/>
  <c r="R44" i="1"/>
  <c r="R548" i="1"/>
  <c r="R535" i="1"/>
  <c r="R524" i="1"/>
  <c r="R476" i="1"/>
  <c r="R460" i="1"/>
  <c r="R124" i="1"/>
  <c r="R116" i="1"/>
  <c r="R110" i="1"/>
  <c r="R39" i="1"/>
  <c r="R684" i="1"/>
  <c r="R648" i="1"/>
  <c r="R640" i="1"/>
  <c r="R637" i="1"/>
  <c r="R634" i="1"/>
  <c r="R602" i="1"/>
  <c r="R591" i="1"/>
  <c r="R567" i="1"/>
  <c r="R562" i="1"/>
  <c r="R538" i="1"/>
  <c r="R527" i="1"/>
  <c r="R496" i="1"/>
  <c r="R495" i="1"/>
  <c r="R199" i="1"/>
  <c r="R191" i="1"/>
  <c r="R183" i="1"/>
  <c r="R167" i="1"/>
  <c r="R143" i="1"/>
  <c r="R127" i="1"/>
  <c r="R119" i="1"/>
  <c r="R64" i="1"/>
  <c r="R755" i="1"/>
  <c r="R721" i="1"/>
  <c r="R689" i="1"/>
  <c r="R687" i="1"/>
  <c r="R643" i="1"/>
  <c r="R603" i="1"/>
  <c r="R594" i="1"/>
  <c r="R570" i="1"/>
  <c r="R563" i="1"/>
  <c r="R371" i="1"/>
  <c r="R327" i="1"/>
  <c r="R221" i="1"/>
  <c r="R218" i="1"/>
  <c r="R170" i="1"/>
  <c r="R768" i="1"/>
  <c r="R724" i="1"/>
  <c r="R720" i="1"/>
  <c r="R700" i="1"/>
  <c r="R692" i="1"/>
  <c r="R652" i="1"/>
  <c r="R616" i="1"/>
  <c r="R611" i="1"/>
  <c r="R608" i="1"/>
  <c r="R568" i="1"/>
  <c r="R437" i="1"/>
  <c r="R421" i="1"/>
  <c r="R379" i="1"/>
  <c r="R344" i="1"/>
  <c r="R330" i="1"/>
  <c r="R323" i="1"/>
  <c r="R292" i="1"/>
  <c r="R284" i="1"/>
  <c r="R280" i="1"/>
  <c r="R771" i="1"/>
  <c r="R723" i="1"/>
  <c r="R703" i="1"/>
  <c r="R691" i="1"/>
  <c r="R657" i="1"/>
  <c r="R655" i="1"/>
  <c r="R468" i="1"/>
  <c r="R456" i="1"/>
  <c r="R440" i="1"/>
  <c r="R424" i="1"/>
  <c r="R392" i="1"/>
  <c r="R388" i="1"/>
  <c r="R349" i="1"/>
  <c r="R347" i="1"/>
  <c r="R333" i="1"/>
  <c r="R295" i="1"/>
  <c r="R291" i="1"/>
  <c r="R271" i="1"/>
  <c r="R263" i="1"/>
  <c r="R208" i="1"/>
  <c r="R29" i="1"/>
  <c r="R25" i="1"/>
  <c r="R31" i="1"/>
  <c r="R10" i="1"/>
  <c r="R21" i="1"/>
  <c r="R13" i="1"/>
  <c r="R701" i="1"/>
  <c r="R698" i="1"/>
  <c r="R660" i="1"/>
  <c r="R656" i="1"/>
  <c r="R620" i="1"/>
  <c r="R566" i="1"/>
  <c r="R539" i="1"/>
  <c r="R530" i="1"/>
  <c r="R498" i="1"/>
  <c r="R447" i="1"/>
  <c r="R441" i="1"/>
  <c r="R366" i="1"/>
  <c r="R358" i="1"/>
  <c r="R335" i="1"/>
  <c r="R252" i="1"/>
  <c r="R196" i="1"/>
  <c r="R172" i="1"/>
  <c r="R128" i="1"/>
  <c r="R125" i="1"/>
  <c r="R122" i="1"/>
  <c r="R104" i="1"/>
  <c r="R75" i="1"/>
  <c r="R67" i="1"/>
  <c r="R45" i="1"/>
  <c r="R42" i="1"/>
  <c r="R753" i="1"/>
  <c r="R751" i="1"/>
  <c r="R707" i="1"/>
  <c r="R659" i="1"/>
  <c r="R625" i="1"/>
  <c r="R623" i="1"/>
  <c r="R574" i="1"/>
  <c r="R552" i="1"/>
  <c r="R547" i="1"/>
  <c r="R544" i="1"/>
  <c r="R502" i="1"/>
  <c r="R448" i="1"/>
  <c r="R408" i="1"/>
  <c r="R400" i="1"/>
  <c r="R259" i="1"/>
  <c r="R255" i="1"/>
  <c r="R212" i="1"/>
  <c r="R131" i="1"/>
  <c r="R68" i="1"/>
  <c r="R756" i="1"/>
  <c r="R752" i="1"/>
  <c r="R716" i="1"/>
  <c r="R680" i="1"/>
  <c r="R672" i="1"/>
  <c r="R669" i="1"/>
  <c r="R666" i="1"/>
  <c r="R628" i="1"/>
  <c r="R624" i="1"/>
  <c r="R607" i="1"/>
  <c r="R604" i="1"/>
  <c r="R596" i="1"/>
  <c r="R580" i="1"/>
  <c r="R575" i="1"/>
  <c r="R572" i="1"/>
  <c r="R488" i="1"/>
  <c r="R484" i="1"/>
  <c r="R451" i="1"/>
  <c r="R411" i="1"/>
  <c r="R365" i="1"/>
  <c r="R324" i="1"/>
  <c r="R276" i="1"/>
  <c r="R215" i="1"/>
  <c r="R71" i="1"/>
  <c r="R19" i="1"/>
  <c r="R5" i="1"/>
  <c r="R17" i="1"/>
  <c r="R30" i="1"/>
  <c r="R741" i="1"/>
  <c r="R709" i="1"/>
  <c r="R677" i="1"/>
  <c r="R645" i="1"/>
  <c r="R610" i="1"/>
  <c r="R579" i="1"/>
  <c r="R576" i="1"/>
  <c r="R546" i="1"/>
  <c r="R532" i="1"/>
  <c r="R516" i="1"/>
  <c r="R504" i="1"/>
  <c r="R499" i="1"/>
  <c r="R396" i="1"/>
  <c r="R355" i="1"/>
  <c r="R319" i="1"/>
  <c r="R287" i="1"/>
  <c r="R275" i="1"/>
  <c r="R251" i="1"/>
  <c r="R184" i="1"/>
  <c r="R180" i="1"/>
  <c r="R34" i="1"/>
  <c r="R436" i="1"/>
  <c r="R364" i="1"/>
  <c r="R296" i="1"/>
  <c r="R288" i="1"/>
  <c r="R765" i="1"/>
  <c r="R759" i="1"/>
  <c r="R750" i="1"/>
  <c r="R747" i="1"/>
  <c r="R727" i="1"/>
  <c r="R718" i="1"/>
  <c r="R715" i="1"/>
  <c r="R695" i="1"/>
  <c r="R686" i="1"/>
  <c r="R683" i="1"/>
  <c r="R663" i="1"/>
  <c r="R654" i="1"/>
  <c r="R651" i="1"/>
  <c r="R631" i="1"/>
  <c r="R622" i="1"/>
  <c r="R619" i="1"/>
  <c r="R585" i="1"/>
  <c r="R582" i="1"/>
  <c r="R571" i="1"/>
  <c r="R558" i="1"/>
  <c r="R555" i="1"/>
  <c r="R367" i="1"/>
  <c r="R96" i="1"/>
  <c r="R91" i="1"/>
  <c r="R48" i="1"/>
  <c r="R43" i="1"/>
  <c r="R762" i="1"/>
  <c r="R583" i="1"/>
  <c r="R519" i="1"/>
  <c r="R511" i="1"/>
  <c r="R508" i="1"/>
  <c r="R467" i="1"/>
  <c r="R430" i="1"/>
  <c r="R427" i="1"/>
  <c r="R389" i="1"/>
  <c r="R387" i="1"/>
  <c r="R372" i="1"/>
  <c r="R368" i="1"/>
  <c r="R361" i="1"/>
  <c r="R298" i="1"/>
  <c r="R268" i="1"/>
  <c r="R264" i="1"/>
  <c r="R260" i="1"/>
  <c r="R173" i="1"/>
  <c r="R171" i="1"/>
  <c r="R159" i="1"/>
  <c r="R151" i="1"/>
  <c r="R123" i="1"/>
  <c r="R99" i="1"/>
  <c r="R51" i="1"/>
  <c r="R772" i="1"/>
  <c r="R769" i="1"/>
  <c r="R757" i="1"/>
  <c r="R725" i="1"/>
  <c r="R693" i="1"/>
  <c r="R661" i="1"/>
  <c r="R629" i="1"/>
  <c r="R192" i="1"/>
  <c r="R176" i="1"/>
  <c r="R165" i="1"/>
  <c r="R132" i="1"/>
  <c r="R108" i="1"/>
  <c r="R766" i="1"/>
  <c r="R760" i="1"/>
  <c r="R740" i="1"/>
  <c r="R737" i="1"/>
  <c r="R728" i="1"/>
  <c r="R708" i="1"/>
  <c r="R705" i="1"/>
  <c r="R696" i="1"/>
  <c r="R676" i="1"/>
  <c r="R673" i="1"/>
  <c r="R664" i="1"/>
  <c r="R644" i="1"/>
  <c r="R641" i="1"/>
  <c r="R632" i="1"/>
  <c r="R469" i="1"/>
  <c r="R444" i="1"/>
  <c r="R395" i="1"/>
  <c r="R304" i="1"/>
  <c r="R266" i="1"/>
  <c r="R244" i="1"/>
  <c r="R241" i="1"/>
  <c r="R238" i="1"/>
  <c r="R195" i="1"/>
  <c r="R179" i="1"/>
  <c r="R135" i="1"/>
  <c r="R743" i="1"/>
  <c r="R734" i="1"/>
  <c r="R731" i="1"/>
  <c r="R711" i="1"/>
  <c r="R702" i="1"/>
  <c r="R699" i="1"/>
  <c r="R679" i="1"/>
  <c r="R670" i="1"/>
  <c r="R667" i="1"/>
  <c r="R647" i="1"/>
  <c r="R638" i="1"/>
  <c r="R635" i="1"/>
  <c r="R595" i="1"/>
  <c r="R592" i="1"/>
  <c r="R531" i="1"/>
  <c r="R528" i="1"/>
  <c r="R494" i="1"/>
  <c r="R472" i="1"/>
  <c r="R416" i="1"/>
  <c r="R412" i="1"/>
  <c r="R409" i="1"/>
  <c r="R398" i="1"/>
  <c r="R352" i="1"/>
  <c r="R331" i="1"/>
  <c r="R307" i="1"/>
  <c r="R269" i="1"/>
  <c r="R247" i="1"/>
  <c r="R239" i="1"/>
  <c r="R204" i="1"/>
  <c r="R144" i="1"/>
  <c r="R141" i="1"/>
  <c r="R138" i="1"/>
  <c r="R60" i="1"/>
  <c r="R52" i="1"/>
  <c r="R773" i="1"/>
  <c r="R749" i="1"/>
  <c r="R746" i="1"/>
  <c r="R717" i="1"/>
  <c r="R714" i="1"/>
  <c r="R685" i="1"/>
  <c r="R682" i="1"/>
  <c r="R653" i="1"/>
  <c r="R650" i="1"/>
  <c r="R621" i="1"/>
  <c r="R618" i="1"/>
  <c r="R598" i="1"/>
  <c r="R564" i="1"/>
  <c r="R554" i="1"/>
  <c r="R534" i="1"/>
  <c r="R489" i="1"/>
  <c r="R486" i="1"/>
  <c r="R478" i="1"/>
  <c r="R475" i="1"/>
  <c r="R419" i="1"/>
  <c r="R399" i="1"/>
  <c r="R357" i="1"/>
  <c r="R340" i="1"/>
  <c r="R316" i="1"/>
  <c r="R272" i="1"/>
  <c r="R256" i="1"/>
  <c r="R253" i="1"/>
  <c r="R250" i="1"/>
  <c r="R207" i="1"/>
  <c r="R147" i="1"/>
  <c r="R139" i="1"/>
  <c r="R88" i="1"/>
  <c r="R84" i="1"/>
  <c r="R79" i="1"/>
  <c r="R78" i="1"/>
  <c r="R55" i="1"/>
  <c r="R36" i="1"/>
  <c r="R758" i="1"/>
  <c r="R742" i="1"/>
  <c r="R726" i="1"/>
  <c r="R710" i="1"/>
  <c r="R694" i="1"/>
  <c r="R678" i="1"/>
  <c r="R662" i="1"/>
  <c r="R646" i="1"/>
  <c r="R630" i="1"/>
  <c r="R615" i="1"/>
  <c r="R606" i="1"/>
  <c r="R590" i="1"/>
  <c r="R578" i="1"/>
  <c r="R551" i="1"/>
  <c r="R542" i="1"/>
  <c r="R526" i="1"/>
  <c r="R515" i="1"/>
  <c r="R512" i="1"/>
  <c r="R500" i="1"/>
  <c r="R492" i="1"/>
  <c r="R483" i="1"/>
  <c r="R480" i="1"/>
  <c r="R464" i="1"/>
  <c r="R455" i="1"/>
  <c r="R415" i="1"/>
  <c r="R404" i="1"/>
  <c r="R377" i="1"/>
  <c r="R363" i="1"/>
  <c r="R351" i="1"/>
  <c r="R345" i="1"/>
  <c r="R315" i="1"/>
  <c r="R303" i="1"/>
  <c r="R248" i="1"/>
  <c r="R236" i="1"/>
  <c r="R229" i="1"/>
  <c r="R203" i="1"/>
  <c r="R77" i="1"/>
  <c r="R74" i="1"/>
  <c r="R63" i="1"/>
  <c r="R40" i="1"/>
  <c r="R27" i="1"/>
  <c r="R18" i="1"/>
  <c r="R16" i="1"/>
  <c r="R28" i="1"/>
  <c r="R7" i="1"/>
  <c r="R22" i="1"/>
  <c r="R20" i="1"/>
  <c r="R32" i="1"/>
  <c r="R11" i="1"/>
  <c r="R491" i="1"/>
  <c r="R471" i="1"/>
  <c r="R431" i="1"/>
  <c r="R420" i="1"/>
  <c r="R403" i="1"/>
  <c r="R393" i="1"/>
  <c r="R382" i="1"/>
  <c r="R373" i="1"/>
  <c r="R348" i="1"/>
  <c r="R312" i="1"/>
  <c r="R300" i="1"/>
  <c r="R293" i="1"/>
  <c r="R267" i="1"/>
  <c r="R223" i="1"/>
  <c r="R200" i="1"/>
  <c r="R189" i="1"/>
  <c r="R186" i="1"/>
  <c r="R177" i="1"/>
  <c r="R174" i="1"/>
  <c r="R157" i="1"/>
  <c r="R154" i="1"/>
  <c r="R61" i="1"/>
  <c r="R58" i="1"/>
  <c r="R47" i="1"/>
  <c r="R23" i="1"/>
  <c r="R14" i="1"/>
  <c r="R770" i="1"/>
  <c r="R754" i="1"/>
  <c r="R738" i="1"/>
  <c r="R722" i="1"/>
  <c r="R706" i="1"/>
  <c r="R690" i="1"/>
  <c r="R674" i="1"/>
  <c r="R658" i="1"/>
  <c r="R642" i="1"/>
  <c r="R626" i="1"/>
  <c r="R586" i="1"/>
  <c r="R522" i="1"/>
  <c r="R490" i="1"/>
  <c r="R473" i="1"/>
  <c r="R462" i="1"/>
  <c r="R453" i="1"/>
  <c r="R432" i="1"/>
  <c r="R423" i="1"/>
  <c r="R383" i="1"/>
  <c r="R285" i="1"/>
  <c r="R282" i="1"/>
  <c r="R234" i="1"/>
  <c r="R224" i="1"/>
  <c r="R187" i="1"/>
  <c r="R175" i="1"/>
  <c r="R109" i="1"/>
  <c r="R106" i="1"/>
  <c r="R95" i="1"/>
  <c r="R94" i="1"/>
  <c r="R72" i="1"/>
  <c r="R59" i="1"/>
  <c r="R26" i="1"/>
  <c r="R24" i="1"/>
  <c r="R761" i="1"/>
  <c r="R745" i="1"/>
  <c r="R729" i="1"/>
  <c r="R713" i="1"/>
  <c r="R697" i="1"/>
  <c r="R681" i="1"/>
  <c r="R665" i="1"/>
  <c r="R649" i="1"/>
  <c r="R633" i="1"/>
  <c r="R617" i="1"/>
  <c r="R614" i="1"/>
  <c r="R600" i="1"/>
  <c r="R553" i="1"/>
  <c r="R550" i="1"/>
  <c r="R536" i="1"/>
  <c r="R514" i="1"/>
  <c r="R482" i="1"/>
  <c r="R463" i="1"/>
  <c r="R452" i="1"/>
  <c r="R435" i="1"/>
  <c r="R425" i="1"/>
  <c r="R414" i="1"/>
  <c r="R405" i="1"/>
  <c r="R384" i="1"/>
  <c r="R375" i="1"/>
  <c r="R343" i="1"/>
  <c r="R328" i="1"/>
  <c r="R317" i="1"/>
  <c r="R314" i="1"/>
  <c r="R305" i="1"/>
  <c r="R302" i="1"/>
  <c r="R237" i="1"/>
  <c r="R227" i="1"/>
  <c r="R216" i="1"/>
  <c r="R205" i="1"/>
  <c r="R202" i="1"/>
  <c r="R168" i="1"/>
  <c r="R120" i="1"/>
  <c r="R107" i="1"/>
  <c r="R33" i="1"/>
  <c r="R15" i="1"/>
  <c r="R6" i="1"/>
  <c r="R589" i="1"/>
  <c r="R557" i="1"/>
  <c r="R525" i="1"/>
  <c r="R493" i="1"/>
  <c r="R593" i="1"/>
  <c r="R561" i="1"/>
  <c r="R529" i="1"/>
  <c r="R497" i="1"/>
  <c r="R466" i="1"/>
  <c r="R450" i="1"/>
  <c r="R434" i="1"/>
  <c r="R418" i="1"/>
  <c r="R402" i="1"/>
  <c r="R386" i="1"/>
  <c r="R370" i="1"/>
  <c r="R321" i="1"/>
  <c r="R309" i="1"/>
  <c r="R257" i="1"/>
  <c r="R245" i="1"/>
  <c r="R193" i="1"/>
  <c r="R181" i="1"/>
  <c r="R597" i="1"/>
  <c r="R565" i="1"/>
  <c r="R533" i="1"/>
  <c r="R501" i="1"/>
  <c r="R318" i="1"/>
  <c r="R254" i="1"/>
  <c r="R190" i="1"/>
  <c r="R126" i="1"/>
  <c r="R601" i="1"/>
  <c r="R569" i="1"/>
  <c r="R537" i="1"/>
  <c r="R505" i="1"/>
  <c r="R470" i="1"/>
  <c r="R454" i="1"/>
  <c r="R438" i="1"/>
  <c r="R422" i="1"/>
  <c r="R406" i="1"/>
  <c r="R390" i="1"/>
  <c r="R374" i="1"/>
  <c r="R356" i="1"/>
  <c r="R337" i="1"/>
  <c r="R325" i="1"/>
  <c r="R273" i="1"/>
  <c r="R261" i="1"/>
  <c r="R209" i="1"/>
  <c r="R197" i="1"/>
  <c r="R605" i="1"/>
  <c r="R573" i="1"/>
  <c r="R541" i="1"/>
  <c r="R509" i="1"/>
  <c r="R477" i="1"/>
  <c r="R461" i="1"/>
  <c r="R445" i="1"/>
  <c r="R429" i="1"/>
  <c r="R413" i="1"/>
  <c r="R397" i="1"/>
  <c r="R381" i="1"/>
  <c r="R334" i="1"/>
  <c r="R283" i="1"/>
  <c r="R270" i="1"/>
  <c r="R219" i="1"/>
  <c r="R206" i="1"/>
  <c r="R155" i="1"/>
  <c r="R142" i="1"/>
  <c r="B2" i="4"/>
  <c r="R609" i="1"/>
  <c r="R577" i="1"/>
  <c r="R545" i="1"/>
  <c r="R513" i="1"/>
  <c r="R481" i="1"/>
  <c r="R474" i="1"/>
  <c r="R458" i="1"/>
  <c r="R442" i="1"/>
  <c r="R426" i="1"/>
  <c r="R410" i="1"/>
  <c r="R394" i="1"/>
  <c r="R378" i="1"/>
  <c r="R362" i="1"/>
  <c r="R359" i="1"/>
  <c r="R341" i="1"/>
  <c r="R289" i="1"/>
  <c r="R277" i="1"/>
  <c r="R225" i="1"/>
  <c r="R213" i="1"/>
  <c r="R613" i="1"/>
  <c r="R581" i="1"/>
  <c r="R549" i="1"/>
  <c r="R517" i="1"/>
  <c r="R485" i="1"/>
  <c r="R465" i="1"/>
  <c r="R449" i="1"/>
  <c r="R433" i="1"/>
  <c r="R417" i="1"/>
  <c r="R401" i="1"/>
  <c r="R385" i="1"/>
  <c r="R369" i="1"/>
  <c r="R338" i="1"/>
  <c r="R299" i="1"/>
  <c r="R286" i="1"/>
  <c r="R235" i="1"/>
  <c r="R222" i="1"/>
  <c r="R158" i="1"/>
  <c r="R354" i="1"/>
  <c r="R161" i="1"/>
  <c r="R145" i="1"/>
  <c r="R129" i="1"/>
  <c r="R113" i="1"/>
  <c r="R97" i="1"/>
  <c r="R81" i="1"/>
  <c r="R65" i="1"/>
  <c r="R49" i="1"/>
  <c r="R62" i="1"/>
  <c r="R46" i="1"/>
  <c r="R149" i="1"/>
  <c r="R133" i="1"/>
  <c r="R117" i="1"/>
  <c r="R101" i="1"/>
  <c r="R85" i="1"/>
  <c r="R69" i="1"/>
  <c r="R53" i="1"/>
  <c r="R37" i="1"/>
  <c r="R342" i="1"/>
  <c r="R322" i="1"/>
  <c r="R306" i="1"/>
  <c r="R290" i="1"/>
  <c r="R274" i="1"/>
  <c r="R258" i="1"/>
  <c r="R242" i="1"/>
  <c r="R226" i="1"/>
  <c r="R210" i="1"/>
  <c r="R194" i="1"/>
  <c r="R178" i="1"/>
  <c r="R162" i="1"/>
  <c r="R146" i="1"/>
  <c r="R130" i="1"/>
  <c r="R114" i="1"/>
  <c r="R98" i="1"/>
  <c r="R82" i="1"/>
  <c r="R66" i="1"/>
  <c r="R50" i="1"/>
  <c r="R346" i="1"/>
  <c r="R329" i="1"/>
  <c r="R313" i="1"/>
  <c r="R297" i="1"/>
  <c r="R281" i="1"/>
  <c r="R265" i="1"/>
  <c r="R249" i="1"/>
  <c r="R233" i="1"/>
  <c r="R217" i="1"/>
  <c r="R201" i="1"/>
  <c r="R185" i="1"/>
  <c r="R169" i="1"/>
  <c r="R153" i="1"/>
  <c r="R137" i="1"/>
  <c r="R121" i="1"/>
  <c r="R105" i="1"/>
  <c r="R89" i="1"/>
  <c r="R73" i="1"/>
  <c r="R57" i="1"/>
  <c r="R41" i="1"/>
  <c r="R350" i="1"/>
  <c r="R326" i="1"/>
  <c r="R310" i="1"/>
  <c r="R294" i="1"/>
  <c r="R278" i="1"/>
  <c r="R262" i="1"/>
  <c r="R246" i="1"/>
  <c r="R230" i="1"/>
  <c r="R214" i="1"/>
  <c r="R198" i="1"/>
  <c r="R182" i="1"/>
  <c r="R166" i="1"/>
  <c r="R150" i="1"/>
  <c r="R134" i="1"/>
  <c r="R118" i="1"/>
  <c r="R102" i="1"/>
  <c r="R86" i="1"/>
  <c r="R70" i="1"/>
  <c r="R54" i="1"/>
  <c r="R38" i="1"/>
  <c r="B3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<sst xmlns="http://schemas.openxmlformats.org/spreadsheetml/2006/main" count="179" uniqueCount="108">
  <si>
    <t xml:space="preserve">Дата оформления </t>
  </si>
  <si>
    <t>№</t>
  </si>
  <si>
    <t xml:space="preserve">№ Заказа </t>
  </si>
  <si>
    <t>Наименование товара</t>
  </si>
  <si>
    <t>Кол-во</t>
  </si>
  <si>
    <t>Заход 1шт.</t>
  </si>
  <si>
    <t>Итог</t>
  </si>
  <si>
    <t>Витрина</t>
  </si>
  <si>
    <t>Статус заказа</t>
  </si>
  <si>
    <t xml:space="preserve">Дата отгрузки </t>
  </si>
  <si>
    <t>Дата получения</t>
  </si>
  <si>
    <t>Дата зачисления</t>
  </si>
  <si>
    <t xml:space="preserve">Выплата </t>
  </si>
  <si>
    <t>Проход</t>
  </si>
  <si>
    <t xml:space="preserve">% </t>
  </si>
  <si>
    <t>ОТГРУЖЕН</t>
  </si>
  <si>
    <t xml:space="preserve">ОТМЕНА </t>
  </si>
  <si>
    <t>ОПЛАЧЕН</t>
  </si>
  <si>
    <t>ВОЗВРАТ</t>
  </si>
  <si>
    <t>ДОСТАВЛЕН</t>
  </si>
  <si>
    <t>Выплата / ИТОГО</t>
  </si>
  <si>
    <t xml:space="preserve">ОТМ/ ВЗРТ </t>
  </si>
  <si>
    <t>ИТОГ заход</t>
  </si>
  <si>
    <t>ИТОГ витрина</t>
  </si>
  <si>
    <t>ИТОГ прогноз</t>
  </si>
  <si>
    <t>Приход от ММ</t>
  </si>
  <si>
    <t>Прибыль СЕЙЧАС</t>
  </si>
  <si>
    <t>В обороте СЕЙЧАС</t>
  </si>
  <si>
    <t>ОТМЕНЫ в пути</t>
  </si>
  <si>
    <t>Партнеры</t>
  </si>
  <si>
    <t>ВЛ 1</t>
  </si>
  <si>
    <t>ВЛ I</t>
  </si>
  <si>
    <t>ВЛ 2</t>
  </si>
  <si>
    <t>ВЛ II</t>
  </si>
  <si>
    <t>ВЛ 3</t>
  </si>
  <si>
    <t>ВЛ III</t>
  </si>
  <si>
    <t>ВЛ 4</t>
  </si>
  <si>
    <t>ВЛ IV</t>
  </si>
  <si>
    <t>ВЛ 5</t>
  </si>
  <si>
    <t>ВЛ V</t>
  </si>
  <si>
    <t>АМ 1</t>
  </si>
  <si>
    <t>АМ I</t>
  </si>
  <si>
    <t>АМ 2</t>
  </si>
  <si>
    <t>АМ II</t>
  </si>
  <si>
    <t>АМ 3</t>
  </si>
  <si>
    <t>АМ III</t>
  </si>
  <si>
    <t>АМ 4</t>
  </si>
  <si>
    <t>АМ IV</t>
  </si>
  <si>
    <t>АМ 5</t>
  </si>
  <si>
    <t>АМ V</t>
  </si>
  <si>
    <t>АН 1</t>
  </si>
  <si>
    <t>АН I</t>
  </si>
  <si>
    <t>АН 2</t>
  </si>
  <si>
    <t>АН II</t>
  </si>
  <si>
    <t>АН 3</t>
  </si>
  <si>
    <t>АН III</t>
  </si>
  <si>
    <t>АН 4</t>
  </si>
  <si>
    <t>АН IV</t>
  </si>
  <si>
    <t>АН 5</t>
  </si>
  <si>
    <t>АН V</t>
  </si>
  <si>
    <t>? 1</t>
  </si>
  <si>
    <t>? I</t>
  </si>
  <si>
    <t>? 2</t>
  </si>
  <si>
    <t>? II</t>
  </si>
  <si>
    <t>? 3</t>
  </si>
  <si>
    <t>? III</t>
  </si>
  <si>
    <t>? 4</t>
  </si>
  <si>
    <t>? IV</t>
  </si>
  <si>
    <t>? 5</t>
  </si>
  <si>
    <t>? V</t>
  </si>
  <si>
    <t>-------------------------ЯНДЕКС-------------------------</t>
  </si>
  <si>
    <t>-----</t>
  </si>
  <si>
    <t xml:space="preserve">----- </t>
  </si>
  <si>
    <t>Комиссия маркета</t>
  </si>
  <si>
    <t xml:space="preserve">₽ </t>
  </si>
  <si>
    <t>НАЛОГИ</t>
  </si>
  <si>
    <t>ПРИБЫЛЬ</t>
  </si>
  <si>
    <t xml:space="preserve"> под 1%</t>
  </si>
  <si>
    <t>под 5%</t>
  </si>
  <si>
    <t>% за вывод</t>
  </si>
  <si>
    <t>ЯМ</t>
  </si>
  <si>
    <t>ПРОГНОЗ</t>
  </si>
  <si>
    <t xml:space="preserve">1 выплата </t>
  </si>
  <si>
    <t>2 выплата</t>
  </si>
  <si>
    <t>Прибыль</t>
  </si>
  <si>
    <t>ИТОГ</t>
  </si>
  <si>
    <t>Получен</t>
  </si>
  <si>
    <t>Вернулся</t>
  </si>
  <si>
    <t>ОТМ-ВОЗ</t>
  </si>
  <si>
    <t>Проверен</t>
  </si>
  <si>
    <t xml:space="preserve">Дата получения </t>
  </si>
  <si>
    <t xml:space="preserve">₽ вернули клиенту </t>
  </si>
  <si>
    <t>Продан</t>
  </si>
  <si>
    <t>Список</t>
  </si>
  <si>
    <t>БРАК</t>
  </si>
  <si>
    <t>Уценка</t>
  </si>
  <si>
    <t>Пломбы</t>
  </si>
  <si>
    <t xml:space="preserve">Подмена </t>
  </si>
  <si>
    <t>Возврат К</t>
  </si>
  <si>
    <t>ПРИМЕЧАНИЕ (например: на диагносике)</t>
  </si>
  <si>
    <t>ДА</t>
  </si>
  <si>
    <t>НЕТ</t>
  </si>
  <si>
    <t>Чек-лист заказа</t>
  </si>
  <si>
    <t>Маржа</t>
  </si>
  <si>
    <t>сумма</t>
  </si>
  <si>
    <t>среднее</t>
  </si>
  <si>
    <t>например 29.09</t>
  </si>
  <si>
    <t>например 30.09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</si>
</sst>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8"/>
      <color theme="1"/>
      <name val="Abadi MT Condensed Light"/>
      <family val="2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3" fontId="0" fillId="0" borderId="0" xfId="0" applyNumberFormat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0" borderId="3" xfId="0" applyBorder="1"/>
    <xf numFmtId="0" fontId="2" fillId="2" borderId="4" xfId="0" applyFont="1" applyFill="1" applyBorder="1" applyAlignment="1">
      <alignment horizontal="left" vertical="center"/>
    </xf>
    <xf numFmtId="0" fontId="0" fillId="0" borderId="5" xfId="0" applyBorder="1"/>
    <xf numFmtId="0" fontId="2" fillId="2" borderId="6" xfId="0" applyFont="1" applyFill="1" applyBorder="1" applyAlignment="1">
      <alignment horizontal="left" vertical="center"/>
    </xf>
    <xf numFmtId="0" fontId="0" fillId="0" borderId="7" xfId="0" applyBorder="1"/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textRotation="45"/>
    </xf>
    <xf numFmtId="0" fontId="1" fillId="0" borderId="0" xfId="0" applyFont="1"/>
    <xf numFmtId="14" fontId="0" fillId="0" borderId="0" xfId="0" applyNumberFormat="1"/>
    <xf numFmtId="0" fontId="5" fillId="3" borderId="1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center" vertical="center" textRotation="90" wrapText="1"/>
    </xf>
    <xf numFmtId="164" fontId="0" fillId="0" borderId="0" xfId="0" applyNumberFormat="1" applyAlignment="1">
      <alignment horizontal="left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5" fillId="3" borderId="14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lor theme="1"/>
      </font>
      <fill>
        <patternFill patternType="darkHorizontal">
          <fgColor rgb="FFFF0000"/>
          <bgColor rgb="FFEFBAB8"/>
        </patternFill>
      </fill>
    </dxf>
    <dxf>
      <font>
        <strike/>
        <color theme="0" tint="-0.499984740745262"/>
      </font>
    </dxf>
    <dxf>
      <font>
        <color rgb="FFFF0000"/>
      </font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  <color rgb="FFFF0000"/>
      </font>
    </dxf>
    <dxf>
      <font>
        <b val="0"/>
        <i val="0"/>
        <strike val="0"/>
        <u val="none"/>
        <color theme="5" tint="0.39994506668294322"/>
      </font>
    </dxf>
    <dxf>
      <font>
        <color rgb="FF92D050"/>
      </font>
    </dxf>
    <dxf>
      <font>
        <color rgb="FF00B0F0"/>
      </font>
    </dxf>
    <dxf>
      <fill>
        <patternFill patternType="gray0625">
          <bgColor theme="0" tint="-4.9989318521683403E-2"/>
        </patternFill>
      </fill>
    </dxf>
    <dxf>
      <fill>
        <patternFill patternType="gray0625">
          <fgColor theme="1"/>
          <bgColor theme="0" tint="-0.14993743705557422"/>
        </patternFill>
      </fill>
    </dxf>
    <dxf>
      <fill>
        <patternFill patternType="gray0625">
          <fgColor theme="1"/>
          <bgColor theme="0" tint="-0.24994659260841701"/>
        </patternFill>
      </fill>
    </dxf>
    <dxf>
      <fill>
        <patternFill patternType="gray0625">
          <bgColor theme="0" tint="-0.34998626667073579"/>
        </patternFill>
      </fill>
    </dxf>
    <dxf>
      <fill>
        <patternFill patternType="gray0625">
          <bgColor theme="0" tint="-0.499984740745262"/>
        </patternFill>
      </fill>
    </dxf>
    <dxf>
      <fill>
        <patternFill patternType="gray0625">
          <bgColor theme="1" tint="0.34998626667073579"/>
        </patternFill>
      </fill>
    </dxf>
    <dxf>
      <font>
        <color theme="0"/>
      </font>
      <fill>
        <patternFill patternType="gray0625">
          <fgColor theme="0"/>
          <bgColor theme="1" tint="0.24994659260841701"/>
        </patternFill>
      </fill>
    </dxf>
    <dxf>
      <font>
        <color theme="0"/>
      </font>
      <fill>
        <patternFill patternType="gray0625">
          <fgColor theme="0"/>
          <bgColor theme="1" tint="0.14996795556505021"/>
        </patternFill>
      </fill>
    </dxf>
    <dxf>
      <font>
        <color theme="0"/>
      </font>
      <fill>
        <patternFill patternType="gray0625">
          <fgColor theme="0"/>
          <bgColor theme="1" tint="4.9989318521683403E-2"/>
        </patternFill>
      </fill>
    </dxf>
    <dxf>
      <font>
        <color theme="0"/>
      </font>
      <fill>
        <patternFill>
          <bgColor theme="1" tint="4.9989318521683403E-2"/>
        </patternFill>
      </fill>
    </dxf>
  </dxfs>
  <tableStyles count="0" defaultTableStyle="TableStyleMedium2" defaultPivotStyle="PivotStyleLight16"/>
  <colors>
    <mruColors>
      <color rgb="FFEFB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2A0E-8060-CF4D-890B-C9612AF052AC}">
  <dimension ref="A1:L10"/>
  <sheetViews>
    <sheetView zoomScale="150" zoomScaleNormal="150" workbookViewId="0">
      <selection activeCell="J1" sqref="J1"/>
    </sheetView>
  </sheetViews>
  <sheetFormatPr baseColWidth="10" defaultColWidth="10.83203125" defaultRowHeight="16" x14ac:dyDescent="0.2"/>
  <cols>
    <col min="1" max="1" width="11.5" bestFit="1" customWidth="1"/>
    <col min="2" max="2" width="10.1640625" bestFit="1" customWidth="1"/>
    <col min="3" max="3" width="9" bestFit="1" customWidth="1"/>
  </cols>
  <sheetData>
    <row r="1" spans="1:12" x14ac:dyDescent="0.2">
      <c r="A1" s="1" t="s">
        <v>15</v>
      </c>
      <c r="B1" s="1" t="s">
        <v>95</v>
      </c>
      <c r="C1" s="1" t="s">
        <v>16</v>
      </c>
      <c r="D1" s="1" t="s">
        <v>100</v>
      </c>
      <c r="E1" s="1" t="s">
        <v>30</v>
      </c>
      <c r="F1" s="1" t="s">
        <v>40</v>
      </c>
      <c r="G1" s="1" t="s">
        <v>50</v>
      </c>
      <c r="H1" s="1" t="s">
        <v>60</v>
      </c>
      <c r="I1" s="1" t="s">
        <v>60</v>
      </c>
      <c r="J1" s="21">
        <f ca="1">TODAY()</f>
        <v>45533</v>
      </c>
      <c r="K1" t="str">
        <f>SUBSTITUTE(Сегодня!Z3," ","")</f>
        <v/>
      </c>
      <c r="L1" t="str">
        <f>SUBSTITUTE(Сегодня!AA3," ","")</f>
        <v/>
      </c>
    </row>
    <row r="2" spans="1:12" x14ac:dyDescent="0.2">
      <c r="A2" s="1" t="s">
        <v>17</v>
      </c>
      <c r="B2" s="1" t="s">
        <v>96</v>
      </c>
      <c r="C2" s="1" t="s">
        <v>18</v>
      </c>
      <c r="D2" s="1" t="s">
        <v>101</v>
      </c>
      <c r="E2" s="1" t="s">
        <v>31</v>
      </c>
      <c r="F2" s="1" t="s">
        <v>41</v>
      </c>
      <c r="G2" s="1" t="s">
        <v>51</v>
      </c>
      <c r="H2" s="1" t="s">
        <v>61</v>
      </c>
      <c r="I2" s="1" t="s">
        <v>61</v>
      </c>
    </row>
    <row r="3" spans="1:12" x14ac:dyDescent="0.2">
      <c r="A3" s="1" t="s">
        <v>19</v>
      </c>
      <c r="B3" s="1" t="s">
        <v>97</v>
      </c>
      <c r="C3" s="1" t="s">
        <v>88</v>
      </c>
      <c r="E3" s="1" t="s">
        <v>32</v>
      </c>
      <c r="F3" s="1" t="s">
        <v>42</v>
      </c>
      <c r="G3" s="1" t="s">
        <v>52</v>
      </c>
      <c r="H3" s="1" t="s">
        <v>62</v>
      </c>
      <c r="I3" s="1" t="s">
        <v>62</v>
      </c>
    </row>
    <row r="4" spans="1:12" x14ac:dyDescent="0.2">
      <c r="B4" s="1" t="s">
        <v>94</v>
      </c>
      <c r="E4" s="1" t="s">
        <v>33</v>
      </c>
      <c r="F4" s="1" t="s">
        <v>43</v>
      </c>
      <c r="G4" s="1" t="s">
        <v>53</v>
      </c>
      <c r="H4" s="1" t="s">
        <v>63</v>
      </c>
      <c r="I4" s="1" t="s">
        <v>63</v>
      </c>
    </row>
    <row r="5" spans="1:12" x14ac:dyDescent="0.2">
      <c r="B5" s="1" t="s">
        <v>98</v>
      </c>
      <c r="E5" s="1" t="s">
        <v>34</v>
      </c>
      <c r="F5" s="1" t="s">
        <v>44</v>
      </c>
      <c r="G5" s="1" t="s">
        <v>54</v>
      </c>
      <c r="H5" s="1" t="s">
        <v>64</v>
      </c>
      <c r="I5" s="1" t="s">
        <v>64</v>
      </c>
    </row>
    <row r="6" spans="1:12" x14ac:dyDescent="0.2">
      <c r="E6" s="1" t="s">
        <v>35</v>
      </c>
      <c r="F6" s="1" t="s">
        <v>45</v>
      </c>
      <c r="G6" s="1" t="s">
        <v>55</v>
      </c>
      <c r="H6" s="1" t="s">
        <v>65</v>
      </c>
      <c r="I6" s="1" t="s">
        <v>65</v>
      </c>
    </row>
    <row r="7" spans="1:12" x14ac:dyDescent="0.2">
      <c r="E7" s="1" t="s">
        <v>36</v>
      </c>
      <c r="F7" s="1" t="s">
        <v>46</v>
      </c>
      <c r="G7" s="1" t="s">
        <v>56</v>
      </c>
      <c r="H7" s="1" t="s">
        <v>66</v>
      </c>
      <c r="I7" s="1" t="s">
        <v>66</v>
      </c>
    </row>
    <row r="8" spans="1:12" x14ac:dyDescent="0.2">
      <c r="E8" s="1" t="s">
        <v>37</v>
      </c>
      <c r="F8" s="1" t="s">
        <v>47</v>
      </c>
      <c r="G8" s="1" t="s">
        <v>57</v>
      </c>
      <c r="H8" s="1" t="s">
        <v>67</v>
      </c>
      <c r="I8" s="1" t="s">
        <v>67</v>
      </c>
    </row>
    <row r="9" spans="1:12" x14ac:dyDescent="0.2">
      <c r="E9" s="1" t="s">
        <v>38</v>
      </c>
      <c r="F9" s="1" t="s">
        <v>48</v>
      </c>
      <c r="G9" s="1" t="s">
        <v>58</v>
      </c>
      <c r="H9" s="1" t="s">
        <v>68</v>
      </c>
      <c r="I9" s="1" t="s">
        <v>68</v>
      </c>
    </row>
    <row r="10" spans="1:12" x14ac:dyDescent="0.2">
      <c r="E10" s="1" t="s">
        <v>39</v>
      </c>
      <c r="F10" s="1" t="s">
        <v>49</v>
      </c>
      <c r="G10" s="1" t="s">
        <v>59</v>
      </c>
      <c r="H10" s="1" t="s">
        <v>69</v>
      </c>
      <c r="I10" s="1" t="s">
        <v>69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4F4D-ACFE-B040-85BB-C7CE27E2C885}">
  <dimension ref="A1:B7"/>
  <sheetViews>
    <sheetView zoomScale="180" zoomScaleNormal="180" workbookViewId="0">
      <selection activeCell="B13" sqref="B13"/>
    </sheetView>
  </sheetViews>
  <sheetFormatPr baseColWidth="10" defaultColWidth="10.83203125" defaultRowHeight="16" x14ac:dyDescent="0.2"/>
  <cols>
    <col min="1" max="1" width="19.83203125" bestFit="1" customWidth="1"/>
  </cols>
  <sheetData>
    <row r="1" spans="1:2" ht="19" x14ac:dyDescent="0.2">
      <c r="A1" s="8" t="s">
        <v>22</v>
      </c>
      <c r="B1" s="9">
        <f>SUM(Сегодня!L:L)</f>
        <v>0</v>
      </c>
    </row>
    <row r="2" spans="1:2" ht="19" x14ac:dyDescent="0.2">
      <c r="A2" s="10" t="s">
        <v>23</v>
      </c>
      <c r="B2" s="11">
        <f>SUM(Сегодня!N:N)</f>
        <v>0</v>
      </c>
    </row>
    <row r="3" spans="1:2" ht="19" x14ac:dyDescent="0.2">
      <c r="A3" s="10" t="s">
        <v>24</v>
      </c>
      <c r="B3" s="11">
        <f>SUM(Сегодня!R:R)</f>
        <v>0.01</v>
      </c>
    </row>
    <row r="4" spans="1:2" ht="19" x14ac:dyDescent="0.2">
      <c r="A4" s="10" t="s">
        <v>25</v>
      </c>
      <c r="B4" s="11">
        <f>SUM(Сегодня!Z:Z)</f>
        <v>0</v>
      </c>
    </row>
    <row r="5" spans="1:2" ht="19" x14ac:dyDescent="0.2">
      <c r="A5" s="10" t="s">
        <v>26</v>
      </c>
      <c r="B5" s="11">
        <f>SUM(Сегодня!AC:AC)</f>
        <v>0.01</v>
      </c>
    </row>
    <row r="6" spans="1:2" ht="19" x14ac:dyDescent="0.2">
      <c r="A6" s="10" t="s">
        <v>27</v>
      </c>
      <c r="B6" s="11">
        <f>SUMIF(Сегодня!Z:Z,"",Сегодня!M:M)</f>
        <v>0</v>
      </c>
    </row>
    <row r="7" spans="1:2" ht="20" thickBot="1" x14ac:dyDescent="0.25">
      <c r="A7" s="12" t="s">
        <v>28</v>
      </c>
      <c r="B7" s="13" t="e">
        <f>SUMIF(#REF!,"ОТГРУЖЕН",#REF!)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ED7A-AB93-5F49-81CF-C14118D03D51}">
  <dimension ref="A1:J15"/>
  <sheetViews>
    <sheetView showZeros="0" zoomScale="140" zoomScaleNormal="140" workbookViewId="0">
      <pane ySplit="2" topLeftCell="A3" activePane="bottomLeft" state="frozen"/>
      <selection pane="bottomLeft" activeCell="E2" sqref="E2"/>
    </sheetView>
  </sheetViews>
  <sheetFormatPr baseColWidth="10" defaultColWidth="10.83203125" defaultRowHeight="16" x14ac:dyDescent="0.2"/>
  <cols>
    <col min="1" max="1" width="47" style="1" bestFit="1" customWidth="1"/>
    <col min="2" max="3" width="10.83203125" style="1"/>
    <col min="4" max="4" width="7.33203125" style="1" bestFit="1" customWidth="1"/>
    <col min="5" max="5" width="8.83203125" style="1" customWidth="1"/>
    <col min="6" max="6" width="8.1640625" style="1" customWidth="1"/>
    <col min="7" max="7" width="8" style="1" customWidth="1"/>
    <col min="8" max="8" width="10.83203125" style="1"/>
    <col min="9" max="9" width="7.83203125" style="1" bestFit="1" customWidth="1"/>
    <col min="10" max="10" width="7.33203125" style="1" bestFit="1" customWidth="1"/>
    <col min="11" max="16384" width="10.83203125" style="1"/>
  </cols>
  <sheetData>
    <row r="1" spans="1:10" x14ac:dyDescent="0.2">
      <c r="A1" s="27" t="s">
        <v>70</v>
      </c>
      <c r="B1" s="28" t="s">
        <v>13</v>
      </c>
      <c r="C1" s="28" t="s">
        <v>7</v>
      </c>
      <c r="D1" s="28" t="s">
        <v>73</v>
      </c>
      <c r="E1" s="28"/>
      <c r="F1" s="28" t="s">
        <v>75</v>
      </c>
      <c r="G1" s="28"/>
      <c r="H1" s="28" t="s">
        <v>79</v>
      </c>
      <c r="I1" s="28" t="s">
        <v>76</v>
      </c>
      <c r="J1" s="28"/>
    </row>
    <row r="2" spans="1:10" s="2" customFormat="1" x14ac:dyDescent="0.2">
      <c r="A2" s="27"/>
      <c r="B2" s="28"/>
      <c r="C2" s="28"/>
      <c r="D2" s="15" t="s">
        <v>14</v>
      </c>
      <c r="E2" s="15" t="s">
        <v>74</v>
      </c>
      <c r="F2" s="16">
        <v>0.01</v>
      </c>
      <c r="G2" s="16">
        <v>0.05</v>
      </c>
      <c r="H2" s="28"/>
      <c r="I2" s="15" t="s">
        <v>77</v>
      </c>
      <c r="J2" s="15" t="s">
        <v>78</v>
      </c>
    </row>
    <row r="3" spans="1:10" x14ac:dyDescent="0.2">
      <c r="A3" s="14" t="s">
        <v>71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2">
      <c r="A4" s="4"/>
      <c r="B4" s="4"/>
      <c r="C4" s="6"/>
      <c r="D4" s="5"/>
      <c r="E4" s="6">
        <f>IFERROR(C4*D4," ")</f>
        <v>0</v>
      </c>
      <c r="F4" s="6">
        <f>IFERROR(C4*1%," ")</f>
        <v>0</v>
      </c>
      <c r="G4" s="6" t="str" cm="1">
        <f t="array" ref="G4">IFERROR(С4*5%," ")</f>
        <v xml:space="preserve"> </v>
      </c>
      <c r="H4" s="6">
        <f>IFERROR((C4-E4)*1.5%," ")</f>
        <v>0</v>
      </c>
      <c r="I4" s="6">
        <f>IFERROR(C4-(B4+E4+F4+H4)," ")</f>
        <v>0</v>
      </c>
      <c r="J4" s="4" t="str">
        <f>IFERROR(C4-(B4+E4+G4+H4)," ")</f>
        <v xml:space="preserve"> </v>
      </c>
    </row>
    <row r="5" spans="1:10" x14ac:dyDescent="0.2">
      <c r="A5" s="4"/>
      <c r="B5" s="4"/>
      <c r="C5" s="4"/>
      <c r="D5" s="5"/>
      <c r="E5" s="4">
        <f>IFERROR(C5*D5," ")</f>
        <v>0</v>
      </c>
      <c r="F5" s="6">
        <f t="shared" ref="F5:F15" si="0">IFERROR(C5*1%," ")</f>
        <v>0</v>
      </c>
      <c r="G5" s="6" t="str" cm="1">
        <f t="array" ref="G5">IFERROR(С4*5%," ")</f>
        <v xml:space="preserve"> </v>
      </c>
      <c r="H5" s="6">
        <f t="shared" ref="H5:H15" si="1">IFERROR((C5-E5)*1.5%," ")</f>
        <v>0</v>
      </c>
      <c r="I5" s="6">
        <f>IFERROR(C5-(B5+E5+F5+H5)," ")</f>
        <v>0</v>
      </c>
      <c r="J5" s="4"/>
    </row>
    <row r="6" spans="1:10" x14ac:dyDescent="0.2">
      <c r="A6" s="14" t="s">
        <v>72</v>
      </c>
      <c r="B6" s="4"/>
      <c r="C6" s="4"/>
      <c r="D6" s="4"/>
      <c r="E6" s="4"/>
      <c r="F6" s="6">
        <f t="shared" si="0"/>
        <v>0</v>
      </c>
      <c r="G6" s="6" t="str" cm="1">
        <f t="array" ref="G6">IFERROR(С4*5%," ")</f>
        <v xml:space="preserve"> </v>
      </c>
      <c r="H6" s="6">
        <f t="shared" si="1"/>
        <v>0</v>
      </c>
      <c r="I6" s="4"/>
      <c r="J6" s="4"/>
    </row>
    <row r="7" spans="1:10" x14ac:dyDescent="0.2">
      <c r="A7" s="4"/>
      <c r="B7" s="4"/>
      <c r="C7" s="6"/>
      <c r="D7" s="5"/>
      <c r="E7" s="6">
        <f>IFERROR(C7*D7," ")</f>
        <v>0</v>
      </c>
      <c r="F7" s="6">
        <f t="shared" si="0"/>
        <v>0</v>
      </c>
      <c r="G7" s="6" t="str" cm="1">
        <f t="array" ref="G7">IFERROR(С4*5%," ")</f>
        <v xml:space="preserve"> </v>
      </c>
      <c r="H7" s="6">
        <f t="shared" si="1"/>
        <v>0</v>
      </c>
      <c r="I7" s="6">
        <f>IFERROR(C7-(B7+E7+F7+H7)," ")</f>
        <v>0</v>
      </c>
      <c r="J7" s="4"/>
    </row>
    <row r="8" spans="1:10" x14ac:dyDescent="0.2">
      <c r="A8" s="4"/>
      <c r="B8" s="4"/>
      <c r="C8" s="4"/>
      <c r="D8" s="4"/>
      <c r="E8" s="4">
        <f>IFERROR(C8*D8," ")</f>
        <v>0</v>
      </c>
      <c r="F8" s="6">
        <f t="shared" si="0"/>
        <v>0</v>
      </c>
      <c r="G8" s="6" t="str" cm="1">
        <f t="array" ref="G8">IFERROR(С4*5%," ")</f>
        <v xml:space="preserve"> </v>
      </c>
      <c r="H8" s="6">
        <f t="shared" si="1"/>
        <v>0</v>
      </c>
      <c r="I8" s="4"/>
      <c r="J8" s="4"/>
    </row>
    <row r="9" spans="1:10" x14ac:dyDescent="0.2">
      <c r="A9" s="14" t="s">
        <v>71</v>
      </c>
      <c r="B9" s="4"/>
      <c r="C9" s="4"/>
      <c r="D9" s="4"/>
      <c r="E9" s="4"/>
      <c r="F9" s="6">
        <f t="shared" si="0"/>
        <v>0</v>
      </c>
      <c r="G9" s="6" t="str" cm="1">
        <f t="array" ref="G9">IFERROR(С4*5%," ")</f>
        <v xml:space="preserve"> </v>
      </c>
      <c r="H9" s="6">
        <f t="shared" si="1"/>
        <v>0</v>
      </c>
      <c r="I9" s="4"/>
      <c r="J9" s="4"/>
    </row>
    <row r="10" spans="1:10" x14ac:dyDescent="0.2">
      <c r="A10" s="4"/>
      <c r="B10" s="4"/>
      <c r="C10" s="6"/>
      <c r="D10" s="5"/>
      <c r="E10" s="6">
        <f>IFERROR(C10*D10," ")</f>
        <v>0</v>
      </c>
      <c r="F10" s="6">
        <f t="shared" si="0"/>
        <v>0</v>
      </c>
      <c r="G10" s="6" t="str" cm="1">
        <f t="array" ref="G10">IFERROR(С4*5%," ")</f>
        <v xml:space="preserve"> </v>
      </c>
      <c r="H10" s="6">
        <f t="shared" si="1"/>
        <v>0</v>
      </c>
      <c r="I10" s="6">
        <f>IFERROR(C10-(B10+E10+F10+H10)," ")</f>
        <v>0</v>
      </c>
      <c r="J10" s="4"/>
    </row>
    <row r="11" spans="1:10" x14ac:dyDescent="0.2">
      <c r="A11" s="4"/>
      <c r="B11" s="4"/>
      <c r="C11" s="4"/>
      <c r="D11" s="5"/>
      <c r="E11" s="4">
        <f>IFERROR(C11*D11," ")</f>
        <v>0</v>
      </c>
      <c r="F11" s="6">
        <f t="shared" si="0"/>
        <v>0</v>
      </c>
      <c r="G11" s="6" t="str" cm="1">
        <f t="array" ref="G11">IFERROR(С4*5%," ")</f>
        <v xml:space="preserve"> </v>
      </c>
      <c r="H11" s="6">
        <f t="shared" si="1"/>
        <v>0</v>
      </c>
      <c r="I11" s="6">
        <f>IFERROR(C11-(B11+E11+F11+H11)," ")</f>
        <v>0</v>
      </c>
      <c r="J11" s="4"/>
    </row>
    <row r="12" spans="1:10" x14ac:dyDescent="0.2">
      <c r="A12" s="14" t="s">
        <v>72</v>
      </c>
      <c r="B12" s="4"/>
      <c r="C12" s="4"/>
      <c r="D12" s="4"/>
      <c r="E12" s="4"/>
      <c r="F12" s="6">
        <f t="shared" si="0"/>
        <v>0</v>
      </c>
      <c r="G12" s="6" t="str" cm="1">
        <f t="array" ref="G12">IFERROR(С4*5%," ")</f>
        <v xml:space="preserve"> </v>
      </c>
      <c r="H12" s="6">
        <f t="shared" si="1"/>
        <v>0</v>
      </c>
      <c r="I12" s="4"/>
      <c r="J12" s="4"/>
    </row>
    <row r="13" spans="1:10" x14ac:dyDescent="0.2">
      <c r="A13" s="4"/>
      <c r="B13" s="4"/>
      <c r="C13" s="6"/>
      <c r="D13" s="5"/>
      <c r="E13" s="6">
        <f>IFERROR(C13*D13," ")</f>
        <v>0</v>
      </c>
      <c r="F13" s="6">
        <f t="shared" si="0"/>
        <v>0</v>
      </c>
      <c r="G13" s="6" t="str" cm="1">
        <f t="array" ref="G13">IFERROR(С4*5%," ")</f>
        <v xml:space="preserve"> </v>
      </c>
      <c r="H13" s="6">
        <f t="shared" si="1"/>
        <v>0</v>
      </c>
      <c r="I13" s="6">
        <f>IFERROR(C13-(B13+E13+F13+H13)," ")</f>
        <v>0</v>
      </c>
      <c r="J13" s="4"/>
    </row>
    <row r="14" spans="1:10" x14ac:dyDescent="0.2">
      <c r="A14" s="4"/>
      <c r="B14" s="4"/>
      <c r="C14" s="4"/>
      <c r="D14" s="4"/>
      <c r="E14" s="4">
        <f>IFERROR(C14*D14," ")</f>
        <v>0</v>
      </c>
      <c r="F14" s="6">
        <f t="shared" si="0"/>
        <v>0</v>
      </c>
      <c r="G14" s="6" t="str" cm="1">
        <f t="array" ref="G14">IFERROR(С4*5%," ")</f>
        <v xml:space="preserve"> </v>
      </c>
      <c r="H14" s="6">
        <f t="shared" si="1"/>
        <v>0</v>
      </c>
      <c r="I14" s="4"/>
      <c r="J14" s="4"/>
    </row>
    <row r="15" spans="1:10" x14ac:dyDescent="0.2">
      <c r="A15" s="4"/>
      <c r="B15" s="4"/>
      <c r="C15" s="4"/>
      <c r="D15" s="4"/>
      <c r="E15" s="4"/>
      <c r="F15" s="6">
        <f t="shared" si="0"/>
        <v>0</v>
      </c>
      <c r="G15" s="6" t="str" cm="1">
        <f t="array" ref="G15">IFERROR(С4*5%," ")</f>
        <v xml:space="preserve"> </v>
      </c>
      <c r="H15" s="6">
        <f t="shared" si="1"/>
        <v>0</v>
      </c>
      <c r="I15" s="4"/>
      <c r="J15" s="4"/>
    </row>
  </sheetData>
  <mergeCells count="7">
    <mergeCell ref="A1:A2"/>
    <mergeCell ref="D1:E1"/>
    <mergeCell ref="F1:G1"/>
    <mergeCell ref="I1:J1"/>
    <mergeCell ref="B1:B2"/>
    <mergeCell ref="C1:C2"/>
    <mergeCell ref="H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08BB-F9F5-8243-A8CA-CAB6D66A8D1C}">
  <dimension ref="A1:AF773"/>
  <sheetViews>
    <sheetView showZeros="0" tabSelected="1" zoomScale="160" zoomScaleNormal="160" workbookViewId="0">
      <pane ySplit="2" topLeftCell="A3" activePane="bottomLeft" state="frozen"/>
      <selection pane="bottomLeft" activeCell="H12" sqref="H12"/>
    </sheetView>
  </sheetViews>
  <sheetFormatPr baseColWidth="10" defaultColWidth="10.83203125" defaultRowHeight="19" customHeight="1" x14ac:dyDescent="0.2"/>
  <cols>
    <col min="1" max="5" width="4" style="19" customWidth="1"/>
    <col min="6" max="6" width="15.33203125" style="1" customWidth="1"/>
    <col min="7" max="7" width="3.6640625" style="1" bestFit="1" customWidth="1"/>
    <col min="8" max="8" width="21.5" style="1" customWidth="1"/>
    <col min="9" max="9" width="3.83203125" style="1" customWidth="1"/>
    <col min="10" max="10" width="36.6640625" style="1" customWidth="1"/>
    <col min="11" max="11" width="4.5" style="1" customWidth="1"/>
    <col min="12" max="12" width="7.83203125" style="1" customWidth="1"/>
    <col min="13" max="13" width="9.6640625" style="1" customWidth="1"/>
    <col min="14" max="14" width="10.5" style="1" customWidth="1"/>
    <col min="15" max="17" width="9" style="1" customWidth="1"/>
    <col min="18" max="18" width="10.83203125" style="1"/>
    <col min="19" max="19" width="10.83203125" style="1" customWidth="1"/>
    <col min="20" max="21" width="8.1640625" style="26" bestFit="1" customWidth="1"/>
    <col min="22" max="22" width="10.83203125" style="1"/>
    <col min="23" max="23" width="12.33203125" style="1" customWidth="1"/>
    <col min="24" max="24" width="12.1640625" style="1" customWidth="1"/>
    <col min="25" max="25" width="13.33203125" style="1" customWidth="1"/>
    <col min="26" max="28" width="12.33203125" style="1" customWidth="1"/>
    <col min="29" max="29" width="12.1640625" style="1" customWidth="1"/>
    <col min="30" max="30" width="10.83203125" style="1"/>
    <col min="31" max="32" width="8.1640625" style="26" bestFit="1" customWidth="1"/>
    <col min="33" max="16384" width="10.83203125" style="1"/>
  </cols>
  <sheetData>
    <row r="1" spans="1:32" ht="19" customHeight="1" x14ac:dyDescent="0.2">
      <c r="A1" s="31" t="s">
        <v>29</v>
      </c>
      <c r="B1" s="31"/>
      <c r="C1" s="31"/>
      <c r="D1" s="31"/>
      <c r="E1" s="31"/>
      <c r="F1" s="31" t="s">
        <v>0</v>
      </c>
      <c r="G1" s="31" t="s">
        <v>1</v>
      </c>
      <c r="H1" s="31" t="s">
        <v>2</v>
      </c>
      <c r="I1" s="31" t="s">
        <v>1</v>
      </c>
      <c r="J1" s="31" t="s">
        <v>3</v>
      </c>
      <c r="K1" s="32" t="s">
        <v>4</v>
      </c>
      <c r="L1" s="31" t="s">
        <v>5</v>
      </c>
      <c r="M1" s="31" t="s">
        <v>6</v>
      </c>
      <c r="N1" s="31" t="s">
        <v>7</v>
      </c>
      <c r="O1" s="31" t="s">
        <v>80</v>
      </c>
      <c r="P1" s="34" t="s">
        <v>75</v>
      </c>
      <c r="Q1" s="34"/>
      <c r="R1" s="31" t="s">
        <v>81</v>
      </c>
      <c r="S1" s="31"/>
      <c r="T1" s="29" t="s">
        <v>103</v>
      </c>
      <c r="U1" s="30"/>
      <c r="V1" s="31" t="s">
        <v>8</v>
      </c>
      <c r="W1" s="31" t="s">
        <v>9</v>
      </c>
      <c r="X1" s="31" t="s">
        <v>10</v>
      </c>
      <c r="Y1" s="31" t="s">
        <v>11</v>
      </c>
      <c r="Z1" s="29" t="s">
        <v>12</v>
      </c>
      <c r="AA1" s="33"/>
      <c r="AB1" s="30"/>
      <c r="AC1" s="31" t="s">
        <v>84</v>
      </c>
      <c r="AD1" s="31"/>
      <c r="AE1" s="29" t="s">
        <v>103</v>
      </c>
      <c r="AF1" s="30"/>
    </row>
    <row r="2" spans="1:32" s="3" customFormat="1" ht="20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2"/>
      <c r="L2" s="31"/>
      <c r="M2" s="31"/>
      <c r="N2" s="31"/>
      <c r="O2" s="31"/>
      <c r="P2" s="18">
        <v>0.01</v>
      </c>
      <c r="Q2" s="18">
        <v>0.05</v>
      </c>
      <c r="R2" s="18">
        <v>0.01</v>
      </c>
      <c r="S2" s="18">
        <v>0.05</v>
      </c>
      <c r="T2" s="18">
        <v>0.01</v>
      </c>
      <c r="U2" s="18">
        <v>0.05</v>
      </c>
      <c r="V2" s="31"/>
      <c r="W2" s="31"/>
      <c r="X2" s="31"/>
      <c r="Y2" s="31"/>
      <c r="Z2" s="17" t="s">
        <v>82</v>
      </c>
      <c r="AA2" s="17" t="s">
        <v>83</v>
      </c>
      <c r="AB2" s="17" t="s">
        <v>85</v>
      </c>
      <c r="AC2" s="18">
        <v>0.01</v>
      </c>
      <c r="AD2" s="18">
        <v>0.05</v>
      </c>
      <c r="AE2" s="18">
        <v>0.01</v>
      </c>
      <c r="AF2" s="18">
        <v>0.05</v>
      </c>
    </row>
    <row r="3" spans="1:32" ht="19" customHeight="1" x14ac:dyDescent="0.2">
      <c r="M3" s="1">
        <f>IFERROR(L3*K3," ")</f>
        <v>0</v>
      </c>
      <c r="N3" s="1" t="str">
        <f>IFERROR(VLOOKUP(J:J,Прайс!A:C,3,0)*K3," ")</f>
        <v xml:space="preserve"> </v>
      </c>
      <c r="O3" s="7" t="str">
        <f>IFERROR(VLOOKUP(J:J,Прайс!A:E,5,0)*K3," ")</f>
        <v xml:space="preserve"> </v>
      </c>
      <c r="P3" s="1" t="str">
        <f>IFERROR(VLOOKUP(J:J,Прайс!A:F,6,0)*K3," ")</f>
        <v xml:space="preserve"> </v>
      </c>
      <c r="Q3" s="1" t="str">
        <f>IFERROR(VLOOKUP(J:J,Прайс!A:G,7,0)*K3," ")</f>
        <v xml:space="preserve"> </v>
      </c>
      <c r="R3" s="7" t="str">
        <f>IFERROR(N3-(M3+O3+P3)," ")</f>
        <v xml:space="preserve"> </v>
      </c>
      <c r="S3" s="7" t="str">
        <f>IFERROR(N3-(M3+O3+Q3)," ")</f>
        <v xml:space="preserve"> </v>
      </c>
      <c r="T3" s="26" t="str">
        <f>IFERROR(R3/N3," ")</f>
        <v xml:space="preserve"> </v>
      </c>
      <c r="U3" s="26" t="str">
        <f>IFERROR(S3/N3," ")</f>
        <v xml:space="preserve"> </v>
      </c>
      <c r="V3" s="1" t="str">
        <f>CHOOSE(COUNTA(W3,Y3,AA3)+1," ","ОТГРУЖЕН","ДОСТАВЛЕН","ОПЛАЧЕН")</f>
        <v xml:space="preserve"> </v>
      </c>
      <c r="Z3" s="7"/>
      <c r="AA3" s="7"/>
      <c r="AB3" s="7" t="str">
        <f>IFERROR(Доп!K1+Доп!L1," ")</f>
        <v xml:space="preserve"> </v>
      </c>
      <c r="AC3" s="7" t="str">
        <f>IFERROR(IF(AB3&gt;0,AB3-(M3+P3),"")," ")</f>
        <v xml:space="preserve"> </v>
      </c>
      <c r="AD3" s="7" t="str">
        <f>IFERROR(IF(AB3&gt;0,AB3-(M3+Q3),"")," ")</f>
        <v xml:space="preserve"> </v>
      </c>
      <c r="AE3" s="26" t="str">
        <f>IFERROR(AC3/N3," ")</f>
        <v xml:space="preserve"> </v>
      </c>
      <c r="AF3" s="26" t="str">
        <f>IFERROR(AD3/N3," ")</f>
        <v xml:space="preserve"> </v>
      </c>
    </row>
    <row r="4" spans="1:32" ht="19" customHeight="1" x14ac:dyDescent="0.2">
      <c r="B4" s="19" t="s">
        <v>47</v>
      </c>
      <c r="C4" s="19" t="s">
        <v>57</v>
      </c>
      <c r="D4" s="19" t="s">
        <v>67</v>
      </c>
      <c r="E4" s="19" t="s">
        <v>67</v>
      </c>
      <c r="F4" s="1" t="s">
        <v>106</v>
      </c>
      <c r="O4" s="7"/>
      <c r="R4" s="7"/>
      <c r="S4" s="7"/>
      <c r="AB4" s="7"/>
      <c r="AC4" s="7"/>
    </row>
    <row r="5" spans="1:32" ht="19" customHeight="1" x14ac:dyDescent="0.2">
      <c r="A5" s="19" t="s">
        <v>30</v>
      </c>
      <c r="F5" s="1" t="s">
        <v>106</v>
      </c>
      <c r="M5" s="1">
        <f t="shared" ref="M5:M67" si="0">IFERROR(L5*K5," ")</f>
        <v>0</v>
      </c>
      <c r="N5" s="1" t="str">
        <f>IFERROR(VLOOKUP(J:J,Прайс!A:C,3,0)*K5," ")</f>
        <v xml:space="preserve"> </v>
      </c>
      <c r="O5" s="7" t="str">
        <f>IFERROR(VLOOKUP(J:J,Прайс!A:E,5,0)*K5," ")</f>
        <v xml:space="preserve"> </v>
      </c>
      <c r="P5" s="1" t="str">
        <f>IFERROR(VLOOKUP(J:J,Прайс!A:F,6,0)*K5," ")</f>
        <v xml:space="preserve"> </v>
      </c>
      <c r="R5" s="7" t="str">
        <f>IFERROR(N5-(VLOOKUP(J:J,Прайс!A:J,10,0)+(#REF!+P5+O5+M5))," ")</f>
        <v xml:space="preserve"> </v>
      </c>
      <c r="S5" s="7"/>
      <c r="AC5" s="7" t="str">
        <f>IF(Z5&gt;0,Z5-(M5+P5+#REF!),"")</f>
        <v/>
      </c>
    </row>
    <row r="6" spans="1:32" ht="19" customHeight="1" x14ac:dyDescent="0.2">
      <c r="A6" s="19" t="s">
        <v>31</v>
      </c>
      <c r="F6" s="1" t="s">
        <v>106</v>
      </c>
      <c r="M6" s="1">
        <f t="shared" si="0"/>
        <v>0</v>
      </c>
      <c r="N6" s="1" t="str">
        <f>IFERROR(VLOOKUP(J:J,Прайс!A:C,3,0)*K6," ")</f>
        <v xml:space="preserve"> </v>
      </c>
      <c r="O6" s="7" t="str">
        <f>IFERROR(VLOOKUP(J:J,Прайс!A:E,5,0)*K6," ")</f>
        <v xml:space="preserve"> </v>
      </c>
      <c r="P6" s="1" t="str">
        <f>IFERROR(VLOOKUP(J:J,Прайс!A:F,6,0)*K6," ")</f>
        <v xml:space="preserve"> </v>
      </c>
      <c r="R6" s="7" t="str">
        <f>IFERROR(N6-(VLOOKUP(J:J,Прайс!A:J,10,0)+(#REF!+P6+O6+M6))," ")</f>
        <v xml:space="preserve"> </v>
      </c>
      <c r="S6" s="7"/>
      <c r="AC6" s="7" t="str">
        <f>IF(Z6&gt;0,Z6-(M6+P6+#REF!),"")</f>
        <v/>
      </c>
    </row>
    <row r="7" spans="1:32" ht="19" customHeight="1" x14ac:dyDescent="0.2">
      <c r="A7" s="19" t="s">
        <v>32</v>
      </c>
      <c r="F7" s="1" t="s">
        <v>106</v>
      </c>
      <c r="M7" s="1">
        <f t="shared" si="0"/>
        <v>0</v>
      </c>
      <c r="N7" s="1" t="str">
        <f>IFERROR(VLOOKUP(J:J,Прайс!A:C,3,0)*K7," ")</f>
        <v xml:space="preserve"> </v>
      </c>
      <c r="O7" s="7" t="str">
        <f>IFERROR(VLOOKUP(J:J,Прайс!A:E,5,0)*K7," ")</f>
        <v xml:space="preserve"> </v>
      </c>
      <c r="P7" s="1" t="str">
        <f>IFERROR(VLOOKUP(J:J,Прайс!A:F,6,0)*K7," ")</f>
        <v xml:space="preserve"> </v>
      </c>
      <c r="R7" s="7" t="str">
        <f>IFERROR(N7-(VLOOKUP(J:J,Прайс!A:J,10,0)+(#REF!+P7+O7+M7))," ")</f>
        <v xml:space="preserve"> </v>
      </c>
      <c r="S7" s="7"/>
      <c r="AC7" s="7" t="str">
        <f>IF(Z7&gt;0,Z7-(M7+P7+#REF!),"")</f>
        <v/>
      </c>
    </row>
    <row r="8" spans="1:32" ht="19" customHeight="1" x14ac:dyDescent="0.2">
      <c r="A8" s="19" t="s">
        <v>33</v>
      </c>
      <c r="M8" s="1" t="s">
        <v>104</v>
      </c>
      <c r="N8" s="1" t="s">
        <v>104</v>
      </c>
      <c r="O8" s="7" t="str">
        <f>IFERROR(VLOOKUP(J:J,Прайс!A:E,5,0)*K8," ")</f>
        <v xml:space="preserve"> </v>
      </c>
      <c r="P8" s="1" t="s">
        <v>104</v>
      </c>
      <c r="Q8" s="1" t="s">
        <v>104</v>
      </c>
      <c r="R8" s="1" t="s">
        <v>104</v>
      </c>
      <c r="S8" s="1" t="s">
        <v>104</v>
      </c>
      <c r="T8" s="26" t="s">
        <v>105</v>
      </c>
      <c r="U8" s="26" t="s">
        <v>105</v>
      </c>
      <c r="AB8" s="1" t="s">
        <v>104</v>
      </c>
      <c r="AC8" s="1" t="s">
        <v>104</v>
      </c>
      <c r="AD8" s="1" t="s">
        <v>104</v>
      </c>
      <c r="AE8" s="26" t="s">
        <v>105</v>
      </c>
      <c r="AF8" s="26" t="s">
        <v>105</v>
      </c>
    </row>
    <row r="9" spans="1:32" ht="19" customHeight="1" x14ac:dyDescent="0.2">
      <c r="A9" s="19" t="s">
        <v>34</v>
      </c>
      <c r="F9" s="1" t="s">
        <v>107</v>
      </c>
      <c r="M9" s="1">
        <f t="shared" si="0"/>
        <v>0</v>
      </c>
      <c r="N9" s="1" t="str">
        <f>IFERROR(VLOOKUP(J:J,Прайс!A:C,3,0)*K9," ")</f>
        <v xml:space="preserve"> </v>
      </c>
      <c r="O9" s="7" t="str">
        <f>IFERROR(VLOOKUP(J:J,Прайс!A:E,5,0)*K9," ")</f>
        <v xml:space="preserve"> </v>
      </c>
      <c r="P9" s="1" t="str">
        <f>IFERROR(VLOOKUP(J:J,Прайс!A:F,6,0)*K9," ")</f>
        <v xml:space="preserve"> </v>
      </c>
      <c r="R9" s="7" t="str">
        <f>IFERROR(N9-(VLOOKUP(J:J,Прайс!A:J,10,0)+(#REF!+P9+O9+M9))," ")</f>
        <v xml:space="preserve"> </v>
      </c>
      <c r="S9" s="7"/>
      <c r="AC9" s="7" t="str">
        <f>IF(Z9&gt;0,Z9-(M9+P9+#REF!),"")</f>
        <v/>
      </c>
    </row>
    <row r="10" spans="1:32" ht="19" customHeight="1" x14ac:dyDescent="0.2">
      <c r="A10" s="19" t="s">
        <v>35</v>
      </c>
      <c r="F10" s="1" t="s">
        <v>107</v>
      </c>
      <c r="M10" s="1">
        <f t="shared" si="0"/>
        <v>0</v>
      </c>
      <c r="N10" s="1" t="str">
        <f>IFERROR(VLOOKUP(J:J,Прайс!A:C,3,0)*K10," ")</f>
        <v xml:space="preserve"> </v>
      </c>
      <c r="O10" s="7" t="str">
        <f>IFERROR(VLOOKUP(J:J,Прайс!A:E,5,0)*K10," ")</f>
        <v xml:space="preserve"> </v>
      </c>
      <c r="P10" s="1" t="str">
        <f>IFERROR(VLOOKUP(J:J,Прайс!A:F,6,0)*K10," ")</f>
        <v xml:space="preserve"> </v>
      </c>
      <c r="R10" s="7" t="str">
        <f>IFERROR(N10-(VLOOKUP(J:J,Прайс!A:J,10,0)+(#REF!+P10+O10+M10))," ")</f>
        <v xml:space="preserve"> </v>
      </c>
      <c r="S10" s="7"/>
      <c r="AC10" s="7" t="str">
        <f>IF(Z10&gt;0,Z10-(M10+P10+#REF!),"")</f>
        <v/>
      </c>
    </row>
    <row r="11" spans="1:32" ht="19" customHeight="1" x14ac:dyDescent="0.2">
      <c r="A11" s="19" t="s">
        <v>36</v>
      </c>
      <c r="F11" s="1" t="s">
        <v>107</v>
      </c>
      <c r="M11" s="1">
        <f t="shared" si="0"/>
        <v>0</v>
      </c>
      <c r="N11" s="1" t="str">
        <f>IFERROR(VLOOKUP(J:J,Прайс!A:C,3,0)*K11," ")</f>
        <v xml:space="preserve"> </v>
      </c>
      <c r="O11" s="7" t="str">
        <f>IFERROR(VLOOKUP(J:J,Прайс!A:E,5,0)*K11," ")</f>
        <v xml:space="preserve"> </v>
      </c>
      <c r="P11" s="1" t="str">
        <f>IFERROR(VLOOKUP(J:J,Прайс!A:F,6,0)*K11," ")</f>
        <v xml:space="preserve"> </v>
      </c>
      <c r="R11" s="7" t="str">
        <f>IFERROR(N11-(VLOOKUP(J:J,Прайс!A:J,10,0)+(#REF!+P11+O11+M11))," ")</f>
        <v xml:space="preserve"> </v>
      </c>
      <c r="S11" s="7"/>
      <c r="AC11" s="7" t="str">
        <f>IF(Z11&gt;0,Z11-(M11+P11+#REF!),"")</f>
        <v/>
      </c>
    </row>
    <row r="12" spans="1:32" ht="19" customHeight="1" x14ac:dyDescent="0.2">
      <c r="A12" s="19" t="s">
        <v>37</v>
      </c>
      <c r="M12" s="1" t="s">
        <v>104</v>
      </c>
      <c r="N12" s="1" t="s">
        <v>104</v>
      </c>
      <c r="O12" s="7" t="str">
        <f>IFERROR(VLOOKUP(J:J,Прайс!A:E,5,0)*K12," ")</f>
        <v xml:space="preserve"> </v>
      </c>
      <c r="P12" s="1" t="s">
        <v>104</v>
      </c>
      <c r="Q12" s="1" t="s">
        <v>104</v>
      </c>
      <c r="R12" s="1" t="s">
        <v>104</v>
      </c>
      <c r="S12" s="1" t="s">
        <v>104</v>
      </c>
      <c r="T12" s="26" t="s">
        <v>105</v>
      </c>
      <c r="U12" s="26" t="s">
        <v>105</v>
      </c>
      <c r="AB12" s="1" t="s">
        <v>104</v>
      </c>
      <c r="AC12" s="1" t="s">
        <v>104</v>
      </c>
      <c r="AD12" s="1" t="s">
        <v>104</v>
      </c>
      <c r="AE12" s="26" t="s">
        <v>105</v>
      </c>
      <c r="AF12" s="26" t="s">
        <v>105</v>
      </c>
    </row>
    <row r="13" spans="1:32" ht="19" customHeight="1" x14ac:dyDescent="0.2">
      <c r="A13" s="19" t="s">
        <v>38</v>
      </c>
      <c r="M13" s="1">
        <f t="shared" si="0"/>
        <v>0</v>
      </c>
      <c r="N13" s="1" t="str">
        <f>IFERROR(VLOOKUP(J:J,Прайс!A:C,3,0)*K13," ")</f>
        <v xml:space="preserve"> </v>
      </c>
      <c r="O13" s="7" t="str">
        <f>IFERROR(VLOOKUP(J:J,Прайс!A:E,5,0)*K13," ")</f>
        <v xml:space="preserve"> </v>
      </c>
      <c r="P13" s="1" t="str">
        <f>IFERROR(VLOOKUP(J:J,Прайс!A:F,6,0)*K13," ")</f>
        <v xml:space="preserve"> </v>
      </c>
      <c r="R13" s="7" t="str">
        <f>IFERROR(N13-(VLOOKUP(J:J,Прайс!A:J,10,0)+(#REF!+P13+O13+M13))," ")</f>
        <v xml:space="preserve"> </v>
      </c>
      <c r="S13" s="7"/>
      <c r="AC13" s="7" t="str">
        <f>IF(Z13&gt;0,Z13-(M13+P13+#REF!),"")</f>
        <v/>
      </c>
    </row>
    <row r="14" spans="1:32" ht="19" customHeight="1" x14ac:dyDescent="0.2">
      <c r="A14" s="19" t="s">
        <v>39</v>
      </c>
      <c r="M14" s="1">
        <f t="shared" si="0"/>
        <v>0</v>
      </c>
      <c r="N14" s="1" t="str">
        <f>IFERROR(VLOOKUP(J:J,Прайс!A:C,3,0)*K14," ")</f>
        <v xml:space="preserve"> </v>
      </c>
      <c r="O14" s="7" t="str">
        <f>IFERROR(VLOOKUP(J:J,Прайс!A:E,5,0)*K14," ")</f>
        <v xml:space="preserve"> </v>
      </c>
      <c r="P14" s="1" t="str">
        <f>IFERROR(VLOOKUP(J:J,Прайс!A:F,6,0)*K14," ")</f>
        <v xml:space="preserve"> </v>
      </c>
      <c r="R14" s="7" t="str">
        <f>IFERROR(N14-(VLOOKUP(J:J,Прайс!A:J,10,0)+(#REF!+P14+O14+M14))," ")</f>
        <v xml:space="preserve"> </v>
      </c>
      <c r="S14" s="7"/>
      <c r="AC14" s="7" t="str">
        <f>IF(Z14&gt;0,Z14-(M14+P14+#REF!),"")</f>
        <v/>
      </c>
    </row>
    <row r="15" spans="1:32" ht="19" customHeight="1" x14ac:dyDescent="0.2">
      <c r="M15" s="1">
        <f t="shared" si="0"/>
        <v>0</v>
      </c>
      <c r="N15" s="1" t="str">
        <f>IFERROR(VLOOKUP(J:J,Прайс!A:C,3,0)*K15," ")</f>
        <v xml:space="preserve"> </v>
      </c>
      <c r="O15" s="7" t="str">
        <f>IFERROR(VLOOKUP(J:J,Прайс!A:E,5,0)*K15," ")</f>
        <v xml:space="preserve"> </v>
      </c>
      <c r="P15" s="1" t="str">
        <f>IFERROR(VLOOKUP(J:J,Прайс!A:F,6,0)*K15," ")</f>
        <v xml:space="preserve"> </v>
      </c>
      <c r="R15" s="7" t="str">
        <f>IFERROR(N15-(VLOOKUP(J:J,Прайс!A:J,10,0)+(#REF!+P15+O15+M15))," ")</f>
        <v xml:space="preserve"> </v>
      </c>
      <c r="S15" s="7"/>
      <c r="AC15" s="7" t="str">
        <f>IF(Z15&gt;0,Z15-(M15+P15+#REF!),"")</f>
        <v/>
      </c>
    </row>
    <row r="16" spans="1:32" ht="19" customHeight="1" x14ac:dyDescent="0.2">
      <c r="M16" s="1">
        <f t="shared" si="0"/>
        <v>0</v>
      </c>
      <c r="N16" s="1" t="str">
        <f>IFERROR(VLOOKUP(J:J,Прайс!A:C,3,0)*K16," ")</f>
        <v xml:space="preserve"> </v>
      </c>
      <c r="O16" s="7" t="str">
        <f>IFERROR(VLOOKUP(J:J,Прайс!A:E,5,0)*K16," ")</f>
        <v xml:space="preserve"> </v>
      </c>
      <c r="P16" s="1" t="str">
        <f>IFERROR(VLOOKUP(J:J,Прайс!A:F,6,0)*K16," ")</f>
        <v xml:space="preserve"> </v>
      </c>
      <c r="R16" s="7" t="str">
        <f>IFERROR(N16-(VLOOKUP(J:J,Прайс!A:J,10,0)+(#REF!+P16+O16+M16))," ")</f>
        <v xml:space="preserve"> </v>
      </c>
      <c r="S16" s="7"/>
      <c r="AC16" s="7" t="str">
        <f>IF(Z16&gt;0,Z16-(M16+P16+#REF!),"")</f>
        <v/>
      </c>
    </row>
    <row r="17" spans="13:29" ht="19" customHeight="1" x14ac:dyDescent="0.2">
      <c r="M17" s="1">
        <f t="shared" si="0"/>
        <v>0</v>
      </c>
      <c r="N17" s="1" t="str">
        <f>IFERROR(VLOOKUP(J:J,Прайс!A:C,3,0)*K17," ")</f>
        <v xml:space="preserve"> </v>
      </c>
      <c r="O17" s="7" t="str">
        <f>IFERROR(VLOOKUP(J:J,Прайс!A:E,5,0)*K17," ")</f>
        <v xml:space="preserve"> </v>
      </c>
      <c r="P17" s="1" t="str">
        <f>IFERROR(VLOOKUP(J:J,Прайс!A:F,6,0)*K17," ")</f>
        <v xml:space="preserve"> </v>
      </c>
      <c r="R17" s="7" t="str">
        <f>IFERROR(N17-(VLOOKUP(J:J,Прайс!A:J,10,0)+(#REF!+P17+O17+M17))," ")</f>
        <v xml:space="preserve"> </v>
      </c>
      <c r="S17" s="7"/>
      <c r="AC17" s="7" t="str">
        <f>IF(Z17&gt;0,Z17-(M17+P17+#REF!),"")</f>
        <v/>
      </c>
    </row>
    <row r="18" spans="13:29" ht="19" customHeight="1" x14ac:dyDescent="0.2">
      <c r="M18" s="1">
        <f t="shared" si="0"/>
        <v>0</v>
      </c>
      <c r="N18" s="1" t="str">
        <f>IFERROR(VLOOKUP(J:J,Прайс!A:C,3,0)*K18," ")</f>
        <v xml:space="preserve"> </v>
      </c>
      <c r="O18" s="7" t="str">
        <f>IFERROR(VLOOKUP(J:J,Прайс!A:E,5,0)*K18," ")</f>
        <v xml:space="preserve"> </v>
      </c>
      <c r="P18" s="1" t="str">
        <f>IFERROR(VLOOKUP(J:J,Прайс!A:F,6,0)*K18," ")</f>
        <v xml:space="preserve"> </v>
      </c>
      <c r="R18" s="7" t="str">
        <f>IFERROR(N18-(VLOOKUP(J:J,Прайс!A:J,10,0)+(#REF!+P18+O18+M18))," ")</f>
        <v xml:space="preserve"> </v>
      </c>
      <c r="S18" s="7"/>
      <c r="AC18" s="7" t="str">
        <f>IF(Z18&gt;0,Z18-(M18+P18+#REF!),"")</f>
        <v/>
      </c>
    </row>
    <row r="19" spans="13:29" ht="19" customHeight="1" x14ac:dyDescent="0.2">
      <c r="M19" s="1">
        <f t="shared" si="0"/>
        <v>0</v>
      </c>
      <c r="N19" s="1" t="str">
        <f>IFERROR(VLOOKUP(J:J,Прайс!A:C,3,0)*K19," ")</f>
        <v xml:space="preserve"> </v>
      </c>
      <c r="O19" s="7" t="str">
        <f>IFERROR(VLOOKUP(J:J,Прайс!A:E,5,0)*K19," ")</f>
        <v xml:space="preserve"> </v>
      </c>
      <c r="P19" s="1" t="str">
        <f>IFERROR(VLOOKUP(J:J,Прайс!A:F,6,0)*K19," ")</f>
        <v xml:space="preserve"> </v>
      </c>
      <c r="R19" s="7" t="str">
        <f>IFERROR(N19-(VLOOKUP(J:J,Прайс!A:J,10,0)+(#REF!+P19+O19+M19))," ")</f>
        <v xml:space="preserve"> </v>
      </c>
      <c r="S19" s="7"/>
      <c r="AC19" s="7" t="str">
        <f>IF(Z19&gt;0,Z19-(M19+P19+#REF!),"")</f>
        <v/>
      </c>
    </row>
    <row r="20" spans="13:29" ht="19" customHeight="1" x14ac:dyDescent="0.2">
      <c r="M20" s="1">
        <f t="shared" si="0"/>
        <v>0</v>
      </c>
      <c r="N20" s="1" t="str">
        <f>IFERROR(VLOOKUP(J:J,Прайс!A:C,3,0)*K20," ")</f>
        <v xml:space="preserve"> </v>
      </c>
      <c r="O20" s="7" t="str">
        <f>IFERROR(VLOOKUP(J:J,Прайс!A:E,5,0)*K20," ")</f>
        <v xml:space="preserve"> </v>
      </c>
      <c r="P20" s="1" t="str">
        <f>IFERROR(VLOOKUP(J:J,Прайс!A:F,6,0)*K20," ")</f>
        <v xml:space="preserve"> </v>
      </c>
      <c r="R20" s="7" t="str">
        <f>IFERROR(N20-(VLOOKUP(J:J,Прайс!A:J,10,0)+(#REF!+P20+O20+M20))," ")</f>
        <v xml:space="preserve"> </v>
      </c>
      <c r="S20" s="7"/>
      <c r="AC20" s="7" t="str">
        <f>IF(Z20&gt;0,Z20-(M20+P20+#REF!),"")</f>
        <v/>
      </c>
    </row>
    <row r="21" spans="13:29" ht="19" customHeight="1" x14ac:dyDescent="0.2">
      <c r="M21" s="1">
        <f t="shared" si="0"/>
        <v>0</v>
      </c>
      <c r="N21" s="1" t="str">
        <f>IFERROR(VLOOKUP(J:J,Прайс!A:C,3,0)*K21," ")</f>
        <v xml:space="preserve"> </v>
      </c>
      <c r="O21" s="7" t="str">
        <f>IFERROR(VLOOKUP(J:J,Прайс!A:E,5,0)*K21," ")</f>
        <v xml:space="preserve"> </v>
      </c>
      <c r="P21" s="1" t="str">
        <f>IFERROR(VLOOKUP(J:J,Прайс!A:F,6,0)*K21," ")</f>
        <v xml:space="preserve"> </v>
      </c>
      <c r="R21" s="7" t="str">
        <f>IFERROR(N21-(VLOOKUP(J:J,Прайс!A:J,10,0)+(#REF!+P21+O21+M21))," ")</f>
        <v xml:space="preserve"> </v>
      </c>
      <c r="S21" s="7"/>
      <c r="AC21" s="7" t="str">
        <f>IF(Z21&gt;0,Z21-(M21+P21+#REF!),"")</f>
        <v/>
      </c>
    </row>
    <row r="22" spans="13:29" ht="19" customHeight="1" x14ac:dyDescent="0.2">
      <c r="M22" s="1">
        <f t="shared" si="0"/>
        <v>0</v>
      </c>
      <c r="N22" s="1" t="str">
        <f>IFERROR(VLOOKUP(J:J,Прайс!A:C,3,0)*K22," ")</f>
        <v xml:space="preserve"> </v>
      </c>
      <c r="O22" s="7" t="str">
        <f>IFERROR(VLOOKUP(J:J,Прайс!A:E,5,0)*K22," ")</f>
        <v xml:space="preserve"> </v>
      </c>
      <c r="P22" s="1" t="str">
        <f>IFERROR(VLOOKUP(J:J,Прайс!A:F,6,0)*K22," ")</f>
        <v xml:space="preserve"> </v>
      </c>
      <c r="R22" s="7" t="str">
        <f>IFERROR(N22-(VLOOKUP(J:J,Прайс!A:J,10,0)+(#REF!+P22+O22+M22))," ")</f>
        <v xml:space="preserve"> </v>
      </c>
      <c r="S22" s="7"/>
      <c r="AC22" s="7" t="str">
        <f>IF(Z22&gt;0,Z22-(M22+P22+#REF!),"")</f>
        <v/>
      </c>
    </row>
    <row r="23" spans="13:29" ht="19" customHeight="1" x14ac:dyDescent="0.2">
      <c r="M23" s="1">
        <f t="shared" si="0"/>
        <v>0</v>
      </c>
      <c r="N23" s="1" t="str">
        <f>IFERROR(VLOOKUP(J:J,Прайс!A:C,3,0)*K23," ")</f>
        <v xml:space="preserve"> </v>
      </c>
      <c r="O23" s="7" t="str">
        <f>IFERROR(VLOOKUP(J:J,Прайс!A:E,5,0)*K23," ")</f>
        <v xml:space="preserve"> </v>
      </c>
      <c r="P23" s="1" t="str">
        <f>IFERROR(VLOOKUP(J:J,Прайс!A:F,6,0)*K23," ")</f>
        <v xml:space="preserve"> </v>
      </c>
      <c r="R23" s="7" t="str">
        <f>IFERROR(N23-(VLOOKUP(J:J,Прайс!A:J,10,0)+(#REF!+P23+O23+M23))," ")</f>
        <v xml:space="preserve"> </v>
      </c>
      <c r="S23" s="7"/>
      <c r="AC23" s="7" t="str">
        <f>IF(Z23&gt;0,Z23-(M23+P23+#REF!),"")</f>
        <v/>
      </c>
    </row>
    <row r="24" spans="13:29" ht="19" customHeight="1" x14ac:dyDescent="0.2">
      <c r="M24" s="1">
        <f t="shared" si="0"/>
        <v>0</v>
      </c>
      <c r="N24" s="1" t="str">
        <f>IFERROR(VLOOKUP(J:J,Прайс!A:C,3,0)*K24," ")</f>
        <v xml:space="preserve"> </v>
      </c>
      <c r="O24" s="7" t="str">
        <f>IFERROR(VLOOKUP(J:J,Прайс!A:E,5,0)*K24," ")</f>
        <v xml:space="preserve"> </v>
      </c>
      <c r="P24" s="1" t="str">
        <f>IFERROR(VLOOKUP(J:J,Прайс!A:F,6,0)*K24," ")</f>
        <v xml:space="preserve"> </v>
      </c>
      <c r="R24" s="7" t="str">
        <f>IFERROR(N24-(VLOOKUP(J:J,Прайс!A:J,10,0)+(#REF!+P24+O24+M24))," ")</f>
        <v xml:space="preserve"> </v>
      </c>
      <c r="S24" s="7"/>
      <c r="AC24" s="7" t="str">
        <f>IF(Z24&gt;0,Z24-(M24+P24+#REF!),"")</f>
        <v/>
      </c>
    </row>
    <row r="25" spans="13:29" ht="19" customHeight="1" x14ac:dyDescent="0.2">
      <c r="M25" s="1">
        <f t="shared" si="0"/>
        <v>0</v>
      </c>
      <c r="N25" s="1" t="str">
        <f>IFERROR(VLOOKUP(J:J,Прайс!A:C,3,0)*K25," ")</f>
        <v xml:space="preserve"> </v>
      </c>
      <c r="O25" s="7" t="str">
        <f>IFERROR(VLOOKUP(J:J,Прайс!A:E,5,0)*K25," ")</f>
        <v xml:space="preserve"> </v>
      </c>
      <c r="P25" s="1" t="str">
        <f>IFERROR(VLOOKUP(J:J,Прайс!A:F,6,0)*K25," ")</f>
        <v xml:space="preserve"> </v>
      </c>
      <c r="R25" s="7" t="str">
        <f>IFERROR(N25-(VLOOKUP(J:J,Прайс!A:J,10,0)+(#REF!+P25+O25+M25))," ")</f>
        <v xml:space="preserve"> </v>
      </c>
      <c r="S25" s="7"/>
      <c r="AC25" s="7" t="str">
        <f>IF(Z25&gt;0,Z25-(M25+P25+#REF!),"")</f>
        <v/>
      </c>
    </row>
    <row r="26" spans="13:29" ht="19" customHeight="1" x14ac:dyDescent="0.2">
      <c r="M26" s="1">
        <f t="shared" si="0"/>
        <v>0</v>
      </c>
      <c r="N26" s="1" t="str">
        <f>IFERROR(VLOOKUP(J:J,Прайс!A:C,3,0)*K26," ")</f>
        <v xml:space="preserve"> </v>
      </c>
      <c r="O26" s="7" t="str">
        <f>IFERROR(VLOOKUP(J:J,Прайс!A:E,5,0)*K26," ")</f>
        <v xml:space="preserve"> </v>
      </c>
      <c r="P26" s="1" t="str">
        <f>IFERROR(VLOOKUP(J:J,Прайс!A:F,6,0)*K26," ")</f>
        <v xml:space="preserve"> </v>
      </c>
      <c r="R26" s="7" t="str">
        <f>IFERROR(N26-(VLOOKUP(J:J,Прайс!A:J,10,0)+(#REF!+P26+O26+M26))," ")</f>
        <v xml:space="preserve"> </v>
      </c>
      <c r="S26" s="7"/>
      <c r="AC26" s="7" t="str">
        <f>IF(Z26&gt;0,Z26-(M26+P26+#REF!),"")</f>
        <v/>
      </c>
    </row>
    <row r="27" spans="13:29" ht="19" customHeight="1" x14ac:dyDescent="0.2">
      <c r="M27" s="1">
        <f t="shared" si="0"/>
        <v>0</v>
      </c>
      <c r="N27" s="1" t="str">
        <f>IFERROR(VLOOKUP(J:J,Прайс!A:C,3,0)*K27," ")</f>
        <v xml:space="preserve"> </v>
      </c>
      <c r="O27" s="7" t="str">
        <f>IFERROR(VLOOKUP(J:J,Прайс!A:E,5,0)*K27," ")</f>
        <v xml:space="preserve"> </v>
      </c>
      <c r="P27" s="1" t="str">
        <f>IFERROR(VLOOKUP(J:J,Прайс!A:F,6,0)*K27," ")</f>
        <v xml:space="preserve"> </v>
      </c>
      <c r="R27" s="7" t="str">
        <f>IFERROR(N27-(VLOOKUP(J:J,Прайс!A:J,10,0)+(#REF!+P27+O27+M27))," ")</f>
        <v xml:space="preserve"> </v>
      </c>
      <c r="S27" s="7"/>
      <c r="AC27" s="7" t="str">
        <f>IF(Z27&gt;0,Z27-(M27+P27+#REF!),"")</f>
        <v/>
      </c>
    </row>
    <row r="28" spans="13:29" ht="19" customHeight="1" x14ac:dyDescent="0.2">
      <c r="M28" s="1">
        <f t="shared" si="0"/>
        <v>0</v>
      </c>
      <c r="N28" s="1" t="str">
        <f>IFERROR(VLOOKUP(J:J,Прайс!A:C,3,0)*K28," ")</f>
        <v xml:space="preserve"> </v>
      </c>
      <c r="O28" s="7" t="str">
        <f>IFERROR(VLOOKUP(J:J,Прайс!A:E,5,0)*K28," ")</f>
        <v xml:space="preserve"> </v>
      </c>
      <c r="P28" s="1" t="str">
        <f>IFERROR(VLOOKUP(J:J,Прайс!A:F,6,0)*K28," ")</f>
        <v xml:space="preserve"> </v>
      </c>
      <c r="R28" s="7" t="str">
        <f>IFERROR(N28-(VLOOKUP(J:J,Прайс!A:J,10,0)+(#REF!+P28+O28+M28))," ")</f>
        <v xml:space="preserve"> </v>
      </c>
      <c r="S28" s="7"/>
      <c r="AC28" s="7" t="str">
        <f>IF(Z28&gt;0,Z28-(M28+P28+#REF!),"")</f>
        <v/>
      </c>
    </row>
    <row r="29" spans="13:29" ht="19" customHeight="1" x14ac:dyDescent="0.2">
      <c r="M29" s="1">
        <f t="shared" si="0"/>
        <v>0</v>
      </c>
      <c r="N29" s="1" t="str">
        <f>IFERROR(VLOOKUP(J:J,Прайс!A:C,3,0)*K29," ")</f>
        <v xml:space="preserve"> </v>
      </c>
      <c r="O29" s="7" t="str">
        <f>IFERROR(VLOOKUP(J:J,Прайс!A:E,5,0)*K29," ")</f>
        <v xml:space="preserve"> </v>
      </c>
      <c r="P29" s="1" t="str">
        <f>IFERROR(VLOOKUP(J:J,Прайс!A:F,6,0)*K29," ")</f>
        <v xml:space="preserve"> </v>
      </c>
      <c r="R29" s="7" t="str">
        <f>IFERROR(N29-(VLOOKUP(J:J,Прайс!A:J,10,0)+(#REF!+P29+O29+M29))," ")</f>
        <v xml:space="preserve"> </v>
      </c>
      <c r="S29" s="7"/>
      <c r="AC29" s="7" t="str">
        <f>IF(Z29&gt;0,Z29-(M29+P29+#REF!),"")</f>
        <v/>
      </c>
    </row>
    <row r="30" spans="13:29" ht="19" customHeight="1" x14ac:dyDescent="0.2">
      <c r="M30" s="1">
        <f t="shared" si="0"/>
        <v>0</v>
      </c>
      <c r="N30" s="1" t="str">
        <f>IFERROR(VLOOKUP(J:J,Прайс!A:C,3,0)*K30," ")</f>
        <v xml:space="preserve"> </v>
      </c>
      <c r="O30" s="7" t="str">
        <f>IFERROR(VLOOKUP(J:J,Прайс!A:E,5,0)*K30," ")</f>
        <v xml:space="preserve"> </v>
      </c>
      <c r="P30" s="1" t="str">
        <f>IFERROR(VLOOKUP(J:J,Прайс!A:F,6,0)*K30," ")</f>
        <v xml:space="preserve"> </v>
      </c>
      <c r="R30" s="7" t="str">
        <f>IFERROR(N30-(VLOOKUP(J:J,Прайс!A:J,10,0)+(#REF!+P30+O30+M30))," ")</f>
        <v xml:space="preserve"> </v>
      </c>
      <c r="S30" s="7"/>
      <c r="AC30" s="7" t="str">
        <f>IF(Z30&gt;0,Z30-(M30+P30+#REF!),"")</f>
        <v/>
      </c>
    </row>
    <row r="31" spans="13:29" ht="19" customHeight="1" x14ac:dyDescent="0.2">
      <c r="M31" s="1">
        <f t="shared" si="0"/>
        <v>0</v>
      </c>
      <c r="N31" s="1" t="str">
        <f>IFERROR(VLOOKUP(J:J,Прайс!A:C,3,0)*K31," ")</f>
        <v xml:space="preserve"> </v>
      </c>
      <c r="O31" s="7" t="str">
        <f>IFERROR(VLOOKUP(J:J,Прайс!A:E,5,0)*K31," ")</f>
        <v xml:space="preserve"> </v>
      </c>
      <c r="P31" s="1" t="str">
        <f>IFERROR(VLOOKUP(J:J,Прайс!A:F,6,0)*K31," ")</f>
        <v xml:space="preserve"> </v>
      </c>
      <c r="R31" s="7" t="str">
        <f>IFERROR(N31-(VLOOKUP(J:J,Прайс!A:J,10,0)+(#REF!+P31+O31+M31))," ")</f>
        <v xml:space="preserve"> </v>
      </c>
      <c r="S31" s="7"/>
      <c r="AC31" s="7" t="str">
        <f>IF(Z31&gt;0,Z31-(M31+P31+#REF!),"")</f>
        <v/>
      </c>
    </row>
    <row r="32" spans="13:29" ht="19" customHeight="1" x14ac:dyDescent="0.2">
      <c r="M32" s="1">
        <f t="shared" si="0"/>
        <v>0</v>
      </c>
      <c r="N32" s="1" t="str">
        <f>IFERROR(VLOOKUP(J:J,Прайс!A:C,3,0)*K32," ")</f>
        <v xml:space="preserve"> </v>
      </c>
      <c r="O32" s="7" t="str">
        <f>IFERROR(VLOOKUP(J:J,Прайс!A:E,5,0)*K32," ")</f>
        <v xml:space="preserve"> </v>
      </c>
      <c r="P32" s="1" t="str">
        <f>IFERROR(VLOOKUP(J:J,Прайс!A:F,6,0)*K32," ")</f>
        <v xml:space="preserve"> </v>
      </c>
      <c r="R32" s="7" t="str">
        <f>IFERROR(N32-(VLOOKUP(J:J,Прайс!A:J,10,0)+(#REF!+P32+O32+M32))," ")</f>
        <v xml:space="preserve"> </v>
      </c>
      <c r="S32" s="7"/>
      <c r="AC32" s="7" t="str">
        <f>IF(Z32&gt;0,Z32-(M32+P32+#REF!),"")</f>
        <v/>
      </c>
    </row>
    <row r="33" spans="13:29" ht="19" customHeight="1" x14ac:dyDescent="0.2">
      <c r="M33" s="1">
        <f t="shared" si="0"/>
        <v>0</v>
      </c>
      <c r="N33" s="1" t="str">
        <f>IFERROR(VLOOKUP(J:J,Прайс!A:C,3,0)*K33," ")</f>
        <v xml:space="preserve"> </v>
      </c>
      <c r="O33" s="7" t="str">
        <f>IFERROR(VLOOKUP(J:J,Прайс!A:E,5,0)*K33," ")</f>
        <v xml:space="preserve"> </v>
      </c>
      <c r="P33" s="1" t="str">
        <f>IFERROR(VLOOKUP(J:J,Прайс!A:F,6,0)*K33," ")</f>
        <v xml:space="preserve"> </v>
      </c>
      <c r="R33" s="7" t="str">
        <f>IFERROR(N33-(VLOOKUP(J:J,Прайс!A:J,10,0)+(#REF!+P33+O33+M33))," ")</f>
        <v xml:space="preserve"> </v>
      </c>
      <c r="S33" s="7"/>
      <c r="AC33" s="7" t="str">
        <f>IF(Z33&gt;0,Z33-(M33+P33+#REF!),"")</f>
        <v/>
      </c>
    </row>
    <row r="34" spans="13:29" ht="19" customHeight="1" x14ac:dyDescent="0.2">
      <c r="M34" s="1">
        <f t="shared" si="0"/>
        <v>0</v>
      </c>
      <c r="N34" s="1" t="str">
        <f>IFERROR(VLOOKUP(J:J,Прайс!A:C,3,0)*K34," ")</f>
        <v xml:space="preserve"> </v>
      </c>
      <c r="O34" s="7" t="str">
        <f>IFERROR(VLOOKUP(J:J,Прайс!A:E,5,0)*K34," ")</f>
        <v xml:space="preserve"> </v>
      </c>
      <c r="P34" s="1" t="str">
        <f>IFERROR(VLOOKUP(J:J,Прайс!A:F,6,0)*K34," ")</f>
        <v xml:space="preserve"> </v>
      </c>
      <c r="R34" s="7" t="str">
        <f>IFERROR(N34-(VLOOKUP(J:J,Прайс!A:J,10,0)+(#REF!+P34+O34+M34))," ")</f>
        <v xml:space="preserve"> </v>
      </c>
      <c r="S34" s="7"/>
      <c r="AC34" s="7" t="str">
        <f>IF(Z34&gt;0,Z34-(M34+P34+#REF!),"")</f>
        <v/>
      </c>
    </row>
    <row r="35" spans="13:29" ht="19" customHeight="1" x14ac:dyDescent="0.2">
      <c r="M35" s="1">
        <f t="shared" si="0"/>
        <v>0</v>
      </c>
      <c r="N35" s="1" t="str">
        <f>IFERROR(VLOOKUP(J:J,Прайс!A:C,3,0)*K35," ")</f>
        <v xml:space="preserve"> </v>
      </c>
      <c r="O35" s="7" t="str">
        <f>IFERROR(VLOOKUP(J:J,Прайс!A:E,5,0)*K35," ")</f>
        <v xml:space="preserve"> </v>
      </c>
      <c r="P35" s="1" t="str">
        <f>IFERROR(VLOOKUP(J:J,Прайс!A:F,6,0)*K35," ")</f>
        <v xml:space="preserve"> </v>
      </c>
      <c r="R35" s="7" t="str">
        <f>IFERROR(N35-(VLOOKUP(J:J,Прайс!A:J,10,0)+(#REF!+P35+O35+M35))," ")</f>
        <v xml:space="preserve"> </v>
      </c>
      <c r="S35" s="7"/>
      <c r="AC35" s="7" t="str">
        <f>IF(Z35&gt;0,Z35-(M35+P35+#REF!),"")</f>
        <v/>
      </c>
    </row>
    <row r="36" spans="13:29" ht="19" customHeight="1" x14ac:dyDescent="0.2">
      <c r="M36" s="1">
        <f t="shared" si="0"/>
        <v>0</v>
      </c>
      <c r="N36" s="1" t="str">
        <f>IFERROR(VLOOKUP(J:J,Прайс!A:C,3,0)*K36," ")</f>
        <v xml:space="preserve"> </v>
      </c>
      <c r="O36" s="7" t="str">
        <f>IFERROR(VLOOKUP(J:J,Прайс!A:E,5,0)*K36," ")</f>
        <v xml:space="preserve"> </v>
      </c>
      <c r="P36" s="1" t="str">
        <f>IFERROR(VLOOKUP(J:J,Прайс!A:F,6,0)*K36," ")</f>
        <v xml:space="preserve"> </v>
      </c>
      <c r="R36" s="7" t="str">
        <f>IFERROR(N36-(VLOOKUP(J:J,Прайс!A:J,10,0)+(#REF!+P36+O36+M36))," ")</f>
        <v xml:space="preserve"> </v>
      </c>
      <c r="S36" s="7"/>
      <c r="AC36" s="7" t="str">
        <f>IF(Z36&gt;0,Z36-(M36+P36+#REF!),"")</f>
        <v/>
      </c>
    </row>
    <row r="37" spans="13:29" ht="19" customHeight="1" x14ac:dyDescent="0.2">
      <c r="M37" s="1">
        <f t="shared" si="0"/>
        <v>0</v>
      </c>
      <c r="N37" s="1" t="str">
        <f>IFERROR(VLOOKUP(J:J,Прайс!A:C,3,0)*K37," ")</f>
        <v xml:space="preserve"> </v>
      </c>
      <c r="O37" s="7" t="str">
        <f>IFERROR(VLOOKUP(J:J,Прайс!A:E,5,0)*K37," ")</f>
        <v xml:space="preserve"> </v>
      </c>
      <c r="P37" s="1" t="str">
        <f>IFERROR(VLOOKUP(J:J,Прайс!A:F,6,0)*K37," ")</f>
        <v xml:space="preserve"> </v>
      </c>
      <c r="R37" s="7" t="str">
        <f>IFERROR(N37-(VLOOKUP(J:J,Прайс!A:J,10,0)+(#REF!+P37+O37+M37))," ")</f>
        <v xml:space="preserve"> </v>
      </c>
      <c r="S37" s="7"/>
      <c r="AC37" s="7" t="str">
        <f>IF(Z37&gt;0,Z37-(M37+P37+#REF!),"")</f>
        <v/>
      </c>
    </row>
    <row r="38" spans="13:29" ht="19" customHeight="1" x14ac:dyDescent="0.2">
      <c r="M38" s="1">
        <f t="shared" si="0"/>
        <v>0</v>
      </c>
      <c r="N38" s="1" t="str">
        <f>IFERROR(VLOOKUP(J:J,Прайс!A:C,3,0)*K38," ")</f>
        <v xml:space="preserve"> </v>
      </c>
      <c r="O38" s="7" t="str">
        <f>IFERROR(VLOOKUP(J:J,Прайс!A:E,5,0)*K38," ")</f>
        <v xml:space="preserve"> </v>
      </c>
      <c r="P38" s="1" t="str">
        <f>IFERROR(VLOOKUP(J:J,Прайс!A:F,6,0)*K38," ")</f>
        <v xml:space="preserve"> </v>
      </c>
      <c r="R38" s="7" t="str">
        <f>IFERROR(N38-(VLOOKUP(J:J,Прайс!A:J,10,0)+(#REF!+P38+O38+M38))," ")</f>
        <v xml:space="preserve"> </v>
      </c>
      <c r="S38" s="7"/>
      <c r="AC38" s="7" t="str">
        <f>IF(Z38&gt;0,Z38-(M38+P38+#REF!),"")</f>
        <v/>
      </c>
    </row>
    <row r="39" spans="13:29" ht="19" customHeight="1" x14ac:dyDescent="0.2">
      <c r="M39" s="1">
        <f t="shared" si="0"/>
        <v>0</v>
      </c>
      <c r="N39" s="1" t="str">
        <f>IFERROR(VLOOKUP(J:J,Прайс!A:C,3,0)*K39," ")</f>
        <v xml:space="preserve"> </v>
      </c>
      <c r="O39" s="7" t="str">
        <f>IFERROR(VLOOKUP(J:J,Прайс!A:E,5,0)*K39," ")</f>
        <v xml:space="preserve"> </v>
      </c>
      <c r="P39" s="1" t="str">
        <f>IFERROR(VLOOKUP(J:J,Прайс!A:F,6,0)*K39," ")</f>
        <v xml:space="preserve"> </v>
      </c>
      <c r="R39" s="7" t="str">
        <f>IFERROR(N39-(VLOOKUP(J:J,Прайс!A:J,10,0)+(#REF!+P39+O39+M39))," ")</f>
        <v xml:space="preserve"> </v>
      </c>
      <c r="S39" s="7"/>
      <c r="AC39" s="7" t="str">
        <f>IF(Z39&gt;0,Z39-(M39+P39+#REF!),"")</f>
        <v/>
      </c>
    </row>
    <row r="40" spans="13:29" ht="19" customHeight="1" x14ac:dyDescent="0.2">
      <c r="M40" s="1">
        <f t="shared" si="0"/>
        <v>0</v>
      </c>
      <c r="N40" s="1" t="str">
        <f>IFERROR(VLOOKUP(J:J,Прайс!A:C,3,0)*K40," ")</f>
        <v xml:space="preserve"> </v>
      </c>
      <c r="O40" s="7" t="str">
        <f>IFERROR(VLOOKUP(J:J,Прайс!A:E,5,0)*K40," ")</f>
        <v xml:space="preserve"> </v>
      </c>
      <c r="P40" s="1" t="str">
        <f>IFERROR(VLOOKUP(J:J,Прайс!A:F,6,0)*K40," ")</f>
        <v xml:space="preserve"> </v>
      </c>
      <c r="R40" s="7" t="str">
        <f>IFERROR(N40-(VLOOKUP(J:J,Прайс!A:J,10,0)+(#REF!+P40+O40+M40))," ")</f>
        <v xml:space="preserve"> </v>
      </c>
      <c r="S40" s="7"/>
      <c r="AC40" s="7" t="str">
        <f>IF(Z40&gt;0,Z40-(M40+P40+#REF!),"")</f>
        <v/>
      </c>
    </row>
    <row r="41" spans="13:29" ht="19" customHeight="1" x14ac:dyDescent="0.2">
      <c r="M41" s="1">
        <f t="shared" si="0"/>
        <v>0</v>
      </c>
      <c r="N41" s="1" t="str">
        <f>IFERROR(VLOOKUP(J:J,Прайс!A:C,3,0)*K41," ")</f>
        <v xml:space="preserve"> </v>
      </c>
      <c r="O41" s="7" t="str">
        <f>IFERROR(VLOOKUP(J:J,Прайс!A:E,5,0)*K41," ")</f>
        <v xml:space="preserve"> </v>
      </c>
      <c r="P41" s="1" t="str">
        <f>IFERROR(VLOOKUP(J:J,Прайс!A:F,6,0)*K41," ")</f>
        <v xml:space="preserve"> </v>
      </c>
      <c r="R41" s="7" t="str">
        <f>IFERROR(N41-(VLOOKUP(J:J,Прайс!A:J,10,0)+(#REF!+P41+O41+M41))," ")</f>
        <v xml:space="preserve"> </v>
      </c>
      <c r="S41" s="7"/>
      <c r="AC41" s="7" t="str">
        <f>IF(Z41&gt;0,Z41-(M41+P41+#REF!),"")</f>
        <v/>
      </c>
    </row>
    <row r="42" spans="13:29" ht="19" customHeight="1" x14ac:dyDescent="0.2">
      <c r="M42" s="1">
        <f t="shared" si="0"/>
        <v>0</v>
      </c>
      <c r="N42" s="1" t="str">
        <f>IFERROR(VLOOKUP(J:J,Прайс!A:C,3,0)*K42," ")</f>
        <v xml:space="preserve"> </v>
      </c>
      <c r="O42" s="7" t="str">
        <f>IFERROR(VLOOKUP(J:J,Прайс!A:E,5,0)*K42," ")</f>
        <v xml:space="preserve"> </v>
      </c>
      <c r="P42" s="1" t="str">
        <f>IFERROR(VLOOKUP(J:J,Прайс!A:F,6,0)*K42," ")</f>
        <v xml:space="preserve"> </v>
      </c>
      <c r="R42" s="7" t="str">
        <f>IFERROR(N42-(VLOOKUP(J:J,Прайс!A:J,10,0)+(#REF!+P42+O42+M42))," ")</f>
        <v xml:space="preserve"> </v>
      </c>
      <c r="S42" s="7"/>
      <c r="AC42" s="7" t="str">
        <f>IF(Z42&gt;0,Z42-(M42+P42+#REF!),"")</f>
        <v/>
      </c>
    </row>
    <row r="43" spans="13:29" ht="19" customHeight="1" x14ac:dyDescent="0.2">
      <c r="M43" s="1">
        <f t="shared" si="0"/>
        <v>0</v>
      </c>
      <c r="N43" s="1" t="str">
        <f>IFERROR(VLOOKUP(J:J,Прайс!A:C,3,0)*K43," ")</f>
        <v xml:space="preserve"> </v>
      </c>
      <c r="O43" s="7" t="str">
        <f>IFERROR(VLOOKUP(J:J,Прайс!A:E,5,0)*K43," ")</f>
        <v xml:space="preserve"> </v>
      </c>
      <c r="P43" s="1" t="str">
        <f>IFERROR(VLOOKUP(J:J,Прайс!A:F,6,0)*K43," ")</f>
        <v xml:space="preserve"> </v>
      </c>
      <c r="R43" s="7" t="str">
        <f>IFERROR(N43-(VLOOKUP(J:J,Прайс!A:J,10,0)+(#REF!+P43+O43+M43))," ")</f>
        <v xml:space="preserve"> </v>
      </c>
      <c r="S43" s="7"/>
      <c r="AC43" s="7" t="str">
        <f>IF(Z43&gt;0,Z43-(M43+P43+#REF!),"")</f>
        <v/>
      </c>
    </row>
    <row r="44" spans="13:29" ht="19" customHeight="1" x14ac:dyDescent="0.2">
      <c r="M44" s="1">
        <f t="shared" si="0"/>
        <v>0</v>
      </c>
      <c r="N44" s="1" t="str">
        <f>IFERROR(VLOOKUP(J:J,Прайс!A:C,3,0)*K44," ")</f>
        <v xml:space="preserve"> </v>
      </c>
      <c r="O44" s="7" t="str">
        <f>IFERROR(VLOOKUP(J:J,Прайс!A:E,5,0)*K44," ")</f>
        <v xml:space="preserve"> </v>
      </c>
      <c r="P44" s="1" t="str">
        <f>IFERROR(VLOOKUP(J:J,Прайс!A:F,6,0)*K44," ")</f>
        <v xml:space="preserve"> </v>
      </c>
      <c r="R44" s="7" t="str">
        <f>IFERROR(N44-(VLOOKUP(J:J,Прайс!A:J,10,0)+(#REF!+P44+O44+M44))," ")</f>
        <v xml:space="preserve"> </v>
      </c>
      <c r="S44" s="7"/>
      <c r="AC44" s="7" t="str">
        <f>IF(Z44&gt;0,Z44-(M44+P44+#REF!),"")</f>
        <v/>
      </c>
    </row>
    <row r="45" spans="13:29" ht="19" customHeight="1" x14ac:dyDescent="0.2">
      <c r="M45" s="1">
        <f t="shared" si="0"/>
        <v>0</v>
      </c>
      <c r="N45" s="1" t="str">
        <f>IFERROR(VLOOKUP(J:J,Прайс!A:C,3,0)*K45," ")</f>
        <v xml:space="preserve"> </v>
      </c>
      <c r="O45" s="7" t="str">
        <f>IFERROR(VLOOKUP(J:J,Прайс!A:E,5,0)*K45," ")</f>
        <v xml:space="preserve"> </v>
      </c>
      <c r="P45" s="1" t="str">
        <f>IFERROR(VLOOKUP(J:J,Прайс!A:F,6,0)*K45," ")</f>
        <v xml:space="preserve"> </v>
      </c>
      <c r="R45" s="7" t="str">
        <f>IFERROR(N45-(VLOOKUP(J:J,Прайс!A:J,10,0)+(#REF!+P45+O45+M45))," ")</f>
        <v xml:space="preserve"> </v>
      </c>
      <c r="S45" s="7"/>
      <c r="AC45" s="7" t="str">
        <f>IF(Z45&gt;0,Z45-(M45+P45+#REF!),"")</f>
        <v/>
      </c>
    </row>
    <row r="46" spans="13:29" ht="19" customHeight="1" x14ac:dyDescent="0.2">
      <c r="M46" s="1">
        <f t="shared" si="0"/>
        <v>0</v>
      </c>
      <c r="N46" s="1" t="str">
        <f>IFERROR(VLOOKUP(J:J,Прайс!A:C,3,0)*K46," ")</f>
        <v xml:space="preserve"> </v>
      </c>
      <c r="O46" s="7" t="str">
        <f>IFERROR(VLOOKUP(J:J,Прайс!A:E,5,0)*K46," ")</f>
        <v xml:space="preserve"> </v>
      </c>
      <c r="P46" s="1" t="str">
        <f>IFERROR(VLOOKUP(J:J,Прайс!A:F,6,0)*K46," ")</f>
        <v xml:space="preserve"> </v>
      </c>
      <c r="R46" s="7" t="str">
        <f>IFERROR(N46-(VLOOKUP(J:J,Прайс!A:J,10,0)+(#REF!+P46+O46+M46))," ")</f>
        <v xml:space="preserve"> </v>
      </c>
      <c r="S46" s="7"/>
      <c r="AC46" s="7" t="str">
        <f>IF(Z46&gt;0,Z46-(M46+P46+#REF!),"")</f>
        <v/>
      </c>
    </row>
    <row r="47" spans="13:29" ht="19" customHeight="1" x14ac:dyDescent="0.2">
      <c r="M47" s="1">
        <f t="shared" si="0"/>
        <v>0</v>
      </c>
      <c r="N47" s="1" t="str">
        <f>IFERROR(VLOOKUP(J:J,Прайс!A:C,3,0)*K47," ")</f>
        <v xml:space="preserve"> </v>
      </c>
      <c r="O47" s="7" t="str">
        <f>IFERROR(VLOOKUP(J:J,Прайс!A:E,5,0)*K47," ")</f>
        <v xml:space="preserve"> </v>
      </c>
      <c r="P47" s="1" t="str">
        <f>IFERROR(VLOOKUP(J:J,Прайс!A:F,6,0)*K47," ")</f>
        <v xml:space="preserve"> </v>
      </c>
      <c r="R47" s="7" t="str">
        <f>IFERROR(N47-(VLOOKUP(J:J,Прайс!A:J,10,0)+(#REF!+P47+O47+M47))," ")</f>
        <v xml:space="preserve"> </v>
      </c>
      <c r="S47" s="7"/>
      <c r="AC47" s="7" t="str">
        <f>IF(Z47&gt;0,Z47-(M47+P47+#REF!),"")</f>
        <v/>
      </c>
    </row>
    <row r="48" spans="13:29" ht="19" customHeight="1" x14ac:dyDescent="0.2">
      <c r="M48" s="1">
        <f t="shared" si="0"/>
        <v>0</v>
      </c>
      <c r="N48" s="1" t="str">
        <f>IFERROR(VLOOKUP(J:J,Прайс!A:C,3,0)*K48," ")</f>
        <v xml:space="preserve"> </v>
      </c>
      <c r="O48" s="7" t="str">
        <f>IFERROR(VLOOKUP(J:J,Прайс!A:E,5,0)*K48," ")</f>
        <v xml:space="preserve"> </v>
      </c>
      <c r="P48" s="1" t="str">
        <f>IFERROR(VLOOKUP(J:J,Прайс!A:F,6,0)*K48," ")</f>
        <v xml:space="preserve"> </v>
      </c>
      <c r="R48" s="7" t="str">
        <f>IFERROR(N48-(VLOOKUP(J:J,Прайс!A:J,10,0)+(#REF!+P48+O48+M48))," ")</f>
        <v xml:space="preserve"> </v>
      </c>
      <c r="S48" s="7"/>
      <c r="AC48" s="7" t="str">
        <f>IF(Z48&gt;0,Z48-(M48+P48+#REF!),"")</f>
        <v/>
      </c>
    </row>
    <row r="49" spans="13:29" ht="19" customHeight="1" x14ac:dyDescent="0.2">
      <c r="M49" s="1">
        <f t="shared" si="0"/>
        <v>0</v>
      </c>
      <c r="N49" s="1" t="str">
        <f>IFERROR(VLOOKUP(J:J,Прайс!A:C,3,0)*K49," ")</f>
        <v xml:space="preserve"> </v>
      </c>
      <c r="O49" s="7" t="str">
        <f>IFERROR(VLOOKUP(J:J,Прайс!A:E,5,0)*K49," ")</f>
        <v xml:space="preserve"> </v>
      </c>
      <c r="P49" s="1" t="str">
        <f>IFERROR(VLOOKUP(J:J,Прайс!A:F,6,0)*K49," ")</f>
        <v xml:space="preserve"> </v>
      </c>
      <c r="R49" s="7" t="str">
        <f>IFERROR(N49-(VLOOKUP(J:J,Прайс!A:J,10,0)+(#REF!+P49+O49+M49))," ")</f>
        <v xml:space="preserve"> </v>
      </c>
      <c r="S49" s="7"/>
      <c r="AC49" s="7" t="str">
        <f>IF(Z49&gt;0,Z49-(M49+P49+#REF!),"")</f>
        <v/>
      </c>
    </row>
    <row r="50" spans="13:29" ht="19" customHeight="1" x14ac:dyDescent="0.2">
      <c r="M50" s="1">
        <f t="shared" si="0"/>
        <v>0</v>
      </c>
      <c r="N50" s="1" t="str">
        <f>IFERROR(VLOOKUP(J:J,Прайс!A:C,3,0)*K50," ")</f>
        <v xml:space="preserve"> </v>
      </c>
      <c r="O50" s="7" t="str">
        <f>IFERROR(VLOOKUP(J:J,Прайс!A:E,5,0)*K50," ")</f>
        <v xml:space="preserve"> </v>
      </c>
      <c r="P50" s="1" t="str">
        <f>IFERROR(VLOOKUP(J:J,Прайс!A:F,6,0)*K50," ")</f>
        <v xml:space="preserve"> </v>
      </c>
      <c r="R50" s="7" t="str">
        <f>IFERROR(N50-(VLOOKUP(J:J,Прайс!A:J,10,0)+(#REF!+P50+O50+M50))," ")</f>
        <v xml:space="preserve"> </v>
      </c>
      <c r="S50" s="7"/>
      <c r="AC50" s="7" t="str">
        <f>IF(Z50&gt;0,Z50-(M50+P50+#REF!),"")</f>
        <v/>
      </c>
    </row>
    <row r="51" spans="13:29" ht="19" customHeight="1" x14ac:dyDescent="0.2">
      <c r="M51" s="1">
        <f t="shared" si="0"/>
        <v>0</v>
      </c>
      <c r="N51" s="1" t="str">
        <f>IFERROR(VLOOKUP(J:J,Прайс!A:C,3,0)*K51," ")</f>
        <v xml:space="preserve"> </v>
      </c>
      <c r="O51" s="7" t="str">
        <f>IFERROR(VLOOKUP(J:J,Прайс!A:E,5,0)*K51," ")</f>
        <v xml:space="preserve"> </v>
      </c>
      <c r="P51" s="1" t="str">
        <f>IFERROR(VLOOKUP(J:J,Прайс!A:F,6,0)*K51," ")</f>
        <v xml:space="preserve"> </v>
      </c>
      <c r="R51" s="7" t="str">
        <f>IFERROR(N51-(VLOOKUP(J:J,Прайс!A:J,10,0)+(#REF!+P51+O51+M51))," ")</f>
        <v xml:space="preserve"> </v>
      </c>
      <c r="S51" s="7"/>
      <c r="AC51" s="7" t="str">
        <f>IF(Z51&gt;0,Z51-(M51+P51+#REF!),"")</f>
        <v/>
      </c>
    </row>
    <row r="52" spans="13:29" ht="19" customHeight="1" x14ac:dyDescent="0.2">
      <c r="M52" s="1">
        <f t="shared" si="0"/>
        <v>0</v>
      </c>
      <c r="N52" s="1" t="str">
        <f>IFERROR(VLOOKUP(J:J,Прайс!A:C,3,0)*K52," ")</f>
        <v xml:space="preserve"> </v>
      </c>
      <c r="O52" s="7" t="str">
        <f>IFERROR(VLOOKUP(J:J,Прайс!A:E,5,0)*K52," ")</f>
        <v xml:space="preserve"> </v>
      </c>
      <c r="P52" s="1" t="str">
        <f>IFERROR(VLOOKUP(J:J,Прайс!A:F,6,0)*K52," ")</f>
        <v xml:space="preserve"> </v>
      </c>
      <c r="R52" s="7" t="str">
        <f>IFERROR(N52-(VLOOKUP(J:J,Прайс!A:J,10,0)+(#REF!+P52+O52+M52))," ")</f>
        <v xml:space="preserve"> </v>
      </c>
      <c r="S52" s="7"/>
      <c r="AC52" s="7" t="str">
        <f>IF(Z52&gt;0,Z52-(M52+P52+#REF!),"")</f>
        <v/>
      </c>
    </row>
    <row r="53" spans="13:29" ht="19" customHeight="1" x14ac:dyDescent="0.2">
      <c r="M53" s="1">
        <f t="shared" si="0"/>
        <v>0</v>
      </c>
      <c r="N53" s="1" t="str">
        <f>IFERROR(VLOOKUP(J:J,Прайс!A:C,3,0)*K53," ")</f>
        <v xml:space="preserve"> </v>
      </c>
      <c r="O53" s="7" t="str">
        <f>IFERROR(VLOOKUP(J:J,Прайс!A:E,5,0)*K53," ")</f>
        <v xml:space="preserve"> </v>
      </c>
      <c r="P53" s="1" t="str">
        <f>IFERROR(VLOOKUP(J:J,Прайс!A:F,6,0)*K53," ")</f>
        <v xml:space="preserve"> </v>
      </c>
      <c r="R53" s="7" t="str">
        <f>IFERROR(N53-(VLOOKUP(J:J,Прайс!A:J,10,0)+(#REF!+P53+O53+M53))," ")</f>
        <v xml:space="preserve"> </v>
      </c>
      <c r="S53" s="7"/>
      <c r="AC53" s="7" t="str">
        <f>IF(Z53&gt;0,Z53-(M53+P53+#REF!),"")</f>
        <v/>
      </c>
    </row>
    <row r="54" spans="13:29" ht="19" customHeight="1" x14ac:dyDescent="0.2">
      <c r="M54" s="1">
        <f t="shared" si="0"/>
        <v>0</v>
      </c>
      <c r="N54" s="1" t="str">
        <f>IFERROR(VLOOKUP(J:J,Прайс!A:C,3,0)*K54," ")</f>
        <v xml:space="preserve"> </v>
      </c>
      <c r="O54" s="7" t="str">
        <f>IFERROR(VLOOKUP(J:J,Прайс!A:E,5,0)*K54," ")</f>
        <v xml:space="preserve"> </v>
      </c>
      <c r="P54" s="1" t="str">
        <f>IFERROR(VLOOKUP(J:J,Прайс!A:F,6,0)*K54," ")</f>
        <v xml:space="preserve"> </v>
      </c>
      <c r="R54" s="7" t="str">
        <f>IFERROR(N54-(VLOOKUP(J:J,Прайс!A:J,10,0)+(#REF!+P54+O54+M54))," ")</f>
        <v xml:space="preserve"> </v>
      </c>
      <c r="S54" s="7"/>
      <c r="AC54" s="7" t="str">
        <f>IF(Z54&gt;0,Z54-(M54+P54+#REF!),"")</f>
        <v/>
      </c>
    </row>
    <row r="55" spans="13:29" ht="19" customHeight="1" x14ac:dyDescent="0.2">
      <c r="M55" s="1">
        <f t="shared" si="0"/>
        <v>0</v>
      </c>
      <c r="N55" s="1" t="str">
        <f>IFERROR(VLOOKUP(J:J,Прайс!A:C,3,0)*K55," ")</f>
        <v xml:space="preserve"> </v>
      </c>
      <c r="O55" s="7" t="str">
        <f>IFERROR(VLOOKUP(J:J,Прайс!A:E,5,0)*K55," ")</f>
        <v xml:space="preserve"> </v>
      </c>
      <c r="P55" s="1" t="str">
        <f>IFERROR(VLOOKUP(J:J,Прайс!A:F,6,0)*K55," ")</f>
        <v xml:space="preserve"> </v>
      </c>
      <c r="R55" s="7" t="str">
        <f>IFERROR(N55-(VLOOKUP(J:J,Прайс!A:J,10,0)+(#REF!+P55+O55+M55))," ")</f>
        <v xml:space="preserve"> </v>
      </c>
      <c r="S55" s="7"/>
      <c r="AC55" s="7" t="str">
        <f>IF(Z55&gt;0,Z55-(M55+P55+#REF!),"")</f>
        <v/>
      </c>
    </row>
    <row r="56" spans="13:29" ht="19" customHeight="1" x14ac:dyDescent="0.2">
      <c r="M56" s="1">
        <f t="shared" si="0"/>
        <v>0</v>
      </c>
      <c r="N56" s="1" t="str">
        <f>IFERROR(VLOOKUP(J:J,Прайс!A:C,3,0)*K56," ")</f>
        <v xml:space="preserve"> </v>
      </c>
      <c r="O56" s="7" t="str">
        <f>IFERROR(VLOOKUP(J:J,Прайс!A:E,5,0)*K56," ")</f>
        <v xml:space="preserve"> </v>
      </c>
      <c r="P56" s="1" t="str">
        <f>IFERROR(VLOOKUP(J:J,Прайс!A:F,6,0)*K56," ")</f>
        <v xml:space="preserve"> </v>
      </c>
      <c r="R56" s="7" t="str">
        <f>IFERROR(N56-(VLOOKUP(J:J,Прайс!A:J,10,0)+(#REF!+P56+O56+M56))," ")</f>
        <v xml:space="preserve"> </v>
      </c>
      <c r="S56" s="7"/>
      <c r="AC56" s="7" t="str">
        <f>IF(Z56&gt;0,Z56-(M56+P56+#REF!),"")</f>
        <v/>
      </c>
    </row>
    <row r="57" spans="13:29" ht="19" customHeight="1" x14ac:dyDescent="0.2">
      <c r="M57" s="1">
        <f t="shared" si="0"/>
        <v>0</v>
      </c>
      <c r="N57" s="1" t="str">
        <f>IFERROR(VLOOKUP(J:J,Прайс!A:C,3,0)*K57," ")</f>
        <v xml:space="preserve"> </v>
      </c>
      <c r="O57" s="7" t="str">
        <f>IFERROR(VLOOKUP(J:J,Прайс!A:E,5,0)*K57," ")</f>
        <v xml:space="preserve"> </v>
      </c>
      <c r="P57" s="1" t="str">
        <f>IFERROR(VLOOKUP(J:J,Прайс!A:F,6,0)*K57," ")</f>
        <v xml:space="preserve"> </v>
      </c>
      <c r="R57" s="7" t="str">
        <f>IFERROR(N57-(VLOOKUP(J:J,Прайс!A:J,10,0)+(#REF!+P57+O57+M57))," ")</f>
        <v xml:space="preserve"> </v>
      </c>
      <c r="S57" s="7"/>
      <c r="AC57" s="7" t="str">
        <f>IF(Z57&gt;0,Z57-(M57+P57+#REF!),"")</f>
        <v/>
      </c>
    </row>
    <row r="58" spans="13:29" ht="19" customHeight="1" x14ac:dyDescent="0.2">
      <c r="M58" s="1">
        <f t="shared" si="0"/>
        <v>0</v>
      </c>
      <c r="N58" s="1" t="str">
        <f>IFERROR(VLOOKUP(J:J,Прайс!A:C,3,0)*K58," ")</f>
        <v xml:space="preserve"> </v>
      </c>
      <c r="O58" s="7" t="str">
        <f>IFERROR(VLOOKUP(J:J,Прайс!A:E,5,0)*K58," ")</f>
        <v xml:space="preserve"> </v>
      </c>
      <c r="P58" s="1" t="str">
        <f>IFERROR(VLOOKUP(J:J,Прайс!A:F,6,0)*K58," ")</f>
        <v xml:space="preserve"> </v>
      </c>
      <c r="R58" s="7" t="str">
        <f>IFERROR(N58-(VLOOKUP(J:J,Прайс!A:J,10,0)+(#REF!+P58+O58+M58))," ")</f>
        <v xml:space="preserve"> </v>
      </c>
      <c r="S58" s="7"/>
      <c r="AC58" s="7" t="str">
        <f>IF(Z58&gt;0,Z58-(M58+P58+#REF!),"")</f>
        <v/>
      </c>
    </row>
    <row r="59" spans="13:29" ht="19" customHeight="1" x14ac:dyDescent="0.2">
      <c r="M59" s="1">
        <f t="shared" si="0"/>
        <v>0</v>
      </c>
      <c r="N59" s="1" t="str">
        <f>IFERROR(VLOOKUP(J:J,Прайс!A:C,3,0)*K59," ")</f>
        <v xml:space="preserve"> </v>
      </c>
      <c r="O59" s="7" t="str">
        <f>IFERROR(VLOOKUP(J:J,Прайс!A:E,5,0)*K59," ")</f>
        <v xml:space="preserve"> </v>
      </c>
      <c r="P59" s="1" t="str">
        <f>IFERROR(VLOOKUP(J:J,Прайс!A:F,6,0)*K59," ")</f>
        <v xml:space="preserve"> </v>
      </c>
      <c r="R59" s="7" t="str">
        <f>IFERROR(N59-(VLOOKUP(J:J,Прайс!A:J,10,0)+(#REF!+P59+O59+M59))," ")</f>
        <v xml:space="preserve"> </v>
      </c>
      <c r="S59" s="7"/>
      <c r="AC59" s="7" t="str">
        <f>IF(Z59&gt;0,Z59-(M59+P59+#REF!),"")</f>
        <v/>
      </c>
    </row>
    <row r="60" spans="13:29" ht="19" customHeight="1" x14ac:dyDescent="0.2">
      <c r="M60" s="1">
        <f t="shared" si="0"/>
        <v>0</v>
      </c>
      <c r="N60" s="1" t="str">
        <f>IFERROR(VLOOKUP(J:J,Прайс!A:C,3,0)*K60," ")</f>
        <v xml:space="preserve"> </v>
      </c>
      <c r="O60" s="7" t="str">
        <f>IFERROR(VLOOKUP(J:J,Прайс!A:E,5,0)*K60," ")</f>
        <v xml:space="preserve"> </v>
      </c>
      <c r="P60" s="1" t="str">
        <f>IFERROR(VLOOKUP(J:J,Прайс!A:F,6,0)*K60," ")</f>
        <v xml:space="preserve"> </v>
      </c>
      <c r="R60" s="7" t="str">
        <f>IFERROR(N60-(VLOOKUP(J:J,Прайс!A:J,10,0)+(#REF!+P60+O60+M60))," ")</f>
        <v xml:space="preserve"> </v>
      </c>
      <c r="S60" s="7"/>
      <c r="AC60" s="7" t="str">
        <f>IF(Z60&gt;0,Z60-(M60+P60+#REF!),"")</f>
        <v/>
      </c>
    </row>
    <row r="61" spans="13:29" ht="19" customHeight="1" x14ac:dyDescent="0.2">
      <c r="M61" s="1">
        <f t="shared" si="0"/>
        <v>0</v>
      </c>
      <c r="N61" s="1" t="str">
        <f>IFERROR(VLOOKUP(J:J,Прайс!A:C,3,0)*K61," ")</f>
        <v xml:space="preserve"> </v>
      </c>
      <c r="O61" s="7" t="str">
        <f>IFERROR(VLOOKUP(J:J,Прайс!A:E,5,0)*K61," ")</f>
        <v xml:space="preserve"> </v>
      </c>
      <c r="P61" s="1" t="str">
        <f>IFERROR(VLOOKUP(J:J,Прайс!A:F,6,0)*K61," ")</f>
        <v xml:space="preserve"> </v>
      </c>
      <c r="R61" s="7" t="str">
        <f>IFERROR(N61-(VLOOKUP(J:J,Прайс!A:J,10,0)+(#REF!+P61+O61+M61))," ")</f>
        <v xml:space="preserve"> </v>
      </c>
      <c r="S61" s="7"/>
      <c r="AC61" s="7" t="str">
        <f>IF(Z61&gt;0,Z61-(M61+P61+#REF!),"")</f>
        <v/>
      </c>
    </row>
    <row r="62" spans="13:29" ht="19" customHeight="1" x14ac:dyDescent="0.2">
      <c r="M62" s="1">
        <f t="shared" si="0"/>
        <v>0</v>
      </c>
      <c r="N62" s="1" t="str">
        <f>IFERROR(VLOOKUP(J:J,Прайс!A:C,3,0)*K62," ")</f>
        <v xml:space="preserve"> </v>
      </c>
      <c r="O62" s="7" t="str">
        <f>IFERROR(VLOOKUP(J:J,Прайс!A:E,5,0)*K62," ")</f>
        <v xml:space="preserve"> </v>
      </c>
      <c r="P62" s="1" t="str">
        <f>IFERROR(VLOOKUP(J:J,Прайс!A:F,6,0)*K62," ")</f>
        <v xml:space="preserve"> </v>
      </c>
      <c r="R62" s="7" t="str">
        <f>IFERROR(N62-(VLOOKUP(J:J,Прайс!A:J,10,0)+(#REF!+P62+O62+M62))," ")</f>
        <v xml:space="preserve"> </v>
      </c>
      <c r="S62" s="7"/>
      <c r="AC62" s="7" t="str">
        <f>IF(Z62&gt;0,Z62-(M62+P62+#REF!),"")</f>
        <v/>
      </c>
    </row>
    <row r="63" spans="13:29" ht="19" customHeight="1" x14ac:dyDescent="0.2">
      <c r="M63" s="1">
        <f t="shared" si="0"/>
        <v>0</v>
      </c>
      <c r="N63" s="1" t="str">
        <f>IFERROR(VLOOKUP(J:J,Прайс!A:C,3,0)*K63," ")</f>
        <v xml:space="preserve"> </v>
      </c>
      <c r="O63" s="7" t="str">
        <f>IFERROR(VLOOKUP(J:J,Прайс!A:E,5,0)*K63," ")</f>
        <v xml:space="preserve"> </v>
      </c>
      <c r="P63" s="1" t="str">
        <f>IFERROR(VLOOKUP(J:J,Прайс!A:F,6,0)*K63," ")</f>
        <v xml:space="preserve"> </v>
      </c>
      <c r="R63" s="7" t="str">
        <f>IFERROR(N63-(VLOOKUP(J:J,Прайс!A:J,10,0)+(#REF!+P63+O63+M63))," ")</f>
        <v xml:space="preserve"> </v>
      </c>
      <c r="S63" s="7"/>
      <c r="AC63" s="7" t="str">
        <f>IF(Z63&gt;0,Z63-(M63+P63+#REF!),"")</f>
        <v/>
      </c>
    </row>
    <row r="64" spans="13:29" ht="19" customHeight="1" x14ac:dyDescent="0.2">
      <c r="M64" s="1">
        <f t="shared" si="0"/>
        <v>0</v>
      </c>
      <c r="N64" s="1" t="str">
        <f>IFERROR(VLOOKUP(J:J,Прайс!A:C,3,0)*K64," ")</f>
        <v xml:space="preserve"> </v>
      </c>
      <c r="O64" s="7" t="str">
        <f>IFERROR(VLOOKUP(J:J,Прайс!A:E,5,0)*K64," ")</f>
        <v xml:space="preserve"> </v>
      </c>
      <c r="P64" s="1" t="str">
        <f>IFERROR(VLOOKUP(J:J,Прайс!A:F,6,0)*K64," ")</f>
        <v xml:space="preserve"> </v>
      </c>
      <c r="R64" s="7" t="str">
        <f>IFERROR(N64-(VLOOKUP(J:J,Прайс!A:J,10,0)+(#REF!+P64+O64+M64))," ")</f>
        <v xml:space="preserve"> </v>
      </c>
      <c r="S64" s="7"/>
      <c r="AC64" s="7" t="str">
        <f>IF(Z64&gt;0,Z64-(M64+P64+#REF!),"")</f>
        <v/>
      </c>
    </row>
    <row r="65" spans="13:29" ht="19" customHeight="1" x14ac:dyDescent="0.2">
      <c r="M65" s="1">
        <f t="shared" si="0"/>
        <v>0</v>
      </c>
      <c r="N65" s="1" t="str">
        <f>IFERROR(VLOOKUP(J:J,Прайс!A:C,3,0)*K65," ")</f>
        <v xml:space="preserve"> </v>
      </c>
      <c r="O65" s="7" t="str">
        <f>IFERROR(VLOOKUP(J:J,Прайс!A:E,5,0)*K65," ")</f>
        <v xml:space="preserve"> </v>
      </c>
      <c r="P65" s="1" t="str">
        <f>IFERROR(VLOOKUP(J:J,Прайс!A:F,6,0)*K65," ")</f>
        <v xml:space="preserve"> </v>
      </c>
      <c r="R65" s="7" t="str">
        <f>IFERROR(N65-(VLOOKUP(J:J,Прайс!A:J,10,0)+(#REF!+P65+O65+M65))," ")</f>
        <v xml:space="preserve"> </v>
      </c>
      <c r="S65" s="7"/>
      <c r="AC65" s="7" t="str">
        <f>IF(Z65&gt;0,Z65-(M65+P65+#REF!),"")</f>
        <v/>
      </c>
    </row>
    <row r="66" spans="13:29" ht="19" customHeight="1" x14ac:dyDescent="0.2">
      <c r="M66" s="1">
        <f t="shared" si="0"/>
        <v>0</v>
      </c>
      <c r="N66" s="1" t="str">
        <f>IFERROR(VLOOKUP(J:J,Прайс!A:C,3,0)*K66," ")</f>
        <v xml:space="preserve"> </v>
      </c>
      <c r="O66" s="7" t="str">
        <f>IFERROR(VLOOKUP(J:J,Прайс!A:E,5,0)*K66," ")</f>
        <v xml:space="preserve"> </v>
      </c>
      <c r="P66" s="1" t="str">
        <f>IFERROR(VLOOKUP(J:J,Прайс!A:F,6,0)*K66," ")</f>
        <v xml:space="preserve"> </v>
      </c>
      <c r="R66" s="7" t="str">
        <f>IFERROR(N66-(VLOOKUP(J:J,Прайс!A:J,10,0)+(#REF!+P66+O66+M66))," ")</f>
        <v xml:space="preserve"> </v>
      </c>
      <c r="S66" s="7"/>
      <c r="AC66" s="7" t="str">
        <f>IF(Z66&gt;0,Z66-(M66+P66+#REF!),"")</f>
        <v/>
      </c>
    </row>
    <row r="67" spans="13:29" ht="19" customHeight="1" x14ac:dyDescent="0.2">
      <c r="M67" s="1">
        <f t="shared" si="0"/>
        <v>0</v>
      </c>
      <c r="N67" s="1" t="str">
        <f>IFERROR(VLOOKUP(J:J,Прайс!A:C,3,0)*K67," ")</f>
        <v xml:space="preserve"> </v>
      </c>
      <c r="O67" s="7" t="str">
        <f>IFERROR(VLOOKUP(J:J,Прайс!A:E,5,0)*K67," ")</f>
        <v xml:space="preserve"> </v>
      </c>
      <c r="P67" s="1" t="str">
        <f>IFERROR(VLOOKUP(J:J,Прайс!A:F,6,0)*K67," ")</f>
        <v xml:space="preserve"> </v>
      </c>
      <c r="R67" s="7" t="str">
        <f>IFERROR(N67-(VLOOKUP(J:J,Прайс!A:J,10,0)+(#REF!+P67+O67+M67))," ")</f>
        <v xml:space="preserve"> </v>
      </c>
      <c r="S67" s="7"/>
      <c r="AC67" s="7" t="str">
        <f>IF(Z67&gt;0,Z67-(M67+P67+#REF!),"")</f>
        <v/>
      </c>
    </row>
    <row r="68" spans="13:29" ht="19" customHeight="1" x14ac:dyDescent="0.2">
      <c r="M68" s="1">
        <f t="shared" ref="M68:M131" si="1">IFERROR(L68*K68," ")</f>
        <v>0</v>
      </c>
      <c r="N68" s="1" t="str">
        <f>IFERROR(VLOOKUP(J:J,Прайс!A:C,3,0)*K68," ")</f>
        <v xml:space="preserve"> </v>
      </c>
      <c r="O68" s="7" t="str">
        <f>IFERROR(VLOOKUP(J:J,Прайс!A:E,5,0)*K68," ")</f>
        <v xml:space="preserve"> </v>
      </c>
      <c r="P68" s="1" t="str">
        <f>IFERROR(VLOOKUP(J:J,Прайс!A:F,6,0)*K68," ")</f>
        <v xml:space="preserve"> </v>
      </c>
      <c r="R68" s="7" t="str">
        <f>IFERROR(N68-(VLOOKUP(J:J,Прайс!A:J,10,0)+(#REF!+P68+O68+M68))," ")</f>
        <v xml:space="preserve"> </v>
      </c>
      <c r="S68" s="7"/>
      <c r="AC68" s="7" t="str">
        <f>IF(Z68&gt;0,Z68-(M68+P68+#REF!),"")</f>
        <v/>
      </c>
    </row>
    <row r="69" spans="13:29" ht="19" customHeight="1" x14ac:dyDescent="0.2">
      <c r="M69" s="1">
        <f t="shared" si="1"/>
        <v>0</v>
      </c>
      <c r="N69" s="1" t="str">
        <f>IFERROR(VLOOKUP(J:J,Прайс!A:C,3,0)*K69," ")</f>
        <v xml:space="preserve"> </v>
      </c>
      <c r="O69" s="7" t="str">
        <f>IFERROR(VLOOKUP(J:J,Прайс!A:E,5,0)*K69," ")</f>
        <v xml:space="preserve"> </v>
      </c>
      <c r="P69" s="1" t="str">
        <f>IFERROR(VLOOKUP(J:J,Прайс!A:F,6,0)*K69," ")</f>
        <v xml:space="preserve"> </v>
      </c>
      <c r="R69" s="7" t="str">
        <f>IFERROR(N69-(VLOOKUP(J:J,Прайс!A:J,10,0)+(#REF!+P69+O69+M69))," ")</f>
        <v xml:space="preserve"> </v>
      </c>
      <c r="S69" s="7"/>
      <c r="AC69" s="7" t="str">
        <f>IF(Z69&gt;0,Z69-(M69+P69+#REF!),"")</f>
        <v/>
      </c>
    </row>
    <row r="70" spans="13:29" ht="19" customHeight="1" x14ac:dyDescent="0.2">
      <c r="M70" s="1">
        <f t="shared" si="1"/>
        <v>0</v>
      </c>
      <c r="N70" s="1" t="str">
        <f>IFERROR(VLOOKUP(J:J,Прайс!A:C,3,0)*K70," ")</f>
        <v xml:space="preserve"> </v>
      </c>
      <c r="O70" s="7" t="str">
        <f>IFERROR(VLOOKUP(J:J,Прайс!A:E,5,0)*K70," ")</f>
        <v xml:space="preserve"> </v>
      </c>
      <c r="P70" s="1" t="str">
        <f>IFERROR(VLOOKUP(J:J,Прайс!A:F,6,0)*K70," ")</f>
        <v xml:space="preserve"> </v>
      </c>
      <c r="R70" s="7" t="str">
        <f>IFERROR(N70-(VLOOKUP(J:J,Прайс!A:J,10,0)+(#REF!+P70+O70+M70))," ")</f>
        <v xml:space="preserve"> </v>
      </c>
      <c r="S70" s="7"/>
      <c r="AC70" s="7" t="str">
        <f>IF(Z70&gt;0,Z70-(M70+P70+#REF!),"")</f>
        <v/>
      </c>
    </row>
    <row r="71" spans="13:29" ht="19" customHeight="1" x14ac:dyDescent="0.2">
      <c r="M71" s="1">
        <f t="shared" si="1"/>
        <v>0</v>
      </c>
      <c r="N71" s="1" t="str">
        <f>IFERROR(VLOOKUP(J:J,Прайс!A:C,3,0)*K71," ")</f>
        <v xml:space="preserve"> </v>
      </c>
      <c r="O71" s="7" t="str">
        <f>IFERROR(VLOOKUP(J:J,Прайс!A:E,5,0)*K71," ")</f>
        <v xml:space="preserve"> </v>
      </c>
      <c r="P71" s="1" t="str">
        <f>IFERROR(VLOOKUP(J:J,Прайс!A:F,6,0)*K71," ")</f>
        <v xml:space="preserve"> </v>
      </c>
      <c r="R71" s="7" t="str">
        <f>IFERROR(N71-(VLOOKUP(J:J,Прайс!A:J,10,0)+(#REF!+P71+O71+M71))," ")</f>
        <v xml:space="preserve"> </v>
      </c>
      <c r="S71" s="7"/>
      <c r="AC71" s="7" t="str">
        <f>IF(Z71&gt;0,Z71-(M71+P71+#REF!),"")</f>
        <v/>
      </c>
    </row>
    <row r="72" spans="13:29" ht="19" customHeight="1" x14ac:dyDescent="0.2">
      <c r="M72" s="1">
        <f t="shared" si="1"/>
        <v>0</v>
      </c>
      <c r="N72" s="1" t="str">
        <f>IFERROR(VLOOKUP(J:J,Прайс!A:C,3,0)*K72," ")</f>
        <v xml:space="preserve"> </v>
      </c>
      <c r="O72" s="7" t="str">
        <f>IFERROR(VLOOKUP(J:J,Прайс!A:E,5,0)*K72," ")</f>
        <v xml:space="preserve"> </v>
      </c>
      <c r="P72" s="1" t="str">
        <f>IFERROR(VLOOKUP(J:J,Прайс!A:F,6,0)*K72," ")</f>
        <v xml:space="preserve"> </v>
      </c>
      <c r="R72" s="7" t="str">
        <f>IFERROR(N72-(VLOOKUP(J:J,Прайс!A:J,10,0)+(#REF!+P72+O72+M72))," ")</f>
        <v xml:space="preserve"> </v>
      </c>
      <c r="S72" s="7"/>
      <c r="AC72" s="7" t="str">
        <f>IF(Z72&gt;0,Z72-(M72+P72+#REF!),"")</f>
        <v/>
      </c>
    </row>
    <row r="73" spans="13:29" ht="19" customHeight="1" x14ac:dyDescent="0.2">
      <c r="M73" s="1">
        <f t="shared" si="1"/>
        <v>0</v>
      </c>
      <c r="N73" s="1" t="str">
        <f>IFERROR(VLOOKUP(J:J,Прайс!A:C,3,0)*K73," ")</f>
        <v xml:space="preserve"> </v>
      </c>
      <c r="O73" s="7" t="str">
        <f>IFERROR(VLOOKUP(J:J,Прайс!A:E,5,0)*K73," ")</f>
        <v xml:space="preserve"> </v>
      </c>
      <c r="P73" s="1" t="str">
        <f>IFERROR(VLOOKUP(J:J,Прайс!A:F,6,0)*K73," ")</f>
        <v xml:space="preserve"> </v>
      </c>
      <c r="R73" s="7" t="str">
        <f>IFERROR(N73-(VLOOKUP(J:J,Прайс!A:J,10,0)+(#REF!+P73+O73+M73))," ")</f>
        <v xml:space="preserve"> </v>
      </c>
      <c r="S73" s="7"/>
      <c r="AC73" s="7" t="str">
        <f>IF(Z73&gt;0,Z73-(M73+P73+#REF!),"")</f>
        <v/>
      </c>
    </row>
    <row r="74" spans="13:29" ht="19" customHeight="1" x14ac:dyDescent="0.2">
      <c r="M74" s="1">
        <f t="shared" si="1"/>
        <v>0</v>
      </c>
      <c r="N74" s="1" t="str">
        <f>IFERROR(VLOOKUP(J:J,Прайс!A:C,3,0)*K74," ")</f>
        <v xml:space="preserve"> </v>
      </c>
      <c r="O74" s="7" t="str">
        <f>IFERROR(VLOOKUP(J:J,Прайс!A:E,5,0)*K74," ")</f>
        <v xml:space="preserve"> </v>
      </c>
      <c r="P74" s="1" t="str">
        <f>IFERROR(VLOOKUP(J:J,Прайс!A:F,6,0)*K74," ")</f>
        <v xml:space="preserve"> </v>
      </c>
      <c r="R74" s="7" t="str">
        <f>IFERROR(N74-(VLOOKUP(J:J,Прайс!A:J,10,0)+(#REF!+P74+O74+M74))," ")</f>
        <v xml:space="preserve"> </v>
      </c>
      <c r="S74" s="7"/>
      <c r="AC74" s="7" t="str">
        <f>IF(Z74&gt;0,Z74-(M74+P74+#REF!),"")</f>
        <v/>
      </c>
    </row>
    <row r="75" spans="13:29" ht="19" customHeight="1" x14ac:dyDescent="0.2">
      <c r="M75" s="1">
        <f t="shared" si="1"/>
        <v>0</v>
      </c>
      <c r="N75" s="1" t="str">
        <f>IFERROR(VLOOKUP(J:J,Прайс!A:C,3,0)*K75," ")</f>
        <v xml:space="preserve"> </v>
      </c>
      <c r="O75" s="7" t="str">
        <f>IFERROR(VLOOKUP(J:J,Прайс!A:E,5,0)*K75," ")</f>
        <v xml:space="preserve"> </v>
      </c>
      <c r="P75" s="1" t="str">
        <f>IFERROR(VLOOKUP(J:J,Прайс!A:F,6,0)*K75," ")</f>
        <v xml:space="preserve"> </v>
      </c>
      <c r="R75" s="7" t="str">
        <f>IFERROR(N75-(VLOOKUP(J:J,Прайс!A:J,10,0)+(#REF!+P75+O75+M75))," ")</f>
        <v xml:space="preserve"> </v>
      </c>
      <c r="S75" s="7"/>
      <c r="AC75" s="7" t="str">
        <f>IF(Z75&gt;0,Z75-(M75+P75+#REF!),"")</f>
        <v/>
      </c>
    </row>
    <row r="76" spans="13:29" ht="19" customHeight="1" x14ac:dyDescent="0.2">
      <c r="M76" s="1">
        <f t="shared" si="1"/>
        <v>0</v>
      </c>
      <c r="N76" s="1" t="str">
        <f>IFERROR(VLOOKUP(J:J,Прайс!A:C,3,0)*K76," ")</f>
        <v xml:space="preserve"> </v>
      </c>
      <c r="O76" s="7" t="str">
        <f>IFERROR(VLOOKUP(J:J,Прайс!A:E,5,0)*K76," ")</f>
        <v xml:space="preserve"> </v>
      </c>
      <c r="P76" s="1" t="str">
        <f>IFERROR(VLOOKUP(J:J,Прайс!A:F,6,0)*K76," ")</f>
        <v xml:space="preserve"> </v>
      </c>
      <c r="R76" s="7" t="str">
        <f>IFERROR(N76-(VLOOKUP(J:J,Прайс!A:J,10,0)+(#REF!+P76+O76+M76))," ")</f>
        <v xml:space="preserve"> </v>
      </c>
      <c r="S76" s="7"/>
      <c r="AC76" s="7" t="str">
        <f>IF(Z76&gt;0,Z76-(M76+P76+#REF!),"")</f>
        <v/>
      </c>
    </row>
    <row r="77" spans="13:29" ht="19" customHeight="1" x14ac:dyDescent="0.2">
      <c r="M77" s="1">
        <f t="shared" si="1"/>
        <v>0</v>
      </c>
      <c r="N77" s="1" t="str">
        <f>IFERROR(VLOOKUP(J:J,Прайс!A:C,3,0)*K77," ")</f>
        <v xml:space="preserve"> </v>
      </c>
      <c r="O77" s="7" t="str">
        <f>IFERROR(VLOOKUP(J:J,Прайс!A:E,5,0)*K77," ")</f>
        <v xml:space="preserve"> </v>
      </c>
      <c r="P77" s="1" t="str">
        <f>IFERROR(VLOOKUP(J:J,Прайс!A:F,6,0)*K77," ")</f>
        <v xml:space="preserve"> </v>
      </c>
      <c r="R77" s="7" t="str">
        <f>IFERROR(N77-(VLOOKUP(J:J,Прайс!A:J,10,0)+(#REF!+P77+O77+M77))," ")</f>
        <v xml:space="preserve"> </v>
      </c>
      <c r="S77" s="7"/>
      <c r="AC77" s="7" t="str">
        <f>IF(Z77&gt;0,Z77-(M77+P77+#REF!),"")</f>
        <v/>
      </c>
    </row>
    <row r="78" spans="13:29" ht="19" customHeight="1" x14ac:dyDescent="0.2">
      <c r="M78" s="1">
        <f t="shared" si="1"/>
        <v>0</v>
      </c>
      <c r="N78" s="1" t="str">
        <f>IFERROR(VLOOKUP(J:J,Прайс!A:C,3,0)*K78," ")</f>
        <v xml:space="preserve"> </v>
      </c>
      <c r="O78" s="7" t="str">
        <f>IFERROR(VLOOKUP(J:J,Прайс!A:E,5,0)*K78," ")</f>
        <v xml:space="preserve"> </v>
      </c>
      <c r="P78" s="1" t="str">
        <f>IFERROR(VLOOKUP(J:J,Прайс!A:F,6,0)*K78," ")</f>
        <v xml:space="preserve"> </v>
      </c>
      <c r="R78" s="7" t="str">
        <f>IFERROR(N78-(VLOOKUP(J:J,Прайс!A:J,10,0)+(#REF!+P78+O78+M78))," ")</f>
        <v xml:space="preserve"> </v>
      </c>
      <c r="S78" s="7"/>
      <c r="AC78" s="7" t="str">
        <f>IF(Z78&gt;0,Z78-(M78+P78+#REF!),"")</f>
        <v/>
      </c>
    </row>
    <row r="79" spans="13:29" ht="19" customHeight="1" x14ac:dyDescent="0.2">
      <c r="M79" s="1">
        <f t="shared" si="1"/>
        <v>0</v>
      </c>
      <c r="N79" s="1" t="str">
        <f>IFERROR(VLOOKUP(J:J,Прайс!A:C,3,0)*K79," ")</f>
        <v xml:space="preserve"> </v>
      </c>
      <c r="O79" s="7" t="str">
        <f>IFERROR(VLOOKUP(J:J,Прайс!A:E,5,0)*K79," ")</f>
        <v xml:space="preserve"> </v>
      </c>
      <c r="P79" s="1" t="str">
        <f>IFERROR(VLOOKUP(J:J,Прайс!A:F,6,0)*K79," ")</f>
        <v xml:space="preserve"> </v>
      </c>
      <c r="R79" s="7" t="str">
        <f>IFERROR(N79-(VLOOKUP(J:J,Прайс!A:J,10,0)+(#REF!+P79+O79+M79))," ")</f>
        <v xml:space="preserve"> </v>
      </c>
      <c r="S79" s="7"/>
      <c r="AC79" s="7" t="str">
        <f>IF(Z79&gt;0,Z79-(M79+P79+#REF!),"")</f>
        <v/>
      </c>
    </row>
    <row r="80" spans="13:29" ht="19" customHeight="1" x14ac:dyDescent="0.2">
      <c r="M80" s="1">
        <f t="shared" si="1"/>
        <v>0</v>
      </c>
      <c r="N80" s="1" t="str">
        <f>IFERROR(VLOOKUP(J:J,Прайс!A:C,3,0)*K80," ")</f>
        <v xml:space="preserve"> </v>
      </c>
      <c r="O80" s="7" t="str">
        <f>IFERROR(VLOOKUP(J:J,Прайс!A:E,5,0)*K80," ")</f>
        <v xml:space="preserve"> </v>
      </c>
      <c r="P80" s="1" t="str">
        <f>IFERROR(VLOOKUP(J:J,Прайс!A:F,6,0)*K80," ")</f>
        <v xml:space="preserve"> </v>
      </c>
      <c r="R80" s="7" t="str">
        <f>IFERROR(N80-(VLOOKUP(J:J,Прайс!A:J,10,0)+(#REF!+P80+O80+M80))," ")</f>
        <v xml:space="preserve"> </v>
      </c>
      <c r="S80" s="7"/>
      <c r="AC80" s="7" t="str">
        <f>IF(Z80&gt;0,Z80-(M80+P80+#REF!),"")</f>
        <v/>
      </c>
    </row>
    <row r="81" spans="13:29" ht="19" customHeight="1" x14ac:dyDescent="0.2">
      <c r="M81" s="1">
        <f t="shared" si="1"/>
        <v>0</v>
      </c>
      <c r="N81" s="1" t="str">
        <f>IFERROR(VLOOKUP(J:J,Прайс!A:C,3,0)*K81," ")</f>
        <v xml:space="preserve"> </v>
      </c>
      <c r="O81" s="7" t="str">
        <f>IFERROR(VLOOKUP(J:J,Прайс!A:E,5,0)*K81," ")</f>
        <v xml:space="preserve"> </v>
      </c>
      <c r="P81" s="1" t="str">
        <f>IFERROR(VLOOKUP(J:J,Прайс!A:F,6,0)*K81," ")</f>
        <v xml:space="preserve"> </v>
      </c>
      <c r="R81" s="7" t="str">
        <f>IFERROR(N81-(VLOOKUP(J:J,Прайс!A:J,10,0)+(#REF!+P81+O81+M81))," ")</f>
        <v xml:space="preserve"> </v>
      </c>
      <c r="S81" s="7"/>
      <c r="AC81" s="7" t="str">
        <f>IF(Z81&gt;0,Z81-(M81+P81+#REF!),"")</f>
        <v/>
      </c>
    </row>
    <row r="82" spans="13:29" ht="19" customHeight="1" x14ac:dyDescent="0.2">
      <c r="M82" s="1">
        <f t="shared" si="1"/>
        <v>0</v>
      </c>
      <c r="N82" s="1" t="str">
        <f>IFERROR(VLOOKUP(J:J,Прайс!A:C,3,0)*K82," ")</f>
        <v xml:space="preserve"> </v>
      </c>
      <c r="O82" s="7" t="str">
        <f>IFERROR(VLOOKUP(J:J,Прайс!A:E,5,0)*K82," ")</f>
        <v xml:space="preserve"> </v>
      </c>
      <c r="P82" s="1" t="str">
        <f>IFERROR(VLOOKUP(J:J,Прайс!A:F,6,0)*K82," ")</f>
        <v xml:space="preserve"> </v>
      </c>
      <c r="R82" s="7" t="str">
        <f>IFERROR(N82-(VLOOKUP(J:J,Прайс!A:J,10,0)+(#REF!+P82+O82+M82))," ")</f>
        <v xml:space="preserve"> </v>
      </c>
      <c r="S82" s="7"/>
      <c r="AC82" s="7" t="str">
        <f>IF(Z82&gt;0,Z82-(M82+P82+#REF!),"")</f>
        <v/>
      </c>
    </row>
    <row r="83" spans="13:29" ht="19" customHeight="1" x14ac:dyDescent="0.2">
      <c r="M83" s="1">
        <f t="shared" si="1"/>
        <v>0</v>
      </c>
      <c r="N83" s="1" t="str">
        <f>IFERROR(VLOOKUP(J:J,Прайс!A:C,3,0)*K83," ")</f>
        <v xml:space="preserve"> </v>
      </c>
      <c r="O83" s="7" t="str">
        <f>IFERROR(VLOOKUP(J:J,Прайс!A:E,5,0)*K83," ")</f>
        <v xml:space="preserve"> </v>
      </c>
      <c r="P83" s="1" t="str">
        <f>IFERROR(VLOOKUP(J:J,Прайс!A:F,6,0)*K83," ")</f>
        <v xml:space="preserve"> </v>
      </c>
      <c r="R83" s="7" t="str">
        <f>IFERROR(N83-(VLOOKUP(J:J,Прайс!A:J,10,0)+(#REF!+P83+O83+M83))," ")</f>
        <v xml:space="preserve"> </v>
      </c>
      <c r="S83" s="7"/>
      <c r="AC83" s="7" t="str">
        <f>IF(Z83&gt;0,Z83-(M83+P83+#REF!),"")</f>
        <v/>
      </c>
    </row>
    <row r="84" spans="13:29" ht="19" customHeight="1" x14ac:dyDescent="0.2">
      <c r="M84" s="1">
        <f t="shared" si="1"/>
        <v>0</v>
      </c>
      <c r="N84" s="1" t="str">
        <f>IFERROR(VLOOKUP(J:J,Прайс!A:C,3,0)*K84," ")</f>
        <v xml:space="preserve"> </v>
      </c>
      <c r="O84" s="7" t="str">
        <f>IFERROR(VLOOKUP(J:J,Прайс!A:E,5,0)*K84," ")</f>
        <v xml:space="preserve"> </v>
      </c>
      <c r="P84" s="1" t="str">
        <f>IFERROR(VLOOKUP(J:J,Прайс!A:F,6,0)*K84," ")</f>
        <v xml:space="preserve"> </v>
      </c>
      <c r="R84" s="7" t="str">
        <f>IFERROR(N84-(VLOOKUP(J:J,Прайс!A:J,10,0)+(#REF!+P84+O84+M84))," ")</f>
        <v xml:space="preserve"> </v>
      </c>
      <c r="S84" s="7"/>
      <c r="AC84" s="7" t="str">
        <f>IF(Z84&gt;0,Z84-(M84+P84+#REF!),"")</f>
        <v/>
      </c>
    </row>
    <row r="85" spans="13:29" ht="19" customHeight="1" x14ac:dyDescent="0.2">
      <c r="M85" s="1">
        <f t="shared" si="1"/>
        <v>0</v>
      </c>
      <c r="N85" s="1" t="str">
        <f>IFERROR(VLOOKUP(J:J,Прайс!A:C,3,0)*K85," ")</f>
        <v xml:space="preserve"> </v>
      </c>
      <c r="O85" s="7" t="str">
        <f>IFERROR(VLOOKUP(J:J,Прайс!A:E,5,0)*K85," ")</f>
        <v xml:space="preserve"> </v>
      </c>
      <c r="P85" s="1" t="str">
        <f>IFERROR(VLOOKUP(J:J,Прайс!A:F,6,0)*K85," ")</f>
        <v xml:space="preserve"> </v>
      </c>
      <c r="R85" s="7" t="str">
        <f>IFERROR(N85-(VLOOKUP(J:J,Прайс!A:J,10,0)+(#REF!+P85+O85+M85))," ")</f>
        <v xml:space="preserve"> </v>
      </c>
      <c r="S85" s="7"/>
      <c r="AC85" s="7" t="str">
        <f>IF(Z85&gt;0,Z85-(M85+P85+#REF!),"")</f>
        <v/>
      </c>
    </row>
    <row r="86" spans="13:29" ht="19" customHeight="1" x14ac:dyDescent="0.2">
      <c r="M86" s="1">
        <f t="shared" si="1"/>
        <v>0</v>
      </c>
      <c r="N86" s="1" t="str">
        <f>IFERROR(VLOOKUP(J:J,Прайс!A:C,3,0)*K86," ")</f>
        <v xml:space="preserve"> </v>
      </c>
      <c r="O86" s="7" t="str">
        <f>IFERROR(VLOOKUP(J:J,Прайс!A:E,5,0)*K86," ")</f>
        <v xml:space="preserve"> </v>
      </c>
      <c r="P86" s="1" t="str">
        <f>IFERROR(VLOOKUP(J:J,Прайс!A:F,6,0)*K86," ")</f>
        <v xml:space="preserve"> </v>
      </c>
      <c r="R86" s="7" t="str">
        <f>IFERROR(N86-(VLOOKUP(J:J,Прайс!A:J,10,0)+(#REF!+P86+O86+M86))," ")</f>
        <v xml:space="preserve"> </v>
      </c>
      <c r="S86" s="7"/>
      <c r="AC86" s="7" t="str">
        <f>IF(Z86&gt;0,Z86-(M86+P86+#REF!),"")</f>
        <v/>
      </c>
    </row>
    <row r="87" spans="13:29" ht="19" customHeight="1" x14ac:dyDescent="0.2">
      <c r="M87" s="1">
        <f t="shared" si="1"/>
        <v>0</v>
      </c>
      <c r="N87" s="1" t="str">
        <f>IFERROR(VLOOKUP(J:J,Прайс!A:C,3,0)*K87," ")</f>
        <v xml:space="preserve"> </v>
      </c>
      <c r="O87" s="7" t="str">
        <f>IFERROR(VLOOKUP(J:J,Прайс!A:E,5,0)*K87," ")</f>
        <v xml:space="preserve"> </v>
      </c>
      <c r="P87" s="1" t="str">
        <f>IFERROR(VLOOKUP(J:J,Прайс!A:F,6,0)*K87," ")</f>
        <v xml:space="preserve"> </v>
      </c>
      <c r="R87" s="7" t="str">
        <f>IFERROR(N87-(VLOOKUP(J:J,Прайс!A:J,10,0)+(#REF!+P87+O87+M87))," ")</f>
        <v xml:space="preserve"> </v>
      </c>
      <c r="S87" s="7"/>
      <c r="AC87" s="7" t="str">
        <f>IF(Z87&gt;0,Z87-(M87+P87+#REF!),"")</f>
        <v/>
      </c>
    </row>
    <row r="88" spans="13:29" ht="19" customHeight="1" x14ac:dyDescent="0.2">
      <c r="M88" s="1">
        <f t="shared" si="1"/>
        <v>0</v>
      </c>
      <c r="N88" s="1" t="str">
        <f>IFERROR(VLOOKUP(J:J,Прайс!A:C,3,0)*K88," ")</f>
        <v xml:space="preserve"> </v>
      </c>
      <c r="O88" s="7" t="str">
        <f>IFERROR(VLOOKUP(J:J,Прайс!A:E,5,0)*K88," ")</f>
        <v xml:space="preserve"> </v>
      </c>
      <c r="P88" s="1" t="str">
        <f>IFERROR(VLOOKUP(J:J,Прайс!A:F,6,0)*K88," ")</f>
        <v xml:space="preserve"> </v>
      </c>
      <c r="R88" s="7" t="str">
        <f>IFERROR(N88-(VLOOKUP(J:J,Прайс!A:J,10,0)+(#REF!+P88+O88+M88))," ")</f>
        <v xml:space="preserve"> </v>
      </c>
      <c r="S88" s="7"/>
      <c r="AC88" s="7" t="str">
        <f>IF(Z88&gt;0,Z88-(M88+P88+#REF!),"")</f>
        <v/>
      </c>
    </row>
    <row r="89" spans="13:29" ht="19" customHeight="1" x14ac:dyDescent="0.2">
      <c r="M89" s="1">
        <f t="shared" si="1"/>
        <v>0</v>
      </c>
      <c r="N89" s="1" t="str">
        <f>IFERROR(VLOOKUP(J:J,Прайс!A:C,3,0)*K89," ")</f>
        <v xml:space="preserve"> </v>
      </c>
      <c r="O89" s="7" t="str">
        <f>IFERROR(VLOOKUP(J:J,Прайс!A:E,5,0)*K89," ")</f>
        <v xml:space="preserve"> </v>
      </c>
      <c r="P89" s="1" t="str">
        <f>IFERROR(VLOOKUP(J:J,Прайс!A:F,6,0)*K89," ")</f>
        <v xml:space="preserve"> </v>
      </c>
      <c r="R89" s="7" t="str">
        <f>IFERROR(N89-(VLOOKUP(J:J,Прайс!A:J,10,0)+(#REF!+P89+O89+M89))," ")</f>
        <v xml:space="preserve"> </v>
      </c>
      <c r="S89" s="7"/>
      <c r="AC89" s="7" t="str">
        <f>IF(Z89&gt;0,Z89-(M89+P89+#REF!),"")</f>
        <v/>
      </c>
    </row>
    <row r="90" spans="13:29" ht="19" customHeight="1" x14ac:dyDescent="0.2">
      <c r="M90" s="1">
        <f t="shared" si="1"/>
        <v>0</v>
      </c>
      <c r="N90" s="1" t="str">
        <f>IFERROR(VLOOKUP(J:J,Прайс!A:C,3,0)*K90," ")</f>
        <v xml:space="preserve"> </v>
      </c>
      <c r="O90" s="7" t="str">
        <f>IFERROR(VLOOKUP(J:J,Прайс!A:E,5,0)*K90," ")</f>
        <v xml:space="preserve"> </v>
      </c>
      <c r="P90" s="1" t="str">
        <f>IFERROR(VLOOKUP(J:J,Прайс!A:F,6,0)*K90," ")</f>
        <v xml:space="preserve"> </v>
      </c>
      <c r="R90" s="7" t="str">
        <f>IFERROR(N90-(VLOOKUP(J:J,Прайс!A:J,10,0)+(#REF!+P90+O90+M90))," ")</f>
        <v xml:space="preserve"> </v>
      </c>
      <c r="S90" s="7"/>
      <c r="AC90" s="7" t="str">
        <f>IF(Z90&gt;0,Z90-(M90+P90+#REF!),"")</f>
        <v/>
      </c>
    </row>
    <row r="91" spans="13:29" ht="19" customHeight="1" x14ac:dyDescent="0.2">
      <c r="M91" s="1">
        <f t="shared" si="1"/>
        <v>0</v>
      </c>
      <c r="N91" s="1" t="str">
        <f>IFERROR(VLOOKUP(J:J,Прайс!A:C,3,0)*K91," ")</f>
        <v xml:space="preserve"> </v>
      </c>
      <c r="O91" s="7" t="str">
        <f>IFERROR(VLOOKUP(J:J,Прайс!A:E,5,0)*K91," ")</f>
        <v xml:space="preserve"> </v>
      </c>
      <c r="P91" s="1" t="str">
        <f>IFERROR(VLOOKUP(J:J,Прайс!A:F,6,0)*K91," ")</f>
        <v xml:space="preserve"> </v>
      </c>
      <c r="R91" s="7" t="str">
        <f>IFERROR(N91-(VLOOKUP(J:J,Прайс!A:J,10,0)+(#REF!+P91+O91+M91))," ")</f>
        <v xml:space="preserve"> </v>
      </c>
      <c r="S91" s="7"/>
      <c r="AC91" s="7" t="str">
        <f>IF(Z91&gt;0,Z91-(M91+P91+#REF!),"")</f>
        <v/>
      </c>
    </row>
    <row r="92" spans="13:29" ht="19" customHeight="1" x14ac:dyDescent="0.2">
      <c r="M92" s="1">
        <f t="shared" si="1"/>
        <v>0</v>
      </c>
      <c r="N92" s="1" t="str">
        <f>IFERROR(VLOOKUP(J:J,Прайс!A:C,3,0)*K92," ")</f>
        <v xml:space="preserve"> </v>
      </c>
      <c r="O92" s="7" t="str">
        <f>IFERROR(VLOOKUP(J:J,Прайс!A:E,5,0)*K92," ")</f>
        <v xml:space="preserve"> </v>
      </c>
      <c r="P92" s="1" t="str">
        <f>IFERROR(VLOOKUP(J:J,Прайс!A:F,6,0)*K92," ")</f>
        <v xml:space="preserve"> </v>
      </c>
      <c r="R92" s="7" t="str">
        <f>IFERROR(N92-(VLOOKUP(J:J,Прайс!A:J,10,0)+(#REF!+P92+O92+M92))," ")</f>
        <v xml:space="preserve"> </v>
      </c>
      <c r="S92" s="7"/>
      <c r="AC92" s="7" t="str">
        <f>IF(Z92&gt;0,Z92-(M92+P92+#REF!),"")</f>
        <v/>
      </c>
    </row>
    <row r="93" spans="13:29" ht="19" customHeight="1" x14ac:dyDescent="0.2">
      <c r="M93" s="1">
        <f t="shared" si="1"/>
        <v>0</v>
      </c>
      <c r="N93" s="1" t="str">
        <f>IFERROR(VLOOKUP(J:J,Прайс!A:C,3,0)*K93," ")</f>
        <v xml:space="preserve"> </v>
      </c>
      <c r="O93" s="7" t="str">
        <f>IFERROR(VLOOKUP(J:J,Прайс!A:E,5,0)*K93," ")</f>
        <v xml:space="preserve"> </v>
      </c>
      <c r="P93" s="1" t="str">
        <f>IFERROR(VLOOKUP(J:J,Прайс!A:F,6,0)*K93," ")</f>
        <v xml:space="preserve"> </v>
      </c>
      <c r="R93" s="7" t="str">
        <f>IFERROR(N93-(VLOOKUP(J:J,Прайс!A:J,10,0)+(#REF!+P93+O93+M93))," ")</f>
        <v xml:space="preserve"> </v>
      </c>
      <c r="S93" s="7"/>
      <c r="AC93" s="7" t="str">
        <f>IF(Z93&gt;0,Z93-(M93+P93+#REF!),"")</f>
        <v/>
      </c>
    </row>
    <row r="94" spans="13:29" ht="19" customHeight="1" x14ac:dyDescent="0.2">
      <c r="M94" s="1">
        <f t="shared" si="1"/>
        <v>0</v>
      </c>
      <c r="N94" s="1" t="str">
        <f>IFERROR(VLOOKUP(J:J,Прайс!A:C,3,0)*K94," ")</f>
        <v xml:space="preserve"> </v>
      </c>
      <c r="O94" s="7" t="str">
        <f>IFERROR(VLOOKUP(J:J,Прайс!A:E,5,0)*K94," ")</f>
        <v xml:space="preserve"> </v>
      </c>
      <c r="P94" s="1" t="str">
        <f>IFERROR(VLOOKUP(J:J,Прайс!A:F,6,0)*K94," ")</f>
        <v xml:space="preserve"> </v>
      </c>
      <c r="R94" s="7" t="str">
        <f>IFERROR(N94-(VLOOKUP(J:J,Прайс!A:J,10,0)+(#REF!+P94+O94+M94))," ")</f>
        <v xml:space="preserve"> </v>
      </c>
      <c r="S94" s="7"/>
      <c r="AC94" s="7" t="str">
        <f>IF(Z94&gt;0,Z94-(M94+P94+#REF!),"")</f>
        <v/>
      </c>
    </row>
    <row r="95" spans="13:29" ht="19" customHeight="1" x14ac:dyDescent="0.2">
      <c r="M95" s="1">
        <f t="shared" si="1"/>
        <v>0</v>
      </c>
      <c r="N95" s="1" t="str">
        <f>IFERROR(VLOOKUP(J:J,Прайс!A:C,3,0)*K95," ")</f>
        <v xml:space="preserve"> </v>
      </c>
      <c r="O95" s="7" t="str">
        <f>IFERROR(VLOOKUP(J:J,Прайс!A:E,5,0)*K95," ")</f>
        <v xml:space="preserve"> </v>
      </c>
      <c r="P95" s="1" t="str">
        <f>IFERROR(VLOOKUP(J:J,Прайс!A:F,6,0)*K95," ")</f>
        <v xml:space="preserve"> </v>
      </c>
      <c r="R95" s="7" t="str">
        <f>IFERROR(N95-(VLOOKUP(J:J,Прайс!A:J,10,0)+(#REF!+P95+O95+M95))," ")</f>
        <v xml:space="preserve"> </v>
      </c>
      <c r="S95" s="7"/>
      <c r="AC95" s="7" t="str">
        <f>IF(Z95&gt;0,Z95-(M95+P95+#REF!),"")</f>
        <v/>
      </c>
    </row>
    <row r="96" spans="13:29" ht="19" customHeight="1" x14ac:dyDescent="0.2">
      <c r="M96" s="1">
        <f t="shared" si="1"/>
        <v>0</v>
      </c>
      <c r="N96" s="1" t="str">
        <f>IFERROR(VLOOKUP(J:J,Прайс!A:C,3,0)*K96," ")</f>
        <v xml:space="preserve"> </v>
      </c>
      <c r="O96" s="7" t="str">
        <f>IFERROR(VLOOKUP(J:J,Прайс!A:E,5,0)*K96," ")</f>
        <v xml:space="preserve"> </v>
      </c>
      <c r="P96" s="1" t="str">
        <f>IFERROR(VLOOKUP(J:J,Прайс!A:F,6,0)*K96," ")</f>
        <v xml:space="preserve"> </v>
      </c>
      <c r="R96" s="7" t="str">
        <f>IFERROR(N96-(VLOOKUP(J:J,Прайс!A:J,10,0)+(#REF!+P96+O96+M96))," ")</f>
        <v xml:space="preserve"> </v>
      </c>
      <c r="S96" s="7"/>
      <c r="AC96" s="7" t="str">
        <f>IF(Z96&gt;0,Z96-(M96+P96+#REF!),"")</f>
        <v/>
      </c>
    </row>
    <row r="97" spans="13:29" ht="19" customHeight="1" x14ac:dyDescent="0.2">
      <c r="M97" s="1">
        <f t="shared" si="1"/>
        <v>0</v>
      </c>
      <c r="N97" s="1" t="str">
        <f>IFERROR(VLOOKUP(J:J,Прайс!A:C,3,0)*K97," ")</f>
        <v xml:space="preserve"> </v>
      </c>
      <c r="O97" s="7" t="str">
        <f>IFERROR(VLOOKUP(J:J,Прайс!A:E,5,0)*K97," ")</f>
        <v xml:space="preserve"> </v>
      </c>
      <c r="P97" s="1" t="str">
        <f>IFERROR(VLOOKUP(J:J,Прайс!A:F,6,0)*K97," ")</f>
        <v xml:space="preserve"> </v>
      </c>
      <c r="R97" s="7" t="str">
        <f>IFERROR(N97-(VLOOKUP(J:J,Прайс!A:J,10,0)+(#REF!+P97+O97+M97))," ")</f>
        <v xml:space="preserve"> </v>
      </c>
      <c r="S97" s="7"/>
      <c r="AC97" s="7" t="str">
        <f>IF(Z97&gt;0,Z97-(M97+P97+#REF!),"")</f>
        <v/>
      </c>
    </row>
    <row r="98" spans="13:29" ht="19" customHeight="1" x14ac:dyDescent="0.2">
      <c r="M98" s="1">
        <f t="shared" si="1"/>
        <v>0</v>
      </c>
      <c r="N98" s="1" t="str">
        <f>IFERROR(VLOOKUP(J:J,Прайс!A:C,3,0)*K98," ")</f>
        <v xml:space="preserve"> </v>
      </c>
      <c r="O98" s="7" t="str">
        <f>IFERROR(VLOOKUP(J:J,Прайс!A:E,5,0)*K98," ")</f>
        <v xml:space="preserve"> </v>
      </c>
      <c r="P98" s="1" t="str">
        <f>IFERROR(VLOOKUP(J:J,Прайс!A:F,6,0)*K98," ")</f>
        <v xml:space="preserve"> </v>
      </c>
      <c r="R98" s="7" t="str">
        <f>IFERROR(N98-(VLOOKUP(J:J,Прайс!A:J,10,0)+(#REF!+P98+O98+M98))," ")</f>
        <v xml:space="preserve"> </v>
      </c>
      <c r="S98" s="7"/>
      <c r="AC98" s="7" t="str">
        <f>IF(Z98&gt;0,Z98-(M98+P98+#REF!),"")</f>
        <v/>
      </c>
    </row>
    <row r="99" spans="13:29" ht="19" customHeight="1" x14ac:dyDescent="0.2">
      <c r="M99" s="1">
        <f t="shared" si="1"/>
        <v>0</v>
      </c>
      <c r="N99" s="1" t="str">
        <f>IFERROR(VLOOKUP(J:J,Прайс!A:C,3,0)*K99," ")</f>
        <v xml:space="preserve"> </v>
      </c>
      <c r="O99" s="7" t="str">
        <f>IFERROR(VLOOKUP(J:J,Прайс!A:E,5,0)*K99," ")</f>
        <v xml:space="preserve"> </v>
      </c>
      <c r="P99" s="1" t="str">
        <f>IFERROR(VLOOKUP(J:J,Прайс!A:F,6,0)*K99," ")</f>
        <v xml:space="preserve"> </v>
      </c>
      <c r="R99" s="7" t="str">
        <f>IFERROR(N99-(VLOOKUP(J:J,Прайс!A:J,10,0)+(#REF!+P99+O99+M99))," ")</f>
        <v xml:space="preserve"> </v>
      </c>
      <c r="S99" s="7"/>
      <c r="AC99" s="7" t="str">
        <f>IF(Z99&gt;0,Z99-(M99+P99+#REF!),"")</f>
        <v/>
      </c>
    </row>
    <row r="100" spans="13:29" ht="19" customHeight="1" x14ac:dyDescent="0.2">
      <c r="M100" s="1">
        <f t="shared" si="1"/>
        <v>0</v>
      </c>
      <c r="N100" s="1" t="str">
        <f>IFERROR(VLOOKUP(J:J,Прайс!A:C,3,0)*K100," ")</f>
        <v xml:space="preserve"> </v>
      </c>
      <c r="O100" s="7" t="str">
        <f>IFERROR(VLOOKUP(J:J,Прайс!A:E,5,0)*K100," ")</f>
        <v xml:space="preserve"> </v>
      </c>
      <c r="P100" s="1" t="str">
        <f>IFERROR(VLOOKUP(J:J,Прайс!A:F,6,0)*K100," ")</f>
        <v xml:space="preserve"> </v>
      </c>
      <c r="R100" s="7" t="str">
        <f>IFERROR(N100-(VLOOKUP(J:J,Прайс!A:J,10,0)+(#REF!+P100+O100+M100))," ")</f>
        <v xml:space="preserve"> </v>
      </c>
      <c r="S100" s="7"/>
      <c r="AC100" s="7" t="str">
        <f>IF(Z100&gt;0,Z100-(M100+P100+#REF!),"")</f>
        <v/>
      </c>
    </row>
    <row r="101" spans="13:29" ht="19" customHeight="1" x14ac:dyDescent="0.2">
      <c r="M101" s="1">
        <f t="shared" si="1"/>
        <v>0</v>
      </c>
      <c r="N101" s="1" t="str">
        <f>IFERROR(VLOOKUP(J:J,Прайс!A:C,3,0)*K101," ")</f>
        <v xml:space="preserve"> </v>
      </c>
      <c r="O101" s="7" t="str">
        <f>IFERROR(VLOOKUP(J:J,Прайс!A:E,5,0)*K101," ")</f>
        <v xml:space="preserve"> </v>
      </c>
      <c r="P101" s="1" t="str">
        <f>IFERROR(VLOOKUP(J:J,Прайс!A:F,6,0)*K101," ")</f>
        <v xml:space="preserve"> </v>
      </c>
      <c r="R101" s="7" t="str">
        <f>IFERROR(N101-(VLOOKUP(J:J,Прайс!A:J,10,0)+(#REF!+P101+O101+M101))," ")</f>
        <v xml:space="preserve"> </v>
      </c>
      <c r="S101" s="7"/>
      <c r="AC101" s="7" t="str">
        <f>IF(Z101&gt;0,Z101-(M101+P101+#REF!),"")</f>
        <v/>
      </c>
    </row>
    <row r="102" spans="13:29" ht="19" customHeight="1" x14ac:dyDescent="0.2">
      <c r="M102" s="1">
        <f t="shared" si="1"/>
        <v>0</v>
      </c>
      <c r="N102" s="1" t="str">
        <f>IFERROR(VLOOKUP(J:J,Прайс!A:C,3,0)*K102," ")</f>
        <v xml:space="preserve"> </v>
      </c>
      <c r="O102" s="7" t="str">
        <f>IFERROR(VLOOKUP(J:J,Прайс!A:E,5,0)*K102," ")</f>
        <v xml:space="preserve"> </v>
      </c>
      <c r="P102" s="1" t="str">
        <f>IFERROR(VLOOKUP(J:J,Прайс!A:F,6,0)*K102," ")</f>
        <v xml:space="preserve"> </v>
      </c>
      <c r="R102" s="7" t="str">
        <f>IFERROR(N102-(VLOOKUP(J:J,Прайс!A:J,10,0)+(#REF!+P102+O102+M102))," ")</f>
        <v xml:space="preserve"> </v>
      </c>
      <c r="S102" s="7"/>
      <c r="AC102" s="7" t="str">
        <f>IF(Z102&gt;0,Z102-(M102+P102+#REF!),"")</f>
        <v/>
      </c>
    </row>
    <row r="103" spans="13:29" ht="19" customHeight="1" x14ac:dyDescent="0.2">
      <c r="M103" s="1">
        <f t="shared" si="1"/>
        <v>0</v>
      </c>
      <c r="N103" s="1" t="str">
        <f>IFERROR(VLOOKUP(J:J,Прайс!A:C,3,0)*K103," ")</f>
        <v xml:space="preserve"> </v>
      </c>
      <c r="O103" s="7" t="str">
        <f>IFERROR(VLOOKUP(J:J,Прайс!A:E,5,0)*K103," ")</f>
        <v xml:space="preserve"> </v>
      </c>
      <c r="P103" s="1" t="str">
        <f>IFERROR(VLOOKUP(J:J,Прайс!A:F,6,0)*K103," ")</f>
        <v xml:space="preserve"> </v>
      </c>
      <c r="R103" s="7" t="str">
        <f>IFERROR(N103-(VLOOKUP(J:J,Прайс!A:J,10,0)+(#REF!+P103+O103+M103))," ")</f>
        <v xml:space="preserve"> </v>
      </c>
      <c r="S103" s="7"/>
      <c r="AC103" s="7" t="str">
        <f>IF(Z103&gt;0,Z103-(M103+P103+#REF!),"")</f>
        <v/>
      </c>
    </row>
    <row r="104" spans="13:29" ht="19" customHeight="1" x14ac:dyDescent="0.2">
      <c r="M104" s="1">
        <f t="shared" si="1"/>
        <v>0</v>
      </c>
      <c r="N104" s="1" t="str">
        <f>IFERROR(VLOOKUP(J:J,Прайс!A:C,3,0)*K104," ")</f>
        <v xml:space="preserve"> </v>
      </c>
      <c r="O104" s="7" t="str">
        <f>IFERROR(VLOOKUP(J:J,Прайс!A:E,5,0)*K104," ")</f>
        <v xml:space="preserve"> </v>
      </c>
      <c r="P104" s="1" t="str">
        <f>IFERROR(VLOOKUP(J:J,Прайс!A:F,6,0)*K104," ")</f>
        <v xml:space="preserve"> </v>
      </c>
      <c r="R104" s="7" t="str">
        <f>IFERROR(N104-(VLOOKUP(J:J,Прайс!A:J,10,0)+(#REF!+P104+O104+M104))," ")</f>
        <v xml:space="preserve"> </v>
      </c>
      <c r="S104" s="7"/>
      <c r="AC104" s="7" t="str">
        <f>IF(Z104&gt;0,Z104-(M104+P104+#REF!),"")</f>
        <v/>
      </c>
    </row>
    <row r="105" spans="13:29" ht="19" customHeight="1" x14ac:dyDescent="0.2">
      <c r="M105" s="1">
        <f t="shared" si="1"/>
        <v>0</v>
      </c>
      <c r="N105" s="1" t="str">
        <f>IFERROR(VLOOKUP(J:J,Прайс!A:C,3,0)*K105," ")</f>
        <v xml:space="preserve"> </v>
      </c>
      <c r="O105" s="7" t="str">
        <f>IFERROR(VLOOKUP(J:J,Прайс!A:E,5,0)*K105," ")</f>
        <v xml:space="preserve"> </v>
      </c>
      <c r="P105" s="1" t="str">
        <f>IFERROR(VLOOKUP(J:J,Прайс!A:F,6,0)*K105," ")</f>
        <v xml:space="preserve"> </v>
      </c>
      <c r="R105" s="7" t="str">
        <f>IFERROR(N105-(VLOOKUP(J:J,Прайс!A:J,10,0)+(#REF!+P105+O105+M105))," ")</f>
        <v xml:space="preserve"> </v>
      </c>
      <c r="S105" s="7"/>
      <c r="AC105" s="7" t="str">
        <f>IF(Z105&gt;0,Z105-(M105+P105+#REF!),"")</f>
        <v/>
      </c>
    </row>
    <row r="106" spans="13:29" ht="19" customHeight="1" x14ac:dyDescent="0.2">
      <c r="M106" s="1">
        <f t="shared" si="1"/>
        <v>0</v>
      </c>
      <c r="N106" s="1" t="str">
        <f>IFERROR(VLOOKUP(J:J,Прайс!A:C,3,0)*K106," ")</f>
        <v xml:space="preserve"> </v>
      </c>
      <c r="O106" s="7" t="str">
        <f>IFERROR(VLOOKUP(J:J,Прайс!A:E,5,0)*K106," ")</f>
        <v xml:space="preserve"> </v>
      </c>
      <c r="P106" s="1" t="str">
        <f>IFERROR(VLOOKUP(J:J,Прайс!A:F,6,0)*K106," ")</f>
        <v xml:space="preserve"> </v>
      </c>
      <c r="R106" s="7" t="str">
        <f>IFERROR(N106-(VLOOKUP(J:J,Прайс!A:J,10,0)+(#REF!+P106+O106+M106))," ")</f>
        <v xml:space="preserve"> </v>
      </c>
      <c r="S106" s="7"/>
      <c r="AC106" s="7" t="str">
        <f>IF(Z106&gt;0,Z106-(M106+P106+#REF!),"")</f>
        <v/>
      </c>
    </row>
    <row r="107" spans="13:29" ht="19" customHeight="1" x14ac:dyDescent="0.2">
      <c r="M107" s="1">
        <f t="shared" si="1"/>
        <v>0</v>
      </c>
      <c r="N107" s="1" t="str">
        <f>IFERROR(VLOOKUP(J:J,Прайс!A:C,3,0)*K107," ")</f>
        <v xml:space="preserve"> </v>
      </c>
      <c r="O107" s="7" t="str">
        <f>IFERROR(VLOOKUP(J:J,Прайс!A:E,5,0)*K107," ")</f>
        <v xml:space="preserve"> </v>
      </c>
      <c r="P107" s="1" t="str">
        <f>IFERROR(VLOOKUP(J:J,Прайс!A:F,6,0)*K107," ")</f>
        <v xml:space="preserve"> </v>
      </c>
      <c r="R107" s="7" t="str">
        <f>IFERROR(N107-(VLOOKUP(J:J,Прайс!A:J,10,0)+(#REF!+P107+O107+M107))," ")</f>
        <v xml:space="preserve"> </v>
      </c>
      <c r="S107" s="7"/>
      <c r="AC107" s="7" t="str">
        <f>IF(Z107&gt;0,Z107-(M107+P107+#REF!),"")</f>
        <v/>
      </c>
    </row>
    <row r="108" spans="13:29" ht="19" customHeight="1" x14ac:dyDescent="0.2">
      <c r="M108" s="1">
        <f t="shared" si="1"/>
        <v>0</v>
      </c>
      <c r="N108" s="1" t="str">
        <f>IFERROR(VLOOKUP(J:J,Прайс!A:C,3,0)*K108," ")</f>
        <v xml:space="preserve"> </v>
      </c>
      <c r="O108" s="7" t="str">
        <f>IFERROR(VLOOKUP(J:J,Прайс!A:E,5,0)*K108," ")</f>
        <v xml:space="preserve"> </v>
      </c>
      <c r="P108" s="1" t="str">
        <f>IFERROR(VLOOKUP(J:J,Прайс!A:F,6,0)*K108," ")</f>
        <v xml:space="preserve"> </v>
      </c>
      <c r="R108" s="7" t="str">
        <f>IFERROR(N108-(VLOOKUP(J:J,Прайс!A:J,10,0)+(#REF!+P108+O108+M108))," ")</f>
        <v xml:space="preserve"> </v>
      </c>
      <c r="S108" s="7"/>
      <c r="AC108" s="7" t="str">
        <f>IF(Z108&gt;0,Z108-(M108+P108+#REF!),"")</f>
        <v/>
      </c>
    </row>
    <row r="109" spans="13:29" ht="19" customHeight="1" x14ac:dyDescent="0.2">
      <c r="M109" s="1">
        <f t="shared" si="1"/>
        <v>0</v>
      </c>
      <c r="N109" s="1" t="str">
        <f>IFERROR(VLOOKUP(J:J,Прайс!A:C,3,0)*K109," ")</f>
        <v xml:space="preserve"> </v>
      </c>
      <c r="O109" s="7" t="str">
        <f>IFERROR(VLOOKUP(J:J,Прайс!A:E,5,0)*K109," ")</f>
        <v xml:space="preserve"> </v>
      </c>
      <c r="P109" s="1" t="str">
        <f>IFERROR(VLOOKUP(J:J,Прайс!A:F,6,0)*K109," ")</f>
        <v xml:space="preserve"> </v>
      </c>
      <c r="R109" s="7" t="str">
        <f>IFERROR(N109-(VLOOKUP(J:J,Прайс!A:J,10,0)+(#REF!+P109+O109+M109))," ")</f>
        <v xml:space="preserve"> </v>
      </c>
      <c r="S109" s="7"/>
      <c r="AC109" s="7" t="str">
        <f>IF(Z109&gt;0,Z109-(M109+P109+#REF!),"")</f>
        <v/>
      </c>
    </row>
    <row r="110" spans="13:29" ht="19" customHeight="1" x14ac:dyDescent="0.2">
      <c r="M110" s="1">
        <f t="shared" si="1"/>
        <v>0</v>
      </c>
      <c r="N110" s="1" t="str">
        <f>IFERROR(VLOOKUP(J:J,Прайс!A:C,3,0)*K110," ")</f>
        <v xml:space="preserve"> </v>
      </c>
      <c r="O110" s="7" t="str">
        <f>IFERROR(VLOOKUP(J:J,Прайс!A:E,5,0)*K110," ")</f>
        <v xml:space="preserve"> </v>
      </c>
      <c r="P110" s="1" t="str">
        <f>IFERROR(VLOOKUP(J:J,Прайс!A:F,6,0)*K110," ")</f>
        <v xml:space="preserve"> </v>
      </c>
      <c r="R110" s="7" t="str">
        <f>IFERROR(N110-(VLOOKUP(J:J,Прайс!A:J,10,0)+(#REF!+P110+O110+M110))," ")</f>
        <v xml:space="preserve"> </v>
      </c>
      <c r="S110" s="7"/>
      <c r="AC110" s="7" t="str">
        <f>IF(Z110&gt;0,Z110-(M110+P110+#REF!),"")</f>
        <v/>
      </c>
    </row>
    <row r="111" spans="13:29" ht="19" customHeight="1" x14ac:dyDescent="0.2">
      <c r="M111" s="1">
        <f t="shared" si="1"/>
        <v>0</v>
      </c>
      <c r="N111" s="1" t="str">
        <f>IFERROR(VLOOKUP(J:J,Прайс!A:C,3,0)*K111," ")</f>
        <v xml:space="preserve"> </v>
      </c>
      <c r="O111" s="7" t="str">
        <f>IFERROR(VLOOKUP(J:J,Прайс!A:E,5,0)*K111," ")</f>
        <v xml:space="preserve"> </v>
      </c>
      <c r="P111" s="1" t="str">
        <f>IFERROR(VLOOKUP(J:J,Прайс!A:F,6,0)*K111," ")</f>
        <v xml:space="preserve"> </v>
      </c>
      <c r="R111" s="7" t="str">
        <f>IFERROR(N111-(VLOOKUP(J:J,Прайс!A:J,10,0)+(#REF!+P111+O111+M111))," ")</f>
        <v xml:space="preserve"> </v>
      </c>
      <c r="S111" s="7"/>
      <c r="AC111" s="7" t="str">
        <f>IF(Z111&gt;0,Z111-(M111+P111+#REF!),"")</f>
        <v/>
      </c>
    </row>
    <row r="112" spans="13:29" ht="19" customHeight="1" x14ac:dyDescent="0.2">
      <c r="M112" s="1">
        <f t="shared" si="1"/>
        <v>0</v>
      </c>
      <c r="N112" s="1" t="str">
        <f>IFERROR(VLOOKUP(J:J,Прайс!A:C,3,0)*K112," ")</f>
        <v xml:space="preserve"> </v>
      </c>
      <c r="O112" s="7" t="str">
        <f>IFERROR(VLOOKUP(J:J,Прайс!A:E,5,0)*K112," ")</f>
        <v xml:space="preserve"> </v>
      </c>
      <c r="P112" s="1" t="str">
        <f>IFERROR(VLOOKUP(J:J,Прайс!A:F,6,0)*K112," ")</f>
        <v xml:space="preserve"> </v>
      </c>
      <c r="R112" s="7" t="str">
        <f>IFERROR(N112-(VLOOKUP(J:J,Прайс!A:J,10,0)+(#REF!+P112+O112+M112))," ")</f>
        <v xml:space="preserve"> </v>
      </c>
      <c r="S112" s="7"/>
      <c r="AC112" s="7" t="str">
        <f>IF(Z112&gt;0,Z112-(M112+P112+#REF!),"")</f>
        <v/>
      </c>
    </row>
    <row r="113" spans="13:29" ht="19" customHeight="1" x14ac:dyDescent="0.2">
      <c r="M113" s="1">
        <f t="shared" si="1"/>
        <v>0</v>
      </c>
      <c r="N113" s="1" t="str">
        <f>IFERROR(VLOOKUP(J:J,Прайс!A:C,3,0)*K113," ")</f>
        <v xml:space="preserve"> </v>
      </c>
      <c r="O113" s="7" t="str">
        <f>IFERROR(VLOOKUP(J:J,Прайс!A:E,5,0)*K113," ")</f>
        <v xml:space="preserve"> </v>
      </c>
      <c r="P113" s="1" t="str">
        <f>IFERROR(VLOOKUP(J:J,Прайс!A:F,6,0)*K113," ")</f>
        <v xml:space="preserve"> </v>
      </c>
      <c r="R113" s="7" t="str">
        <f>IFERROR(N113-(VLOOKUP(J:J,Прайс!A:J,10,0)+(#REF!+P113+O113+M113))," ")</f>
        <v xml:space="preserve"> </v>
      </c>
      <c r="S113" s="7"/>
      <c r="AC113" s="7" t="str">
        <f>IF(Z113&gt;0,Z113-(M113+P113+#REF!),"")</f>
        <v/>
      </c>
    </row>
    <row r="114" spans="13:29" ht="19" customHeight="1" x14ac:dyDescent="0.2">
      <c r="M114" s="1">
        <f t="shared" si="1"/>
        <v>0</v>
      </c>
      <c r="N114" s="1" t="str">
        <f>IFERROR(VLOOKUP(J:J,Прайс!A:C,3,0)*K114," ")</f>
        <v xml:space="preserve"> </v>
      </c>
      <c r="O114" s="7" t="str">
        <f>IFERROR(VLOOKUP(J:J,Прайс!A:E,5,0)*K114," ")</f>
        <v xml:space="preserve"> </v>
      </c>
      <c r="P114" s="1" t="str">
        <f>IFERROR(VLOOKUP(J:J,Прайс!A:F,6,0)*K114," ")</f>
        <v xml:space="preserve"> </v>
      </c>
      <c r="R114" s="7" t="str">
        <f>IFERROR(N114-(VLOOKUP(J:J,Прайс!A:J,10,0)+(#REF!+P114+O114+M114))," ")</f>
        <v xml:space="preserve"> </v>
      </c>
      <c r="S114" s="7"/>
      <c r="AC114" s="7" t="str">
        <f>IF(Z114&gt;0,Z114-(M114+P114+#REF!),"")</f>
        <v/>
      </c>
    </row>
    <row r="115" spans="13:29" ht="19" customHeight="1" x14ac:dyDescent="0.2">
      <c r="M115" s="1">
        <f t="shared" si="1"/>
        <v>0</v>
      </c>
      <c r="N115" s="1" t="str">
        <f>IFERROR(VLOOKUP(J:J,Прайс!A:C,3,0)*K115," ")</f>
        <v xml:space="preserve"> </v>
      </c>
      <c r="O115" s="7" t="str">
        <f>IFERROR(VLOOKUP(J:J,Прайс!A:E,5,0)*K115," ")</f>
        <v xml:space="preserve"> </v>
      </c>
      <c r="P115" s="1" t="str">
        <f>IFERROR(VLOOKUP(J:J,Прайс!A:F,6,0)*K115," ")</f>
        <v xml:space="preserve"> </v>
      </c>
      <c r="R115" s="7" t="str">
        <f>IFERROR(N115-(VLOOKUP(J:J,Прайс!A:J,10,0)+(#REF!+P115+O115+M115))," ")</f>
        <v xml:space="preserve"> </v>
      </c>
      <c r="S115" s="7"/>
      <c r="AC115" s="7" t="str">
        <f>IF(Z115&gt;0,Z115-(M115+P115+#REF!),"")</f>
        <v/>
      </c>
    </row>
    <row r="116" spans="13:29" ht="19" customHeight="1" x14ac:dyDescent="0.2">
      <c r="M116" s="1">
        <f t="shared" si="1"/>
        <v>0</v>
      </c>
      <c r="N116" s="1" t="str">
        <f>IFERROR(VLOOKUP(J:J,Прайс!A:C,3,0)*K116," ")</f>
        <v xml:space="preserve"> </v>
      </c>
      <c r="O116" s="7" t="str">
        <f>IFERROR(VLOOKUP(J:J,Прайс!A:E,5,0)*K116," ")</f>
        <v xml:space="preserve"> </v>
      </c>
      <c r="P116" s="1" t="str">
        <f>IFERROR(VLOOKUP(J:J,Прайс!A:F,6,0)*K116," ")</f>
        <v xml:space="preserve"> </v>
      </c>
      <c r="R116" s="7" t="str">
        <f>IFERROR(N116-(VLOOKUP(J:J,Прайс!A:J,10,0)+(#REF!+P116+O116+M116))," ")</f>
        <v xml:space="preserve"> </v>
      </c>
      <c r="S116" s="7"/>
      <c r="AC116" s="7" t="str">
        <f>IF(Z116&gt;0,Z116-(M116+P116+#REF!),"")</f>
        <v/>
      </c>
    </row>
    <row r="117" spans="13:29" ht="19" customHeight="1" x14ac:dyDescent="0.2">
      <c r="M117" s="1">
        <f t="shared" si="1"/>
        <v>0</v>
      </c>
      <c r="N117" s="1" t="str">
        <f>IFERROR(VLOOKUP(J:J,Прайс!A:C,3,0)*K117," ")</f>
        <v xml:space="preserve"> </v>
      </c>
      <c r="O117" s="7" t="str">
        <f>IFERROR(VLOOKUP(J:J,Прайс!A:E,5,0)*K117," ")</f>
        <v xml:space="preserve"> </v>
      </c>
      <c r="P117" s="1" t="str">
        <f>IFERROR(VLOOKUP(J:J,Прайс!A:F,6,0)*K117," ")</f>
        <v xml:space="preserve"> </v>
      </c>
      <c r="R117" s="7" t="str">
        <f>IFERROR(N117-(VLOOKUP(J:J,Прайс!A:J,10,0)+(#REF!+P117+O117+M117))," ")</f>
        <v xml:space="preserve"> </v>
      </c>
      <c r="S117" s="7"/>
      <c r="AC117" s="7" t="str">
        <f>IF(Z117&gt;0,Z117-(M117+P117+#REF!),"")</f>
        <v/>
      </c>
    </row>
    <row r="118" spans="13:29" ht="19" customHeight="1" x14ac:dyDescent="0.2">
      <c r="M118" s="1">
        <f t="shared" si="1"/>
        <v>0</v>
      </c>
      <c r="N118" s="1" t="str">
        <f>IFERROR(VLOOKUP(J:J,Прайс!A:C,3,0)*K118," ")</f>
        <v xml:space="preserve"> </v>
      </c>
      <c r="O118" s="7" t="str">
        <f>IFERROR(VLOOKUP(J:J,Прайс!A:E,5,0)*K118," ")</f>
        <v xml:space="preserve"> </v>
      </c>
      <c r="P118" s="1" t="str">
        <f>IFERROR(VLOOKUP(J:J,Прайс!A:F,6,0)*K118," ")</f>
        <v xml:space="preserve"> </v>
      </c>
      <c r="R118" s="7" t="str">
        <f>IFERROR(N118-(VLOOKUP(J:J,Прайс!A:J,10,0)+(#REF!+P118+O118+M118))," ")</f>
        <v xml:space="preserve"> </v>
      </c>
      <c r="S118" s="7"/>
      <c r="AC118" s="7" t="str">
        <f>IF(Z118&gt;0,Z118-(M118+P118+#REF!),"")</f>
        <v/>
      </c>
    </row>
    <row r="119" spans="13:29" ht="19" customHeight="1" x14ac:dyDescent="0.2">
      <c r="M119" s="1">
        <f t="shared" si="1"/>
        <v>0</v>
      </c>
      <c r="N119" s="1" t="str">
        <f>IFERROR(VLOOKUP(J:J,Прайс!A:C,3,0)*K119," ")</f>
        <v xml:space="preserve"> </v>
      </c>
      <c r="O119" s="7" t="str">
        <f>IFERROR(VLOOKUP(J:J,Прайс!A:E,5,0)*K119," ")</f>
        <v xml:space="preserve"> </v>
      </c>
      <c r="P119" s="1" t="str">
        <f>IFERROR(VLOOKUP(J:J,Прайс!A:F,6,0)*K119," ")</f>
        <v xml:space="preserve"> </v>
      </c>
      <c r="R119" s="7" t="str">
        <f>IFERROR(N119-(VLOOKUP(J:J,Прайс!A:J,10,0)+(#REF!+P119+O119+M119))," ")</f>
        <v xml:space="preserve"> </v>
      </c>
      <c r="S119" s="7"/>
      <c r="AC119" s="7" t="str">
        <f>IF(Z119&gt;0,Z119-(M119+P119+#REF!),"")</f>
        <v/>
      </c>
    </row>
    <row r="120" spans="13:29" ht="19" customHeight="1" x14ac:dyDescent="0.2">
      <c r="M120" s="1">
        <f t="shared" si="1"/>
        <v>0</v>
      </c>
      <c r="N120" s="1" t="str">
        <f>IFERROR(VLOOKUP(J:J,Прайс!A:C,3,0)*K120," ")</f>
        <v xml:space="preserve"> </v>
      </c>
      <c r="O120" s="7" t="str">
        <f>IFERROR(VLOOKUP(J:J,Прайс!A:E,5,0)*K120," ")</f>
        <v xml:space="preserve"> </v>
      </c>
      <c r="P120" s="1" t="str">
        <f>IFERROR(VLOOKUP(J:J,Прайс!A:F,6,0)*K120," ")</f>
        <v xml:space="preserve"> </v>
      </c>
      <c r="R120" s="7" t="str">
        <f>IFERROR(N120-(VLOOKUP(J:J,Прайс!A:J,10,0)+(#REF!+P120+O120+M120))," ")</f>
        <v xml:space="preserve"> </v>
      </c>
      <c r="S120" s="7"/>
      <c r="AC120" s="7" t="str">
        <f>IF(Z120&gt;0,Z120-(M120+P120+#REF!),"")</f>
        <v/>
      </c>
    </row>
    <row r="121" spans="13:29" ht="19" customHeight="1" x14ac:dyDescent="0.2">
      <c r="M121" s="1">
        <f t="shared" si="1"/>
        <v>0</v>
      </c>
      <c r="N121" s="1" t="str">
        <f>IFERROR(VLOOKUP(J:J,Прайс!A:C,3,0)*K121," ")</f>
        <v xml:space="preserve"> </v>
      </c>
      <c r="O121" s="7" t="str">
        <f>IFERROR(VLOOKUP(J:J,Прайс!A:E,5,0)*K121," ")</f>
        <v xml:space="preserve"> </v>
      </c>
      <c r="P121" s="1" t="str">
        <f>IFERROR(VLOOKUP(J:J,Прайс!A:F,6,0)*K121," ")</f>
        <v xml:space="preserve"> </v>
      </c>
      <c r="R121" s="7" t="str">
        <f>IFERROR(N121-(VLOOKUP(J:J,Прайс!A:J,10,0)+(#REF!+P121+O121+M121))," ")</f>
        <v xml:space="preserve"> </v>
      </c>
      <c r="S121" s="7"/>
      <c r="AC121" s="7" t="str">
        <f>IF(Z121&gt;0,Z121-(M121+P121+#REF!),"")</f>
        <v/>
      </c>
    </row>
    <row r="122" spans="13:29" ht="19" customHeight="1" x14ac:dyDescent="0.2">
      <c r="M122" s="1">
        <f t="shared" si="1"/>
        <v>0</v>
      </c>
      <c r="N122" s="1" t="str">
        <f>IFERROR(VLOOKUP(J:J,Прайс!A:C,3,0)*K122," ")</f>
        <v xml:space="preserve"> </v>
      </c>
      <c r="O122" s="7" t="str">
        <f>IFERROR(VLOOKUP(J:J,Прайс!A:E,5,0)*K122," ")</f>
        <v xml:space="preserve"> </v>
      </c>
      <c r="P122" s="1" t="str">
        <f>IFERROR(VLOOKUP(J:J,Прайс!A:F,6,0)*K122," ")</f>
        <v xml:space="preserve"> </v>
      </c>
      <c r="R122" s="7" t="str">
        <f>IFERROR(N122-(VLOOKUP(J:J,Прайс!A:J,10,0)+(#REF!+P122+O122+M122))," ")</f>
        <v xml:space="preserve"> </v>
      </c>
      <c r="S122" s="7"/>
      <c r="AC122" s="7" t="str">
        <f>IF(Z122&gt;0,Z122-(M122+P122+#REF!),"")</f>
        <v/>
      </c>
    </row>
    <row r="123" spans="13:29" ht="19" customHeight="1" x14ac:dyDescent="0.2">
      <c r="M123" s="1">
        <f t="shared" si="1"/>
        <v>0</v>
      </c>
      <c r="N123" s="1" t="str">
        <f>IFERROR(VLOOKUP(J:J,Прайс!A:C,3,0)*K123," ")</f>
        <v xml:space="preserve"> </v>
      </c>
      <c r="O123" s="7" t="str">
        <f>IFERROR(VLOOKUP(J:J,Прайс!A:E,5,0)*K123," ")</f>
        <v xml:space="preserve"> </v>
      </c>
      <c r="P123" s="1" t="str">
        <f>IFERROR(VLOOKUP(J:J,Прайс!A:F,6,0)*K123," ")</f>
        <v xml:space="preserve"> </v>
      </c>
      <c r="R123" s="7" t="str">
        <f>IFERROR(N123-(VLOOKUP(J:J,Прайс!A:J,10,0)+(#REF!+P123+O123+M123))," ")</f>
        <v xml:space="preserve"> </v>
      </c>
      <c r="S123" s="7"/>
      <c r="AC123" s="7" t="str">
        <f>IF(Z123&gt;0,Z123-(M123+P123+#REF!),"")</f>
        <v/>
      </c>
    </row>
    <row r="124" spans="13:29" ht="19" customHeight="1" x14ac:dyDescent="0.2">
      <c r="M124" s="1">
        <f t="shared" si="1"/>
        <v>0</v>
      </c>
      <c r="N124" s="1" t="str">
        <f>IFERROR(VLOOKUP(J:J,Прайс!A:C,3,0)*K124," ")</f>
        <v xml:space="preserve"> </v>
      </c>
      <c r="O124" s="7" t="str">
        <f>IFERROR(VLOOKUP(J:J,Прайс!A:E,5,0)*K124," ")</f>
        <v xml:space="preserve"> </v>
      </c>
      <c r="P124" s="1" t="str">
        <f>IFERROR(VLOOKUP(J:J,Прайс!A:F,6,0)*K124," ")</f>
        <v xml:space="preserve"> </v>
      </c>
      <c r="R124" s="7" t="str">
        <f>IFERROR(N124-(VLOOKUP(J:J,Прайс!A:J,10,0)+(#REF!+P124+O124+M124))," ")</f>
        <v xml:space="preserve"> </v>
      </c>
      <c r="S124" s="7"/>
      <c r="AC124" s="7" t="str">
        <f>IF(Z124&gt;0,Z124-(M124+P124+#REF!),"")</f>
        <v/>
      </c>
    </row>
    <row r="125" spans="13:29" ht="19" customHeight="1" x14ac:dyDescent="0.2">
      <c r="M125" s="1">
        <f t="shared" si="1"/>
        <v>0</v>
      </c>
      <c r="N125" s="1" t="str">
        <f>IFERROR(VLOOKUP(J:J,Прайс!A:C,3,0)*K125," ")</f>
        <v xml:space="preserve"> </v>
      </c>
      <c r="O125" s="7" t="str">
        <f>IFERROR(VLOOKUP(J:J,Прайс!A:E,5,0)*K125," ")</f>
        <v xml:space="preserve"> </v>
      </c>
      <c r="P125" s="1" t="str">
        <f>IFERROR(VLOOKUP(J:J,Прайс!A:F,6,0)*K125," ")</f>
        <v xml:space="preserve"> </v>
      </c>
      <c r="R125" s="7" t="str">
        <f>IFERROR(N125-(VLOOKUP(J:J,Прайс!A:J,10,0)+(#REF!+P125+O125+M125))," ")</f>
        <v xml:space="preserve"> </v>
      </c>
      <c r="S125" s="7"/>
      <c r="AC125" s="7" t="str">
        <f>IF(Z125&gt;0,Z125-(M125+P125+#REF!),"")</f>
        <v/>
      </c>
    </row>
    <row r="126" spans="13:29" ht="19" customHeight="1" x14ac:dyDescent="0.2">
      <c r="M126" s="1">
        <f t="shared" si="1"/>
        <v>0</v>
      </c>
      <c r="N126" s="1" t="str">
        <f>IFERROR(VLOOKUP(J:J,Прайс!A:C,3,0)*K126," ")</f>
        <v xml:space="preserve"> </v>
      </c>
      <c r="O126" s="7" t="str">
        <f>IFERROR(VLOOKUP(J:J,Прайс!A:E,5,0)*K126," ")</f>
        <v xml:space="preserve"> </v>
      </c>
      <c r="P126" s="1" t="str">
        <f>IFERROR(VLOOKUP(J:J,Прайс!A:F,6,0)*K126," ")</f>
        <v xml:space="preserve"> </v>
      </c>
      <c r="R126" s="7" t="str">
        <f>IFERROR(N126-(VLOOKUP(J:J,Прайс!A:J,10,0)+(#REF!+P126+O126+M126))," ")</f>
        <v xml:space="preserve"> </v>
      </c>
      <c r="S126" s="7"/>
      <c r="AC126" s="7" t="str">
        <f>IF(Z126&gt;0,Z126-(M126+P126+#REF!),"")</f>
        <v/>
      </c>
    </row>
    <row r="127" spans="13:29" ht="19" customHeight="1" x14ac:dyDescent="0.2">
      <c r="M127" s="1">
        <f t="shared" si="1"/>
        <v>0</v>
      </c>
      <c r="N127" s="1" t="str">
        <f>IFERROR(VLOOKUP(J:J,Прайс!A:C,3,0)*K127," ")</f>
        <v xml:space="preserve"> </v>
      </c>
      <c r="O127" s="7" t="str">
        <f>IFERROR(VLOOKUP(J:J,Прайс!A:E,5,0)*K127," ")</f>
        <v xml:space="preserve"> </v>
      </c>
      <c r="P127" s="1" t="str">
        <f>IFERROR(VLOOKUP(J:J,Прайс!A:F,6,0)*K127," ")</f>
        <v xml:space="preserve"> </v>
      </c>
      <c r="R127" s="7" t="str">
        <f>IFERROR(N127-(VLOOKUP(J:J,Прайс!A:J,10,0)+(#REF!+P127+O127+M127))," ")</f>
        <v xml:space="preserve"> </v>
      </c>
      <c r="S127" s="7"/>
      <c r="AC127" s="7" t="str">
        <f>IF(Z127&gt;0,Z127-(M127+P127+#REF!),"")</f>
        <v/>
      </c>
    </row>
    <row r="128" spans="13:29" ht="19" customHeight="1" x14ac:dyDescent="0.2">
      <c r="M128" s="1">
        <f t="shared" si="1"/>
        <v>0</v>
      </c>
      <c r="N128" s="1" t="str">
        <f>IFERROR(VLOOKUP(J:J,Прайс!A:C,3,0)*K128," ")</f>
        <v xml:space="preserve"> </v>
      </c>
      <c r="O128" s="7" t="str">
        <f>IFERROR(VLOOKUP(J:J,Прайс!A:E,5,0)*K128," ")</f>
        <v xml:space="preserve"> </v>
      </c>
      <c r="P128" s="1" t="str">
        <f>IFERROR(VLOOKUP(J:J,Прайс!A:F,6,0)*K128," ")</f>
        <v xml:space="preserve"> </v>
      </c>
      <c r="R128" s="7" t="str">
        <f>IFERROR(N128-(VLOOKUP(J:J,Прайс!A:J,10,0)+(#REF!+P128+O128+M128))," ")</f>
        <v xml:space="preserve"> </v>
      </c>
      <c r="S128" s="7"/>
      <c r="AC128" s="7" t="str">
        <f>IF(Z128&gt;0,Z128-(M128+P128+#REF!),"")</f>
        <v/>
      </c>
    </row>
    <row r="129" spans="13:29" ht="19" customHeight="1" x14ac:dyDescent="0.2">
      <c r="M129" s="1">
        <f t="shared" si="1"/>
        <v>0</v>
      </c>
      <c r="N129" s="1" t="str">
        <f>IFERROR(VLOOKUP(J:J,Прайс!A:C,3,0)*K129," ")</f>
        <v xml:space="preserve"> </v>
      </c>
      <c r="O129" s="7" t="str">
        <f>IFERROR(VLOOKUP(J:J,Прайс!A:E,5,0)*K129," ")</f>
        <v xml:space="preserve"> </v>
      </c>
      <c r="P129" s="1" t="str">
        <f>IFERROR(VLOOKUP(J:J,Прайс!A:F,6,0)*K129," ")</f>
        <v xml:space="preserve"> </v>
      </c>
      <c r="R129" s="7" t="str">
        <f>IFERROR(N129-(VLOOKUP(J:J,Прайс!A:J,10,0)+(#REF!+P129+O129+M129))," ")</f>
        <v xml:space="preserve"> </v>
      </c>
      <c r="S129" s="7"/>
      <c r="AC129" s="7" t="str">
        <f>IF(Z129&gt;0,Z129-(M129+P129+#REF!),"")</f>
        <v/>
      </c>
    </row>
    <row r="130" spans="13:29" ht="19" customHeight="1" x14ac:dyDescent="0.2">
      <c r="M130" s="1">
        <f t="shared" si="1"/>
        <v>0</v>
      </c>
      <c r="N130" s="1" t="str">
        <f>IFERROR(VLOOKUP(J:J,Прайс!A:C,3,0)*K130," ")</f>
        <v xml:space="preserve"> </v>
      </c>
      <c r="O130" s="7" t="str">
        <f>IFERROR(VLOOKUP(J:J,Прайс!A:E,5,0)*K130," ")</f>
        <v xml:space="preserve"> </v>
      </c>
      <c r="P130" s="1" t="str">
        <f>IFERROR(VLOOKUP(J:J,Прайс!A:F,6,0)*K130," ")</f>
        <v xml:space="preserve"> </v>
      </c>
      <c r="R130" s="7" t="str">
        <f>IFERROR(N130-(VLOOKUP(J:J,Прайс!A:J,10,0)+(#REF!+P130+O130+M130))," ")</f>
        <v xml:space="preserve"> </v>
      </c>
      <c r="S130" s="7"/>
      <c r="AC130" s="7" t="str">
        <f>IF(Z130&gt;0,Z130-(M130+P130+#REF!),"")</f>
        <v/>
      </c>
    </row>
    <row r="131" spans="13:29" ht="19" customHeight="1" x14ac:dyDescent="0.2">
      <c r="M131" s="1">
        <f t="shared" si="1"/>
        <v>0</v>
      </c>
      <c r="N131" s="1" t="str">
        <f>IFERROR(VLOOKUP(J:J,Прайс!A:C,3,0)*K131," ")</f>
        <v xml:space="preserve"> </v>
      </c>
      <c r="O131" s="7" t="str">
        <f>IFERROR(VLOOKUP(J:J,Прайс!A:E,5,0)*K131," ")</f>
        <v xml:space="preserve"> </v>
      </c>
      <c r="P131" s="1" t="str">
        <f>IFERROR(VLOOKUP(J:J,Прайс!A:F,6,0)*K131," ")</f>
        <v xml:space="preserve"> </v>
      </c>
      <c r="R131" s="7" t="str">
        <f>IFERROR(N131-(VLOOKUP(J:J,Прайс!A:J,10,0)+(#REF!+P131+O131+M131))," ")</f>
        <v xml:space="preserve"> </v>
      </c>
      <c r="S131" s="7"/>
      <c r="AC131" s="7" t="str">
        <f>IF(Z131&gt;0,Z131-(M131+P131+#REF!),"")</f>
        <v/>
      </c>
    </row>
    <row r="132" spans="13:29" ht="19" customHeight="1" x14ac:dyDescent="0.2">
      <c r="M132" s="1">
        <f t="shared" ref="M132:M195" si="2">IFERROR(L132*K132," ")</f>
        <v>0</v>
      </c>
      <c r="N132" s="1" t="str">
        <f>IFERROR(VLOOKUP(J:J,Прайс!A:C,3,0)*K132," ")</f>
        <v xml:space="preserve"> </v>
      </c>
      <c r="O132" s="7" t="str">
        <f>IFERROR(VLOOKUP(J:J,Прайс!A:E,5,0)*K132," ")</f>
        <v xml:space="preserve"> </v>
      </c>
      <c r="P132" s="1" t="str">
        <f>IFERROR(VLOOKUP(J:J,Прайс!A:F,6,0)*K132," ")</f>
        <v xml:space="preserve"> </v>
      </c>
      <c r="R132" s="7" t="str">
        <f>IFERROR(N132-(VLOOKUP(J:J,Прайс!A:J,10,0)+(#REF!+P132+O132+M132))," ")</f>
        <v xml:space="preserve"> </v>
      </c>
      <c r="S132" s="7"/>
      <c r="AC132" s="7" t="str">
        <f>IF(Z132&gt;0,Z132-(M132+P132+#REF!),"")</f>
        <v/>
      </c>
    </row>
    <row r="133" spans="13:29" ht="19" customHeight="1" x14ac:dyDescent="0.2">
      <c r="M133" s="1">
        <f t="shared" si="2"/>
        <v>0</v>
      </c>
      <c r="N133" s="1" t="str">
        <f>IFERROR(VLOOKUP(J:J,Прайс!A:C,3,0)*K133," ")</f>
        <v xml:space="preserve"> </v>
      </c>
      <c r="O133" s="7" t="str">
        <f>IFERROR(VLOOKUP(J:J,Прайс!A:E,5,0)*K133," ")</f>
        <v xml:space="preserve"> </v>
      </c>
      <c r="P133" s="1" t="str">
        <f>IFERROR(VLOOKUP(J:J,Прайс!A:F,6,0)*K133," ")</f>
        <v xml:space="preserve"> </v>
      </c>
      <c r="R133" s="7" t="str">
        <f>IFERROR(N133-(VLOOKUP(J:J,Прайс!A:J,10,0)+(#REF!+P133+O133+M133))," ")</f>
        <v xml:space="preserve"> </v>
      </c>
      <c r="S133" s="7"/>
      <c r="AC133" s="7" t="str">
        <f>IF(Z133&gt;0,Z133-(M133+P133+#REF!),"")</f>
        <v/>
      </c>
    </row>
    <row r="134" spans="13:29" ht="19" customHeight="1" x14ac:dyDescent="0.2">
      <c r="M134" s="1">
        <f t="shared" si="2"/>
        <v>0</v>
      </c>
      <c r="N134" s="1" t="str">
        <f>IFERROR(VLOOKUP(J:J,Прайс!A:C,3,0)*K134," ")</f>
        <v xml:space="preserve"> </v>
      </c>
      <c r="O134" s="7" t="str">
        <f>IFERROR(VLOOKUP(J:J,Прайс!A:E,5,0)*K134," ")</f>
        <v xml:space="preserve"> </v>
      </c>
      <c r="P134" s="1" t="str">
        <f>IFERROR(VLOOKUP(J:J,Прайс!A:F,6,0)*K134," ")</f>
        <v xml:space="preserve"> </v>
      </c>
      <c r="R134" s="7" t="str">
        <f>IFERROR(N134-(VLOOKUP(J:J,Прайс!A:J,10,0)+(#REF!+P134+O134+M134))," ")</f>
        <v xml:space="preserve"> </v>
      </c>
      <c r="S134" s="7"/>
      <c r="AC134" s="7" t="str">
        <f>IF(Z134&gt;0,Z134-(M134+P134+#REF!),"")</f>
        <v/>
      </c>
    </row>
    <row r="135" spans="13:29" ht="19" customHeight="1" x14ac:dyDescent="0.2">
      <c r="M135" s="1">
        <f t="shared" si="2"/>
        <v>0</v>
      </c>
      <c r="N135" s="1" t="str">
        <f>IFERROR(VLOOKUP(J:J,Прайс!A:C,3,0)*K135," ")</f>
        <v xml:space="preserve"> </v>
      </c>
      <c r="O135" s="7" t="str">
        <f>IFERROR(VLOOKUP(J:J,Прайс!A:E,5,0)*K135," ")</f>
        <v xml:space="preserve"> </v>
      </c>
      <c r="P135" s="1" t="str">
        <f>IFERROR(VLOOKUP(J:J,Прайс!A:F,6,0)*K135," ")</f>
        <v xml:space="preserve"> </v>
      </c>
      <c r="R135" s="7" t="str">
        <f>IFERROR(N135-(VLOOKUP(J:J,Прайс!A:J,10,0)+(#REF!+P135+O135+M135))," ")</f>
        <v xml:space="preserve"> </v>
      </c>
      <c r="S135" s="7"/>
      <c r="AC135" s="7" t="str">
        <f>IF(Z135&gt;0,Z135-(M135+P135+#REF!),"")</f>
        <v/>
      </c>
    </row>
    <row r="136" spans="13:29" ht="19" customHeight="1" x14ac:dyDescent="0.2">
      <c r="M136" s="1">
        <f t="shared" si="2"/>
        <v>0</v>
      </c>
      <c r="N136" s="1" t="str">
        <f>IFERROR(VLOOKUP(J:J,Прайс!A:C,3,0)*K136," ")</f>
        <v xml:space="preserve"> </v>
      </c>
      <c r="O136" s="7" t="str">
        <f>IFERROR(VLOOKUP(J:J,Прайс!A:E,5,0)*K136," ")</f>
        <v xml:space="preserve"> </v>
      </c>
      <c r="P136" s="1" t="str">
        <f>IFERROR(VLOOKUP(J:J,Прайс!A:F,6,0)*K136," ")</f>
        <v xml:space="preserve"> </v>
      </c>
      <c r="R136" s="7" t="str">
        <f>IFERROR(N136-(VLOOKUP(J:J,Прайс!A:J,10,0)+(#REF!+P136+O136+M136))," ")</f>
        <v xml:space="preserve"> </v>
      </c>
      <c r="S136" s="7"/>
      <c r="AC136" s="7" t="str">
        <f>IF(Z136&gt;0,Z136-(M136+P136+#REF!),"")</f>
        <v/>
      </c>
    </row>
    <row r="137" spans="13:29" ht="19" customHeight="1" x14ac:dyDescent="0.2">
      <c r="M137" s="1">
        <f t="shared" si="2"/>
        <v>0</v>
      </c>
      <c r="N137" s="1" t="str">
        <f>IFERROR(VLOOKUP(J:J,Прайс!A:C,3,0)*K137," ")</f>
        <v xml:space="preserve"> </v>
      </c>
      <c r="O137" s="7" t="str">
        <f>IFERROR(VLOOKUP(J:J,Прайс!A:E,5,0)*K137," ")</f>
        <v xml:space="preserve"> </v>
      </c>
      <c r="P137" s="1" t="str">
        <f>IFERROR(VLOOKUP(J:J,Прайс!A:F,6,0)*K137," ")</f>
        <v xml:space="preserve"> </v>
      </c>
      <c r="R137" s="7" t="str">
        <f>IFERROR(N137-(VLOOKUP(J:J,Прайс!A:J,10,0)+(#REF!+P137+O137+M137))," ")</f>
        <v xml:space="preserve"> </v>
      </c>
      <c r="S137" s="7"/>
      <c r="AC137" s="7" t="str">
        <f>IF(Z137&gt;0,Z137-(M137+P137+#REF!),"")</f>
        <v/>
      </c>
    </row>
    <row r="138" spans="13:29" ht="19" customHeight="1" x14ac:dyDescent="0.2">
      <c r="M138" s="1">
        <f t="shared" si="2"/>
        <v>0</v>
      </c>
      <c r="N138" s="1" t="str">
        <f>IFERROR(VLOOKUP(J:J,Прайс!A:C,3,0)*K138," ")</f>
        <v xml:space="preserve"> </v>
      </c>
      <c r="O138" s="7" t="str">
        <f>IFERROR(VLOOKUP(J:J,Прайс!A:E,5,0)*K138," ")</f>
        <v xml:space="preserve"> </v>
      </c>
      <c r="P138" s="1" t="str">
        <f>IFERROR(VLOOKUP(J:J,Прайс!A:F,6,0)*K138," ")</f>
        <v xml:space="preserve"> </v>
      </c>
      <c r="R138" s="7" t="str">
        <f>IFERROR(N138-(VLOOKUP(J:J,Прайс!A:J,10,0)+(#REF!+P138+O138+M138))," ")</f>
        <v xml:space="preserve"> </v>
      </c>
      <c r="S138" s="7"/>
      <c r="AC138" s="7" t="str">
        <f>IF(Z138&gt;0,Z138-(M138+P138+#REF!),"")</f>
        <v/>
      </c>
    </row>
    <row r="139" spans="13:29" ht="19" customHeight="1" x14ac:dyDescent="0.2">
      <c r="M139" s="1">
        <f t="shared" si="2"/>
        <v>0</v>
      </c>
      <c r="N139" s="1" t="str">
        <f>IFERROR(VLOOKUP(J:J,Прайс!A:C,3,0)*K139," ")</f>
        <v xml:space="preserve"> </v>
      </c>
      <c r="O139" s="7" t="str">
        <f>IFERROR(VLOOKUP(J:J,Прайс!A:E,5,0)*K139," ")</f>
        <v xml:space="preserve"> </v>
      </c>
      <c r="P139" s="1" t="str">
        <f>IFERROR(VLOOKUP(J:J,Прайс!A:F,6,0)*K139," ")</f>
        <v xml:space="preserve"> </v>
      </c>
      <c r="R139" s="7" t="str">
        <f>IFERROR(N139-(VLOOKUP(J:J,Прайс!A:J,10,0)+(#REF!+P139+O139+M139))," ")</f>
        <v xml:space="preserve"> </v>
      </c>
      <c r="S139" s="7"/>
      <c r="AC139" s="7" t="str">
        <f>IF(Z139&gt;0,Z139-(M139+P139+#REF!),"")</f>
        <v/>
      </c>
    </row>
    <row r="140" spans="13:29" ht="19" customHeight="1" x14ac:dyDescent="0.2">
      <c r="M140" s="1">
        <f t="shared" si="2"/>
        <v>0</v>
      </c>
      <c r="N140" s="1" t="str">
        <f>IFERROR(VLOOKUP(J:J,Прайс!A:C,3,0)*K140," ")</f>
        <v xml:space="preserve"> </v>
      </c>
      <c r="O140" s="7" t="str">
        <f>IFERROR(VLOOKUP(J:J,Прайс!A:E,5,0)*K140," ")</f>
        <v xml:space="preserve"> </v>
      </c>
      <c r="P140" s="1" t="str">
        <f>IFERROR(VLOOKUP(J:J,Прайс!A:F,6,0)*K140," ")</f>
        <v xml:space="preserve"> </v>
      </c>
      <c r="R140" s="7" t="str">
        <f>IFERROR(N140-(VLOOKUP(J:J,Прайс!A:J,10,0)+(#REF!+P140+O140+M140))," ")</f>
        <v xml:space="preserve"> </v>
      </c>
      <c r="S140" s="7"/>
      <c r="AC140" s="7" t="str">
        <f>IF(Z140&gt;0,Z140-(M140+P140+#REF!),"")</f>
        <v/>
      </c>
    </row>
    <row r="141" spans="13:29" ht="19" customHeight="1" x14ac:dyDescent="0.2">
      <c r="M141" s="1">
        <f t="shared" si="2"/>
        <v>0</v>
      </c>
      <c r="N141" s="1" t="str">
        <f>IFERROR(VLOOKUP(J:J,Прайс!A:C,3,0)*K141," ")</f>
        <v xml:space="preserve"> </v>
      </c>
      <c r="O141" s="7" t="str">
        <f>IFERROR(VLOOKUP(J:J,Прайс!A:E,5,0)*K141," ")</f>
        <v xml:space="preserve"> </v>
      </c>
      <c r="P141" s="1" t="str">
        <f>IFERROR(VLOOKUP(J:J,Прайс!A:F,6,0)*K141," ")</f>
        <v xml:space="preserve"> </v>
      </c>
      <c r="R141" s="7" t="str">
        <f>IFERROR(N141-(VLOOKUP(J:J,Прайс!A:J,10,0)+(#REF!+P141+O141+M141))," ")</f>
        <v xml:space="preserve"> </v>
      </c>
      <c r="S141" s="7"/>
      <c r="AC141" s="7" t="str">
        <f>IF(Z141&gt;0,Z141-(M141+P141+#REF!),"")</f>
        <v/>
      </c>
    </row>
    <row r="142" spans="13:29" ht="19" customHeight="1" x14ac:dyDescent="0.2">
      <c r="M142" s="1">
        <f t="shared" si="2"/>
        <v>0</v>
      </c>
      <c r="N142" s="1" t="str">
        <f>IFERROR(VLOOKUP(J:J,Прайс!A:C,3,0)*K142," ")</f>
        <v xml:space="preserve"> </v>
      </c>
      <c r="O142" s="7" t="str">
        <f>IFERROR(VLOOKUP(J:J,Прайс!A:E,5,0)*K142," ")</f>
        <v xml:space="preserve"> </v>
      </c>
      <c r="P142" s="1" t="str">
        <f>IFERROR(VLOOKUP(J:J,Прайс!A:F,6,0)*K142," ")</f>
        <v xml:space="preserve"> </v>
      </c>
      <c r="R142" s="7" t="str">
        <f>IFERROR(N142-(VLOOKUP(J:J,Прайс!A:J,10,0)+(#REF!+P142+O142+M142))," ")</f>
        <v xml:space="preserve"> </v>
      </c>
      <c r="S142" s="7"/>
      <c r="AC142" s="7" t="str">
        <f>IF(Z142&gt;0,Z142-(M142+P142+#REF!),"")</f>
        <v/>
      </c>
    </row>
    <row r="143" spans="13:29" ht="19" customHeight="1" x14ac:dyDescent="0.2">
      <c r="M143" s="1">
        <f t="shared" si="2"/>
        <v>0</v>
      </c>
      <c r="N143" s="1" t="str">
        <f>IFERROR(VLOOKUP(J:J,Прайс!A:C,3,0)*K143," ")</f>
        <v xml:space="preserve"> </v>
      </c>
      <c r="O143" s="7" t="str">
        <f>IFERROR(VLOOKUP(J:J,Прайс!A:E,5,0)*K143," ")</f>
        <v xml:space="preserve"> </v>
      </c>
      <c r="P143" s="1" t="str">
        <f>IFERROR(VLOOKUP(J:J,Прайс!A:F,6,0)*K143," ")</f>
        <v xml:space="preserve"> </v>
      </c>
      <c r="R143" s="7" t="str">
        <f>IFERROR(N143-(VLOOKUP(J:J,Прайс!A:J,10,0)+(#REF!+P143+O143+M143))," ")</f>
        <v xml:space="preserve"> </v>
      </c>
      <c r="S143" s="7"/>
      <c r="AC143" s="7" t="str">
        <f>IF(Z143&gt;0,Z143-(M143+P143+#REF!),"")</f>
        <v/>
      </c>
    </row>
    <row r="144" spans="13:29" ht="19" customHeight="1" x14ac:dyDescent="0.2">
      <c r="M144" s="1">
        <f t="shared" si="2"/>
        <v>0</v>
      </c>
      <c r="N144" s="1" t="str">
        <f>IFERROR(VLOOKUP(J:J,Прайс!A:C,3,0)*K144," ")</f>
        <v xml:space="preserve"> </v>
      </c>
      <c r="O144" s="7" t="str">
        <f>IFERROR(VLOOKUP(J:J,Прайс!A:E,5,0)*K144," ")</f>
        <v xml:space="preserve"> </v>
      </c>
      <c r="P144" s="1" t="str">
        <f>IFERROR(VLOOKUP(J:J,Прайс!A:F,6,0)*K144," ")</f>
        <v xml:space="preserve"> </v>
      </c>
      <c r="R144" s="7" t="str">
        <f>IFERROR(N144-(VLOOKUP(J:J,Прайс!A:J,10,0)+(#REF!+P144+O144+M144))," ")</f>
        <v xml:space="preserve"> </v>
      </c>
      <c r="S144" s="7"/>
      <c r="AC144" s="7" t="str">
        <f>IF(Z144&gt;0,Z144-(M144+P144+#REF!),"")</f>
        <v/>
      </c>
    </row>
    <row r="145" spans="13:29" ht="19" customHeight="1" x14ac:dyDescent="0.2">
      <c r="M145" s="1">
        <f t="shared" si="2"/>
        <v>0</v>
      </c>
      <c r="N145" s="1" t="str">
        <f>IFERROR(VLOOKUP(J:J,Прайс!A:C,3,0)*K145," ")</f>
        <v xml:space="preserve"> </v>
      </c>
      <c r="O145" s="7" t="str">
        <f>IFERROR(VLOOKUP(J:J,Прайс!A:E,5,0)*K145," ")</f>
        <v xml:space="preserve"> </v>
      </c>
      <c r="P145" s="1" t="str">
        <f>IFERROR(VLOOKUP(J:J,Прайс!A:F,6,0)*K145," ")</f>
        <v xml:space="preserve"> </v>
      </c>
      <c r="R145" s="7" t="str">
        <f>IFERROR(N145-(VLOOKUP(J:J,Прайс!A:J,10,0)+(#REF!+P145+O145+M145))," ")</f>
        <v xml:space="preserve"> </v>
      </c>
      <c r="S145" s="7"/>
      <c r="AC145" s="7" t="str">
        <f>IF(Z145&gt;0,Z145-(M145+P145+#REF!),"")</f>
        <v/>
      </c>
    </row>
    <row r="146" spans="13:29" ht="19" customHeight="1" x14ac:dyDescent="0.2">
      <c r="M146" s="1">
        <f t="shared" si="2"/>
        <v>0</v>
      </c>
      <c r="N146" s="1" t="str">
        <f>IFERROR(VLOOKUP(J:J,Прайс!A:C,3,0)*K146," ")</f>
        <v xml:space="preserve"> </v>
      </c>
      <c r="O146" s="7" t="str">
        <f>IFERROR(VLOOKUP(J:J,Прайс!A:E,5,0)*K146," ")</f>
        <v xml:space="preserve"> </v>
      </c>
      <c r="P146" s="1" t="str">
        <f>IFERROR(VLOOKUP(J:J,Прайс!A:F,6,0)*K146," ")</f>
        <v xml:space="preserve"> </v>
      </c>
      <c r="R146" s="7" t="str">
        <f>IFERROR(N146-(VLOOKUP(J:J,Прайс!A:J,10,0)+(#REF!+P146+O146+M146))," ")</f>
        <v xml:space="preserve"> </v>
      </c>
      <c r="S146" s="7"/>
      <c r="AC146" s="7" t="str">
        <f>IF(Z146&gt;0,Z146-(M146+P146+#REF!),"")</f>
        <v/>
      </c>
    </row>
    <row r="147" spans="13:29" ht="19" customHeight="1" x14ac:dyDescent="0.2">
      <c r="M147" s="1">
        <f t="shared" si="2"/>
        <v>0</v>
      </c>
      <c r="N147" s="1" t="str">
        <f>IFERROR(VLOOKUP(J:J,Прайс!A:C,3,0)*K147," ")</f>
        <v xml:space="preserve"> </v>
      </c>
      <c r="O147" s="7" t="str">
        <f>IFERROR(VLOOKUP(J:J,Прайс!A:E,5,0)*K147," ")</f>
        <v xml:space="preserve"> </v>
      </c>
      <c r="P147" s="1" t="str">
        <f>IFERROR(VLOOKUP(J:J,Прайс!A:F,6,0)*K147," ")</f>
        <v xml:space="preserve"> </v>
      </c>
      <c r="R147" s="7" t="str">
        <f>IFERROR(N147-(VLOOKUP(J:J,Прайс!A:J,10,0)+(#REF!+P147+O147+M147))," ")</f>
        <v xml:space="preserve"> </v>
      </c>
      <c r="S147" s="7"/>
      <c r="AC147" s="7" t="str">
        <f>IF(Z147&gt;0,Z147-(M147+P147+#REF!),"")</f>
        <v/>
      </c>
    </row>
    <row r="148" spans="13:29" ht="19" customHeight="1" x14ac:dyDescent="0.2">
      <c r="M148" s="1">
        <f t="shared" si="2"/>
        <v>0</v>
      </c>
      <c r="N148" s="1" t="str">
        <f>IFERROR(VLOOKUP(J:J,Прайс!A:C,3,0)*K148," ")</f>
        <v xml:space="preserve"> </v>
      </c>
      <c r="O148" s="7" t="str">
        <f>IFERROR(VLOOKUP(J:J,Прайс!A:E,5,0)*K148," ")</f>
        <v xml:space="preserve"> </v>
      </c>
      <c r="P148" s="1" t="str">
        <f>IFERROR(VLOOKUP(J:J,Прайс!A:F,6,0)*K148," ")</f>
        <v xml:space="preserve"> </v>
      </c>
      <c r="R148" s="7" t="str">
        <f>IFERROR(N148-(VLOOKUP(J:J,Прайс!A:J,10,0)+(#REF!+P148+O148+M148))," ")</f>
        <v xml:space="preserve"> </v>
      </c>
      <c r="S148" s="7"/>
      <c r="AC148" s="7" t="str">
        <f>IF(Z148&gt;0,Z148-(M148+P148+#REF!),"")</f>
        <v/>
      </c>
    </row>
    <row r="149" spans="13:29" ht="19" customHeight="1" x14ac:dyDescent="0.2">
      <c r="M149" s="1">
        <f t="shared" si="2"/>
        <v>0</v>
      </c>
      <c r="N149" s="1" t="str">
        <f>IFERROR(VLOOKUP(J:J,Прайс!A:C,3,0)*K149," ")</f>
        <v xml:space="preserve"> </v>
      </c>
      <c r="O149" s="7" t="str">
        <f>IFERROR(VLOOKUP(J:J,Прайс!A:E,5,0)*K149," ")</f>
        <v xml:space="preserve"> </v>
      </c>
      <c r="P149" s="1" t="str">
        <f>IFERROR(VLOOKUP(J:J,Прайс!A:F,6,0)*K149," ")</f>
        <v xml:space="preserve"> </v>
      </c>
      <c r="R149" s="7" t="str">
        <f>IFERROR(N149-(VLOOKUP(J:J,Прайс!A:J,10,0)+(#REF!+P149+O149+M149))," ")</f>
        <v xml:space="preserve"> </v>
      </c>
      <c r="S149" s="7"/>
      <c r="AC149" s="7" t="str">
        <f>IF(Z149&gt;0,Z149-(M149+P149+#REF!),"")</f>
        <v/>
      </c>
    </row>
    <row r="150" spans="13:29" ht="19" customHeight="1" x14ac:dyDescent="0.2">
      <c r="M150" s="1">
        <f t="shared" si="2"/>
        <v>0</v>
      </c>
      <c r="N150" s="1" t="str">
        <f>IFERROR(VLOOKUP(J:J,Прайс!A:C,3,0)*K150," ")</f>
        <v xml:space="preserve"> </v>
      </c>
      <c r="O150" s="7" t="str">
        <f>IFERROR(VLOOKUP(J:J,Прайс!A:E,5,0)*K150," ")</f>
        <v xml:space="preserve"> </v>
      </c>
      <c r="P150" s="1" t="str">
        <f>IFERROR(VLOOKUP(J:J,Прайс!A:F,6,0)*K150," ")</f>
        <v xml:space="preserve"> </v>
      </c>
      <c r="R150" s="7" t="str">
        <f>IFERROR(N150-(VLOOKUP(J:J,Прайс!A:J,10,0)+(#REF!+P150+O150+M150))," ")</f>
        <v xml:space="preserve"> </v>
      </c>
      <c r="S150" s="7"/>
      <c r="AC150" s="7" t="str">
        <f>IF(Z150&gt;0,Z150-(M150+P150+#REF!),"")</f>
        <v/>
      </c>
    </row>
    <row r="151" spans="13:29" ht="19" customHeight="1" x14ac:dyDescent="0.2">
      <c r="M151" s="1">
        <f t="shared" si="2"/>
        <v>0</v>
      </c>
      <c r="N151" s="1" t="str">
        <f>IFERROR(VLOOKUP(J:J,Прайс!A:C,3,0)*K151," ")</f>
        <v xml:space="preserve"> </v>
      </c>
      <c r="O151" s="7" t="str">
        <f>IFERROR(VLOOKUP(J:J,Прайс!A:E,5,0)*K151," ")</f>
        <v xml:space="preserve"> </v>
      </c>
      <c r="P151" s="1" t="str">
        <f>IFERROR(VLOOKUP(J:J,Прайс!A:F,6,0)*K151," ")</f>
        <v xml:space="preserve"> </v>
      </c>
      <c r="R151" s="7" t="str">
        <f>IFERROR(N151-(VLOOKUP(J:J,Прайс!A:J,10,0)+(#REF!+P151+O151+M151))," ")</f>
        <v xml:space="preserve"> </v>
      </c>
      <c r="S151" s="7"/>
      <c r="AC151" s="7" t="str">
        <f>IF(Z151&gt;0,Z151-(M151+P151+#REF!),"")</f>
        <v/>
      </c>
    </row>
    <row r="152" spans="13:29" ht="19" customHeight="1" x14ac:dyDescent="0.2">
      <c r="M152" s="1">
        <f t="shared" si="2"/>
        <v>0</v>
      </c>
      <c r="N152" s="1" t="str">
        <f>IFERROR(VLOOKUP(J:J,Прайс!A:C,3,0)*K152," ")</f>
        <v xml:space="preserve"> </v>
      </c>
      <c r="O152" s="7" t="str">
        <f>IFERROR(VLOOKUP(J:J,Прайс!A:E,5,0)*K152," ")</f>
        <v xml:space="preserve"> </v>
      </c>
      <c r="P152" s="1" t="str">
        <f>IFERROR(VLOOKUP(J:J,Прайс!A:F,6,0)*K152," ")</f>
        <v xml:space="preserve"> </v>
      </c>
      <c r="R152" s="7" t="str">
        <f>IFERROR(N152-(VLOOKUP(J:J,Прайс!A:J,10,0)+(#REF!+P152+O152+M152))," ")</f>
        <v xml:space="preserve"> </v>
      </c>
      <c r="S152" s="7"/>
      <c r="AC152" s="7" t="str">
        <f>IF(Z152&gt;0,Z152-(M152+P152+#REF!),"")</f>
        <v/>
      </c>
    </row>
    <row r="153" spans="13:29" ht="19" customHeight="1" x14ac:dyDescent="0.2">
      <c r="M153" s="1">
        <f t="shared" si="2"/>
        <v>0</v>
      </c>
      <c r="N153" s="1" t="str">
        <f>IFERROR(VLOOKUP(J:J,Прайс!A:C,3,0)*K153," ")</f>
        <v xml:space="preserve"> </v>
      </c>
      <c r="O153" s="7" t="str">
        <f>IFERROR(VLOOKUP(J:J,Прайс!A:E,5,0)*K153," ")</f>
        <v xml:space="preserve"> </v>
      </c>
      <c r="P153" s="1" t="str">
        <f>IFERROR(VLOOKUP(J:J,Прайс!A:F,6,0)*K153," ")</f>
        <v xml:space="preserve"> </v>
      </c>
      <c r="R153" s="7" t="str">
        <f>IFERROR(N153-(VLOOKUP(J:J,Прайс!A:J,10,0)+(#REF!+P153+O153+M153))," ")</f>
        <v xml:space="preserve"> </v>
      </c>
      <c r="S153" s="7"/>
      <c r="AC153" s="7" t="str">
        <f>IF(Z153&gt;0,Z153-(M153+P153+#REF!),"")</f>
        <v/>
      </c>
    </row>
    <row r="154" spans="13:29" ht="19" customHeight="1" x14ac:dyDescent="0.2">
      <c r="M154" s="1">
        <f t="shared" si="2"/>
        <v>0</v>
      </c>
      <c r="N154" s="1" t="str">
        <f>IFERROR(VLOOKUP(J:J,Прайс!A:C,3,0)*K154," ")</f>
        <v xml:space="preserve"> </v>
      </c>
      <c r="O154" s="7" t="str">
        <f>IFERROR(VLOOKUP(J:J,Прайс!A:E,5,0)*K154," ")</f>
        <v xml:space="preserve"> </v>
      </c>
      <c r="P154" s="1" t="str">
        <f>IFERROR(VLOOKUP(J:J,Прайс!A:F,6,0)*K154," ")</f>
        <v xml:space="preserve"> </v>
      </c>
      <c r="R154" s="7" t="str">
        <f>IFERROR(N154-(VLOOKUP(J:J,Прайс!A:J,10,0)+(#REF!+P154+O154+M154))," ")</f>
        <v xml:space="preserve"> </v>
      </c>
      <c r="S154" s="7"/>
      <c r="AC154" s="7" t="str">
        <f>IF(Z154&gt;0,Z154-(M154+P154+#REF!),"")</f>
        <v/>
      </c>
    </row>
    <row r="155" spans="13:29" ht="19" customHeight="1" x14ac:dyDescent="0.2">
      <c r="M155" s="1">
        <f t="shared" si="2"/>
        <v>0</v>
      </c>
      <c r="N155" s="1" t="str">
        <f>IFERROR(VLOOKUP(J:J,Прайс!A:C,3,0)*K155," ")</f>
        <v xml:space="preserve"> </v>
      </c>
      <c r="O155" s="7" t="str">
        <f>IFERROR(VLOOKUP(J:J,Прайс!A:E,5,0)*K155," ")</f>
        <v xml:space="preserve"> </v>
      </c>
      <c r="P155" s="1" t="str">
        <f>IFERROR(VLOOKUP(J:J,Прайс!A:F,6,0)*K155," ")</f>
        <v xml:space="preserve"> </v>
      </c>
      <c r="R155" s="7" t="str">
        <f>IFERROR(N155-(VLOOKUP(J:J,Прайс!A:J,10,0)+(#REF!+P155+O155+M155))," ")</f>
        <v xml:space="preserve"> </v>
      </c>
      <c r="S155" s="7"/>
      <c r="AC155" s="7" t="str">
        <f>IF(Z155&gt;0,Z155-(M155+P155+#REF!),"")</f>
        <v/>
      </c>
    </row>
    <row r="156" spans="13:29" ht="19" customHeight="1" x14ac:dyDescent="0.2">
      <c r="M156" s="1">
        <f t="shared" si="2"/>
        <v>0</v>
      </c>
      <c r="N156" s="1" t="str">
        <f>IFERROR(VLOOKUP(J:J,Прайс!A:C,3,0)*K156," ")</f>
        <v xml:space="preserve"> </v>
      </c>
      <c r="O156" s="7" t="str">
        <f>IFERROR(VLOOKUP(J:J,Прайс!A:E,5,0)*K156," ")</f>
        <v xml:space="preserve"> </v>
      </c>
      <c r="P156" s="1" t="str">
        <f>IFERROR(VLOOKUP(J:J,Прайс!A:F,6,0)*K156," ")</f>
        <v xml:space="preserve"> </v>
      </c>
      <c r="R156" s="7" t="str">
        <f>IFERROR(N156-(VLOOKUP(J:J,Прайс!A:J,10,0)+(#REF!+P156+O156+M156))," ")</f>
        <v xml:space="preserve"> </v>
      </c>
      <c r="S156" s="7"/>
      <c r="AC156" s="7" t="str">
        <f>IF(Z156&gt;0,Z156-(M156+P156+#REF!),"")</f>
        <v/>
      </c>
    </row>
    <row r="157" spans="13:29" ht="19" customHeight="1" x14ac:dyDescent="0.2">
      <c r="M157" s="1">
        <f t="shared" si="2"/>
        <v>0</v>
      </c>
      <c r="N157" s="1" t="str">
        <f>IFERROR(VLOOKUP(J:J,Прайс!A:C,3,0)*K157," ")</f>
        <v xml:space="preserve"> </v>
      </c>
      <c r="O157" s="7" t="str">
        <f>IFERROR(VLOOKUP(J:J,Прайс!A:E,5,0)*K157," ")</f>
        <v xml:space="preserve"> </v>
      </c>
      <c r="P157" s="1" t="str">
        <f>IFERROR(VLOOKUP(J:J,Прайс!A:F,6,0)*K157," ")</f>
        <v xml:space="preserve"> </v>
      </c>
      <c r="R157" s="7" t="str">
        <f>IFERROR(N157-(VLOOKUP(J:J,Прайс!A:J,10,0)+(#REF!+P157+O157+M157))," ")</f>
        <v xml:space="preserve"> </v>
      </c>
      <c r="S157" s="7"/>
      <c r="AC157" s="7" t="str">
        <f>IF(Z157&gt;0,Z157-(M157+P157+#REF!),"")</f>
        <v/>
      </c>
    </row>
    <row r="158" spans="13:29" ht="19" customHeight="1" x14ac:dyDescent="0.2">
      <c r="M158" s="1">
        <f t="shared" si="2"/>
        <v>0</v>
      </c>
      <c r="N158" s="1" t="str">
        <f>IFERROR(VLOOKUP(J:J,Прайс!A:C,3,0)*K158," ")</f>
        <v xml:space="preserve"> </v>
      </c>
      <c r="O158" s="7" t="str">
        <f>IFERROR(VLOOKUP(J:J,Прайс!A:E,5,0)*K158," ")</f>
        <v xml:space="preserve"> </v>
      </c>
      <c r="P158" s="1" t="str">
        <f>IFERROR(VLOOKUP(J:J,Прайс!A:F,6,0)*K158," ")</f>
        <v xml:space="preserve"> </v>
      </c>
      <c r="R158" s="7" t="str">
        <f>IFERROR(N158-(VLOOKUP(J:J,Прайс!A:J,10,0)+(#REF!+P158+O158+M158))," ")</f>
        <v xml:space="preserve"> </v>
      </c>
      <c r="S158" s="7"/>
      <c r="AC158" s="7" t="str">
        <f>IF(Z158&gt;0,Z158-(M158+P158+#REF!),"")</f>
        <v/>
      </c>
    </row>
    <row r="159" spans="13:29" ht="19" customHeight="1" x14ac:dyDescent="0.2">
      <c r="M159" s="1">
        <f t="shared" si="2"/>
        <v>0</v>
      </c>
      <c r="N159" s="1" t="str">
        <f>IFERROR(VLOOKUP(J:J,Прайс!A:C,3,0)*K159," ")</f>
        <v xml:space="preserve"> </v>
      </c>
      <c r="O159" s="7" t="str">
        <f>IFERROR(VLOOKUP(J:J,Прайс!A:E,5,0)*K159," ")</f>
        <v xml:space="preserve"> </v>
      </c>
      <c r="P159" s="1" t="str">
        <f>IFERROR(VLOOKUP(J:J,Прайс!A:F,6,0)*K159," ")</f>
        <v xml:space="preserve"> </v>
      </c>
      <c r="R159" s="7" t="str">
        <f>IFERROR(N159-(VLOOKUP(J:J,Прайс!A:J,10,0)+(#REF!+P159+O159+M159))," ")</f>
        <v xml:space="preserve"> </v>
      </c>
      <c r="S159" s="7"/>
      <c r="AC159" s="7" t="str">
        <f>IF(Z159&gt;0,Z159-(M159+P159+#REF!),"")</f>
        <v/>
      </c>
    </row>
    <row r="160" spans="13:29" ht="19" customHeight="1" x14ac:dyDescent="0.2">
      <c r="M160" s="1">
        <f t="shared" si="2"/>
        <v>0</v>
      </c>
      <c r="N160" s="1" t="str">
        <f>IFERROR(VLOOKUP(J:J,Прайс!A:C,3,0)*K160," ")</f>
        <v xml:space="preserve"> </v>
      </c>
      <c r="O160" s="7" t="str">
        <f>IFERROR(VLOOKUP(J:J,Прайс!A:E,5,0)*K160," ")</f>
        <v xml:space="preserve"> </v>
      </c>
      <c r="P160" s="1" t="str">
        <f>IFERROR(VLOOKUP(J:J,Прайс!A:F,6,0)*K160," ")</f>
        <v xml:space="preserve"> </v>
      </c>
      <c r="R160" s="7" t="str">
        <f>IFERROR(N160-(VLOOKUP(J:J,Прайс!A:J,10,0)+(#REF!+P160+O160+M160))," ")</f>
        <v xml:space="preserve"> </v>
      </c>
      <c r="S160" s="7"/>
      <c r="AC160" s="7" t="str">
        <f>IF(Z160&gt;0,Z160-(M160+P160+#REF!),"")</f>
        <v/>
      </c>
    </row>
    <row r="161" spans="13:29" ht="19" customHeight="1" x14ac:dyDescent="0.2">
      <c r="M161" s="1">
        <f t="shared" si="2"/>
        <v>0</v>
      </c>
      <c r="N161" s="1" t="str">
        <f>IFERROR(VLOOKUP(J:J,Прайс!A:C,3,0)*K161," ")</f>
        <v xml:space="preserve"> </v>
      </c>
      <c r="O161" s="7" t="str">
        <f>IFERROR(VLOOKUP(J:J,Прайс!A:E,5,0)*K161," ")</f>
        <v xml:space="preserve"> </v>
      </c>
      <c r="P161" s="1" t="str">
        <f>IFERROR(VLOOKUP(J:J,Прайс!A:F,6,0)*K161," ")</f>
        <v xml:space="preserve"> </v>
      </c>
      <c r="R161" s="7" t="str">
        <f>IFERROR(N161-(VLOOKUP(J:J,Прайс!A:J,10,0)+(#REF!+P161+O161+M161))," ")</f>
        <v xml:space="preserve"> </v>
      </c>
      <c r="S161" s="7"/>
      <c r="AC161" s="7" t="str">
        <f>IF(Z161&gt;0,Z161-(M161+P161+#REF!),"")</f>
        <v/>
      </c>
    </row>
    <row r="162" spans="13:29" ht="19" customHeight="1" x14ac:dyDescent="0.2">
      <c r="M162" s="1">
        <f t="shared" si="2"/>
        <v>0</v>
      </c>
      <c r="N162" s="1" t="str">
        <f>IFERROR(VLOOKUP(J:J,Прайс!A:C,3,0)*K162," ")</f>
        <v xml:space="preserve"> </v>
      </c>
      <c r="O162" s="7" t="str">
        <f>IFERROR(VLOOKUP(J:J,Прайс!A:E,5,0)*K162," ")</f>
        <v xml:space="preserve"> </v>
      </c>
      <c r="P162" s="1" t="str">
        <f>IFERROR(VLOOKUP(J:J,Прайс!A:F,6,0)*K162," ")</f>
        <v xml:space="preserve"> </v>
      </c>
      <c r="R162" s="7" t="str">
        <f>IFERROR(N162-(VLOOKUP(J:J,Прайс!A:J,10,0)+(#REF!+P162+O162+M162))," ")</f>
        <v xml:space="preserve"> </v>
      </c>
      <c r="S162" s="7"/>
      <c r="AC162" s="7" t="str">
        <f>IF(Z162&gt;0,Z162-(M162+P162+#REF!),"")</f>
        <v/>
      </c>
    </row>
    <row r="163" spans="13:29" ht="19" customHeight="1" x14ac:dyDescent="0.2">
      <c r="M163" s="1">
        <f t="shared" si="2"/>
        <v>0</v>
      </c>
      <c r="N163" s="1" t="str">
        <f>IFERROR(VLOOKUP(J:J,Прайс!A:C,3,0)*K163," ")</f>
        <v xml:space="preserve"> </v>
      </c>
      <c r="O163" s="7" t="str">
        <f>IFERROR(VLOOKUP(J:J,Прайс!A:E,5,0)*K163," ")</f>
        <v xml:space="preserve"> </v>
      </c>
      <c r="P163" s="1" t="str">
        <f>IFERROR(VLOOKUP(J:J,Прайс!A:F,6,0)*K163," ")</f>
        <v xml:space="preserve"> </v>
      </c>
      <c r="R163" s="7" t="str">
        <f>IFERROR(N163-(VLOOKUP(J:J,Прайс!A:J,10,0)+(#REF!+P163+O163+M163))," ")</f>
        <v xml:space="preserve"> </v>
      </c>
      <c r="S163" s="7"/>
      <c r="AC163" s="7" t="str">
        <f>IF(Z163&gt;0,Z163-(M163+P163+#REF!),"")</f>
        <v/>
      </c>
    </row>
    <row r="164" spans="13:29" ht="19" customHeight="1" x14ac:dyDescent="0.2">
      <c r="M164" s="1">
        <f t="shared" si="2"/>
        <v>0</v>
      </c>
      <c r="N164" s="1" t="str">
        <f>IFERROR(VLOOKUP(J:J,Прайс!A:C,3,0)*K164," ")</f>
        <v xml:space="preserve"> </v>
      </c>
      <c r="O164" s="7" t="str">
        <f>IFERROR(VLOOKUP(J:J,Прайс!A:E,5,0)*K164," ")</f>
        <v xml:space="preserve"> </v>
      </c>
      <c r="P164" s="1" t="str">
        <f>IFERROR(VLOOKUP(J:J,Прайс!A:F,6,0)*K164," ")</f>
        <v xml:space="preserve"> </v>
      </c>
      <c r="R164" s="7" t="str">
        <f>IFERROR(N164-(VLOOKUP(J:J,Прайс!A:J,10,0)+(#REF!+P164+O164+M164))," ")</f>
        <v xml:space="preserve"> </v>
      </c>
      <c r="S164" s="7"/>
      <c r="AC164" s="7" t="str">
        <f>IF(Z164&gt;0,Z164-(M164+P164+#REF!),"")</f>
        <v/>
      </c>
    </row>
    <row r="165" spans="13:29" ht="19" customHeight="1" x14ac:dyDescent="0.2">
      <c r="M165" s="1">
        <f t="shared" si="2"/>
        <v>0</v>
      </c>
      <c r="N165" s="1" t="str">
        <f>IFERROR(VLOOKUP(J:J,Прайс!A:C,3,0)*K165," ")</f>
        <v xml:space="preserve"> </v>
      </c>
      <c r="O165" s="7" t="str">
        <f>IFERROR(VLOOKUP(J:J,Прайс!A:E,5,0)*K165," ")</f>
        <v xml:space="preserve"> </v>
      </c>
      <c r="P165" s="1" t="str">
        <f>IFERROR(VLOOKUP(J:J,Прайс!A:F,6,0)*K165," ")</f>
        <v xml:space="preserve"> </v>
      </c>
      <c r="R165" s="7" t="str">
        <f>IFERROR(N165-(VLOOKUP(J:J,Прайс!A:J,10,0)+(#REF!+P165+O165+M165))," ")</f>
        <v xml:space="preserve"> </v>
      </c>
      <c r="S165" s="7"/>
      <c r="AC165" s="7" t="str">
        <f>IF(Z165&gt;0,Z165-(M165+P165+#REF!),"")</f>
        <v/>
      </c>
    </row>
    <row r="166" spans="13:29" ht="19" customHeight="1" x14ac:dyDescent="0.2">
      <c r="M166" s="1">
        <f t="shared" si="2"/>
        <v>0</v>
      </c>
      <c r="N166" s="1" t="str">
        <f>IFERROR(VLOOKUP(J:J,Прайс!A:C,3,0)*K166," ")</f>
        <v xml:space="preserve"> </v>
      </c>
      <c r="O166" s="7" t="str">
        <f>IFERROR(VLOOKUP(J:J,Прайс!A:E,5,0)*K166," ")</f>
        <v xml:space="preserve"> </v>
      </c>
      <c r="P166" s="1" t="str">
        <f>IFERROR(VLOOKUP(J:J,Прайс!A:F,6,0)*K166," ")</f>
        <v xml:space="preserve"> </v>
      </c>
      <c r="R166" s="7" t="str">
        <f>IFERROR(N166-(VLOOKUP(J:J,Прайс!A:J,10,0)+(#REF!+P166+O166+M166))," ")</f>
        <v xml:space="preserve"> </v>
      </c>
      <c r="S166" s="7"/>
      <c r="AC166" s="7" t="str">
        <f>IF(Z166&gt;0,Z166-(M166+P166+#REF!),"")</f>
        <v/>
      </c>
    </row>
    <row r="167" spans="13:29" ht="19" customHeight="1" x14ac:dyDescent="0.2">
      <c r="M167" s="1">
        <f t="shared" si="2"/>
        <v>0</v>
      </c>
      <c r="N167" s="1" t="str">
        <f>IFERROR(VLOOKUP(J:J,Прайс!A:C,3,0)*K167," ")</f>
        <v xml:space="preserve"> </v>
      </c>
      <c r="O167" s="7" t="str">
        <f>IFERROR(VLOOKUP(J:J,Прайс!A:E,5,0)*K167," ")</f>
        <v xml:space="preserve"> </v>
      </c>
      <c r="P167" s="1" t="str">
        <f>IFERROR(VLOOKUP(J:J,Прайс!A:F,6,0)*K167," ")</f>
        <v xml:space="preserve"> </v>
      </c>
      <c r="R167" s="7" t="str">
        <f>IFERROR(N167-(VLOOKUP(J:J,Прайс!A:J,10,0)+(#REF!+P167+O167+M167))," ")</f>
        <v xml:space="preserve"> </v>
      </c>
      <c r="S167" s="7"/>
      <c r="AC167" s="7" t="str">
        <f>IF(Z167&gt;0,Z167-(M167+P167+#REF!),"")</f>
        <v/>
      </c>
    </row>
    <row r="168" spans="13:29" ht="19" customHeight="1" x14ac:dyDescent="0.2">
      <c r="M168" s="1">
        <f t="shared" si="2"/>
        <v>0</v>
      </c>
      <c r="N168" s="1" t="str">
        <f>IFERROR(VLOOKUP(J:J,Прайс!A:C,3,0)*K168," ")</f>
        <v xml:space="preserve"> </v>
      </c>
      <c r="O168" s="7" t="str">
        <f>IFERROR(VLOOKUP(J:J,Прайс!A:E,5,0)*K168," ")</f>
        <v xml:space="preserve"> </v>
      </c>
      <c r="P168" s="1" t="str">
        <f>IFERROR(VLOOKUP(J:J,Прайс!A:F,6,0)*K168," ")</f>
        <v xml:space="preserve"> </v>
      </c>
      <c r="R168" s="7" t="str">
        <f>IFERROR(N168-(VLOOKUP(J:J,Прайс!A:J,10,0)+(#REF!+P168+O168+M168))," ")</f>
        <v xml:space="preserve"> </v>
      </c>
      <c r="S168" s="7"/>
      <c r="AC168" s="7" t="str">
        <f>IF(Z168&gt;0,Z168-(M168+P168+#REF!),"")</f>
        <v/>
      </c>
    </row>
    <row r="169" spans="13:29" ht="19" customHeight="1" x14ac:dyDescent="0.2">
      <c r="M169" s="1">
        <f t="shared" si="2"/>
        <v>0</v>
      </c>
      <c r="N169" s="1" t="str">
        <f>IFERROR(VLOOKUP(J:J,Прайс!A:C,3,0)*K169," ")</f>
        <v xml:space="preserve"> </v>
      </c>
      <c r="O169" s="7" t="str">
        <f>IFERROR(VLOOKUP(J:J,Прайс!A:E,5,0)*K169," ")</f>
        <v xml:space="preserve"> </v>
      </c>
      <c r="P169" s="1" t="str">
        <f>IFERROR(VLOOKUP(J:J,Прайс!A:F,6,0)*K169," ")</f>
        <v xml:space="preserve"> </v>
      </c>
      <c r="R169" s="7" t="str">
        <f>IFERROR(N169-(VLOOKUP(J:J,Прайс!A:J,10,0)+(#REF!+P169+O169+M169))," ")</f>
        <v xml:space="preserve"> </v>
      </c>
      <c r="S169" s="7"/>
      <c r="AC169" s="7" t="str">
        <f>IF(Z169&gt;0,Z169-(M169+P169+#REF!),"")</f>
        <v/>
      </c>
    </row>
    <row r="170" spans="13:29" ht="19" customHeight="1" x14ac:dyDescent="0.2">
      <c r="M170" s="1">
        <f t="shared" si="2"/>
        <v>0</v>
      </c>
      <c r="N170" s="1" t="str">
        <f>IFERROR(VLOOKUP(J:J,Прайс!A:C,3,0)*K170," ")</f>
        <v xml:space="preserve"> </v>
      </c>
      <c r="O170" s="7" t="str">
        <f>IFERROR(VLOOKUP(J:J,Прайс!A:E,5,0)*K170," ")</f>
        <v xml:space="preserve"> </v>
      </c>
      <c r="P170" s="1" t="str">
        <f>IFERROR(VLOOKUP(J:J,Прайс!A:F,6,0)*K170," ")</f>
        <v xml:space="preserve"> </v>
      </c>
      <c r="R170" s="7" t="str">
        <f>IFERROR(N170-(VLOOKUP(J:J,Прайс!A:J,10,0)+(#REF!+P170+O170+M170))," ")</f>
        <v xml:space="preserve"> </v>
      </c>
      <c r="S170" s="7"/>
      <c r="AC170" s="7" t="str">
        <f>IF(Z170&gt;0,Z170-(M170+P170+#REF!),"")</f>
        <v/>
      </c>
    </row>
    <row r="171" spans="13:29" ht="19" customHeight="1" x14ac:dyDescent="0.2">
      <c r="M171" s="1">
        <f t="shared" si="2"/>
        <v>0</v>
      </c>
      <c r="N171" s="1" t="str">
        <f>IFERROR(VLOOKUP(J:J,Прайс!A:C,3,0)*K171," ")</f>
        <v xml:space="preserve"> </v>
      </c>
      <c r="O171" s="7" t="str">
        <f>IFERROR(VLOOKUP(J:J,Прайс!A:E,5,0)*K171," ")</f>
        <v xml:space="preserve"> </v>
      </c>
      <c r="P171" s="1" t="str">
        <f>IFERROR(VLOOKUP(J:J,Прайс!A:F,6,0)*K171," ")</f>
        <v xml:space="preserve"> </v>
      </c>
      <c r="R171" s="7" t="str">
        <f>IFERROR(N171-(VLOOKUP(J:J,Прайс!A:J,10,0)+(#REF!+P171+O171+M171))," ")</f>
        <v xml:space="preserve"> </v>
      </c>
      <c r="S171" s="7"/>
      <c r="AC171" s="7" t="str">
        <f>IF(Z171&gt;0,Z171-(M171+P171+#REF!),"")</f>
        <v/>
      </c>
    </row>
    <row r="172" spans="13:29" ht="19" customHeight="1" x14ac:dyDescent="0.2">
      <c r="M172" s="1">
        <f t="shared" si="2"/>
        <v>0</v>
      </c>
      <c r="N172" s="1" t="str">
        <f>IFERROR(VLOOKUP(J:J,Прайс!A:C,3,0)*K172," ")</f>
        <v xml:space="preserve"> </v>
      </c>
      <c r="O172" s="7" t="str">
        <f>IFERROR(VLOOKUP(J:J,Прайс!A:E,5,0)*K172," ")</f>
        <v xml:space="preserve"> </v>
      </c>
      <c r="P172" s="1" t="str">
        <f>IFERROR(VLOOKUP(J:J,Прайс!A:F,6,0)*K172," ")</f>
        <v xml:space="preserve"> </v>
      </c>
      <c r="R172" s="7" t="str">
        <f>IFERROR(N172-(VLOOKUP(J:J,Прайс!A:J,10,0)+(#REF!+P172+O172+M172))," ")</f>
        <v xml:space="preserve"> </v>
      </c>
      <c r="S172" s="7"/>
      <c r="AC172" s="7" t="str">
        <f>IF(Z172&gt;0,Z172-(M172+P172+#REF!),"")</f>
        <v/>
      </c>
    </row>
    <row r="173" spans="13:29" ht="19" customHeight="1" x14ac:dyDescent="0.2">
      <c r="M173" s="1">
        <f t="shared" si="2"/>
        <v>0</v>
      </c>
      <c r="N173" s="1" t="str">
        <f>IFERROR(VLOOKUP(J:J,Прайс!A:C,3,0)*K173," ")</f>
        <v xml:space="preserve"> </v>
      </c>
      <c r="O173" s="7" t="str">
        <f>IFERROR(VLOOKUP(J:J,Прайс!A:E,5,0)*K173," ")</f>
        <v xml:space="preserve"> </v>
      </c>
      <c r="P173" s="1" t="str">
        <f>IFERROR(VLOOKUP(J:J,Прайс!A:F,6,0)*K173," ")</f>
        <v xml:space="preserve"> </v>
      </c>
      <c r="R173" s="7" t="str">
        <f>IFERROR(N173-(VLOOKUP(J:J,Прайс!A:J,10,0)+(#REF!+P173+O173+M173))," ")</f>
        <v xml:space="preserve"> </v>
      </c>
      <c r="S173" s="7"/>
      <c r="AC173" s="7" t="str">
        <f>IF(Z173&gt;0,Z173-(M173+P173+#REF!),"")</f>
        <v/>
      </c>
    </row>
    <row r="174" spans="13:29" ht="19" customHeight="1" x14ac:dyDescent="0.2">
      <c r="M174" s="1">
        <f t="shared" si="2"/>
        <v>0</v>
      </c>
      <c r="N174" s="1" t="str">
        <f>IFERROR(VLOOKUP(J:J,Прайс!A:C,3,0)*K174," ")</f>
        <v xml:space="preserve"> </v>
      </c>
      <c r="O174" s="7" t="str">
        <f>IFERROR(VLOOKUP(J:J,Прайс!A:E,5,0)*K174," ")</f>
        <v xml:space="preserve"> </v>
      </c>
      <c r="P174" s="1" t="str">
        <f>IFERROR(VLOOKUP(J:J,Прайс!A:F,6,0)*K174," ")</f>
        <v xml:space="preserve"> </v>
      </c>
      <c r="R174" s="7" t="str">
        <f>IFERROR(N174-(VLOOKUP(J:J,Прайс!A:J,10,0)+(#REF!+P174+O174+M174))," ")</f>
        <v xml:space="preserve"> </v>
      </c>
      <c r="S174" s="7"/>
      <c r="AC174" s="7" t="str">
        <f>IF(Z174&gt;0,Z174-(M174+P174+#REF!),"")</f>
        <v/>
      </c>
    </row>
    <row r="175" spans="13:29" ht="19" customHeight="1" x14ac:dyDescent="0.2">
      <c r="M175" s="1">
        <f t="shared" si="2"/>
        <v>0</v>
      </c>
      <c r="N175" s="1" t="str">
        <f>IFERROR(VLOOKUP(J:J,Прайс!A:C,3,0)*K175," ")</f>
        <v xml:space="preserve"> </v>
      </c>
      <c r="O175" s="7" t="str">
        <f>IFERROR(VLOOKUP(J:J,Прайс!A:E,5,0)*K175," ")</f>
        <v xml:space="preserve"> </v>
      </c>
      <c r="P175" s="1" t="str">
        <f>IFERROR(VLOOKUP(J:J,Прайс!A:F,6,0)*K175," ")</f>
        <v xml:space="preserve"> </v>
      </c>
      <c r="R175" s="7" t="str">
        <f>IFERROR(N175-(VLOOKUP(J:J,Прайс!A:J,10,0)+(#REF!+P175+O175+M175))," ")</f>
        <v xml:space="preserve"> </v>
      </c>
      <c r="S175" s="7"/>
      <c r="AC175" s="7" t="str">
        <f>IF(Z175&gt;0,Z175-(M175+P175+#REF!),"")</f>
        <v/>
      </c>
    </row>
    <row r="176" spans="13:29" ht="19" customHeight="1" x14ac:dyDescent="0.2">
      <c r="M176" s="1">
        <f t="shared" si="2"/>
        <v>0</v>
      </c>
      <c r="N176" s="1" t="str">
        <f>IFERROR(VLOOKUP(J:J,Прайс!A:C,3,0)*K176," ")</f>
        <v xml:space="preserve"> </v>
      </c>
      <c r="O176" s="7" t="str">
        <f>IFERROR(VLOOKUP(J:J,Прайс!A:E,5,0)*K176," ")</f>
        <v xml:space="preserve"> </v>
      </c>
      <c r="P176" s="1" t="str">
        <f>IFERROR(VLOOKUP(J:J,Прайс!A:F,6,0)*K176," ")</f>
        <v xml:space="preserve"> </v>
      </c>
      <c r="R176" s="7" t="str">
        <f>IFERROR(N176-(VLOOKUP(J:J,Прайс!A:J,10,0)+(#REF!+P176+O176+M176))," ")</f>
        <v xml:space="preserve"> </v>
      </c>
      <c r="S176" s="7"/>
      <c r="AC176" s="7" t="str">
        <f>IF(Z176&gt;0,Z176-(M176+P176+#REF!),"")</f>
        <v/>
      </c>
    </row>
    <row r="177" spans="13:29" ht="19" customHeight="1" x14ac:dyDescent="0.2">
      <c r="M177" s="1">
        <f t="shared" si="2"/>
        <v>0</v>
      </c>
      <c r="N177" s="1" t="str">
        <f>IFERROR(VLOOKUP(J:J,Прайс!A:C,3,0)*K177," ")</f>
        <v xml:space="preserve"> </v>
      </c>
      <c r="O177" s="7" t="str">
        <f>IFERROR(VLOOKUP(J:J,Прайс!A:E,5,0)*K177," ")</f>
        <v xml:space="preserve"> </v>
      </c>
      <c r="P177" s="1" t="str">
        <f>IFERROR(VLOOKUP(J:J,Прайс!A:F,6,0)*K177," ")</f>
        <v xml:space="preserve"> </v>
      </c>
      <c r="R177" s="7" t="str">
        <f>IFERROR(N177-(VLOOKUP(J:J,Прайс!A:J,10,0)+(#REF!+P177+O177+M177))," ")</f>
        <v xml:space="preserve"> </v>
      </c>
      <c r="S177" s="7"/>
      <c r="AC177" s="7" t="str">
        <f>IF(Z177&gt;0,Z177-(M177+P177+#REF!),"")</f>
        <v/>
      </c>
    </row>
    <row r="178" spans="13:29" ht="19" customHeight="1" x14ac:dyDescent="0.2">
      <c r="M178" s="1">
        <f t="shared" si="2"/>
        <v>0</v>
      </c>
      <c r="N178" s="1" t="str">
        <f>IFERROR(VLOOKUP(J:J,Прайс!A:C,3,0)*K178," ")</f>
        <v xml:space="preserve"> </v>
      </c>
      <c r="O178" s="7" t="str">
        <f>IFERROR(VLOOKUP(J:J,Прайс!A:E,5,0)*K178," ")</f>
        <v xml:space="preserve"> </v>
      </c>
      <c r="P178" s="1" t="str">
        <f>IFERROR(VLOOKUP(J:J,Прайс!A:F,6,0)*K178," ")</f>
        <v xml:space="preserve"> </v>
      </c>
      <c r="R178" s="7" t="str">
        <f>IFERROR(N178-(VLOOKUP(J:J,Прайс!A:J,10,0)+(#REF!+P178+O178+M178))," ")</f>
        <v xml:space="preserve"> </v>
      </c>
      <c r="S178" s="7"/>
      <c r="AC178" s="7" t="str">
        <f>IF(Z178&gt;0,Z178-(M178+P178+#REF!),"")</f>
        <v/>
      </c>
    </row>
    <row r="179" spans="13:29" ht="19" customHeight="1" x14ac:dyDescent="0.2">
      <c r="M179" s="1">
        <f t="shared" si="2"/>
        <v>0</v>
      </c>
      <c r="N179" s="1" t="str">
        <f>IFERROR(VLOOKUP(J:J,Прайс!A:C,3,0)*K179," ")</f>
        <v xml:space="preserve"> </v>
      </c>
      <c r="O179" s="7" t="str">
        <f>IFERROR(VLOOKUP(J:J,Прайс!A:E,5,0)*K179," ")</f>
        <v xml:space="preserve"> </v>
      </c>
      <c r="P179" s="1" t="str">
        <f>IFERROR(VLOOKUP(J:J,Прайс!A:F,6,0)*K179," ")</f>
        <v xml:space="preserve"> </v>
      </c>
      <c r="R179" s="7" t="str">
        <f>IFERROR(N179-(VLOOKUP(J:J,Прайс!A:J,10,0)+(#REF!+P179+O179+M179))," ")</f>
        <v xml:space="preserve"> </v>
      </c>
      <c r="S179" s="7"/>
      <c r="AC179" s="7" t="str">
        <f>IF(Z179&gt;0,Z179-(M179+P179+#REF!),"")</f>
        <v/>
      </c>
    </row>
    <row r="180" spans="13:29" ht="19" customHeight="1" x14ac:dyDescent="0.2">
      <c r="M180" s="1">
        <f t="shared" si="2"/>
        <v>0</v>
      </c>
      <c r="N180" s="1" t="str">
        <f>IFERROR(VLOOKUP(J:J,Прайс!A:C,3,0)*K180," ")</f>
        <v xml:space="preserve"> </v>
      </c>
      <c r="O180" s="7" t="str">
        <f>IFERROR(VLOOKUP(J:J,Прайс!A:E,5,0)*K180," ")</f>
        <v xml:space="preserve"> </v>
      </c>
      <c r="P180" s="1" t="str">
        <f>IFERROR(VLOOKUP(J:J,Прайс!A:F,6,0)*K180," ")</f>
        <v xml:space="preserve"> </v>
      </c>
      <c r="R180" s="7" t="str">
        <f>IFERROR(N180-(VLOOKUP(J:J,Прайс!A:J,10,0)+(#REF!+P180+O180+M180))," ")</f>
        <v xml:space="preserve"> </v>
      </c>
      <c r="S180" s="7"/>
      <c r="AC180" s="7" t="str">
        <f>IF(Z180&gt;0,Z180-(M180+P180+#REF!),"")</f>
        <v/>
      </c>
    </row>
    <row r="181" spans="13:29" ht="19" customHeight="1" x14ac:dyDescent="0.2">
      <c r="M181" s="1">
        <f t="shared" si="2"/>
        <v>0</v>
      </c>
      <c r="N181" s="1" t="str">
        <f>IFERROR(VLOOKUP(J:J,Прайс!A:C,3,0)*K181," ")</f>
        <v xml:space="preserve"> </v>
      </c>
      <c r="O181" s="7" t="str">
        <f>IFERROR(VLOOKUP(J:J,Прайс!A:E,5,0)*K181," ")</f>
        <v xml:space="preserve"> </v>
      </c>
      <c r="P181" s="1" t="str">
        <f>IFERROR(VLOOKUP(J:J,Прайс!A:F,6,0)*K181," ")</f>
        <v xml:space="preserve"> </v>
      </c>
      <c r="R181" s="7" t="str">
        <f>IFERROR(N181-(VLOOKUP(J:J,Прайс!A:J,10,0)+(#REF!+P181+O181+M181))," ")</f>
        <v xml:space="preserve"> </v>
      </c>
      <c r="S181" s="7"/>
      <c r="AC181" s="7" t="str">
        <f>IF(Z181&gt;0,Z181-(M181+P181+#REF!),"")</f>
        <v/>
      </c>
    </row>
    <row r="182" spans="13:29" ht="19" customHeight="1" x14ac:dyDescent="0.2">
      <c r="M182" s="1">
        <f t="shared" si="2"/>
        <v>0</v>
      </c>
      <c r="N182" s="1" t="str">
        <f>IFERROR(VLOOKUP(J:J,Прайс!A:C,3,0)*K182," ")</f>
        <v xml:space="preserve"> </v>
      </c>
      <c r="O182" s="7" t="str">
        <f>IFERROR(VLOOKUP(J:J,Прайс!A:E,5,0)*K182," ")</f>
        <v xml:space="preserve"> </v>
      </c>
      <c r="P182" s="1" t="str">
        <f>IFERROR(VLOOKUP(J:J,Прайс!A:F,6,0)*K182," ")</f>
        <v xml:space="preserve"> </v>
      </c>
      <c r="R182" s="7" t="str">
        <f>IFERROR(N182-(VLOOKUP(J:J,Прайс!A:J,10,0)+(#REF!+P182+O182+M182))," ")</f>
        <v xml:space="preserve"> </v>
      </c>
      <c r="S182" s="7"/>
      <c r="AC182" s="7" t="str">
        <f>IF(Z182&gt;0,Z182-(M182+P182+#REF!),"")</f>
        <v/>
      </c>
    </row>
    <row r="183" spans="13:29" ht="19" customHeight="1" x14ac:dyDescent="0.2">
      <c r="M183" s="1">
        <f t="shared" si="2"/>
        <v>0</v>
      </c>
      <c r="N183" s="1" t="str">
        <f>IFERROR(VLOOKUP(J:J,Прайс!A:C,3,0)*K183," ")</f>
        <v xml:space="preserve"> </v>
      </c>
      <c r="O183" s="7" t="str">
        <f>IFERROR(VLOOKUP(J:J,Прайс!A:E,5,0)*K183," ")</f>
        <v xml:space="preserve"> </v>
      </c>
      <c r="P183" s="1" t="str">
        <f>IFERROR(VLOOKUP(J:J,Прайс!A:F,6,0)*K183," ")</f>
        <v xml:space="preserve"> </v>
      </c>
      <c r="R183" s="7" t="str">
        <f>IFERROR(N183-(VLOOKUP(J:J,Прайс!A:J,10,0)+(#REF!+P183+O183+M183))," ")</f>
        <v xml:space="preserve"> </v>
      </c>
      <c r="S183" s="7"/>
      <c r="AC183" s="7" t="str">
        <f>IF(Z183&gt;0,Z183-(M183+P183+#REF!),"")</f>
        <v/>
      </c>
    </row>
    <row r="184" spans="13:29" ht="19" customHeight="1" x14ac:dyDescent="0.2">
      <c r="M184" s="1">
        <f t="shared" si="2"/>
        <v>0</v>
      </c>
      <c r="N184" s="1" t="str">
        <f>IFERROR(VLOOKUP(J:J,Прайс!A:C,3,0)*K184," ")</f>
        <v xml:space="preserve"> </v>
      </c>
      <c r="O184" s="7" t="str">
        <f>IFERROR(VLOOKUP(J:J,Прайс!A:E,5,0)*K184," ")</f>
        <v xml:space="preserve"> </v>
      </c>
      <c r="P184" s="1" t="str">
        <f>IFERROR(VLOOKUP(J:J,Прайс!A:F,6,0)*K184," ")</f>
        <v xml:space="preserve"> </v>
      </c>
      <c r="R184" s="7" t="str">
        <f>IFERROR(N184-(VLOOKUP(J:J,Прайс!A:J,10,0)+(#REF!+P184+O184+M184))," ")</f>
        <v xml:space="preserve"> </v>
      </c>
      <c r="S184" s="7"/>
      <c r="AC184" s="7" t="str">
        <f>IF(Z184&gt;0,Z184-(M184+P184+#REF!),"")</f>
        <v/>
      </c>
    </row>
    <row r="185" spans="13:29" ht="19" customHeight="1" x14ac:dyDescent="0.2">
      <c r="M185" s="1">
        <f t="shared" si="2"/>
        <v>0</v>
      </c>
      <c r="N185" s="1" t="str">
        <f>IFERROR(VLOOKUP(J:J,Прайс!A:C,3,0)*K185," ")</f>
        <v xml:space="preserve"> </v>
      </c>
      <c r="O185" s="7" t="str">
        <f>IFERROR(VLOOKUP(J:J,Прайс!A:E,5,0)*K185," ")</f>
        <v xml:space="preserve"> </v>
      </c>
      <c r="P185" s="1" t="str">
        <f>IFERROR(VLOOKUP(J:J,Прайс!A:F,6,0)*K185," ")</f>
        <v xml:space="preserve"> </v>
      </c>
      <c r="R185" s="7" t="str">
        <f>IFERROR(N185-(VLOOKUP(J:J,Прайс!A:J,10,0)+(#REF!+P185+O185+M185))," ")</f>
        <v xml:space="preserve"> </v>
      </c>
      <c r="S185" s="7"/>
      <c r="AC185" s="7" t="str">
        <f>IF(Z185&gt;0,Z185-(M185+P185+#REF!),"")</f>
        <v/>
      </c>
    </row>
    <row r="186" spans="13:29" ht="19" customHeight="1" x14ac:dyDescent="0.2">
      <c r="M186" s="1">
        <f t="shared" si="2"/>
        <v>0</v>
      </c>
      <c r="N186" s="1" t="str">
        <f>IFERROR(VLOOKUP(J:J,Прайс!A:C,3,0)*K186," ")</f>
        <v xml:space="preserve"> </v>
      </c>
      <c r="O186" s="7" t="str">
        <f>IFERROR(VLOOKUP(J:J,Прайс!A:E,5,0)*K186," ")</f>
        <v xml:space="preserve"> </v>
      </c>
      <c r="P186" s="1" t="str">
        <f>IFERROR(VLOOKUP(J:J,Прайс!A:F,6,0)*K186," ")</f>
        <v xml:space="preserve"> </v>
      </c>
      <c r="R186" s="7" t="str">
        <f>IFERROR(N186-(VLOOKUP(J:J,Прайс!A:J,10,0)+(#REF!+P186+O186+M186))," ")</f>
        <v xml:space="preserve"> </v>
      </c>
      <c r="S186" s="7"/>
      <c r="AC186" s="7" t="str">
        <f>IF(Z186&gt;0,Z186-(M186+P186+#REF!),"")</f>
        <v/>
      </c>
    </row>
    <row r="187" spans="13:29" ht="19" customHeight="1" x14ac:dyDescent="0.2">
      <c r="M187" s="1">
        <f t="shared" si="2"/>
        <v>0</v>
      </c>
      <c r="N187" s="1" t="str">
        <f>IFERROR(VLOOKUP(J:J,Прайс!A:C,3,0)*K187," ")</f>
        <v xml:space="preserve"> </v>
      </c>
      <c r="O187" s="7" t="str">
        <f>IFERROR(VLOOKUP(J:J,Прайс!A:E,5,0)*K187," ")</f>
        <v xml:space="preserve"> </v>
      </c>
      <c r="P187" s="1" t="str">
        <f>IFERROR(VLOOKUP(J:J,Прайс!A:F,6,0)*K187," ")</f>
        <v xml:space="preserve"> </v>
      </c>
      <c r="R187" s="7" t="str">
        <f>IFERROR(N187-(VLOOKUP(J:J,Прайс!A:J,10,0)+(#REF!+P187+O187+M187))," ")</f>
        <v xml:space="preserve"> </v>
      </c>
      <c r="S187" s="7"/>
      <c r="AC187" s="7" t="str">
        <f>IF(Z187&gt;0,Z187-(M187+P187+#REF!),"")</f>
        <v/>
      </c>
    </row>
    <row r="188" spans="13:29" ht="19" customHeight="1" x14ac:dyDescent="0.2">
      <c r="M188" s="1">
        <f t="shared" si="2"/>
        <v>0</v>
      </c>
      <c r="N188" s="1" t="str">
        <f>IFERROR(VLOOKUP(J:J,Прайс!A:C,3,0)*K188," ")</f>
        <v xml:space="preserve"> </v>
      </c>
      <c r="O188" s="7" t="str">
        <f>IFERROR(VLOOKUP(J:J,Прайс!A:E,5,0)*K188," ")</f>
        <v xml:space="preserve"> </v>
      </c>
      <c r="P188" s="1" t="str">
        <f>IFERROR(VLOOKUP(J:J,Прайс!A:F,6,0)*K188," ")</f>
        <v xml:space="preserve"> </v>
      </c>
      <c r="R188" s="7" t="str">
        <f>IFERROR(N188-(VLOOKUP(J:J,Прайс!A:J,10,0)+(#REF!+P188+O188+M188))," ")</f>
        <v xml:space="preserve"> </v>
      </c>
      <c r="S188" s="7"/>
      <c r="AC188" s="7" t="str">
        <f>IF(Z188&gt;0,Z188-(M188+P188+#REF!),"")</f>
        <v/>
      </c>
    </row>
    <row r="189" spans="13:29" ht="19" customHeight="1" x14ac:dyDescent="0.2">
      <c r="M189" s="1">
        <f t="shared" si="2"/>
        <v>0</v>
      </c>
      <c r="N189" s="1" t="str">
        <f>IFERROR(VLOOKUP(J:J,Прайс!A:C,3,0)*K189," ")</f>
        <v xml:space="preserve"> </v>
      </c>
      <c r="O189" s="7" t="str">
        <f>IFERROR(VLOOKUP(J:J,Прайс!A:E,5,0)*K189," ")</f>
        <v xml:space="preserve"> </v>
      </c>
      <c r="P189" s="1" t="str">
        <f>IFERROR(VLOOKUP(J:J,Прайс!A:F,6,0)*K189," ")</f>
        <v xml:space="preserve"> </v>
      </c>
      <c r="R189" s="7" t="str">
        <f>IFERROR(N189-(VLOOKUP(J:J,Прайс!A:J,10,0)+(#REF!+P189+O189+M189))," ")</f>
        <v xml:space="preserve"> </v>
      </c>
      <c r="S189" s="7"/>
      <c r="AC189" s="7" t="str">
        <f>IF(Z189&gt;0,Z189-(M189+P189+#REF!),"")</f>
        <v/>
      </c>
    </row>
    <row r="190" spans="13:29" ht="19" customHeight="1" x14ac:dyDescent="0.2">
      <c r="M190" s="1">
        <f t="shared" si="2"/>
        <v>0</v>
      </c>
      <c r="N190" s="1" t="str">
        <f>IFERROR(VLOOKUP(J:J,Прайс!A:C,3,0)*K190," ")</f>
        <v xml:space="preserve"> </v>
      </c>
      <c r="O190" s="7" t="str">
        <f>IFERROR(VLOOKUP(J:J,Прайс!A:E,5,0)*K190," ")</f>
        <v xml:space="preserve"> </v>
      </c>
      <c r="P190" s="1" t="str">
        <f>IFERROR(VLOOKUP(J:J,Прайс!A:F,6,0)*K190," ")</f>
        <v xml:space="preserve"> </v>
      </c>
      <c r="R190" s="7" t="str">
        <f>IFERROR(N190-(VLOOKUP(J:J,Прайс!A:J,10,0)+(#REF!+P190+O190+M190))," ")</f>
        <v xml:space="preserve"> </v>
      </c>
      <c r="S190" s="7"/>
      <c r="AC190" s="7" t="str">
        <f>IF(Z190&gt;0,Z190-(M190+P190+#REF!),"")</f>
        <v/>
      </c>
    </row>
    <row r="191" spans="13:29" ht="19" customHeight="1" x14ac:dyDescent="0.2">
      <c r="M191" s="1">
        <f t="shared" si="2"/>
        <v>0</v>
      </c>
      <c r="N191" s="1" t="str">
        <f>IFERROR(VLOOKUP(J:J,Прайс!A:C,3,0)*K191," ")</f>
        <v xml:space="preserve"> </v>
      </c>
      <c r="O191" s="7" t="str">
        <f>IFERROR(VLOOKUP(J:J,Прайс!A:E,5,0)*K191," ")</f>
        <v xml:space="preserve"> </v>
      </c>
      <c r="P191" s="1" t="str">
        <f>IFERROR(VLOOKUP(J:J,Прайс!A:F,6,0)*K191," ")</f>
        <v xml:space="preserve"> </v>
      </c>
      <c r="R191" s="7" t="str">
        <f>IFERROR(N191-(VLOOKUP(J:J,Прайс!A:J,10,0)+(#REF!+P191+O191+M191))," ")</f>
        <v xml:space="preserve"> </v>
      </c>
      <c r="S191" s="7"/>
      <c r="AC191" s="7" t="str">
        <f>IF(Z191&gt;0,Z191-(M191+P191+#REF!),"")</f>
        <v/>
      </c>
    </row>
    <row r="192" spans="13:29" ht="19" customHeight="1" x14ac:dyDescent="0.2">
      <c r="M192" s="1">
        <f t="shared" si="2"/>
        <v>0</v>
      </c>
      <c r="N192" s="1" t="str">
        <f>IFERROR(VLOOKUP(J:J,Прайс!A:C,3,0)*K192," ")</f>
        <v xml:space="preserve"> </v>
      </c>
      <c r="O192" s="7" t="str">
        <f>IFERROR(VLOOKUP(J:J,Прайс!A:E,5,0)*K192," ")</f>
        <v xml:space="preserve"> </v>
      </c>
      <c r="P192" s="1" t="str">
        <f>IFERROR(VLOOKUP(J:J,Прайс!A:F,6,0)*K192," ")</f>
        <v xml:space="preserve"> </v>
      </c>
      <c r="R192" s="7" t="str">
        <f>IFERROR(N192-(VLOOKUP(J:J,Прайс!A:J,10,0)+(#REF!+P192+O192+M192))," ")</f>
        <v xml:space="preserve"> </v>
      </c>
      <c r="S192" s="7"/>
      <c r="AC192" s="7" t="str">
        <f>IF(Z192&gt;0,Z192-(M192+P192+#REF!),"")</f>
        <v/>
      </c>
    </row>
    <row r="193" spans="13:29" ht="19" customHeight="1" x14ac:dyDescent="0.2">
      <c r="M193" s="1">
        <f t="shared" si="2"/>
        <v>0</v>
      </c>
      <c r="N193" s="1" t="str">
        <f>IFERROR(VLOOKUP(J:J,Прайс!A:C,3,0)*K193," ")</f>
        <v xml:space="preserve"> </v>
      </c>
      <c r="O193" s="7" t="str">
        <f>IFERROR(VLOOKUP(J:J,Прайс!A:E,5,0)*K193," ")</f>
        <v xml:space="preserve"> </v>
      </c>
      <c r="P193" s="1" t="str">
        <f>IFERROR(VLOOKUP(J:J,Прайс!A:F,6,0)*K193," ")</f>
        <v xml:space="preserve"> </v>
      </c>
      <c r="R193" s="7" t="str">
        <f>IFERROR(N193-(VLOOKUP(J:J,Прайс!A:J,10,0)+(#REF!+P193+O193+M193))," ")</f>
        <v xml:space="preserve"> </v>
      </c>
      <c r="S193" s="7"/>
      <c r="AC193" s="7" t="str">
        <f>IF(Z193&gt;0,Z193-(M193+P193+#REF!),"")</f>
        <v/>
      </c>
    </row>
    <row r="194" spans="13:29" ht="19" customHeight="1" x14ac:dyDescent="0.2">
      <c r="M194" s="1">
        <f t="shared" si="2"/>
        <v>0</v>
      </c>
      <c r="N194" s="1" t="str">
        <f>IFERROR(VLOOKUP(J:J,Прайс!A:C,3,0)*K194," ")</f>
        <v xml:space="preserve"> </v>
      </c>
      <c r="O194" s="7" t="str">
        <f>IFERROR(VLOOKUP(J:J,Прайс!A:E,5,0)*K194," ")</f>
        <v xml:space="preserve"> </v>
      </c>
      <c r="P194" s="1" t="str">
        <f>IFERROR(VLOOKUP(J:J,Прайс!A:F,6,0)*K194," ")</f>
        <v xml:space="preserve"> </v>
      </c>
      <c r="R194" s="7" t="str">
        <f>IFERROR(N194-(VLOOKUP(J:J,Прайс!A:J,10,0)+(#REF!+P194+O194+M194))," ")</f>
        <v xml:space="preserve"> </v>
      </c>
      <c r="S194" s="7"/>
      <c r="AC194" s="7" t="str">
        <f>IF(Z194&gt;0,Z194-(M194+P194+#REF!),"")</f>
        <v/>
      </c>
    </row>
    <row r="195" spans="13:29" ht="19" customHeight="1" x14ac:dyDescent="0.2">
      <c r="M195" s="1">
        <f t="shared" si="2"/>
        <v>0</v>
      </c>
      <c r="N195" s="1" t="str">
        <f>IFERROR(VLOOKUP(J:J,Прайс!A:C,3,0)*K195," ")</f>
        <v xml:space="preserve"> </v>
      </c>
      <c r="O195" s="7" t="str">
        <f>IFERROR(VLOOKUP(J:J,Прайс!A:E,5,0)*K195," ")</f>
        <v xml:space="preserve"> </v>
      </c>
      <c r="P195" s="1" t="str">
        <f>IFERROR(VLOOKUP(J:J,Прайс!A:F,6,0)*K195," ")</f>
        <v xml:space="preserve"> </v>
      </c>
      <c r="R195" s="7" t="str">
        <f>IFERROR(N195-(VLOOKUP(J:J,Прайс!A:J,10,0)+(#REF!+P195+O195+M195))," ")</f>
        <v xml:space="preserve"> </v>
      </c>
      <c r="S195" s="7"/>
      <c r="AC195" s="7" t="str">
        <f>IF(Z195&gt;0,Z195-(M195+P195+#REF!),"")</f>
        <v/>
      </c>
    </row>
    <row r="196" spans="13:29" ht="19" customHeight="1" x14ac:dyDescent="0.2">
      <c r="M196" s="1">
        <f t="shared" ref="M196:M259" si="3">IFERROR(L196*K196," ")</f>
        <v>0</v>
      </c>
      <c r="N196" s="1" t="str">
        <f>IFERROR(VLOOKUP(J:J,Прайс!A:C,3,0)*K196," ")</f>
        <v xml:space="preserve"> </v>
      </c>
      <c r="O196" s="7" t="str">
        <f>IFERROR(VLOOKUP(J:J,Прайс!A:E,5,0)*K196," ")</f>
        <v xml:space="preserve"> </v>
      </c>
      <c r="P196" s="1" t="str">
        <f>IFERROR(VLOOKUP(J:J,Прайс!A:F,6,0)*K196," ")</f>
        <v xml:space="preserve"> </v>
      </c>
      <c r="R196" s="7" t="str">
        <f>IFERROR(N196-(VLOOKUP(J:J,Прайс!A:J,10,0)+(#REF!+P196+O196+M196))," ")</f>
        <v xml:space="preserve"> </v>
      </c>
      <c r="S196" s="7"/>
      <c r="AC196" s="7" t="str">
        <f>IF(Z196&gt;0,Z196-(M196+P196+#REF!),"")</f>
        <v/>
      </c>
    </row>
    <row r="197" spans="13:29" ht="19" customHeight="1" x14ac:dyDescent="0.2">
      <c r="M197" s="1">
        <f t="shared" si="3"/>
        <v>0</v>
      </c>
      <c r="N197" s="1" t="str">
        <f>IFERROR(VLOOKUP(J:J,Прайс!A:C,3,0)*K197," ")</f>
        <v xml:space="preserve"> </v>
      </c>
      <c r="O197" s="7" t="str">
        <f>IFERROR(VLOOKUP(J:J,Прайс!A:E,5,0)*K197," ")</f>
        <v xml:space="preserve"> </v>
      </c>
      <c r="P197" s="1" t="str">
        <f>IFERROR(VLOOKUP(J:J,Прайс!A:F,6,0)*K197," ")</f>
        <v xml:space="preserve"> </v>
      </c>
      <c r="R197" s="7" t="str">
        <f>IFERROR(N197-(VLOOKUP(J:J,Прайс!A:J,10,0)+(#REF!+P197+O197+M197))," ")</f>
        <v xml:space="preserve"> </v>
      </c>
      <c r="S197" s="7"/>
      <c r="AC197" s="7" t="str">
        <f>IF(Z197&gt;0,Z197-(M197+P197+#REF!),"")</f>
        <v/>
      </c>
    </row>
    <row r="198" spans="13:29" ht="19" customHeight="1" x14ac:dyDescent="0.2">
      <c r="M198" s="1">
        <f t="shared" si="3"/>
        <v>0</v>
      </c>
      <c r="N198" s="1" t="str">
        <f>IFERROR(VLOOKUP(J:J,Прайс!A:C,3,0)*K198," ")</f>
        <v xml:space="preserve"> </v>
      </c>
      <c r="O198" s="7" t="str">
        <f>IFERROR(VLOOKUP(J:J,Прайс!A:E,5,0)*K198," ")</f>
        <v xml:space="preserve"> </v>
      </c>
      <c r="P198" s="1" t="str">
        <f>IFERROR(VLOOKUP(J:J,Прайс!A:F,6,0)*K198," ")</f>
        <v xml:space="preserve"> </v>
      </c>
      <c r="R198" s="7" t="str">
        <f>IFERROR(N198-(VLOOKUP(J:J,Прайс!A:J,10,0)+(#REF!+P198+O198+M198))," ")</f>
        <v xml:space="preserve"> </v>
      </c>
      <c r="S198" s="7"/>
      <c r="AC198" s="7" t="str">
        <f>IF(Z198&gt;0,Z198-(M198+P198+#REF!),"")</f>
        <v/>
      </c>
    </row>
    <row r="199" spans="13:29" ht="19" customHeight="1" x14ac:dyDescent="0.2">
      <c r="M199" s="1">
        <f t="shared" si="3"/>
        <v>0</v>
      </c>
      <c r="N199" s="1" t="str">
        <f>IFERROR(VLOOKUP(J:J,Прайс!A:C,3,0)*K199," ")</f>
        <v xml:space="preserve"> </v>
      </c>
      <c r="O199" s="7" t="str">
        <f>IFERROR(VLOOKUP(J:J,Прайс!A:E,5,0)*K199," ")</f>
        <v xml:space="preserve"> </v>
      </c>
      <c r="P199" s="1" t="str">
        <f>IFERROR(VLOOKUP(J:J,Прайс!A:F,6,0)*K199," ")</f>
        <v xml:space="preserve"> </v>
      </c>
      <c r="R199" s="7" t="str">
        <f>IFERROR(N199-(VLOOKUP(J:J,Прайс!A:J,10,0)+(#REF!+P199+O199+M199))," ")</f>
        <v xml:space="preserve"> </v>
      </c>
      <c r="S199" s="7"/>
      <c r="AC199" s="7" t="str">
        <f>IF(Z199&gt;0,Z199-(M199+P199+#REF!),"")</f>
        <v/>
      </c>
    </row>
    <row r="200" spans="13:29" ht="19" customHeight="1" x14ac:dyDescent="0.2">
      <c r="M200" s="1">
        <f t="shared" si="3"/>
        <v>0</v>
      </c>
      <c r="N200" s="1" t="str">
        <f>IFERROR(VLOOKUP(J:J,Прайс!A:C,3,0)*K200," ")</f>
        <v xml:space="preserve"> </v>
      </c>
      <c r="O200" s="7" t="str">
        <f>IFERROR(VLOOKUP(J:J,Прайс!A:E,5,0)*K200," ")</f>
        <v xml:space="preserve"> </v>
      </c>
      <c r="P200" s="1" t="str">
        <f>IFERROR(VLOOKUP(J:J,Прайс!A:F,6,0)*K200," ")</f>
        <v xml:space="preserve"> </v>
      </c>
      <c r="R200" s="7" t="str">
        <f>IFERROR(N200-(VLOOKUP(J:J,Прайс!A:J,10,0)+(#REF!+P200+O200+M200))," ")</f>
        <v xml:space="preserve"> </v>
      </c>
      <c r="S200" s="7"/>
      <c r="AC200" s="7" t="str">
        <f>IF(Z200&gt;0,Z200-(M200+P200+#REF!),"")</f>
        <v/>
      </c>
    </row>
    <row r="201" spans="13:29" ht="19" customHeight="1" x14ac:dyDescent="0.2">
      <c r="M201" s="1">
        <f t="shared" si="3"/>
        <v>0</v>
      </c>
      <c r="N201" s="1" t="str">
        <f>IFERROR(VLOOKUP(J:J,Прайс!A:C,3,0)*K201," ")</f>
        <v xml:space="preserve"> </v>
      </c>
      <c r="O201" s="7" t="str">
        <f>IFERROR(VLOOKUP(J:J,Прайс!A:E,5,0)*K201," ")</f>
        <v xml:space="preserve"> </v>
      </c>
      <c r="P201" s="1" t="str">
        <f>IFERROR(VLOOKUP(J:J,Прайс!A:F,6,0)*K201," ")</f>
        <v xml:space="preserve"> </v>
      </c>
      <c r="R201" s="7" t="str">
        <f>IFERROR(N201-(VLOOKUP(J:J,Прайс!A:J,10,0)+(#REF!+P201+O201+M201))," ")</f>
        <v xml:space="preserve"> </v>
      </c>
      <c r="S201" s="7"/>
      <c r="AC201" s="7" t="str">
        <f>IF(Z201&gt;0,Z201-(M201+P201+#REF!),"")</f>
        <v/>
      </c>
    </row>
    <row r="202" spans="13:29" ht="19" customHeight="1" x14ac:dyDescent="0.2">
      <c r="M202" s="1">
        <f t="shared" si="3"/>
        <v>0</v>
      </c>
      <c r="N202" s="1" t="str">
        <f>IFERROR(VLOOKUP(J:J,Прайс!A:C,3,0)*K202," ")</f>
        <v xml:space="preserve"> </v>
      </c>
      <c r="O202" s="7" t="str">
        <f>IFERROR(VLOOKUP(J:J,Прайс!A:E,5,0)*K202," ")</f>
        <v xml:space="preserve"> </v>
      </c>
      <c r="P202" s="1" t="str">
        <f>IFERROR(VLOOKUP(J:J,Прайс!A:F,6,0)*K202," ")</f>
        <v xml:space="preserve"> </v>
      </c>
      <c r="R202" s="7" t="str">
        <f>IFERROR(N202-(VLOOKUP(J:J,Прайс!A:J,10,0)+(#REF!+P202+O202+M202))," ")</f>
        <v xml:space="preserve"> </v>
      </c>
      <c r="S202" s="7"/>
      <c r="AC202" s="7" t="str">
        <f>IF(Z202&gt;0,Z202-(M202+P202+#REF!),"")</f>
        <v/>
      </c>
    </row>
    <row r="203" spans="13:29" ht="19" customHeight="1" x14ac:dyDescent="0.2">
      <c r="M203" s="1">
        <f t="shared" si="3"/>
        <v>0</v>
      </c>
      <c r="N203" s="1" t="str">
        <f>IFERROR(VLOOKUP(J:J,Прайс!A:C,3,0)*K203," ")</f>
        <v xml:space="preserve"> </v>
      </c>
      <c r="O203" s="7" t="str">
        <f>IFERROR(VLOOKUP(J:J,Прайс!A:E,5,0)*K203," ")</f>
        <v xml:space="preserve"> </v>
      </c>
      <c r="P203" s="1" t="str">
        <f>IFERROR(VLOOKUP(J:J,Прайс!A:F,6,0)*K203," ")</f>
        <v xml:space="preserve"> </v>
      </c>
      <c r="R203" s="7" t="str">
        <f>IFERROR(N203-(VLOOKUP(J:J,Прайс!A:J,10,0)+(#REF!+P203+O203+M203))," ")</f>
        <v xml:space="preserve"> </v>
      </c>
      <c r="S203" s="7"/>
      <c r="AC203" s="7" t="str">
        <f>IF(Z203&gt;0,Z203-(M203+P203+#REF!),"")</f>
        <v/>
      </c>
    </row>
    <row r="204" spans="13:29" ht="19" customHeight="1" x14ac:dyDescent="0.2">
      <c r="M204" s="1">
        <f t="shared" si="3"/>
        <v>0</v>
      </c>
      <c r="N204" s="1" t="str">
        <f>IFERROR(VLOOKUP(J:J,Прайс!A:C,3,0)*K204," ")</f>
        <v xml:space="preserve"> </v>
      </c>
      <c r="O204" s="7" t="str">
        <f>IFERROR(VLOOKUP(J:J,Прайс!A:E,5,0)*K204," ")</f>
        <v xml:space="preserve"> </v>
      </c>
      <c r="P204" s="1" t="str">
        <f>IFERROR(VLOOKUP(J:J,Прайс!A:F,6,0)*K204," ")</f>
        <v xml:space="preserve"> </v>
      </c>
      <c r="R204" s="7" t="str">
        <f>IFERROR(N204-(VLOOKUP(J:J,Прайс!A:J,10,0)+(#REF!+P204+O204+M204))," ")</f>
        <v xml:space="preserve"> </v>
      </c>
      <c r="S204" s="7"/>
      <c r="AC204" s="7" t="str">
        <f>IF(Z204&gt;0,Z204-(M204+P204+#REF!),"")</f>
        <v/>
      </c>
    </row>
    <row r="205" spans="13:29" ht="19" customHeight="1" x14ac:dyDescent="0.2">
      <c r="M205" s="1">
        <f t="shared" si="3"/>
        <v>0</v>
      </c>
      <c r="N205" s="1" t="str">
        <f>IFERROR(VLOOKUP(J:J,Прайс!A:C,3,0)*K205," ")</f>
        <v xml:space="preserve"> </v>
      </c>
      <c r="O205" s="7" t="str">
        <f>IFERROR(VLOOKUP(J:J,Прайс!A:E,5,0)*K205," ")</f>
        <v xml:space="preserve"> </v>
      </c>
      <c r="P205" s="1" t="str">
        <f>IFERROR(VLOOKUP(J:J,Прайс!A:F,6,0)*K205," ")</f>
        <v xml:space="preserve"> </v>
      </c>
      <c r="R205" s="7" t="str">
        <f>IFERROR(N205-(VLOOKUP(J:J,Прайс!A:J,10,0)+(#REF!+P205+O205+M205))," ")</f>
        <v xml:space="preserve"> </v>
      </c>
      <c r="S205" s="7"/>
      <c r="AC205" s="7" t="str">
        <f>IF(Z205&gt;0,Z205-(M205+P205+#REF!),"")</f>
        <v/>
      </c>
    </row>
    <row r="206" spans="13:29" ht="19" customHeight="1" x14ac:dyDescent="0.2">
      <c r="M206" s="1">
        <f t="shared" si="3"/>
        <v>0</v>
      </c>
      <c r="N206" s="1" t="str">
        <f>IFERROR(VLOOKUP(J:J,Прайс!A:C,3,0)*K206," ")</f>
        <v xml:space="preserve"> </v>
      </c>
      <c r="O206" s="7" t="str">
        <f>IFERROR(VLOOKUP(J:J,Прайс!A:E,5,0)*K206," ")</f>
        <v xml:space="preserve"> </v>
      </c>
      <c r="P206" s="1" t="str">
        <f>IFERROR(VLOOKUP(J:J,Прайс!A:F,6,0)*K206," ")</f>
        <v xml:space="preserve"> </v>
      </c>
      <c r="R206" s="7" t="str">
        <f>IFERROR(N206-(VLOOKUP(J:J,Прайс!A:J,10,0)+(#REF!+P206+O206+M206))," ")</f>
        <v xml:space="preserve"> </v>
      </c>
      <c r="S206" s="7"/>
      <c r="AC206" s="7" t="str">
        <f>IF(Z206&gt;0,Z206-(M206+P206+#REF!),"")</f>
        <v/>
      </c>
    </row>
    <row r="207" spans="13:29" ht="19" customHeight="1" x14ac:dyDescent="0.2">
      <c r="M207" s="1">
        <f t="shared" si="3"/>
        <v>0</v>
      </c>
      <c r="N207" s="1" t="str">
        <f>IFERROR(VLOOKUP(J:J,Прайс!A:C,3,0)*K207," ")</f>
        <v xml:space="preserve"> </v>
      </c>
      <c r="O207" s="7" t="str">
        <f>IFERROR(VLOOKUP(J:J,Прайс!A:E,5,0)*K207," ")</f>
        <v xml:space="preserve"> </v>
      </c>
      <c r="P207" s="1" t="str">
        <f>IFERROR(VLOOKUP(J:J,Прайс!A:F,6,0)*K207," ")</f>
        <v xml:space="preserve"> </v>
      </c>
      <c r="R207" s="7" t="str">
        <f>IFERROR(N207-(VLOOKUP(J:J,Прайс!A:J,10,0)+(#REF!+P207+O207+M207))," ")</f>
        <v xml:space="preserve"> </v>
      </c>
      <c r="S207" s="7"/>
      <c r="AC207" s="7" t="str">
        <f>IF(Z207&gt;0,Z207-(M207+P207+#REF!),"")</f>
        <v/>
      </c>
    </row>
    <row r="208" spans="13:29" ht="19" customHeight="1" x14ac:dyDescent="0.2">
      <c r="M208" s="1">
        <f t="shared" si="3"/>
        <v>0</v>
      </c>
      <c r="N208" s="1" t="str">
        <f>IFERROR(VLOOKUP(J:J,Прайс!A:C,3,0)*K208," ")</f>
        <v xml:space="preserve"> </v>
      </c>
      <c r="O208" s="7" t="str">
        <f>IFERROR(VLOOKUP(J:J,Прайс!A:E,5,0)*K208," ")</f>
        <v xml:space="preserve"> </v>
      </c>
      <c r="P208" s="1" t="str">
        <f>IFERROR(VLOOKUP(J:J,Прайс!A:F,6,0)*K208," ")</f>
        <v xml:space="preserve"> </v>
      </c>
      <c r="R208" s="7" t="str">
        <f>IFERROR(N208-(VLOOKUP(J:J,Прайс!A:J,10,0)+(#REF!+P208+O208+M208))," ")</f>
        <v xml:space="preserve"> </v>
      </c>
      <c r="S208" s="7"/>
      <c r="AC208" s="7" t="str">
        <f>IF(Z208&gt;0,Z208-(M208+P208+#REF!),"")</f>
        <v/>
      </c>
    </row>
    <row r="209" spans="13:29" ht="19" customHeight="1" x14ac:dyDescent="0.2">
      <c r="M209" s="1">
        <f t="shared" si="3"/>
        <v>0</v>
      </c>
      <c r="N209" s="1" t="str">
        <f>IFERROR(VLOOKUP(J:J,Прайс!A:C,3,0)*K209," ")</f>
        <v xml:space="preserve"> </v>
      </c>
      <c r="O209" s="7" t="str">
        <f>IFERROR(VLOOKUP(J:J,Прайс!A:E,5,0)*K209," ")</f>
        <v xml:space="preserve"> </v>
      </c>
      <c r="P209" s="1" t="str">
        <f>IFERROR(VLOOKUP(J:J,Прайс!A:F,6,0)*K209," ")</f>
        <v xml:space="preserve"> </v>
      </c>
      <c r="R209" s="7" t="str">
        <f>IFERROR(N209-(VLOOKUP(J:J,Прайс!A:J,10,0)+(#REF!+P209+O209+M209))," ")</f>
        <v xml:space="preserve"> </v>
      </c>
      <c r="S209" s="7"/>
      <c r="AC209" s="7" t="str">
        <f>IF(Z209&gt;0,Z209-(M209+P209+#REF!),"")</f>
        <v/>
      </c>
    </row>
    <row r="210" spans="13:29" ht="19" customHeight="1" x14ac:dyDescent="0.2">
      <c r="M210" s="1">
        <f t="shared" si="3"/>
        <v>0</v>
      </c>
      <c r="N210" s="1" t="str">
        <f>IFERROR(VLOOKUP(J:J,Прайс!A:C,3,0)*K210," ")</f>
        <v xml:space="preserve"> </v>
      </c>
      <c r="O210" s="7" t="str">
        <f>IFERROR(VLOOKUP(J:J,Прайс!A:E,5,0)*K210," ")</f>
        <v xml:space="preserve"> </v>
      </c>
      <c r="P210" s="1" t="str">
        <f>IFERROR(VLOOKUP(J:J,Прайс!A:F,6,0)*K210," ")</f>
        <v xml:space="preserve"> </v>
      </c>
      <c r="R210" s="7" t="str">
        <f>IFERROR(N210-(VLOOKUP(J:J,Прайс!A:J,10,0)+(#REF!+P210+O210+M210))," ")</f>
        <v xml:space="preserve"> </v>
      </c>
      <c r="S210" s="7"/>
      <c r="AC210" s="7" t="str">
        <f>IF(Z210&gt;0,Z210-(M210+P210+#REF!),"")</f>
        <v/>
      </c>
    </row>
    <row r="211" spans="13:29" ht="19" customHeight="1" x14ac:dyDescent="0.2">
      <c r="M211" s="1">
        <f t="shared" si="3"/>
        <v>0</v>
      </c>
      <c r="N211" s="1" t="str">
        <f>IFERROR(VLOOKUP(J:J,Прайс!A:C,3,0)*K211," ")</f>
        <v xml:space="preserve"> </v>
      </c>
      <c r="O211" s="7" t="str">
        <f>IFERROR(VLOOKUP(J:J,Прайс!A:E,5,0)*K211," ")</f>
        <v xml:space="preserve"> </v>
      </c>
      <c r="P211" s="1" t="str">
        <f>IFERROR(VLOOKUP(J:J,Прайс!A:F,6,0)*K211," ")</f>
        <v xml:space="preserve"> </v>
      </c>
      <c r="R211" s="7" t="str">
        <f>IFERROR(N211-(VLOOKUP(J:J,Прайс!A:J,10,0)+(#REF!+P211+O211+M211))," ")</f>
        <v xml:space="preserve"> </v>
      </c>
      <c r="S211" s="7"/>
      <c r="AC211" s="7" t="str">
        <f>IF(Z211&gt;0,Z211-(M211+P211+#REF!),"")</f>
        <v/>
      </c>
    </row>
    <row r="212" spans="13:29" ht="19" customHeight="1" x14ac:dyDescent="0.2">
      <c r="M212" s="1">
        <f t="shared" si="3"/>
        <v>0</v>
      </c>
      <c r="N212" s="1" t="str">
        <f>IFERROR(VLOOKUP(J:J,Прайс!A:C,3,0)*K212," ")</f>
        <v xml:space="preserve"> </v>
      </c>
      <c r="O212" s="7" t="str">
        <f>IFERROR(VLOOKUP(J:J,Прайс!A:E,5,0)*K212," ")</f>
        <v xml:space="preserve"> </v>
      </c>
      <c r="P212" s="1" t="str">
        <f>IFERROR(VLOOKUP(J:J,Прайс!A:F,6,0)*K212," ")</f>
        <v xml:space="preserve"> </v>
      </c>
      <c r="R212" s="7" t="str">
        <f>IFERROR(N212-(VLOOKUP(J:J,Прайс!A:J,10,0)+(#REF!+P212+O212+M212))," ")</f>
        <v xml:space="preserve"> </v>
      </c>
      <c r="S212" s="7"/>
      <c r="AC212" s="7" t="str">
        <f>IF(Z212&gt;0,Z212-(M212+P212+#REF!),"")</f>
        <v/>
      </c>
    </row>
    <row r="213" spans="13:29" ht="19" customHeight="1" x14ac:dyDescent="0.2">
      <c r="M213" s="1">
        <f t="shared" si="3"/>
        <v>0</v>
      </c>
      <c r="N213" s="1" t="str">
        <f>IFERROR(VLOOKUP(J:J,Прайс!A:C,3,0)*K213," ")</f>
        <v xml:space="preserve"> </v>
      </c>
      <c r="O213" s="7" t="str">
        <f>IFERROR(VLOOKUP(J:J,Прайс!A:E,5,0)*K213," ")</f>
        <v xml:space="preserve"> </v>
      </c>
      <c r="P213" s="1" t="str">
        <f>IFERROR(VLOOKUP(J:J,Прайс!A:F,6,0)*K213," ")</f>
        <v xml:space="preserve"> </v>
      </c>
      <c r="R213" s="7" t="str">
        <f>IFERROR(N213-(VLOOKUP(J:J,Прайс!A:J,10,0)+(#REF!+P213+O213+M213))," ")</f>
        <v xml:space="preserve"> </v>
      </c>
      <c r="S213" s="7"/>
      <c r="AC213" s="7" t="str">
        <f>IF(Z213&gt;0,Z213-(M213+P213+#REF!),"")</f>
        <v/>
      </c>
    </row>
    <row r="214" spans="13:29" ht="19" customHeight="1" x14ac:dyDescent="0.2">
      <c r="M214" s="1">
        <f t="shared" si="3"/>
        <v>0</v>
      </c>
      <c r="N214" s="1" t="str">
        <f>IFERROR(VLOOKUP(J:J,Прайс!A:C,3,0)*K214," ")</f>
        <v xml:space="preserve"> </v>
      </c>
      <c r="O214" s="7" t="str">
        <f>IFERROR(VLOOKUP(J:J,Прайс!A:E,5,0)*K214," ")</f>
        <v xml:space="preserve"> </v>
      </c>
      <c r="P214" s="1" t="str">
        <f>IFERROR(VLOOKUP(J:J,Прайс!A:F,6,0)*K214," ")</f>
        <v xml:space="preserve"> </v>
      </c>
      <c r="R214" s="7" t="str">
        <f>IFERROR(N214-(VLOOKUP(J:J,Прайс!A:J,10,0)+(#REF!+P214+O214+M214))," ")</f>
        <v xml:space="preserve"> </v>
      </c>
      <c r="S214" s="7"/>
      <c r="AC214" s="7" t="str">
        <f>IF(Z214&gt;0,Z214-(M214+P214+#REF!),"")</f>
        <v/>
      </c>
    </row>
    <row r="215" spans="13:29" ht="19" customHeight="1" x14ac:dyDescent="0.2">
      <c r="M215" s="1">
        <f t="shared" si="3"/>
        <v>0</v>
      </c>
      <c r="N215" s="1" t="str">
        <f>IFERROR(VLOOKUP(J:J,Прайс!A:C,3,0)*K215," ")</f>
        <v xml:space="preserve"> </v>
      </c>
      <c r="O215" s="7" t="str">
        <f>IFERROR(VLOOKUP(J:J,Прайс!A:E,5,0)*K215," ")</f>
        <v xml:space="preserve"> </v>
      </c>
      <c r="P215" s="1" t="str">
        <f>IFERROR(VLOOKUP(J:J,Прайс!A:F,6,0)*K215," ")</f>
        <v xml:space="preserve"> </v>
      </c>
      <c r="R215" s="7" t="str">
        <f>IFERROR(N215-(VLOOKUP(J:J,Прайс!A:J,10,0)+(#REF!+P215+O215+M215))," ")</f>
        <v xml:space="preserve"> </v>
      </c>
      <c r="S215" s="7"/>
      <c r="AC215" s="7" t="str">
        <f>IF(Z215&gt;0,Z215-(M215+P215+#REF!),"")</f>
        <v/>
      </c>
    </row>
    <row r="216" spans="13:29" ht="19" customHeight="1" x14ac:dyDescent="0.2">
      <c r="M216" s="1">
        <f t="shared" si="3"/>
        <v>0</v>
      </c>
      <c r="N216" s="1" t="str">
        <f>IFERROR(VLOOKUP(J:J,Прайс!A:C,3,0)*K216," ")</f>
        <v xml:space="preserve"> </v>
      </c>
      <c r="O216" s="7" t="str">
        <f>IFERROR(VLOOKUP(J:J,Прайс!A:E,5,0)*K216," ")</f>
        <v xml:space="preserve"> </v>
      </c>
      <c r="P216" s="1" t="str">
        <f>IFERROR(VLOOKUP(J:J,Прайс!A:F,6,0)*K216," ")</f>
        <v xml:space="preserve"> </v>
      </c>
      <c r="R216" s="7" t="str">
        <f>IFERROR(N216-(VLOOKUP(J:J,Прайс!A:J,10,0)+(#REF!+P216+O216+M216))," ")</f>
        <v xml:space="preserve"> </v>
      </c>
      <c r="S216" s="7"/>
      <c r="AC216" s="7" t="str">
        <f>IF(Z216&gt;0,Z216-(M216+P216+#REF!),"")</f>
        <v/>
      </c>
    </row>
    <row r="217" spans="13:29" ht="19" customHeight="1" x14ac:dyDescent="0.2">
      <c r="M217" s="1">
        <f t="shared" si="3"/>
        <v>0</v>
      </c>
      <c r="N217" s="1" t="str">
        <f>IFERROR(VLOOKUP(J:J,Прайс!A:C,3,0)*K217," ")</f>
        <v xml:space="preserve"> </v>
      </c>
      <c r="O217" s="7" t="str">
        <f>IFERROR(VLOOKUP(J:J,Прайс!A:E,5,0)*K217," ")</f>
        <v xml:space="preserve"> </v>
      </c>
      <c r="P217" s="1" t="str">
        <f>IFERROR(VLOOKUP(J:J,Прайс!A:F,6,0)*K217," ")</f>
        <v xml:space="preserve"> </v>
      </c>
      <c r="R217" s="7" t="str">
        <f>IFERROR(N217-(VLOOKUP(J:J,Прайс!A:J,10,0)+(#REF!+P217+O217+M217))," ")</f>
        <v xml:space="preserve"> </v>
      </c>
      <c r="S217" s="7"/>
      <c r="AC217" s="7" t="str">
        <f>IF(Z217&gt;0,Z217-(M217+P217+#REF!),"")</f>
        <v/>
      </c>
    </row>
    <row r="218" spans="13:29" ht="19" customHeight="1" x14ac:dyDescent="0.2">
      <c r="M218" s="1">
        <f t="shared" si="3"/>
        <v>0</v>
      </c>
      <c r="N218" s="1" t="str">
        <f>IFERROR(VLOOKUP(J:J,Прайс!A:C,3,0)*K218," ")</f>
        <v xml:space="preserve"> </v>
      </c>
      <c r="O218" s="7" t="str">
        <f>IFERROR(VLOOKUP(J:J,Прайс!A:E,5,0)*K218," ")</f>
        <v xml:space="preserve"> </v>
      </c>
      <c r="P218" s="1" t="str">
        <f>IFERROR(VLOOKUP(J:J,Прайс!A:F,6,0)*K218," ")</f>
        <v xml:space="preserve"> </v>
      </c>
      <c r="R218" s="7" t="str">
        <f>IFERROR(N218-(VLOOKUP(J:J,Прайс!A:J,10,0)+(#REF!+P218+O218+M218))," ")</f>
        <v xml:space="preserve"> </v>
      </c>
      <c r="S218" s="7"/>
      <c r="AC218" s="7" t="str">
        <f>IF(Z218&gt;0,Z218-(M218+P218+#REF!),"")</f>
        <v/>
      </c>
    </row>
    <row r="219" spans="13:29" ht="19" customHeight="1" x14ac:dyDescent="0.2">
      <c r="M219" s="1">
        <f t="shared" si="3"/>
        <v>0</v>
      </c>
      <c r="N219" s="1" t="str">
        <f>IFERROR(VLOOKUP(J:J,Прайс!A:C,3,0)*K219," ")</f>
        <v xml:space="preserve"> </v>
      </c>
      <c r="O219" s="7" t="str">
        <f>IFERROR(VLOOKUP(J:J,Прайс!A:E,5,0)*K219," ")</f>
        <v xml:space="preserve"> </v>
      </c>
      <c r="P219" s="1" t="str">
        <f>IFERROR(VLOOKUP(J:J,Прайс!A:F,6,0)*K219," ")</f>
        <v xml:space="preserve"> </v>
      </c>
      <c r="R219" s="7" t="str">
        <f>IFERROR(N219-(VLOOKUP(J:J,Прайс!A:J,10,0)+(#REF!+P219+O219+M219))," ")</f>
        <v xml:space="preserve"> </v>
      </c>
      <c r="S219" s="7"/>
      <c r="AC219" s="7" t="str">
        <f>IF(Z219&gt;0,Z219-(M219+P219+#REF!),"")</f>
        <v/>
      </c>
    </row>
    <row r="220" spans="13:29" ht="19" customHeight="1" x14ac:dyDescent="0.2">
      <c r="M220" s="1">
        <f t="shared" si="3"/>
        <v>0</v>
      </c>
      <c r="N220" s="1" t="str">
        <f>IFERROR(VLOOKUP(J:J,Прайс!A:C,3,0)*K220," ")</f>
        <v xml:space="preserve"> </v>
      </c>
      <c r="O220" s="7" t="str">
        <f>IFERROR(VLOOKUP(J:J,Прайс!A:E,5,0)*K220," ")</f>
        <v xml:space="preserve"> </v>
      </c>
      <c r="P220" s="1" t="str">
        <f>IFERROR(VLOOKUP(J:J,Прайс!A:F,6,0)*K220," ")</f>
        <v xml:space="preserve"> </v>
      </c>
      <c r="R220" s="7" t="str">
        <f>IFERROR(N220-(VLOOKUP(J:J,Прайс!A:J,10,0)+(#REF!+P220+O220+M220))," ")</f>
        <v xml:space="preserve"> </v>
      </c>
      <c r="S220" s="7"/>
      <c r="AC220" s="7" t="str">
        <f>IF(Z220&gt;0,Z220-(M220+P220+#REF!),"")</f>
        <v/>
      </c>
    </row>
    <row r="221" spans="13:29" ht="19" customHeight="1" x14ac:dyDescent="0.2">
      <c r="M221" s="1">
        <f t="shared" si="3"/>
        <v>0</v>
      </c>
      <c r="N221" s="1" t="str">
        <f>IFERROR(VLOOKUP(J:J,Прайс!A:C,3,0)*K221," ")</f>
        <v xml:space="preserve"> </v>
      </c>
      <c r="O221" s="7" t="str">
        <f>IFERROR(VLOOKUP(J:J,Прайс!A:E,5,0)*K221," ")</f>
        <v xml:space="preserve"> </v>
      </c>
      <c r="P221" s="1" t="str">
        <f>IFERROR(VLOOKUP(J:J,Прайс!A:F,6,0)*K221," ")</f>
        <v xml:space="preserve"> </v>
      </c>
      <c r="R221" s="7" t="str">
        <f>IFERROR(N221-(VLOOKUP(J:J,Прайс!A:J,10,0)+(#REF!+P221+O221+M221))," ")</f>
        <v xml:space="preserve"> </v>
      </c>
      <c r="S221" s="7"/>
      <c r="AC221" s="7" t="str">
        <f>IF(Z221&gt;0,Z221-(M221+P221+#REF!),"")</f>
        <v/>
      </c>
    </row>
    <row r="222" spans="13:29" ht="19" customHeight="1" x14ac:dyDescent="0.2">
      <c r="M222" s="1">
        <f t="shared" si="3"/>
        <v>0</v>
      </c>
      <c r="N222" s="1" t="str">
        <f>IFERROR(VLOOKUP(J:J,Прайс!A:C,3,0)*K222," ")</f>
        <v xml:space="preserve"> </v>
      </c>
      <c r="O222" s="7" t="str">
        <f>IFERROR(VLOOKUP(J:J,Прайс!A:E,5,0)*K222," ")</f>
        <v xml:space="preserve"> </v>
      </c>
      <c r="P222" s="1" t="str">
        <f>IFERROR(VLOOKUP(J:J,Прайс!A:F,6,0)*K222," ")</f>
        <v xml:space="preserve"> </v>
      </c>
      <c r="R222" s="7" t="str">
        <f>IFERROR(N222-(VLOOKUP(J:J,Прайс!A:J,10,0)+(#REF!+P222+O222+M222))," ")</f>
        <v xml:space="preserve"> </v>
      </c>
      <c r="S222" s="7"/>
      <c r="AC222" s="7" t="str">
        <f>IF(Z222&gt;0,Z222-(M222+P222+#REF!),"")</f>
        <v/>
      </c>
    </row>
    <row r="223" spans="13:29" ht="19" customHeight="1" x14ac:dyDescent="0.2">
      <c r="M223" s="1">
        <f t="shared" si="3"/>
        <v>0</v>
      </c>
      <c r="N223" s="1" t="str">
        <f>IFERROR(VLOOKUP(J:J,Прайс!A:C,3,0)*K223," ")</f>
        <v xml:space="preserve"> </v>
      </c>
      <c r="O223" s="7" t="str">
        <f>IFERROR(VLOOKUP(J:J,Прайс!A:E,5,0)*K223," ")</f>
        <v xml:space="preserve"> </v>
      </c>
      <c r="P223" s="1" t="str">
        <f>IFERROR(VLOOKUP(J:J,Прайс!A:F,6,0)*K223," ")</f>
        <v xml:space="preserve"> </v>
      </c>
      <c r="R223" s="7" t="str">
        <f>IFERROR(N223-(VLOOKUP(J:J,Прайс!A:J,10,0)+(#REF!+P223+O223+M223))," ")</f>
        <v xml:space="preserve"> </v>
      </c>
      <c r="S223" s="7"/>
      <c r="AC223" s="7" t="str">
        <f>IF(Z223&gt;0,Z223-(M223+P223+#REF!),"")</f>
        <v/>
      </c>
    </row>
    <row r="224" spans="13:29" ht="19" customHeight="1" x14ac:dyDescent="0.2">
      <c r="M224" s="1">
        <f t="shared" si="3"/>
        <v>0</v>
      </c>
      <c r="N224" s="1" t="str">
        <f>IFERROR(VLOOKUP(J:J,Прайс!A:C,3,0)*K224," ")</f>
        <v xml:space="preserve"> </v>
      </c>
      <c r="O224" s="7" t="str">
        <f>IFERROR(VLOOKUP(J:J,Прайс!A:E,5,0)*K224," ")</f>
        <v xml:space="preserve"> </v>
      </c>
      <c r="P224" s="1" t="str">
        <f>IFERROR(VLOOKUP(J:J,Прайс!A:F,6,0)*K224," ")</f>
        <v xml:space="preserve"> </v>
      </c>
      <c r="R224" s="7" t="str">
        <f>IFERROR(N224-(VLOOKUP(J:J,Прайс!A:J,10,0)+(#REF!+P224+O224+M224))," ")</f>
        <v xml:space="preserve"> </v>
      </c>
      <c r="S224" s="7"/>
      <c r="AC224" s="7" t="str">
        <f>IF(Z224&gt;0,Z224-(M224+P224+#REF!),"")</f>
        <v/>
      </c>
    </row>
    <row r="225" spans="13:29" ht="19" customHeight="1" x14ac:dyDescent="0.2">
      <c r="M225" s="1">
        <f t="shared" si="3"/>
        <v>0</v>
      </c>
      <c r="N225" s="1" t="str">
        <f>IFERROR(VLOOKUP(J:J,Прайс!A:C,3,0)*K225," ")</f>
        <v xml:space="preserve"> </v>
      </c>
      <c r="O225" s="7" t="str">
        <f>IFERROR(VLOOKUP(J:J,Прайс!A:E,5,0)*K225," ")</f>
        <v xml:space="preserve"> </v>
      </c>
      <c r="P225" s="1" t="str">
        <f>IFERROR(VLOOKUP(J:J,Прайс!A:F,6,0)*K225," ")</f>
        <v xml:space="preserve"> </v>
      </c>
      <c r="R225" s="7" t="str">
        <f>IFERROR(N225-(VLOOKUP(J:J,Прайс!A:J,10,0)+(#REF!+P225+O225+M225))," ")</f>
        <v xml:space="preserve"> </v>
      </c>
      <c r="S225" s="7"/>
      <c r="AC225" s="7" t="str">
        <f>IF(Z225&gt;0,Z225-(M225+P225+#REF!),"")</f>
        <v/>
      </c>
    </row>
    <row r="226" spans="13:29" ht="19" customHeight="1" x14ac:dyDescent="0.2">
      <c r="M226" s="1">
        <f t="shared" si="3"/>
        <v>0</v>
      </c>
      <c r="N226" s="1" t="str">
        <f>IFERROR(VLOOKUP(J:J,Прайс!A:C,3,0)*K226," ")</f>
        <v xml:space="preserve"> </v>
      </c>
      <c r="O226" s="7" t="str">
        <f>IFERROR(VLOOKUP(J:J,Прайс!A:E,5,0)*K226," ")</f>
        <v xml:space="preserve"> </v>
      </c>
      <c r="P226" s="1" t="str">
        <f>IFERROR(VLOOKUP(J:J,Прайс!A:F,6,0)*K226," ")</f>
        <v xml:space="preserve"> </v>
      </c>
      <c r="R226" s="7" t="str">
        <f>IFERROR(N226-(VLOOKUP(J:J,Прайс!A:J,10,0)+(#REF!+P226+O226+M226))," ")</f>
        <v xml:space="preserve"> </v>
      </c>
      <c r="S226" s="7"/>
      <c r="AC226" s="7" t="str">
        <f>IF(Z226&gt;0,Z226-(M226+P226+#REF!),"")</f>
        <v/>
      </c>
    </row>
    <row r="227" spans="13:29" ht="19" customHeight="1" x14ac:dyDescent="0.2">
      <c r="M227" s="1">
        <f t="shared" si="3"/>
        <v>0</v>
      </c>
      <c r="N227" s="1" t="str">
        <f>IFERROR(VLOOKUP(J:J,Прайс!A:C,3,0)*K227," ")</f>
        <v xml:space="preserve"> </v>
      </c>
      <c r="O227" s="7" t="str">
        <f>IFERROR(VLOOKUP(J:J,Прайс!A:E,5,0)*K227," ")</f>
        <v xml:space="preserve"> </v>
      </c>
      <c r="P227" s="1" t="str">
        <f>IFERROR(VLOOKUP(J:J,Прайс!A:F,6,0)*K227," ")</f>
        <v xml:space="preserve"> </v>
      </c>
      <c r="R227" s="7" t="str">
        <f>IFERROR(N227-(VLOOKUP(J:J,Прайс!A:J,10,0)+(#REF!+P227+O227+M227))," ")</f>
        <v xml:space="preserve"> </v>
      </c>
      <c r="S227" s="7"/>
      <c r="AC227" s="7" t="str">
        <f>IF(Z227&gt;0,Z227-(M227+P227+#REF!),"")</f>
        <v/>
      </c>
    </row>
    <row r="228" spans="13:29" ht="19" customHeight="1" x14ac:dyDescent="0.2">
      <c r="M228" s="1">
        <f t="shared" si="3"/>
        <v>0</v>
      </c>
      <c r="N228" s="1" t="str">
        <f>IFERROR(VLOOKUP(J:J,Прайс!A:C,3,0)*K228," ")</f>
        <v xml:space="preserve"> </v>
      </c>
      <c r="O228" s="7" t="str">
        <f>IFERROR(VLOOKUP(J:J,Прайс!A:E,5,0)*K228," ")</f>
        <v xml:space="preserve"> </v>
      </c>
      <c r="P228" s="1" t="str">
        <f>IFERROR(VLOOKUP(J:J,Прайс!A:F,6,0)*K228," ")</f>
        <v xml:space="preserve"> </v>
      </c>
      <c r="R228" s="7" t="str">
        <f>IFERROR(N228-(VLOOKUP(J:J,Прайс!A:J,10,0)+(#REF!+P228+O228+M228))," ")</f>
        <v xml:space="preserve"> </v>
      </c>
      <c r="S228" s="7"/>
      <c r="AC228" s="7" t="str">
        <f>IF(Z228&gt;0,Z228-(M228+P228+#REF!),"")</f>
        <v/>
      </c>
    </row>
    <row r="229" spans="13:29" ht="19" customHeight="1" x14ac:dyDescent="0.2">
      <c r="M229" s="1">
        <f t="shared" si="3"/>
        <v>0</v>
      </c>
      <c r="N229" s="1" t="str">
        <f>IFERROR(VLOOKUP(J:J,Прайс!A:C,3,0)*K229," ")</f>
        <v xml:space="preserve"> </v>
      </c>
      <c r="O229" s="7" t="str">
        <f>IFERROR(VLOOKUP(J:J,Прайс!A:E,5,0)*K229," ")</f>
        <v xml:space="preserve"> </v>
      </c>
      <c r="P229" s="1" t="str">
        <f>IFERROR(VLOOKUP(J:J,Прайс!A:F,6,0)*K229," ")</f>
        <v xml:space="preserve"> </v>
      </c>
      <c r="R229" s="7" t="str">
        <f>IFERROR(N229-(VLOOKUP(J:J,Прайс!A:J,10,0)+(#REF!+P229+O229+M229))," ")</f>
        <v xml:space="preserve"> </v>
      </c>
      <c r="S229" s="7"/>
      <c r="AC229" s="7" t="str">
        <f>IF(Z229&gt;0,Z229-(M229+P229+#REF!),"")</f>
        <v/>
      </c>
    </row>
    <row r="230" spans="13:29" ht="19" customHeight="1" x14ac:dyDescent="0.2">
      <c r="M230" s="1">
        <f t="shared" si="3"/>
        <v>0</v>
      </c>
      <c r="N230" s="1" t="str">
        <f>IFERROR(VLOOKUP(J:J,Прайс!A:C,3,0)*K230," ")</f>
        <v xml:space="preserve"> </v>
      </c>
      <c r="O230" s="7" t="str">
        <f>IFERROR(VLOOKUP(J:J,Прайс!A:E,5,0)*K230," ")</f>
        <v xml:space="preserve"> </v>
      </c>
      <c r="P230" s="1" t="str">
        <f>IFERROR(VLOOKUP(J:J,Прайс!A:F,6,0)*K230," ")</f>
        <v xml:space="preserve"> </v>
      </c>
      <c r="R230" s="7" t="str">
        <f>IFERROR(N230-(VLOOKUP(J:J,Прайс!A:J,10,0)+(#REF!+P230+O230+M230))," ")</f>
        <v xml:space="preserve"> </v>
      </c>
      <c r="S230" s="7"/>
      <c r="AC230" s="7" t="str">
        <f>IF(Z230&gt;0,Z230-(M230+P230+#REF!),"")</f>
        <v/>
      </c>
    </row>
    <row r="231" spans="13:29" ht="19" customHeight="1" x14ac:dyDescent="0.2">
      <c r="M231" s="1">
        <f t="shared" si="3"/>
        <v>0</v>
      </c>
      <c r="N231" s="1" t="str">
        <f>IFERROR(VLOOKUP(J:J,Прайс!A:C,3,0)*K231," ")</f>
        <v xml:space="preserve"> </v>
      </c>
      <c r="O231" s="7" t="str">
        <f>IFERROR(VLOOKUP(J:J,Прайс!A:E,5,0)*K231," ")</f>
        <v xml:space="preserve"> </v>
      </c>
      <c r="P231" s="1" t="str">
        <f>IFERROR(VLOOKUP(J:J,Прайс!A:F,6,0)*K231," ")</f>
        <v xml:space="preserve"> </v>
      </c>
      <c r="R231" s="7" t="str">
        <f>IFERROR(N231-(VLOOKUP(J:J,Прайс!A:J,10,0)+(#REF!+P231+O231+M231))," ")</f>
        <v xml:space="preserve"> </v>
      </c>
      <c r="S231" s="7"/>
      <c r="AC231" s="7" t="str">
        <f>IF(Z231&gt;0,Z231-(M231+P231+#REF!),"")</f>
        <v/>
      </c>
    </row>
    <row r="232" spans="13:29" ht="19" customHeight="1" x14ac:dyDescent="0.2">
      <c r="M232" s="1">
        <f t="shared" si="3"/>
        <v>0</v>
      </c>
      <c r="N232" s="1" t="str">
        <f>IFERROR(VLOOKUP(J:J,Прайс!A:C,3,0)*K232," ")</f>
        <v xml:space="preserve"> </v>
      </c>
      <c r="O232" s="7" t="str">
        <f>IFERROR(VLOOKUP(J:J,Прайс!A:E,5,0)*K232," ")</f>
        <v xml:space="preserve"> </v>
      </c>
      <c r="P232" s="1" t="str">
        <f>IFERROR(VLOOKUP(J:J,Прайс!A:F,6,0)*K232," ")</f>
        <v xml:space="preserve"> </v>
      </c>
      <c r="R232" s="7" t="str">
        <f>IFERROR(N232-(VLOOKUP(J:J,Прайс!A:J,10,0)+(#REF!+P232+O232+M232))," ")</f>
        <v xml:space="preserve"> </v>
      </c>
      <c r="S232" s="7"/>
      <c r="AC232" s="7" t="str">
        <f>IF(Z232&gt;0,Z232-(M232+P232+#REF!),"")</f>
        <v/>
      </c>
    </row>
    <row r="233" spans="13:29" ht="19" customHeight="1" x14ac:dyDescent="0.2">
      <c r="M233" s="1">
        <f t="shared" si="3"/>
        <v>0</v>
      </c>
      <c r="N233" s="1" t="str">
        <f>IFERROR(VLOOKUP(J:J,Прайс!A:C,3,0)*K233," ")</f>
        <v xml:space="preserve"> </v>
      </c>
      <c r="O233" s="7" t="str">
        <f>IFERROR(VLOOKUP(J:J,Прайс!A:E,5,0)*K233," ")</f>
        <v xml:space="preserve"> </v>
      </c>
      <c r="P233" s="1" t="str">
        <f>IFERROR(VLOOKUP(J:J,Прайс!A:F,6,0)*K233," ")</f>
        <v xml:space="preserve"> </v>
      </c>
      <c r="R233" s="7" t="str">
        <f>IFERROR(N233-(VLOOKUP(J:J,Прайс!A:J,10,0)+(#REF!+P233+O233+M233))," ")</f>
        <v xml:space="preserve"> </v>
      </c>
      <c r="S233" s="7"/>
      <c r="AC233" s="7" t="str">
        <f>IF(Z233&gt;0,Z233-(M233+P233+#REF!),"")</f>
        <v/>
      </c>
    </row>
    <row r="234" spans="13:29" ht="19" customHeight="1" x14ac:dyDescent="0.2">
      <c r="M234" s="1">
        <f t="shared" si="3"/>
        <v>0</v>
      </c>
      <c r="N234" s="1" t="str">
        <f>IFERROR(VLOOKUP(J:J,Прайс!A:C,3,0)*K234," ")</f>
        <v xml:space="preserve"> </v>
      </c>
      <c r="O234" s="7" t="str">
        <f>IFERROR(VLOOKUP(J:J,Прайс!A:E,5,0)*K234," ")</f>
        <v xml:space="preserve"> </v>
      </c>
      <c r="P234" s="1" t="str">
        <f>IFERROR(VLOOKUP(J:J,Прайс!A:F,6,0)*K234," ")</f>
        <v xml:space="preserve"> </v>
      </c>
      <c r="R234" s="7" t="str">
        <f>IFERROR(N234-(VLOOKUP(J:J,Прайс!A:J,10,0)+(#REF!+P234+O234+M234))," ")</f>
        <v xml:space="preserve"> </v>
      </c>
      <c r="S234" s="7"/>
      <c r="AC234" s="7" t="str">
        <f>IF(Z234&gt;0,Z234-(M234+P234+#REF!),"")</f>
        <v/>
      </c>
    </row>
    <row r="235" spans="13:29" ht="19" customHeight="1" x14ac:dyDescent="0.2">
      <c r="M235" s="1">
        <f t="shared" si="3"/>
        <v>0</v>
      </c>
      <c r="N235" s="1" t="str">
        <f>IFERROR(VLOOKUP(J:J,Прайс!A:C,3,0)*K235," ")</f>
        <v xml:space="preserve"> </v>
      </c>
      <c r="O235" s="7" t="str">
        <f>IFERROR(VLOOKUP(J:J,Прайс!A:E,5,0)*K235," ")</f>
        <v xml:space="preserve"> </v>
      </c>
      <c r="P235" s="1" t="str">
        <f>IFERROR(VLOOKUP(J:J,Прайс!A:F,6,0)*K235," ")</f>
        <v xml:space="preserve"> </v>
      </c>
      <c r="R235" s="7" t="str">
        <f>IFERROR(N235-(VLOOKUP(J:J,Прайс!A:J,10,0)+(#REF!+P235+O235+M235))," ")</f>
        <v xml:space="preserve"> </v>
      </c>
      <c r="S235" s="7"/>
      <c r="AC235" s="7" t="str">
        <f>IF(Z235&gt;0,Z235-(M235+P235+#REF!),"")</f>
        <v/>
      </c>
    </row>
    <row r="236" spans="13:29" ht="19" customHeight="1" x14ac:dyDescent="0.2">
      <c r="M236" s="1">
        <f t="shared" si="3"/>
        <v>0</v>
      </c>
      <c r="N236" s="1" t="str">
        <f>IFERROR(VLOOKUP(J:J,Прайс!A:C,3,0)*K236," ")</f>
        <v xml:space="preserve"> </v>
      </c>
      <c r="O236" s="7" t="str">
        <f>IFERROR(VLOOKUP(J:J,Прайс!A:E,5,0)*K236," ")</f>
        <v xml:space="preserve"> </v>
      </c>
      <c r="P236" s="1" t="str">
        <f>IFERROR(VLOOKUP(J:J,Прайс!A:F,6,0)*K236," ")</f>
        <v xml:space="preserve"> </v>
      </c>
      <c r="R236" s="7" t="str">
        <f>IFERROR(N236-(VLOOKUP(J:J,Прайс!A:J,10,0)+(#REF!+P236+O236+M236))," ")</f>
        <v xml:space="preserve"> </v>
      </c>
      <c r="S236" s="7"/>
      <c r="AC236" s="7" t="str">
        <f>IF(Z236&gt;0,Z236-(M236+P236+#REF!),"")</f>
        <v/>
      </c>
    </row>
    <row r="237" spans="13:29" ht="19" customHeight="1" x14ac:dyDescent="0.2">
      <c r="M237" s="1">
        <f t="shared" si="3"/>
        <v>0</v>
      </c>
      <c r="N237" s="1" t="str">
        <f>IFERROR(VLOOKUP(J:J,Прайс!A:C,3,0)*K237," ")</f>
        <v xml:space="preserve"> </v>
      </c>
      <c r="O237" s="7" t="str">
        <f>IFERROR(VLOOKUP(J:J,Прайс!A:E,5,0)*K237," ")</f>
        <v xml:space="preserve"> </v>
      </c>
      <c r="P237" s="1" t="str">
        <f>IFERROR(VLOOKUP(J:J,Прайс!A:F,6,0)*K237," ")</f>
        <v xml:space="preserve"> </v>
      </c>
      <c r="R237" s="7" t="str">
        <f>IFERROR(N237-(VLOOKUP(J:J,Прайс!A:J,10,0)+(#REF!+P237+O237+M237))," ")</f>
        <v xml:space="preserve"> </v>
      </c>
      <c r="S237" s="7"/>
      <c r="AC237" s="7" t="str">
        <f>IF(Z237&gt;0,Z237-(M237+P237+#REF!),"")</f>
        <v/>
      </c>
    </row>
    <row r="238" spans="13:29" ht="19" customHeight="1" x14ac:dyDescent="0.2">
      <c r="M238" s="1">
        <f t="shared" si="3"/>
        <v>0</v>
      </c>
      <c r="N238" s="1" t="str">
        <f>IFERROR(VLOOKUP(J:J,Прайс!A:C,3,0)*K238," ")</f>
        <v xml:space="preserve"> </v>
      </c>
      <c r="O238" s="7" t="str">
        <f>IFERROR(VLOOKUP(J:J,Прайс!A:E,5,0)*K238," ")</f>
        <v xml:space="preserve"> </v>
      </c>
      <c r="P238" s="1" t="str">
        <f>IFERROR(VLOOKUP(J:J,Прайс!A:F,6,0)*K238," ")</f>
        <v xml:space="preserve"> </v>
      </c>
      <c r="R238" s="7" t="str">
        <f>IFERROR(N238-(VLOOKUP(J:J,Прайс!A:J,10,0)+(#REF!+P238+O238+M238))," ")</f>
        <v xml:space="preserve"> </v>
      </c>
      <c r="S238" s="7"/>
      <c r="AC238" s="7" t="str">
        <f>IF(Z238&gt;0,Z238-(M238+P238+#REF!),"")</f>
        <v/>
      </c>
    </row>
    <row r="239" spans="13:29" ht="19" customHeight="1" x14ac:dyDescent="0.2">
      <c r="M239" s="1">
        <f t="shared" si="3"/>
        <v>0</v>
      </c>
      <c r="N239" s="1" t="str">
        <f>IFERROR(VLOOKUP(J:J,Прайс!A:C,3,0)*K239," ")</f>
        <v xml:space="preserve"> </v>
      </c>
      <c r="O239" s="7" t="str">
        <f>IFERROR(VLOOKUP(J:J,Прайс!A:E,5,0)*K239," ")</f>
        <v xml:space="preserve"> </v>
      </c>
      <c r="P239" s="1" t="str">
        <f>IFERROR(VLOOKUP(J:J,Прайс!A:F,6,0)*K239," ")</f>
        <v xml:space="preserve"> </v>
      </c>
      <c r="R239" s="7" t="str">
        <f>IFERROR(N239-(VLOOKUP(J:J,Прайс!A:J,10,0)+(#REF!+P239+O239+M239))," ")</f>
        <v xml:space="preserve"> </v>
      </c>
      <c r="S239" s="7"/>
      <c r="AC239" s="7" t="str">
        <f>IF(Z239&gt;0,Z239-(M239+P239+#REF!),"")</f>
        <v/>
      </c>
    </row>
    <row r="240" spans="13:29" ht="19" customHeight="1" x14ac:dyDescent="0.2">
      <c r="M240" s="1">
        <f t="shared" si="3"/>
        <v>0</v>
      </c>
      <c r="N240" s="1" t="str">
        <f>IFERROR(VLOOKUP(J:J,Прайс!A:C,3,0)*K240," ")</f>
        <v xml:space="preserve"> </v>
      </c>
      <c r="O240" s="7" t="str">
        <f>IFERROR(VLOOKUP(J:J,Прайс!A:E,5,0)*K240," ")</f>
        <v xml:space="preserve"> </v>
      </c>
      <c r="P240" s="1" t="str">
        <f>IFERROR(VLOOKUP(J:J,Прайс!A:F,6,0)*K240," ")</f>
        <v xml:space="preserve"> </v>
      </c>
      <c r="R240" s="7" t="str">
        <f>IFERROR(N240-(VLOOKUP(J:J,Прайс!A:J,10,0)+(#REF!+P240+O240+M240))," ")</f>
        <v xml:space="preserve"> </v>
      </c>
      <c r="S240" s="7"/>
      <c r="AC240" s="7" t="str">
        <f>IF(Z240&gt;0,Z240-(M240+P240+#REF!),"")</f>
        <v/>
      </c>
    </row>
    <row r="241" spans="13:29" ht="19" customHeight="1" x14ac:dyDescent="0.2">
      <c r="M241" s="1">
        <f t="shared" si="3"/>
        <v>0</v>
      </c>
      <c r="N241" s="1" t="str">
        <f>IFERROR(VLOOKUP(J:J,Прайс!A:C,3,0)*K241," ")</f>
        <v xml:space="preserve"> </v>
      </c>
      <c r="O241" s="7" t="str">
        <f>IFERROR(VLOOKUP(J:J,Прайс!A:E,5,0)*K241," ")</f>
        <v xml:space="preserve"> </v>
      </c>
      <c r="P241" s="1" t="str">
        <f>IFERROR(VLOOKUP(J:J,Прайс!A:F,6,0)*K241," ")</f>
        <v xml:space="preserve"> </v>
      </c>
      <c r="R241" s="7" t="str">
        <f>IFERROR(N241-(VLOOKUP(J:J,Прайс!A:J,10,0)+(#REF!+P241+O241+M241))," ")</f>
        <v xml:space="preserve"> </v>
      </c>
      <c r="S241" s="7"/>
      <c r="AC241" s="7" t="str">
        <f>IF(Z241&gt;0,Z241-(M241+P241+#REF!),"")</f>
        <v/>
      </c>
    </row>
    <row r="242" spans="13:29" ht="19" customHeight="1" x14ac:dyDescent="0.2">
      <c r="M242" s="1">
        <f t="shared" si="3"/>
        <v>0</v>
      </c>
      <c r="N242" s="1" t="str">
        <f>IFERROR(VLOOKUP(J:J,Прайс!A:C,3,0)*K242," ")</f>
        <v xml:space="preserve"> </v>
      </c>
      <c r="O242" s="7" t="str">
        <f>IFERROR(VLOOKUP(J:J,Прайс!A:E,5,0)*K242," ")</f>
        <v xml:space="preserve"> </v>
      </c>
      <c r="P242" s="1" t="str">
        <f>IFERROR(VLOOKUP(J:J,Прайс!A:F,6,0)*K242," ")</f>
        <v xml:space="preserve"> </v>
      </c>
      <c r="R242" s="7" t="str">
        <f>IFERROR(N242-(VLOOKUP(J:J,Прайс!A:J,10,0)+(#REF!+P242+O242+M242))," ")</f>
        <v xml:space="preserve"> </v>
      </c>
      <c r="S242" s="7"/>
      <c r="AC242" s="7" t="str">
        <f>IF(Z242&gt;0,Z242-(M242+P242+#REF!),"")</f>
        <v/>
      </c>
    </row>
    <row r="243" spans="13:29" ht="19" customHeight="1" x14ac:dyDescent="0.2">
      <c r="M243" s="1">
        <f t="shared" si="3"/>
        <v>0</v>
      </c>
      <c r="N243" s="1" t="str">
        <f>IFERROR(VLOOKUP(J:J,Прайс!A:C,3,0)*K243," ")</f>
        <v xml:space="preserve"> </v>
      </c>
      <c r="O243" s="7" t="str">
        <f>IFERROR(VLOOKUP(J:J,Прайс!A:E,5,0)*K243," ")</f>
        <v xml:space="preserve"> </v>
      </c>
      <c r="P243" s="1" t="str">
        <f>IFERROR(VLOOKUP(J:J,Прайс!A:F,6,0)*K243," ")</f>
        <v xml:space="preserve"> </v>
      </c>
      <c r="R243" s="7" t="str">
        <f>IFERROR(N243-(VLOOKUP(J:J,Прайс!A:J,10,0)+(#REF!+P243+O243+M243))," ")</f>
        <v xml:space="preserve"> </v>
      </c>
      <c r="S243" s="7"/>
      <c r="AC243" s="7" t="str">
        <f>IF(Z243&gt;0,Z243-(M243+P243+#REF!),"")</f>
        <v/>
      </c>
    </row>
    <row r="244" spans="13:29" ht="19" customHeight="1" x14ac:dyDescent="0.2">
      <c r="M244" s="1">
        <f t="shared" si="3"/>
        <v>0</v>
      </c>
      <c r="N244" s="1" t="str">
        <f>IFERROR(VLOOKUP(J:J,Прайс!A:C,3,0)*K244," ")</f>
        <v xml:space="preserve"> </v>
      </c>
      <c r="O244" s="7" t="str">
        <f>IFERROR(VLOOKUP(J:J,Прайс!A:E,5,0)*K244," ")</f>
        <v xml:space="preserve"> </v>
      </c>
      <c r="P244" s="1" t="str">
        <f>IFERROR(VLOOKUP(J:J,Прайс!A:F,6,0)*K244," ")</f>
        <v xml:space="preserve"> </v>
      </c>
      <c r="R244" s="7" t="str">
        <f>IFERROR(N244-(VLOOKUP(J:J,Прайс!A:J,10,0)+(#REF!+P244+O244+M244))," ")</f>
        <v xml:space="preserve"> </v>
      </c>
      <c r="S244" s="7"/>
      <c r="AC244" s="7" t="str">
        <f>IF(Z244&gt;0,Z244-(M244+P244+#REF!),"")</f>
        <v/>
      </c>
    </row>
    <row r="245" spans="13:29" ht="19" customHeight="1" x14ac:dyDescent="0.2">
      <c r="M245" s="1">
        <f t="shared" si="3"/>
        <v>0</v>
      </c>
      <c r="N245" s="1" t="str">
        <f>IFERROR(VLOOKUP(J:J,Прайс!A:C,3,0)*K245," ")</f>
        <v xml:space="preserve"> </v>
      </c>
      <c r="O245" s="7" t="str">
        <f>IFERROR(VLOOKUP(J:J,Прайс!A:E,5,0)*K245," ")</f>
        <v xml:space="preserve"> </v>
      </c>
      <c r="P245" s="1" t="str">
        <f>IFERROR(VLOOKUP(J:J,Прайс!A:F,6,0)*K245," ")</f>
        <v xml:space="preserve"> </v>
      </c>
      <c r="R245" s="7" t="str">
        <f>IFERROR(N245-(VLOOKUP(J:J,Прайс!A:J,10,0)+(#REF!+P245+O245+M245))," ")</f>
        <v xml:space="preserve"> </v>
      </c>
      <c r="S245" s="7"/>
      <c r="AC245" s="7" t="str">
        <f>IF(Z245&gt;0,Z245-(M245+P245+#REF!),"")</f>
        <v/>
      </c>
    </row>
    <row r="246" spans="13:29" ht="19" customHeight="1" x14ac:dyDescent="0.2">
      <c r="M246" s="1">
        <f t="shared" si="3"/>
        <v>0</v>
      </c>
      <c r="N246" s="1" t="str">
        <f>IFERROR(VLOOKUP(J:J,Прайс!A:C,3,0)*K246," ")</f>
        <v xml:space="preserve"> </v>
      </c>
      <c r="O246" s="7" t="str">
        <f>IFERROR(VLOOKUP(J:J,Прайс!A:E,5,0)*K246," ")</f>
        <v xml:space="preserve"> </v>
      </c>
      <c r="P246" s="1" t="str">
        <f>IFERROR(VLOOKUP(J:J,Прайс!A:F,6,0)*K246," ")</f>
        <v xml:space="preserve"> </v>
      </c>
      <c r="R246" s="7" t="str">
        <f>IFERROR(N246-(VLOOKUP(J:J,Прайс!A:J,10,0)+(#REF!+P246+O246+M246))," ")</f>
        <v xml:space="preserve"> </v>
      </c>
      <c r="S246" s="7"/>
      <c r="AC246" s="7" t="str">
        <f>IF(Z246&gt;0,Z246-(M246+P246+#REF!),"")</f>
        <v/>
      </c>
    </row>
    <row r="247" spans="13:29" ht="19" customHeight="1" x14ac:dyDescent="0.2">
      <c r="M247" s="1">
        <f t="shared" si="3"/>
        <v>0</v>
      </c>
      <c r="N247" s="1" t="str">
        <f>IFERROR(VLOOKUP(J:J,Прайс!A:C,3,0)*K247," ")</f>
        <v xml:space="preserve"> </v>
      </c>
      <c r="O247" s="7" t="str">
        <f>IFERROR(VLOOKUP(J:J,Прайс!A:E,5,0)*K247," ")</f>
        <v xml:space="preserve"> </v>
      </c>
      <c r="P247" s="1" t="str">
        <f>IFERROR(VLOOKUP(J:J,Прайс!A:F,6,0)*K247," ")</f>
        <v xml:space="preserve"> </v>
      </c>
      <c r="R247" s="7" t="str">
        <f>IFERROR(N247-(VLOOKUP(J:J,Прайс!A:J,10,0)+(#REF!+P247+O247+M247))," ")</f>
        <v xml:space="preserve"> </v>
      </c>
      <c r="S247" s="7"/>
      <c r="AC247" s="7" t="str">
        <f>IF(Z247&gt;0,Z247-(M247+P247+#REF!),"")</f>
        <v/>
      </c>
    </row>
    <row r="248" spans="13:29" ht="19" customHeight="1" x14ac:dyDescent="0.2">
      <c r="M248" s="1">
        <f t="shared" si="3"/>
        <v>0</v>
      </c>
      <c r="N248" s="1" t="str">
        <f>IFERROR(VLOOKUP(J:J,Прайс!A:C,3,0)*K248," ")</f>
        <v xml:space="preserve"> </v>
      </c>
      <c r="O248" s="7" t="str">
        <f>IFERROR(VLOOKUP(J:J,Прайс!A:E,5,0)*K248," ")</f>
        <v xml:space="preserve"> </v>
      </c>
      <c r="P248" s="1" t="str">
        <f>IFERROR(VLOOKUP(J:J,Прайс!A:F,6,0)*K248," ")</f>
        <v xml:space="preserve"> </v>
      </c>
      <c r="R248" s="7" t="str">
        <f>IFERROR(N248-(VLOOKUP(J:J,Прайс!A:J,10,0)+(#REF!+P248+O248+M248))," ")</f>
        <v xml:space="preserve"> </v>
      </c>
      <c r="S248" s="7"/>
      <c r="AC248" s="7" t="str">
        <f>IF(Z248&gt;0,Z248-(M248+P248+#REF!),"")</f>
        <v/>
      </c>
    </row>
    <row r="249" spans="13:29" ht="19" customHeight="1" x14ac:dyDescent="0.2">
      <c r="M249" s="1">
        <f t="shared" si="3"/>
        <v>0</v>
      </c>
      <c r="N249" s="1" t="str">
        <f>IFERROR(VLOOKUP(J:J,Прайс!A:C,3,0)*K249," ")</f>
        <v xml:space="preserve"> </v>
      </c>
      <c r="O249" s="7" t="str">
        <f>IFERROR(VLOOKUP(J:J,Прайс!A:E,5,0)*K249," ")</f>
        <v xml:space="preserve"> </v>
      </c>
      <c r="P249" s="1" t="str">
        <f>IFERROR(VLOOKUP(J:J,Прайс!A:F,6,0)*K249," ")</f>
        <v xml:space="preserve"> </v>
      </c>
      <c r="R249" s="7" t="str">
        <f>IFERROR(N249-(VLOOKUP(J:J,Прайс!A:J,10,0)+(#REF!+P249+O249+M249))," ")</f>
        <v xml:space="preserve"> </v>
      </c>
      <c r="S249" s="7"/>
      <c r="AC249" s="7" t="str">
        <f>IF(Z249&gt;0,Z249-(M249+P249+#REF!),"")</f>
        <v/>
      </c>
    </row>
    <row r="250" spans="13:29" ht="19" customHeight="1" x14ac:dyDescent="0.2">
      <c r="M250" s="1">
        <f t="shared" si="3"/>
        <v>0</v>
      </c>
      <c r="N250" s="1" t="str">
        <f>IFERROR(VLOOKUP(J:J,Прайс!A:C,3,0)*K250," ")</f>
        <v xml:space="preserve"> </v>
      </c>
      <c r="O250" s="7" t="str">
        <f>IFERROR(VLOOKUP(J:J,Прайс!A:E,5,0)*K250," ")</f>
        <v xml:space="preserve"> </v>
      </c>
      <c r="P250" s="1" t="str">
        <f>IFERROR(VLOOKUP(J:J,Прайс!A:F,6,0)*K250," ")</f>
        <v xml:space="preserve"> </v>
      </c>
      <c r="R250" s="7" t="str">
        <f>IFERROR(N250-(VLOOKUP(J:J,Прайс!A:J,10,0)+(#REF!+P250+O250+M250))," ")</f>
        <v xml:space="preserve"> </v>
      </c>
      <c r="S250" s="7"/>
      <c r="AC250" s="7" t="str">
        <f>IF(Z250&gt;0,Z250-(M250+P250+#REF!),"")</f>
        <v/>
      </c>
    </row>
    <row r="251" spans="13:29" ht="19" customHeight="1" x14ac:dyDescent="0.2">
      <c r="M251" s="1">
        <f t="shared" si="3"/>
        <v>0</v>
      </c>
      <c r="N251" s="1" t="str">
        <f>IFERROR(VLOOKUP(J:J,Прайс!A:C,3,0)*K251," ")</f>
        <v xml:space="preserve"> </v>
      </c>
      <c r="O251" s="7" t="str">
        <f>IFERROR(VLOOKUP(J:J,Прайс!A:E,5,0)*K251," ")</f>
        <v xml:space="preserve"> </v>
      </c>
      <c r="P251" s="1" t="str">
        <f>IFERROR(VLOOKUP(J:J,Прайс!A:F,6,0)*K251," ")</f>
        <v xml:space="preserve"> </v>
      </c>
      <c r="R251" s="7" t="str">
        <f>IFERROR(N251-(VLOOKUP(J:J,Прайс!A:J,10,0)+(#REF!+P251+O251+M251))," ")</f>
        <v xml:space="preserve"> </v>
      </c>
      <c r="S251" s="7"/>
      <c r="AC251" s="7" t="str">
        <f>IF(Z251&gt;0,Z251-(M251+P251+#REF!),"")</f>
        <v/>
      </c>
    </row>
    <row r="252" spans="13:29" ht="19" customHeight="1" x14ac:dyDescent="0.2">
      <c r="M252" s="1">
        <f t="shared" si="3"/>
        <v>0</v>
      </c>
      <c r="N252" s="1" t="str">
        <f>IFERROR(VLOOKUP(J:J,Прайс!A:C,3,0)*K252," ")</f>
        <v xml:space="preserve"> </v>
      </c>
      <c r="O252" s="7" t="str">
        <f>IFERROR(VLOOKUP(J:J,Прайс!A:E,5,0)*K252," ")</f>
        <v xml:space="preserve"> </v>
      </c>
      <c r="P252" s="1" t="str">
        <f>IFERROR(VLOOKUP(J:J,Прайс!A:F,6,0)*K252," ")</f>
        <v xml:space="preserve"> </v>
      </c>
      <c r="R252" s="7" t="str">
        <f>IFERROR(N252-(VLOOKUP(J:J,Прайс!A:J,10,0)+(#REF!+P252+O252+M252))," ")</f>
        <v xml:space="preserve"> </v>
      </c>
      <c r="S252" s="7"/>
      <c r="AC252" s="7" t="str">
        <f>IF(Z252&gt;0,Z252-(M252+P252+#REF!),"")</f>
        <v/>
      </c>
    </row>
    <row r="253" spans="13:29" ht="19" customHeight="1" x14ac:dyDescent="0.2">
      <c r="M253" s="1">
        <f t="shared" si="3"/>
        <v>0</v>
      </c>
      <c r="N253" s="1" t="str">
        <f>IFERROR(VLOOKUP(J:J,Прайс!A:C,3,0)*K253," ")</f>
        <v xml:space="preserve"> </v>
      </c>
      <c r="O253" s="7" t="str">
        <f>IFERROR(VLOOKUP(J:J,Прайс!A:E,5,0)*K253," ")</f>
        <v xml:space="preserve"> </v>
      </c>
      <c r="P253" s="1" t="str">
        <f>IFERROR(VLOOKUP(J:J,Прайс!A:F,6,0)*K253," ")</f>
        <v xml:space="preserve"> </v>
      </c>
      <c r="R253" s="7" t="str">
        <f>IFERROR(N253-(VLOOKUP(J:J,Прайс!A:J,10,0)+(#REF!+P253+O253+M253))," ")</f>
        <v xml:space="preserve"> </v>
      </c>
      <c r="S253" s="7"/>
      <c r="AC253" s="7" t="str">
        <f>IF(Z253&gt;0,Z253-(M253+P253+#REF!),"")</f>
        <v/>
      </c>
    </row>
    <row r="254" spans="13:29" ht="19" customHeight="1" x14ac:dyDescent="0.2">
      <c r="M254" s="1">
        <f t="shared" si="3"/>
        <v>0</v>
      </c>
      <c r="N254" s="1" t="str">
        <f>IFERROR(VLOOKUP(J:J,Прайс!A:C,3,0)*K254," ")</f>
        <v xml:space="preserve"> </v>
      </c>
      <c r="O254" s="7" t="str">
        <f>IFERROR(VLOOKUP(J:J,Прайс!A:E,5,0)*K254," ")</f>
        <v xml:space="preserve"> </v>
      </c>
      <c r="P254" s="1" t="str">
        <f>IFERROR(VLOOKUP(J:J,Прайс!A:F,6,0)*K254," ")</f>
        <v xml:space="preserve"> </v>
      </c>
      <c r="R254" s="7" t="str">
        <f>IFERROR(N254-(VLOOKUP(J:J,Прайс!A:J,10,0)+(#REF!+P254+O254+M254))," ")</f>
        <v xml:space="preserve"> </v>
      </c>
      <c r="S254" s="7"/>
      <c r="AC254" s="7" t="str">
        <f>IF(Z254&gt;0,Z254-(M254+P254+#REF!),"")</f>
        <v/>
      </c>
    </row>
    <row r="255" spans="13:29" ht="19" customHeight="1" x14ac:dyDescent="0.2">
      <c r="M255" s="1">
        <f t="shared" si="3"/>
        <v>0</v>
      </c>
      <c r="N255" s="1" t="str">
        <f>IFERROR(VLOOKUP(J:J,Прайс!A:C,3,0)*K255," ")</f>
        <v xml:space="preserve"> </v>
      </c>
      <c r="O255" s="7" t="str">
        <f>IFERROR(VLOOKUP(J:J,Прайс!A:E,5,0)*K255," ")</f>
        <v xml:space="preserve"> </v>
      </c>
      <c r="P255" s="1" t="str">
        <f>IFERROR(VLOOKUP(J:J,Прайс!A:F,6,0)*K255," ")</f>
        <v xml:space="preserve"> </v>
      </c>
      <c r="R255" s="7" t="str">
        <f>IFERROR(N255-(VLOOKUP(J:J,Прайс!A:J,10,0)+(#REF!+P255+O255+M255))," ")</f>
        <v xml:space="preserve"> </v>
      </c>
      <c r="S255" s="7"/>
      <c r="AC255" s="7" t="str">
        <f>IF(Z255&gt;0,Z255-(M255+P255+#REF!),"")</f>
        <v/>
      </c>
    </row>
    <row r="256" spans="13:29" ht="19" customHeight="1" x14ac:dyDescent="0.2">
      <c r="M256" s="1">
        <f t="shared" si="3"/>
        <v>0</v>
      </c>
      <c r="N256" s="1" t="str">
        <f>IFERROR(VLOOKUP(J:J,Прайс!A:C,3,0)*K256," ")</f>
        <v xml:space="preserve"> </v>
      </c>
      <c r="O256" s="7" t="str">
        <f>IFERROR(VLOOKUP(J:J,Прайс!A:E,5,0)*K256," ")</f>
        <v xml:space="preserve"> </v>
      </c>
      <c r="P256" s="1" t="str">
        <f>IFERROR(VLOOKUP(J:J,Прайс!A:F,6,0)*K256," ")</f>
        <v xml:space="preserve"> </v>
      </c>
      <c r="R256" s="7" t="str">
        <f>IFERROR(N256-(VLOOKUP(J:J,Прайс!A:J,10,0)+(#REF!+P256+O256+M256))," ")</f>
        <v xml:space="preserve"> </v>
      </c>
      <c r="S256" s="7"/>
      <c r="AC256" s="7" t="str">
        <f>IF(Z256&gt;0,Z256-(M256+P256+#REF!),"")</f>
        <v/>
      </c>
    </row>
    <row r="257" spans="13:29" ht="19" customHeight="1" x14ac:dyDescent="0.2">
      <c r="M257" s="1">
        <f t="shared" si="3"/>
        <v>0</v>
      </c>
      <c r="N257" s="1" t="str">
        <f>IFERROR(VLOOKUP(J:J,Прайс!A:C,3,0)*K257," ")</f>
        <v xml:space="preserve"> </v>
      </c>
      <c r="O257" s="7" t="str">
        <f>IFERROR(VLOOKUP(J:J,Прайс!A:E,5,0)*K257," ")</f>
        <v xml:space="preserve"> </v>
      </c>
      <c r="P257" s="1" t="str">
        <f>IFERROR(VLOOKUP(J:J,Прайс!A:F,6,0)*K257," ")</f>
        <v xml:space="preserve"> </v>
      </c>
      <c r="R257" s="7" t="str">
        <f>IFERROR(N257-(VLOOKUP(J:J,Прайс!A:J,10,0)+(#REF!+P257+O257+M257))," ")</f>
        <v xml:space="preserve"> </v>
      </c>
      <c r="S257" s="7"/>
      <c r="AC257" s="7" t="str">
        <f>IF(Z257&gt;0,Z257-(M257+P257+#REF!),"")</f>
        <v/>
      </c>
    </row>
    <row r="258" spans="13:29" ht="19" customHeight="1" x14ac:dyDescent="0.2">
      <c r="M258" s="1">
        <f t="shared" si="3"/>
        <v>0</v>
      </c>
      <c r="N258" s="1" t="str">
        <f>IFERROR(VLOOKUP(J:J,Прайс!A:C,3,0)*K258," ")</f>
        <v xml:space="preserve"> </v>
      </c>
      <c r="O258" s="7" t="str">
        <f>IFERROR(VLOOKUP(J:J,Прайс!A:E,5,0)*K258," ")</f>
        <v xml:space="preserve"> </v>
      </c>
      <c r="P258" s="1" t="str">
        <f>IFERROR(VLOOKUP(J:J,Прайс!A:F,6,0)*K258," ")</f>
        <v xml:space="preserve"> </v>
      </c>
      <c r="R258" s="7" t="str">
        <f>IFERROR(N258-(VLOOKUP(J:J,Прайс!A:J,10,0)+(#REF!+P258+O258+M258))," ")</f>
        <v xml:space="preserve"> </v>
      </c>
      <c r="S258" s="7"/>
      <c r="AC258" s="7" t="str">
        <f>IF(Z258&gt;0,Z258-(M258+P258+#REF!),"")</f>
        <v/>
      </c>
    </row>
    <row r="259" spans="13:29" ht="19" customHeight="1" x14ac:dyDescent="0.2">
      <c r="M259" s="1">
        <f t="shared" si="3"/>
        <v>0</v>
      </c>
      <c r="N259" s="1" t="str">
        <f>IFERROR(VLOOKUP(J:J,Прайс!A:C,3,0)*K259," ")</f>
        <v xml:space="preserve"> </v>
      </c>
      <c r="O259" s="7" t="str">
        <f>IFERROR(VLOOKUP(J:J,Прайс!A:E,5,0)*K259," ")</f>
        <v xml:space="preserve"> </v>
      </c>
      <c r="P259" s="1" t="str">
        <f>IFERROR(VLOOKUP(J:J,Прайс!A:F,6,0)*K259," ")</f>
        <v xml:space="preserve"> </v>
      </c>
      <c r="R259" s="7" t="str">
        <f>IFERROR(N259-(VLOOKUP(J:J,Прайс!A:J,10,0)+(#REF!+P259+O259+M259))," ")</f>
        <v xml:space="preserve"> </v>
      </c>
      <c r="S259" s="7"/>
      <c r="AC259" s="7" t="str">
        <f>IF(Z259&gt;0,Z259-(M259+P259+#REF!),"")</f>
        <v/>
      </c>
    </row>
    <row r="260" spans="13:29" ht="19" customHeight="1" x14ac:dyDescent="0.2">
      <c r="M260" s="1">
        <f t="shared" ref="M260:M323" si="4">IFERROR(L260*K260," ")</f>
        <v>0</v>
      </c>
      <c r="N260" s="1" t="str">
        <f>IFERROR(VLOOKUP(J:J,Прайс!A:C,3,0)*K260," ")</f>
        <v xml:space="preserve"> </v>
      </c>
      <c r="O260" s="7" t="str">
        <f>IFERROR(VLOOKUP(J:J,Прайс!A:E,5,0)*K260," ")</f>
        <v xml:space="preserve"> </v>
      </c>
      <c r="P260" s="1" t="str">
        <f>IFERROR(VLOOKUP(J:J,Прайс!A:F,6,0)*K260," ")</f>
        <v xml:space="preserve"> </v>
      </c>
      <c r="R260" s="7" t="str">
        <f>IFERROR(N260-(VLOOKUP(J:J,Прайс!A:J,10,0)+(#REF!+P260+O260+M260))," ")</f>
        <v xml:space="preserve"> </v>
      </c>
      <c r="S260" s="7"/>
      <c r="AC260" s="7" t="str">
        <f>IF(Z260&gt;0,Z260-(M260+P260+#REF!),"")</f>
        <v/>
      </c>
    </row>
    <row r="261" spans="13:29" ht="19" customHeight="1" x14ac:dyDescent="0.2">
      <c r="M261" s="1">
        <f t="shared" si="4"/>
        <v>0</v>
      </c>
      <c r="N261" s="1" t="str">
        <f>IFERROR(VLOOKUP(J:J,Прайс!A:C,3,0)*K261," ")</f>
        <v xml:space="preserve"> </v>
      </c>
      <c r="O261" s="7" t="str">
        <f>IFERROR(VLOOKUP(J:J,Прайс!A:E,5,0)*K261," ")</f>
        <v xml:space="preserve"> </v>
      </c>
      <c r="P261" s="1" t="str">
        <f>IFERROR(VLOOKUP(J:J,Прайс!A:F,6,0)*K261," ")</f>
        <v xml:space="preserve"> </v>
      </c>
      <c r="R261" s="7" t="str">
        <f>IFERROR(N261-(VLOOKUP(J:J,Прайс!A:J,10,0)+(#REF!+P261+O261+M261))," ")</f>
        <v xml:space="preserve"> </v>
      </c>
      <c r="S261" s="7"/>
      <c r="AC261" s="7" t="str">
        <f>IF(Z261&gt;0,Z261-(M261+P261+#REF!),"")</f>
        <v/>
      </c>
    </row>
    <row r="262" spans="13:29" ht="19" customHeight="1" x14ac:dyDescent="0.2">
      <c r="M262" s="1">
        <f t="shared" si="4"/>
        <v>0</v>
      </c>
      <c r="N262" s="1" t="str">
        <f>IFERROR(VLOOKUP(J:J,Прайс!A:C,3,0)*K262," ")</f>
        <v xml:space="preserve"> </v>
      </c>
      <c r="O262" s="7" t="str">
        <f>IFERROR(VLOOKUP(J:J,Прайс!A:E,5,0)*K262," ")</f>
        <v xml:space="preserve"> </v>
      </c>
      <c r="P262" s="1" t="str">
        <f>IFERROR(VLOOKUP(J:J,Прайс!A:F,6,0)*K262," ")</f>
        <v xml:space="preserve"> </v>
      </c>
      <c r="R262" s="7" t="str">
        <f>IFERROR(N262-(VLOOKUP(J:J,Прайс!A:J,10,0)+(#REF!+P262+O262+M262))," ")</f>
        <v xml:space="preserve"> </v>
      </c>
      <c r="S262" s="7"/>
      <c r="AC262" s="7" t="str">
        <f>IF(Z262&gt;0,Z262-(M262+P262+#REF!),"")</f>
        <v/>
      </c>
    </row>
    <row r="263" spans="13:29" ht="19" customHeight="1" x14ac:dyDescent="0.2">
      <c r="M263" s="1">
        <f t="shared" si="4"/>
        <v>0</v>
      </c>
      <c r="N263" s="1" t="str">
        <f>IFERROR(VLOOKUP(J:J,Прайс!A:C,3,0)*K263," ")</f>
        <v xml:space="preserve"> </v>
      </c>
      <c r="O263" s="7" t="str">
        <f>IFERROR(VLOOKUP(J:J,Прайс!A:E,5,0)*K263," ")</f>
        <v xml:space="preserve"> </v>
      </c>
      <c r="P263" s="1" t="str">
        <f>IFERROR(VLOOKUP(J:J,Прайс!A:F,6,0)*K263," ")</f>
        <v xml:space="preserve"> </v>
      </c>
      <c r="R263" s="7" t="str">
        <f>IFERROR(N263-(VLOOKUP(J:J,Прайс!A:J,10,0)+(#REF!+P263+O263+M263))," ")</f>
        <v xml:space="preserve"> </v>
      </c>
      <c r="S263" s="7"/>
      <c r="AC263" s="7" t="str">
        <f>IF(Z263&gt;0,Z263-(M263+P263+#REF!),"")</f>
        <v/>
      </c>
    </row>
    <row r="264" spans="13:29" ht="19" customHeight="1" x14ac:dyDescent="0.2">
      <c r="M264" s="1">
        <f t="shared" si="4"/>
        <v>0</v>
      </c>
      <c r="N264" s="1" t="str">
        <f>IFERROR(VLOOKUP(J:J,Прайс!A:C,3,0)*K264," ")</f>
        <v xml:space="preserve"> </v>
      </c>
      <c r="O264" s="7" t="str">
        <f>IFERROR(VLOOKUP(J:J,Прайс!A:E,5,0)*K264," ")</f>
        <v xml:space="preserve"> </v>
      </c>
      <c r="P264" s="1" t="str">
        <f>IFERROR(VLOOKUP(J:J,Прайс!A:F,6,0)*K264," ")</f>
        <v xml:space="preserve"> </v>
      </c>
      <c r="R264" s="7" t="str">
        <f>IFERROR(N264-(VLOOKUP(J:J,Прайс!A:J,10,0)+(#REF!+P264+O264+M264))," ")</f>
        <v xml:space="preserve"> </v>
      </c>
      <c r="S264" s="7"/>
      <c r="AC264" s="7" t="str">
        <f>IF(Z264&gt;0,Z264-(M264+P264+#REF!),"")</f>
        <v/>
      </c>
    </row>
    <row r="265" spans="13:29" ht="19" customHeight="1" x14ac:dyDescent="0.2">
      <c r="M265" s="1">
        <f t="shared" si="4"/>
        <v>0</v>
      </c>
      <c r="N265" s="1" t="str">
        <f>IFERROR(VLOOKUP(J:J,Прайс!A:C,3,0)*K265," ")</f>
        <v xml:space="preserve"> </v>
      </c>
      <c r="O265" s="7" t="str">
        <f>IFERROR(VLOOKUP(J:J,Прайс!A:E,5,0)*K265," ")</f>
        <v xml:space="preserve"> </v>
      </c>
      <c r="P265" s="1" t="str">
        <f>IFERROR(VLOOKUP(J:J,Прайс!A:F,6,0)*K265," ")</f>
        <v xml:space="preserve"> </v>
      </c>
      <c r="R265" s="7" t="str">
        <f>IFERROR(N265-(VLOOKUP(J:J,Прайс!A:J,10,0)+(#REF!+P265+O265+M265))," ")</f>
        <v xml:space="preserve"> </v>
      </c>
      <c r="S265" s="7"/>
      <c r="AC265" s="7" t="str">
        <f>IF(Z265&gt;0,Z265-(M265+P265+#REF!),"")</f>
        <v/>
      </c>
    </row>
    <row r="266" spans="13:29" ht="19" customHeight="1" x14ac:dyDescent="0.2">
      <c r="M266" s="1">
        <f t="shared" si="4"/>
        <v>0</v>
      </c>
      <c r="N266" s="1" t="str">
        <f>IFERROR(VLOOKUP(J:J,Прайс!A:C,3,0)*K266," ")</f>
        <v xml:space="preserve"> </v>
      </c>
      <c r="O266" s="7" t="str">
        <f>IFERROR(VLOOKUP(J:J,Прайс!A:E,5,0)*K266," ")</f>
        <v xml:space="preserve"> </v>
      </c>
      <c r="P266" s="1" t="str">
        <f>IFERROR(VLOOKUP(J:J,Прайс!A:F,6,0)*K266," ")</f>
        <v xml:space="preserve"> </v>
      </c>
      <c r="R266" s="7" t="str">
        <f>IFERROR(N266-(VLOOKUP(J:J,Прайс!A:J,10,0)+(#REF!+P266+O266+M266))," ")</f>
        <v xml:space="preserve"> </v>
      </c>
      <c r="S266" s="7"/>
      <c r="AC266" s="7" t="str">
        <f>IF(Z266&gt;0,Z266-(M266+P266+#REF!),"")</f>
        <v/>
      </c>
    </row>
    <row r="267" spans="13:29" ht="19" customHeight="1" x14ac:dyDescent="0.2">
      <c r="M267" s="1">
        <f t="shared" si="4"/>
        <v>0</v>
      </c>
      <c r="N267" s="1" t="str">
        <f>IFERROR(VLOOKUP(J:J,Прайс!A:C,3,0)*K267," ")</f>
        <v xml:space="preserve"> </v>
      </c>
      <c r="O267" s="7" t="str">
        <f>IFERROR(VLOOKUP(J:J,Прайс!A:E,5,0)*K267," ")</f>
        <v xml:space="preserve"> </v>
      </c>
      <c r="P267" s="1" t="str">
        <f>IFERROR(VLOOKUP(J:J,Прайс!A:F,6,0)*K267," ")</f>
        <v xml:space="preserve"> </v>
      </c>
      <c r="R267" s="7" t="str">
        <f>IFERROR(N267-(VLOOKUP(J:J,Прайс!A:J,10,0)+(#REF!+P267+O267+M267))," ")</f>
        <v xml:space="preserve"> </v>
      </c>
      <c r="S267" s="7"/>
      <c r="AC267" s="7" t="str">
        <f>IF(Z267&gt;0,Z267-(M267+P267+#REF!),"")</f>
        <v/>
      </c>
    </row>
    <row r="268" spans="13:29" ht="19" customHeight="1" x14ac:dyDescent="0.2">
      <c r="M268" s="1">
        <f t="shared" si="4"/>
        <v>0</v>
      </c>
      <c r="N268" s="1" t="str">
        <f>IFERROR(VLOOKUP(J:J,Прайс!A:C,3,0)*K268," ")</f>
        <v xml:space="preserve"> </v>
      </c>
      <c r="O268" s="7" t="str">
        <f>IFERROR(VLOOKUP(J:J,Прайс!A:E,5,0)*K268," ")</f>
        <v xml:space="preserve"> </v>
      </c>
      <c r="P268" s="1" t="str">
        <f>IFERROR(VLOOKUP(J:J,Прайс!A:F,6,0)*K268," ")</f>
        <v xml:space="preserve"> </v>
      </c>
      <c r="R268" s="7" t="str">
        <f>IFERROR(N268-(VLOOKUP(J:J,Прайс!A:J,10,0)+(#REF!+P268+O268+M268))," ")</f>
        <v xml:space="preserve"> </v>
      </c>
      <c r="S268" s="7"/>
      <c r="AC268" s="7" t="str">
        <f>IF(Z268&gt;0,Z268-(M268+P268+#REF!),"")</f>
        <v/>
      </c>
    </row>
    <row r="269" spans="13:29" ht="19" customHeight="1" x14ac:dyDescent="0.2">
      <c r="M269" s="1">
        <f t="shared" si="4"/>
        <v>0</v>
      </c>
      <c r="N269" s="1" t="str">
        <f>IFERROR(VLOOKUP(J:J,Прайс!A:C,3,0)*K269," ")</f>
        <v xml:space="preserve"> </v>
      </c>
      <c r="O269" s="7" t="str">
        <f>IFERROR(VLOOKUP(J:J,Прайс!A:E,5,0)*K269," ")</f>
        <v xml:space="preserve"> </v>
      </c>
      <c r="P269" s="1" t="str">
        <f>IFERROR(VLOOKUP(J:J,Прайс!A:F,6,0)*K269," ")</f>
        <v xml:space="preserve"> </v>
      </c>
      <c r="R269" s="7" t="str">
        <f>IFERROR(N269-(VLOOKUP(J:J,Прайс!A:J,10,0)+(#REF!+P269+O269+M269))," ")</f>
        <v xml:space="preserve"> </v>
      </c>
      <c r="S269" s="7"/>
      <c r="AC269" s="7" t="str">
        <f>IF(Z269&gt;0,Z269-(M269+P269+#REF!),"")</f>
        <v/>
      </c>
    </row>
    <row r="270" spans="13:29" ht="19" customHeight="1" x14ac:dyDescent="0.2">
      <c r="M270" s="1">
        <f t="shared" si="4"/>
        <v>0</v>
      </c>
      <c r="N270" s="1" t="str">
        <f>IFERROR(VLOOKUP(J:J,Прайс!A:C,3,0)*K270," ")</f>
        <v xml:space="preserve"> </v>
      </c>
      <c r="O270" s="7" t="str">
        <f>IFERROR(VLOOKUP(J:J,Прайс!A:E,5,0)*K270," ")</f>
        <v xml:space="preserve"> </v>
      </c>
      <c r="P270" s="1" t="str">
        <f>IFERROR(VLOOKUP(J:J,Прайс!A:F,6,0)*K270," ")</f>
        <v xml:space="preserve"> </v>
      </c>
      <c r="R270" s="7" t="str">
        <f>IFERROR(N270-(VLOOKUP(J:J,Прайс!A:J,10,0)+(#REF!+P270+O270+M270))," ")</f>
        <v xml:space="preserve"> </v>
      </c>
      <c r="S270" s="7"/>
      <c r="AC270" s="7" t="str">
        <f>IF(Z270&gt;0,Z270-(M270+P270+#REF!),"")</f>
        <v/>
      </c>
    </row>
    <row r="271" spans="13:29" ht="19" customHeight="1" x14ac:dyDescent="0.2">
      <c r="M271" s="1">
        <f t="shared" si="4"/>
        <v>0</v>
      </c>
      <c r="N271" s="1" t="str">
        <f>IFERROR(VLOOKUP(J:J,Прайс!A:C,3,0)*K271," ")</f>
        <v xml:space="preserve"> </v>
      </c>
      <c r="O271" s="7" t="str">
        <f>IFERROR(VLOOKUP(J:J,Прайс!A:E,5,0)*K271," ")</f>
        <v xml:space="preserve"> </v>
      </c>
      <c r="P271" s="1" t="str">
        <f>IFERROR(VLOOKUP(J:J,Прайс!A:F,6,0)*K271," ")</f>
        <v xml:space="preserve"> </v>
      </c>
      <c r="R271" s="7" t="str">
        <f>IFERROR(N271-(VLOOKUP(J:J,Прайс!A:J,10,0)+(#REF!+P271+O271+M271))," ")</f>
        <v xml:space="preserve"> </v>
      </c>
      <c r="S271" s="7"/>
      <c r="AC271" s="7" t="str">
        <f>IF(Z271&gt;0,Z271-(M271+P271+#REF!),"")</f>
        <v/>
      </c>
    </row>
    <row r="272" spans="13:29" ht="19" customHeight="1" x14ac:dyDescent="0.2">
      <c r="M272" s="1">
        <f t="shared" si="4"/>
        <v>0</v>
      </c>
      <c r="N272" s="1" t="str">
        <f>IFERROR(VLOOKUP(J:J,Прайс!A:C,3,0)*K272," ")</f>
        <v xml:space="preserve"> </v>
      </c>
      <c r="O272" s="7" t="str">
        <f>IFERROR(VLOOKUP(J:J,Прайс!A:E,5,0)*K272," ")</f>
        <v xml:space="preserve"> </v>
      </c>
      <c r="P272" s="1" t="str">
        <f>IFERROR(VLOOKUP(J:J,Прайс!A:F,6,0)*K272," ")</f>
        <v xml:space="preserve"> </v>
      </c>
      <c r="R272" s="7" t="str">
        <f>IFERROR(N272-(VLOOKUP(J:J,Прайс!A:J,10,0)+(#REF!+P272+O272+M272))," ")</f>
        <v xml:space="preserve"> </v>
      </c>
      <c r="S272" s="7"/>
      <c r="AC272" s="7" t="str">
        <f>IF(Z272&gt;0,Z272-(M272+P272+#REF!),"")</f>
        <v/>
      </c>
    </row>
    <row r="273" spans="13:29" ht="19" customHeight="1" x14ac:dyDescent="0.2">
      <c r="M273" s="1">
        <f t="shared" si="4"/>
        <v>0</v>
      </c>
      <c r="N273" s="1" t="str">
        <f>IFERROR(VLOOKUP(J:J,Прайс!A:C,3,0)*K273," ")</f>
        <v xml:space="preserve"> </v>
      </c>
      <c r="O273" s="7" t="str">
        <f>IFERROR(VLOOKUP(J:J,Прайс!A:E,5,0)*K273," ")</f>
        <v xml:space="preserve"> </v>
      </c>
      <c r="P273" s="1" t="str">
        <f>IFERROR(VLOOKUP(J:J,Прайс!A:F,6,0)*K273," ")</f>
        <v xml:space="preserve"> </v>
      </c>
      <c r="R273" s="7" t="str">
        <f>IFERROR(N273-(VLOOKUP(J:J,Прайс!A:J,10,0)+(#REF!+P273+O273+M273))," ")</f>
        <v xml:space="preserve"> </v>
      </c>
      <c r="S273" s="7"/>
      <c r="AC273" s="7" t="str">
        <f>IF(Z273&gt;0,Z273-(M273+P273+#REF!),"")</f>
        <v/>
      </c>
    </row>
    <row r="274" spans="13:29" ht="19" customHeight="1" x14ac:dyDescent="0.2">
      <c r="M274" s="1">
        <f t="shared" si="4"/>
        <v>0</v>
      </c>
      <c r="N274" s="1" t="str">
        <f>IFERROR(VLOOKUP(J:J,Прайс!A:C,3,0)*K274," ")</f>
        <v xml:space="preserve"> </v>
      </c>
      <c r="O274" s="7" t="str">
        <f>IFERROR(VLOOKUP(J:J,Прайс!A:E,5,0)*K274," ")</f>
        <v xml:space="preserve"> </v>
      </c>
      <c r="P274" s="1" t="str">
        <f>IFERROR(VLOOKUP(J:J,Прайс!A:F,6,0)*K274," ")</f>
        <v xml:space="preserve"> </v>
      </c>
      <c r="R274" s="7" t="str">
        <f>IFERROR(N274-(VLOOKUP(J:J,Прайс!A:J,10,0)+(#REF!+P274+O274+M274))," ")</f>
        <v xml:space="preserve"> </v>
      </c>
      <c r="S274" s="7"/>
      <c r="AC274" s="7" t="str">
        <f>IF(Z274&gt;0,Z274-(M274+P274+#REF!),"")</f>
        <v/>
      </c>
    </row>
    <row r="275" spans="13:29" ht="19" customHeight="1" x14ac:dyDescent="0.2">
      <c r="M275" s="1">
        <f t="shared" si="4"/>
        <v>0</v>
      </c>
      <c r="N275" s="1" t="str">
        <f>IFERROR(VLOOKUP(J:J,Прайс!A:C,3,0)*K275," ")</f>
        <v xml:space="preserve"> </v>
      </c>
      <c r="O275" s="7" t="str">
        <f>IFERROR(VLOOKUP(J:J,Прайс!A:E,5,0)*K275," ")</f>
        <v xml:space="preserve"> </v>
      </c>
      <c r="P275" s="1" t="str">
        <f>IFERROR(VLOOKUP(J:J,Прайс!A:F,6,0)*K275," ")</f>
        <v xml:space="preserve"> </v>
      </c>
      <c r="R275" s="7" t="str">
        <f>IFERROR(N275-(VLOOKUP(J:J,Прайс!A:J,10,0)+(#REF!+P275+O275+M275))," ")</f>
        <v xml:space="preserve"> </v>
      </c>
      <c r="S275" s="7"/>
      <c r="AC275" s="7" t="str">
        <f>IF(Z275&gt;0,Z275-(M275+P275+#REF!),"")</f>
        <v/>
      </c>
    </row>
    <row r="276" spans="13:29" ht="19" customHeight="1" x14ac:dyDescent="0.2">
      <c r="M276" s="1">
        <f t="shared" si="4"/>
        <v>0</v>
      </c>
      <c r="N276" s="1" t="str">
        <f>IFERROR(VLOOKUP(J:J,Прайс!A:C,3,0)*K276," ")</f>
        <v xml:space="preserve"> </v>
      </c>
      <c r="O276" s="7" t="str">
        <f>IFERROR(VLOOKUP(J:J,Прайс!A:E,5,0)*K276," ")</f>
        <v xml:space="preserve"> </v>
      </c>
      <c r="P276" s="1" t="str">
        <f>IFERROR(VLOOKUP(J:J,Прайс!A:F,6,0)*K276," ")</f>
        <v xml:space="preserve"> </v>
      </c>
      <c r="R276" s="7" t="str">
        <f>IFERROR(N276-(VLOOKUP(J:J,Прайс!A:J,10,0)+(#REF!+P276+O276+M276))," ")</f>
        <v xml:space="preserve"> </v>
      </c>
      <c r="S276" s="7"/>
      <c r="AC276" s="7" t="str">
        <f>IF(Z276&gt;0,Z276-(M276+P276+#REF!),"")</f>
        <v/>
      </c>
    </row>
    <row r="277" spans="13:29" ht="19" customHeight="1" x14ac:dyDescent="0.2">
      <c r="M277" s="1">
        <f t="shared" si="4"/>
        <v>0</v>
      </c>
      <c r="N277" s="1" t="str">
        <f>IFERROR(VLOOKUP(J:J,Прайс!A:C,3,0)*K277," ")</f>
        <v xml:space="preserve"> </v>
      </c>
      <c r="O277" s="7" t="str">
        <f>IFERROR(VLOOKUP(J:J,Прайс!A:E,5,0)*K277," ")</f>
        <v xml:space="preserve"> </v>
      </c>
      <c r="P277" s="1" t="str">
        <f>IFERROR(VLOOKUP(J:J,Прайс!A:F,6,0)*K277," ")</f>
        <v xml:space="preserve"> </v>
      </c>
      <c r="R277" s="7" t="str">
        <f>IFERROR(N277-(VLOOKUP(J:J,Прайс!A:J,10,0)+(#REF!+P277+O277+M277))," ")</f>
        <v xml:space="preserve"> </v>
      </c>
      <c r="S277" s="7"/>
      <c r="AC277" s="7" t="str">
        <f>IF(Z277&gt;0,Z277-(M277+P277+#REF!),"")</f>
        <v/>
      </c>
    </row>
    <row r="278" spans="13:29" ht="19" customHeight="1" x14ac:dyDescent="0.2">
      <c r="M278" s="1">
        <f t="shared" si="4"/>
        <v>0</v>
      </c>
      <c r="N278" s="1" t="str">
        <f>IFERROR(VLOOKUP(J:J,Прайс!A:C,3,0)*K278," ")</f>
        <v xml:space="preserve"> </v>
      </c>
      <c r="O278" s="7" t="str">
        <f>IFERROR(VLOOKUP(J:J,Прайс!A:E,5,0)*K278," ")</f>
        <v xml:space="preserve"> </v>
      </c>
      <c r="P278" s="1" t="str">
        <f>IFERROR(VLOOKUP(J:J,Прайс!A:F,6,0)*K278," ")</f>
        <v xml:space="preserve"> </v>
      </c>
      <c r="R278" s="7" t="str">
        <f>IFERROR(N278-(VLOOKUP(J:J,Прайс!A:J,10,0)+(#REF!+P278+O278+M278))," ")</f>
        <v xml:space="preserve"> </v>
      </c>
      <c r="S278" s="7"/>
      <c r="AC278" s="7" t="str">
        <f>IF(Z278&gt;0,Z278-(M278+P278+#REF!),"")</f>
        <v/>
      </c>
    </row>
    <row r="279" spans="13:29" ht="19" customHeight="1" x14ac:dyDescent="0.2">
      <c r="M279" s="1">
        <f t="shared" si="4"/>
        <v>0</v>
      </c>
      <c r="N279" s="1" t="str">
        <f>IFERROR(VLOOKUP(J:J,Прайс!A:C,3,0)*K279," ")</f>
        <v xml:space="preserve"> </v>
      </c>
      <c r="O279" s="7" t="str">
        <f>IFERROR(VLOOKUP(J:J,Прайс!A:E,5,0)*K279," ")</f>
        <v xml:space="preserve"> </v>
      </c>
      <c r="P279" s="1" t="str">
        <f>IFERROR(VLOOKUP(J:J,Прайс!A:F,6,0)*K279," ")</f>
        <v xml:space="preserve"> </v>
      </c>
      <c r="R279" s="7" t="str">
        <f>IFERROR(N279-(VLOOKUP(J:J,Прайс!A:J,10,0)+(#REF!+P279+O279+M279))," ")</f>
        <v xml:space="preserve"> </v>
      </c>
      <c r="S279" s="7"/>
      <c r="AC279" s="7" t="str">
        <f>IF(Z279&gt;0,Z279-(M279+P279+#REF!),"")</f>
        <v/>
      </c>
    </row>
    <row r="280" spans="13:29" ht="19" customHeight="1" x14ac:dyDescent="0.2">
      <c r="M280" s="1">
        <f t="shared" si="4"/>
        <v>0</v>
      </c>
      <c r="N280" s="1" t="str">
        <f>IFERROR(VLOOKUP(J:J,Прайс!A:C,3,0)*K280," ")</f>
        <v xml:space="preserve"> </v>
      </c>
      <c r="O280" s="7" t="str">
        <f>IFERROR(VLOOKUP(J:J,Прайс!A:E,5,0)*K280," ")</f>
        <v xml:space="preserve"> </v>
      </c>
      <c r="P280" s="1" t="str">
        <f>IFERROR(VLOOKUP(J:J,Прайс!A:F,6,0)*K280," ")</f>
        <v xml:space="preserve"> </v>
      </c>
      <c r="R280" s="7" t="str">
        <f>IFERROR(N280-(VLOOKUP(J:J,Прайс!A:J,10,0)+(#REF!+P280+O280+M280))," ")</f>
        <v xml:space="preserve"> </v>
      </c>
      <c r="S280" s="7"/>
      <c r="AC280" s="7" t="str">
        <f>IF(Z280&gt;0,Z280-(M280+P280+#REF!),"")</f>
        <v/>
      </c>
    </row>
    <row r="281" spans="13:29" ht="19" customHeight="1" x14ac:dyDescent="0.2">
      <c r="M281" s="1">
        <f t="shared" si="4"/>
        <v>0</v>
      </c>
      <c r="N281" s="1" t="str">
        <f>IFERROR(VLOOKUP(J:J,Прайс!A:C,3,0)*K281," ")</f>
        <v xml:space="preserve"> </v>
      </c>
      <c r="O281" s="7" t="str">
        <f>IFERROR(VLOOKUP(J:J,Прайс!A:E,5,0)*K281," ")</f>
        <v xml:space="preserve"> </v>
      </c>
      <c r="P281" s="1" t="str">
        <f>IFERROR(VLOOKUP(J:J,Прайс!A:F,6,0)*K281," ")</f>
        <v xml:space="preserve"> </v>
      </c>
      <c r="R281" s="7" t="str">
        <f>IFERROR(N281-(VLOOKUP(J:J,Прайс!A:J,10,0)+(#REF!+P281+O281+M281))," ")</f>
        <v xml:space="preserve"> </v>
      </c>
      <c r="S281" s="7"/>
      <c r="AC281" s="7" t="str">
        <f>IF(Z281&gt;0,Z281-(M281+P281+#REF!),"")</f>
        <v/>
      </c>
    </row>
    <row r="282" spans="13:29" ht="19" customHeight="1" x14ac:dyDescent="0.2">
      <c r="M282" s="1">
        <f t="shared" si="4"/>
        <v>0</v>
      </c>
      <c r="N282" s="1" t="str">
        <f>IFERROR(VLOOKUP(J:J,Прайс!A:C,3,0)*K282," ")</f>
        <v xml:space="preserve"> </v>
      </c>
      <c r="O282" s="7" t="str">
        <f>IFERROR(VLOOKUP(J:J,Прайс!A:E,5,0)*K282," ")</f>
        <v xml:space="preserve"> </v>
      </c>
      <c r="P282" s="1" t="str">
        <f>IFERROR(VLOOKUP(J:J,Прайс!A:F,6,0)*K282," ")</f>
        <v xml:space="preserve"> </v>
      </c>
      <c r="R282" s="7" t="str">
        <f>IFERROR(N282-(VLOOKUP(J:J,Прайс!A:J,10,0)+(#REF!+P282+O282+M282))," ")</f>
        <v xml:space="preserve"> </v>
      </c>
      <c r="S282" s="7"/>
      <c r="AC282" s="7" t="str">
        <f>IF(Z282&gt;0,Z282-(M282+P282+#REF!),"")</f>
        <v/>
      </c>
    </row>
    <row r="283" spans="13:29" ht="19" customHeight="1" x14ac:dyDescent="0.2">
      <c r="M283" s="1">
        <f t="shared" si="4"/>
        <v>0</v>
      </c>
      <c r="N283" s="1" t="str">
        <f>IFERROR(VLOOKUP(J:J,Прайс!A:C,3,0)*K283," ")</f>
        <v xml:space="preserve"> </v>
      </c>
      <c r="O283" s="7" t="str">
        <f>IFERROR(VLOOKUP(J:J,Прайс!A:E,5,0)*K283," ")</f>
        <v xml:space="preserve"> </v>
      </c>
      <c r="P283" s="1" t="str">
        <f>IFERROR(VLOOKUP(J:J,Прайс!A:F,6,0)*K283," ")</f>
        <v xml:space="preserve"> </v>
      </c>
      <c r="R283" s="7" t="str">
        <f>IFERROR(N283-(VLOOKUP(J:J,Прайс!A:J,10,0)+(#REF!+P283+O283+M283))," ")</f>
        <v xml:space="preserve"> </v>
      </c>
      <c r="S283" s="7"/>
      <c r="AC283" s="7" t="str">
        <f>IF(Z283&gt;0,Z283-(M283+P283+#REF!),"")</f>
        <v/>
      </c>
    </row>
    <row r="284" spans="13:29" ht="19" customHeight="1" x14ac:dyDescent="0.2">
      <c r="M284" s="1">
        <f t="shared" si="4"/>
        <v>0</v>
      </c>
      <c r="N284" s="1" t="str">
        <f>IFERROR(VLOOKUP(J:J,Прайс!A:C,3,0)*K284," ")</f>
        <v xml:space="preserve"> </v>
      </c>
      <c r="O284" s="7" t="str">
        <f>IFERROR(VLOOKUP(J:J,Прайс!A:E,5,0)*K284," ")</f>
        <v xml:space="preserve"> </v>
      </c>
      <c r="P284" s="1" t="str">
        <f>IFERROR(VLOOKUP(J:J,Прайс!A:F,6,0)*K284," ")</f>
        <v xml:space="preserve"> </v>
      </c>
      <c r="R284" s="7" t="str">
        <f>IFERROR(N284-(VLOOKUP(J:J,Прайс!A:J,10,0)+(#REF!+P284+O284+M284))," ")</f>
        <v xml:space="preserve"> </v>
      </c>
      <c r="S284" s="7"/>
      <c r="AC284" s="7" t="str">
        <f>IF(Z284&gt;0,Z284-(M284+P284+#REF!),"")</f>
        <v/>
      </c>
    </row>
    <row r="285" spans="13:29" ht="19" customHeight="1" x14ac:dyDescent="0.2">
      <c r="M285" s="1">
        <f t="shared" si="4"/>
        <v>0</v>
      </c>
      <c r="N285" s="1" t="str">
        <f>IFERROR(VLOOKUP(J:J,Прайс!A:C,3,0)*K285," ")</f>
        <v xml:space="preserve"> </v>
      </c>
      <c r="O285" s="7" t="str">
        <f>IFERROR(VLOOKUP(J:J,Прайс!A:E,5,0)*K285," ")</f>
        <v xml:space="preserve"> </v>
      </c>
      <c r="P285" s="1" t="str">
        <f>IFERROR(VLOOKUP(J:J,Прайс!A:F,6,0)*K285," ")</f>
        <v xml:space="preserve"> </v>
      </c>
      <c r="R285" s="7" t="str">
        <f>IFERROR(N285-(VLOOKUP(J:J,Прайс!A:J,10,0)+(#REF!+P285+O285+M285))," ")</f>
        <v xml:space="preserve"> </v>
      </c>
      <c r="S285" s="7"/>
      <c r="AC285" s="7" t="str">
        <f>IF(Z285&gt;0,Z285-(M285+P285+#REF!),"")</f>
        <v/>
      </c>
    </row>
    <row r="286" spans="13:29" ht="19" customHeight="1" x14ac:dyDescent="0.2">
      <c r="M286" s="1">
        <f t="shared" si="4"/>
        <v>0</v>
      </c>
      <c r="N286" s="1" t="str">
        <f>IFERROR(VLOOKUP(J:J,Прайс!A:C,3,0)*K286," ")</f>
        <v xml:space="preserve"> </v>
      </c>
      <c r="O286" s="7" t="str">
        <f>IFERROR(VLOOKUP(J:J,Прайс!A:E,5,0)*K286," ")</f>
        <v xml:space="preserve"> </v>
      </c>
      <c r="P286" s="1" t="str">
        <f>IFERROR(VLOOKUP(J:J,Прайс!A:F,6,0)*K286," ")</f>
        <v xml:space="preserve"> </v>
      </c>
      <c r="R286" s="7" t="str">
        <f>IFERROR(N286-(VLOOKUP(J:J,Прайс!A:J,10,0)+(#REF!+P286+O286+M286))," ")</f>
        <v xml:space="preserve"> </v>
      </c>
      <c r="S286" s="7"/>
      <c r="AC286" s="7" t="str">
        <f>IF(Z286&gt;0,Z286-(M286+P286+#REF!),"")</f>
        <v/>
      </c>
    </row>
    <row r="287" spans="13:29" ht="19" customHeight="1" x14ac:dyDescent="0.2">
      <c r="M287" s="1">
        <f t="shared" si="4"/>
        <v>0</v>
      </c>
      <c r="N287" s="1" t="str">
        <f>IFERROR(VLOOKUP(J:J,Прайс!A:C,3,0)*K287," ")</f>
        <v xml:space="preserve"> </v>
      </c>
      <c r="O287" s="7" t="str">
        <f>IFERROR(VLOOKUP(J:J,Прайс!A:E,5,0)*K287," ")</f>
        <v xml:space="preserve"> </v>
      </c>
      <c r="P287" s="1" t="str">
        <f>IFERROR(VLOOKUP(J:J,Прайс!A:F,6,0)*K287," ")</f>
        <v xml:space="preserve"> </v>
      </c>
      <c r="R287" s="7" t="str">
        <f>IFERROR(N287-(VLOOKUP(J:J,Прайс!A:J,10,0)+(#REF!+P287+O287+M287))," ")</f>
        <v xml:space="preserve"> </v>
      </c>
      <c r="S287" s="7"/>
      <c r="AC287" s="7" t="str">
        <f>IF(Z287&gt;0,Z287-(M287+P287+#REF!),"")</f>
        <v/>
      </c>
    </row>
    <row r="288" spans="13:29" ht="19" customHeight="1" x14ac:dyDescent="0.2">
      <c r="M288" s="1">
        <f t="shared" si="4"/>
        <v>0</v>
      </c>
      <c r="N288" s="1" t="str">
        <f>IFERROR(VLOOKUP(J:J,Прайс!A:C,3,0)*K288," ")</f>
        <v xml:space="preserve"> </v>
      </c>
      <c r="O288" s="7" t="str">
        <f>IFERROR(VLOOKUP(J:J,Прайс!A:E,5,0)*K288," ")</f>
        <v xml:space="preserve"> </v>
      </c>
      <c r="P288" s="1" t="str">
        <f>IFERROR(VLOOKUP(J:J,Прайс!A:F,6,0)*K288," ")</f>
        <v xml:space="preserve"> </v>
      </c>
      <c r="R288" s="7" t="str">
        <f>IFERROR(N288-(VLOOKUP(J:J,Прайс!A:J,10,0)+(#REF!+P288+O288+M288))," ")</f>
        <v xml:space="preserve"> </v>
      </c>
      <c r="S288" s="7"/>
      <c r="AC288" s="7" t="str">
        <f>IF(Z288&gt;0,Z288-(M288+P288+#REF!),"")</f>
        <v/>
      </c>
    </row>
    <row r="289" spans="13:29" ht="19" customHeight="1" x14ac:dyDescent="0.2">
      <c r="M289" s="1">
        <f t="shared" si="4"/>
        <v>0</v>
      </c>
      <c r="N289" s="1" t="str">
        <f>IFERROR(VLOOKUP(J:J,Прайс!A:C,3,0)*K289," ")</f>
        <v xml:space="preserve"> </v>
      </c>
      <c r="O289" s="7" t="str">
        <f>IFERROR(VLOOKUP(J:J,Прайс!A:E,5,0)*K289," ")</f>
        <v xml:space="preserve"> </v>
      </c>
      <c r="P289" s="1" t="str">
        <f>IFERROR(VLOOKUP(J:J,Прайс!A:F,6,0)*K289," ")</f>
        <v xml:space="preserve"> </v>
      </c>
      <c r="R289" s="7" t="str">
        <f>IFERROR(N289-(VLOOKUP(J:J,Прайс!A:J,10,0)+(#REF!+P289+O289+M289))," ")</f>
        <v xml:space="preserve"> </v>
      </c>
      <c r="S289" s="7"/>
      <c r="AC289" s="7" t="str">
        <f>IF(Z289&gt;0,Z289-(M289+P289+#REF!),"")</f>
        <v/>
      </c>
    </row>
    <row r="290" spans="13:29" ht="19" customHeight="1" x14ac:dyDescent="0.2">
      <c r="M290" s="1">
        <f t="shared" si="4"/>
        <v>0</v>
      </c>
      <c r="N290" s="1" t="str">
        <f>IFERROR(VLOOKUP(J:J,Прайс!A:C,3,0)*K290," ")</f>
        <v xml:space="preserve"> </v>
      </c>
      <c r="O290" s="7" t="str">
        <f>IFERROR(VLOOKUP(J:J,Прайс!A:E,5,0)*K290," ")</f>
        <v xml:space="preserve"> </v>
      </c>
      <c r="P290" s="1" t="str">
        <f>IFERROR(VLOOKUP(J:J,Прайс!A:F,6,0)*K290," ")</f>
        <v xml:space="preserve"> </v>
      </c>
      <c r="R290" s="7" t="str">
        <f>IFERROR(N290-(VLOOKUP(J:J,Прайс!A:J,10,0)+(#REF!+P290+O290+M290))," ")</f>
        <v xml:space="preserve"> </v>
      </c>
      <c r="S290" s="7"/>
      <c r="AC290" s="7" t="str">
        <f>IF(Z290&gt;0,Z290-(M290+P290+#REF!),"")</f>
        <v/>
      </c>
    </row>
    <row r="291" spans="13:29" ht="19" customHeight="1" x14ac:dyDescent="0.2">
      <c r="M291" s="1">
        <f t="shared" si="4"/>
        <v>0</v>
      </c>
      <c r="N291" s="1" t="str">
        <f>IFERROR(VLOOKUP(J:J,Прайс!A:C,3,0)*K291," ")</f>
        <v xml:space="preserve"> </v>
      </c>
      <c r="O291" s="7" t="str">
        <f>IFERROR(VLOOKUP(J:J,Прайс!A:E,5,0)*K291," ")</f>
        <v xml:space="preserve"> </v>
      </c>
      <c r="P291" s="1" t="str">
        <f>IFERROR(VLOOKUP(J:J,Прайс!A:F,6,0)*K291," ")</f>
        <v xml:space="preserve"> </v>
      </c>
      <c r="R291" s="7" t="str">
        <f>IFERROR(N291-(VLOOKUP(J:J,Прайс!A:J,10,0)+(#REF!+P291+O291+M291))," ")</f>
        <v xml:space="preserve"> </v>
      </c>
      <c r="S291" s="7"/>
      <c r="AC291" s="7" t="str">
        <f>IF(Z291&gt;0,Z291-(M291+P291+#REF!),"")</f>
        <v/>
      </c>
    </row>
    <row r="292" spans="13:29" ht="19" customHeight="1" x14ac:dyDescent="0.2">
      <c r="M292" s="1">
        <f t="shared" si="4"/>
        <v>0</v>
      </c>
      <c r="N292" s="1" t="str">
        <f>IFERROR(VLOOKUP(J:J,Прайс!A:C,3,0)*K292," ")</f>
        <v xml:space="preserve"> </v>
      </c>
      <c r="O292" s="7" t="str">
        <f>IFERROR(VLOOKUP(J:J,Прайс!A:E,5,0)*K292," ")</f>
        <v xml:space="preserve"> </v>
      </c>
      <c r="P292" s="1" t="str">
        <f>IFERROR(VLOOKUP(J:J,Прайс!A:F,6,0)*K292," ")</f>
        <v xml:space="preserve"> </v>
      </c>
      <c r="R292" s="7" t="str">
        <f>IFERROR(N292-(VLOOKUP(J:J,Прайс!A:J,10,0)+(#REF!+P292+O292+M292))," ")</f>
        <v xml:space="preserve"> </v>
      </c>
      <c r="S292" s="7"/>
      <c r="AC292" s="7" t="str">
        <f>IF(Z292&gt;0,Z292-(M292+P292+#REF!),"")</f>
        <v/>
      </c>
    </row>
    <row r="293" spans="13:29" ht="19" customHeight="1" x14ac:dyDescent="0.2">
      <c r="M293" s="1">
        <f t="shared" si="4"/>
        <v>0</v>
      </c>
      <c r="N293" s="1" t="str">
        <f>IFERROR(VLOOKUP(J:J,Прайс!A:C,3,0)*K293," ")</f>
        <v xml:space="preserve"> </v>
      </c>
      <c r="O293" s="7" t="str">
        <f>IFERROR(VLOOKUP(J:J,Прайс!A:E,5,0)*K293," ")</f>
        <v xml:space="preserve"> </v>
      </c>
      <c r="P293" s="1" t="str">
        <f>IFERROR(VLOOKUP(J:J,Прайс!A:F,6,0)*K293," ")</f>
        <v xml:space="preserve"> </v>
      </c>
      <c r="R293" s="7" t="str">
        <f>IFERROR(N293-(VLOOKUP(J:J,Прайс!A:J,10,0)+(#REF!+P293+O293+M293))," ")</f>
        <v xml:space="preserve"> </v>
      </c>
      <c r="S293" s="7"/>
      <c r="AC293" s="7" t="str">
        <f>IF(Z293&gt;0,Z293-(M293+P293+#REF!),"")</f>
        <v/>
      </c>
    </row>
    <row r="294" spans="13:29" ht="19" customHeight="1" x14ac:dyDescent="0.2">
      <c r="M294" s="1">
        <f t="shared" si="4"/>
        <v>0</v>
      </c>
      <c r="N294" s="1" t="str">
        <f>IFERROR(VLOOKUP(J:J,Прайс!A:C,3,0)*K294," ")</f>
        <v xml:space="preserve"> </v>
      </c>
      <c r="O294" s="7" t="str">
        <f>IFERROR(VLOOKUP(J:J,Прайс!A:E,5,0)*K294," ")</f>
        <v xml:space="preserve"> </v>
      </c>
      <c r="P294" s="1" t="str">
        <f>IFERROR(VLOOKUP(J:J,Прайс!A:F,6,0)*K294," ")</f>
        <v xml:space="preserve"> </v>
      </c>
      <c r="R294" s="7" t="str">
        <f>IFERROR(N294-(VLOOKUP(J:J,Прайс!A:J,10,0)+(#REF!+P294+O294+M294))," ")</f>
        <v xml:space="preserve"> </v>
      </c>
      <c r="S294" s="7"/>
      <c r="AC294" s="7" t="str">
        <f>IF(Z294&gt;0,Z294-(M294+P294+#REF!),"")</f>
        <v/>
      </c>
    </row>
    <row r="295" spans="13:29" ht="19" customHeight="1" x14ac:dyDescent="0.2">
      <c r="M295" s="1">
        <f t="shared" si="4"/>
        <v>0</v>
      </c>
      <c r="N295" s="1" t="str">
        <f>IFERROR(VLOOKUP(J:J,Прайс!A:C,3,0)*K295," ")</f>
        <v xml:space="preserve"> </v>
      </c>
      <c r="O295" s="7" t="str">
        <f>IFERROR(VLOOKUP(J:J,Прайс!A:E,5,0)*K295," ")</f>
        <v xml:space="preserve"> </v>
      </c>
      <c r="P295" s="1" t="str">
        <f>IFERROR(VLOOKUP(J:J,Прайс!A:F,6,0)*K295," ")</f>
        <v xml:space="preserve"> </v>
      </c>
      <c r="R295" s="7" t="str">
        <f>IFERROR(N295-(VLOOKUP(J:J,Прайс!A:J,10,0)+(#REF!+P295+O295+M295))," ")</f>
        <v xml:space="preserve"> </v>
      </c>
      <c r="S295" s="7"/>
      <c r="AC295" s="7" t="str">
        <f>IF(Z295&gt;0,Z295-(M295+P295+#REF!),"")</f>
        <v/>
      </c>
    </row>
    <row r="296" spans="13:29" ht="19" customHeight="1" x14ac:dyDescent="0.2">
      <c r="M296" s="1">
        <f t="shared" si="4"/>
        <v>0</v>
      </c>
      <c r="N296" s="1" t="str">
        <f>IFERROR(VLOOKUP(J:J,Прайс!A:C,3,0)*K296," ")</f>
        <v xml:space="preserve"> </v>
      </c>
      <c r="O296" s="7" t="str">
        <f>IFERROR(VLOOKUP(J:J,Прайс!A:E,5,0)*K296," ")</f>
        <v xml:space="preserve"> </v>
      </c>
      <c r="P296" s="1" t="str">
        <f>IFERROR(VLOOKUP(J:J,Прайс!A:F,6,0)*K296," ")</f>
        <v xml:space="preserve"> </v>
      </c>
      <c r="R296" s="7" t="str">
        <f>IFERROR(N296-(VLOOKUP(J:J,Прайс!A:J,10,0)+(#REF!+P296+O296+M296))," ")</f>
        <v xml:space="preserve"> </v>
      </c>
      <c r="S296" s="7"/>
      <c r="AC296" s="7" t="str">
        <f>IF(Z296&gt;0,Z296-(M296+P296+#REF!),"")</f>
        <v/>
      </c>
    </row>
    <row r="297" spans="13:29" ht="19" customHeight="1" x14ac:dyDescent="0.2">
      <c r="M297" s="1">
        <f t="shared" si="4"/>
        <v>0</v>
      </c>
      <c r="N297" s="1" t="str">
        <f>IFERROR(VLOOKUP(J:J,Прайс!A:C,3,0)*K297," ")</f>
        <v xml:space="preserve"> </v>
      </c>
      <c r="O297" s="7" t="str">
        <f>IFERROR(VLOOKUP(J:J,Прайс!A:E,5,0)*K297," ")</f>
        <v xml:space="preserve"> </v>
      </c>
      <c r="P297" s="1" t="str">
        <f>IFERROR(VLOOKUP(J:J,Прайс!A:F,6,0)*K297," ")</f>
        <v xml:space="preserve"> </v>
      </c>
      <c r="R297" s="7" t="str">
        <f>IFERROR(N297-(VLOOKUP(J:J,Прайс!A:J,10,0)+(#REF!+P297+O297+M297))," ")</f>
        <v xml:space="preserve"> </v>
      </c>
      <c r="S297" s="7"/>
      <c r="AC297" s="7" t="str">
        <f>IF(Z297&gt;0,Z297-(M297+P297+#REF!),"")</f>
        <v/>
      </c>
    </row>
    <row r="298" spans="13:29" ht="19" customHeight="1" x14ac:dyDescent="0.2">
      <c r="M298" s="1">
        <f t="shared" si="4"/>
        <v>0</v>
      </c>
      <c r="N298" s="1" t="str">
        <f>IFERROR(VLOOKUP(J:J,Прайс!A:C,3,0)*K298," ")</f>
        <v xml:space="preserve"> </v>
      </c>
      <c r="O298" s="7" t="str">
        <f>IFERROR(VLOOKUP(J:J,Прайс!A:E,5,0)*K298," ")</f>
        <v xml:space="preserve"> </v>
      </c>
      <c r="P298" s="1" t="str">
        <f>IFERROR(VLOOKUP(J:J,Прайс!A:F,6,0)*K298," ")</f>
        <v xml:space="preserve"> </v>
      </c>
      <c r="R298" s="7" t="str">
        <f>IFERROR(N298-(VLOOKUP(J:J,Прайс!A:J,10,0)+(#REF!+P298+O298+M298))," ")</f>
        <v xml:space="preserve"> </v>
      </c>
      <c r="S298" s="7"/>
      <c r="AC298" s="7" t="str">
        <f>IF(Z298&gt;0,Z298-(M298+P298+#REF!),"")</f>
        <v/>
      </c>
    </row>
    <row r="299" spans="13:29" ht="19" customHeight="1" x14ac:dyDescent="0.2">
      <c r="M299" s="1">
        <f t="shared" si="4"/>
        <v>0</v>
      </c>
      <c r="N299" s="1" t="str">
        <f>IFERROR(VLOOKUP(J:J,Прайс!A:C,3,0)*K299," ")</f>
        <v xml:space="preserve"> </v>
      </c>
      <c r="O299" s="7" t="str">
        <f>IFERROR(VLOOKUP(J:J,Прайс!A:E,5,0)*K299," ")</f>
        <v xml:space="preserve"> </v>
      </c>
      <c r="P299" s="1" t="str">
        <f>IFERROR(VLOOKUP(J:J,Прайс!A:F,6,0)*K299," ")</f>
        <v xml:space="preserve"> </v>
      </c>
      <c r="R299" s="7" t="str">
        <f>IFERROR(N299-(VLOOKUP(J:J,Прайс!A:J,10,0)+(#REF!+P299+O299+M299))," ")</f>
        <v xml:space="preserve"> </v>
      </c>
      <c r="S299" s="7"/>
      <c r="AC299" s="7" t="str">
        <f>IF(Z299&gt;0,Z299-(M299+P299+#REF!),"")</f>
        <v/>
      </c>
    </row>
    <row r="300" spans="13:29" ht="19" customHeight="1" x14ac:dyDescent="0.2">
      <c r="M300" s="1">
        <f t="shared" si="4"/>
        <v>0</v>
      </c>
      <c r="N300" s="1" t="str">
        <f>IFERROR(VLOOKUP(J:J,Прайс!A:C,3,0)*K300," ")</f>
        <v xml:space="preserve"> </v>
      </c>
      <c r="O300" s="7" t="str">
        <f>IFERROR(VLOOKUP(J:J,Прайс!A:E,5,0)*K300," ")</f>
        <v xml:space="preserve"> </v>
      </c>
      <c r="P300" s="1" t="str">
        <f>IFERROR(VLOOKUP(J:J,Прайс!A:F,6,0)*K300," ")</f>
        <v xml:space="preserve"> </v>
      </c>
      <c r="R300" s="7" t="str">
        <f>IFERROR(N300-(VLOOKUP(J:J,Прайс!A:J,10,0)+(#REF!+P300+O300+M300))," ")</f>
        <v xml:space="preserve"> </v>
      </c>
      <c r="S300" s="7"/>
      <c r="AC300" s="7" t="str">
        <f>IF(Z300&gt;0,Z300-(M300+P300+#REF!),"")</f>
        <v/>
      </c>
    </row>
    <row r="301" spans="13:29" ht="19" customHeight="1" x14ac:dyDescent="0.2">
      <c r="M301" s="1">
        <f t="shared" si="4"/>
        <v>0</v>
      </c>
      <c r="N301" s="1" t="str">
        <f>IFERROR(VLOOKUP(J:J,Прайс!A:C,3,0)*K301," ")</f>
        <v xml:space="preserve"> </v>
      </c>
      <c r="O301" s="7" t="str">
        <f>IFERROR(VLOOKUP(J:J,Прайс!A:E,5,0)*K301," ")</f>
        <v xml:space="preserve"> </v>
      </c>
      <c r="P301" s="1" t="str">
        <f>IFERROR(VLOOKUP(J:J,Прайс!A:F,6,0)*K301," ")</f>
        <v xml:space="preserve"> </v>
      </c>
      <c r="R301" s="7" t="str">
        <f>IFERROR(N301-(VLOOKUP(J:J,Прайс!A:J,10,0)+(#REF!+P301+O301+M301))," ")</f>
        <v xml:space="preserve"> </v>
      </c>
      <c r="S301" s="7"/>
      <c r="AC301" s="7" t="str">
        <f>IF(Z301&gt;0,Z301-(M301+P301+#REF!),"")</f>
        <v/>
      </c>
    </row>
    <row r="302" spans="13:29" ht="19" customHeight="1" x14ac:dyDescent="0.2">
      <c r="M302" s="1">
        <f t="shared" si="4"/>
        <v>0</v>
      </c>
      <c r="N302" s="1" t="str">
        <f>IFERROR(VLOOKUP(J:J,Прайс!A:C,3,0)*K302," ")</f>
        <v xml:space="preserve"> </v>
      </c>
      <c r="O302" s="7" t="str">
        <f>IFERROR(VLOOKUP(J:J,Прайс!A:E,5,0)*K302," ")</f>
        <v xml:space="preserve"> </v>
      </c>
      <c r="P302" s="1" t="str">
        <f>IFERROR(VLOOKUP(J:J,Прайс!A:F,6,0)*K302," ")</f>
        <v xml:space="preserve"> </v>
      </c>
      <c r="R302" s="7" t="str">
        <f>IFERROR(N302-(VLOOKUP(J:J,Прайс!A:J,10,0)+(#REF!+P302+O302+M302))," ")</f>
        <v xml:space="preserve"> </v>
      </c>
      <c r="S302" s="7"/>
      <c r="AC302" s="7" t="str">
        <f>IF(Z302&gt;0,Z302-(M302+P302+#REF!),"")</f>
        <v/>
      </c>
    </row>
    <row r="303" spans="13:29" ht="19" customHeight="1" x14ac:dyDescent="0.2">
      <c r="M303" s="1">
        <f t="shared" si="4"/>
        <v>0</v>
      </c>
      <c r="N303" s="1" t="str">
        <f>IFERROR(VLOOKUP(J:J,Прайс!A:C,3,0)*K303," ")</f>
        <v xml:space="preserve"> </v>
      </c>
      <c r="O303" s="7" t="str">
        <f>IFERROR(VLOOKUP(J:J,Прайс!A:E,5,0)*K303," ")</f>
        <v xml:space="preserve"> </v>
      </c>
      <c r="P303" s="1" t="str">
        <f>IFERROR(VLOOKUP(J:J,Прайс!A:F,6,0)*K303," ")</f>
        <v xml:space="preserve"> </v>
      </c>
      <c r="R303" s="7" t="str">
        <f>IFERROR(N303-(VLOOKUP(J:J,Прайс!A:J,10,0)+(#REF!+P303+O303+M303))," ")</f>
        <v xml:space="preserve"> </v>
      </c>
      <c r="S303" s="7"/>
      <c r="AC303" s="7" t="str">
        <f>IF(Z303&gt;0,Z303-(M303+P303+#REF!),"")</f>
        <v/>
      </c>
    </row>
    <row r="304" spans="13:29" ht="19" customHeight="1" x14ac:dyDescent="0.2">
      <c r="M304" s="1">
        <f t="shared" si="4"/>
        <v>0</v>
      </c>
      <c r="N304" s="1" t="str">
        <f>IFERROR(VLOOKUP(J:J,Прайс!A:C,3,0)*K304," ")</f>
        <v xml:space="preserve"> </v>
      </c>
      <c r="O304" s="7" t="str">
        <f>IFERROR(VLOOKUP(J:J,Прайс!A:E,5,0)*K304," ")</f>
        <v xml:space="preserve"> </v>
      </c>
      <c r="P304" s="1" t="str">
        <f>IFERROR(VLOOKUP(J:J,Прайс!A:F,6,0)*K304," ")</f>
        <v xml:space="preserve"> </v>
      </c>
      <c r="R304" s="7" t="str">
        <f>IFERROR(N304-(VLOOKUP(J:J,Прайс!A:J,10,0)+(#REF!+P304+O304+M304))," ")</f>
        <v xml:space="preserve"> </v>
      </c>
      <c r="S304" s="7"/>
      <c r="AC304" s="7" t="str">
        <f>IF(Z304&gt;0,Z304-(M304+P304+#REF!),"")</f>
        <v/>
      </c>
    </row>
    <row r="305" spans="13:29" ht="19" customHeight="1" x14ac:dyDescent="0.2">
      <c r="M305" s="1">
        <f t="shared" si="4"/>
        <v>0</v>
      </c>
      <c r="N305" s="1" t="str">
        <f>IFERROR(VLOOKUP(J:J,Прайс!A:C,3,0)*K305," ")</f>
        <v xml:space="preserve"> </v>
      </c>
      <c r="O305" s="7" t="str">
        <f>IFERROR(VLOOKUP(J:J,Прайс!A:E,5,0)*K305," ")</f>
        <v xml:space="preserve"> </v>
      </c>
      <c r="P305" s="1" t="str">
        <f>IFERROR(VLOOKUP(J:J,Прайс!A:F,6,0)*K305," ")</f>
        <v xml:space="preserve"> </v>
      </c>
      <c r="R305" s="7" t="str">
        <f>IFERROR(N305-(VLOOKUP(J:J,Прайс!A:J,10,0)+(#REF!+P305+O305+M305))," ")</f>
        <v xml:space="preserve"> </v>
      </c>
      <c r="S305" s="7"/>
      <c r="AC305" s="7" t="str">
        <f>IF(Z305&gt;0,Z305-(M305+P305+#REF!),"")</f>
        <v/>
      </c>
    </row>
    <row r="306" spans="13:29" ht="19" customHeight="1" x14ac:dyDescent="0.2">
      <c r="M306" s="1">
        <f t="shared" si="4"/>
        <v>0</v>
      </c>
      <c r="N306" s="1" t="str">
        <f>IFERROR(VLOOKUP(J:J,Прайс!A:C,3,0)*K306," ")</f>
        <v xml:space="preserve"> </v>
      </c>
      <c r="O306" s="7" t="str">
        <f>IFERROR(VLOOKUP(J:J,Прайс!A:E,5,0)*K306," ")</f>
        <v xml:space="preserve"> </v>
      </c>
      <c r="P306" s="1" t="str">
        <f>IFERROR(VLOOKUP(J:J,Прайс!A:F,6,0)*K306," ")</f>
        <v xml:space="preserve"> </v>
      </c>
      <c r="R306" s="7" t="str">
        <f>IFERROR(N306-(VLOOKUP(J:J,Прайс!A:J,10,0)+(#REF!+P306+O306+M306))," ")</f>
        <v xml:space="preserve"> </v>
      </c>
      <c r="S306" s="7"/>
      <c r="AC306" s="7" t="str">
        <f>IF(Z306&gt;0,Z306-(M306+P306+#REF!),"")</f>
        <v/>
      </c>
    </row>
    <row r="307" spans="13:29" ht="19" customHeight="1" x14ac:dyDescent="0.2">
      <c r="M307" s="1">
        <f t="shared" si="4"/>
        <v>0</v>
      </c>
      <c r="N307" s="1" t="str">
        <f>IFERROR(VLOOKUP(J:J,Прайс!A:C,3,0)*K307," ")</f>
        <v xml:space="preserve"> </v>
      </c>
      <c r="O307" s="7" t="str">
        <f>IFERROR(VLOOKUP(J:J,Прайс!A:E,5,0)*K307," ")</f>
        <v xml:space="preserve"> </v>
      </c>
      <c r="P307" s="1" t="str">
        <f>IFERROR(VLOOKUP(J:J,Прайс!A:F,6,0)*K307," ")</f>
        <v xml:space="preserve"> </v>
      </c>
      <c r="R307" s="7" t="str">
        <f>IFERROR(N307-(VLOOKUP(J:J,Прайс!A:J,10,0)+(#REF!+P307+O307+M307))," ")</f>
        <v xml:space="preserve"> </v>
      </c>
      <c r="S307" s="7"/>
      <c r="AC307" s="7" t="str">
        <f>IF(Z307&gt;0,Z307-(M307+P307+#REF!),"")</f>
        <v/>
      </c>
    </row>
    <row r="308" spans="13:29" ht="19" customHeight="1" x14ac:dyDescent="0.2">
      <c r="M308" s="1">
        <f t="shared" si="4"/>
        <v>0</v>
      </c>
      <c r="N308" s="1" t="str">
        <f>IFERROR(VLOOKUP(J:J,Прайс!A:C,3,0)*K308," ")</f>
        <v xml:space="preserve"> </v>
      </c>
      <c r="O308" s="7" t="str">
        <f>IFERROR(VLOOKUP(J:J,Прайс!A:E,5,0)*K308," ")</f>
        <v xml:space="preserve"> </v>
      </c>
      <c r="P308" s="1" t="str">
        <f>IFERROR(VLOOKUP(J:J,Прайс!A:F,6,0)*K308," ")</f>
        <v xml:space="preserve"> </v>
      </c>
      <c r="R308" s="7" t="str">
        <f>IFERROR(N308-(VLOOKUP(J:J,Прайс!A:J,10,0)+(#REF!+P308+O308+M308))," ")</f>
        <v xml:space="preserve"> </v>
      </c>
      <c r="S308" s="7"/>
      <c r="AC308" s="7" t="str">
        <f>IF(Z308&gt;0,Z308-(M308+P308+#REF!),"")</f>
        <v/>
      </c>
    </row>
    <row r="309" spans="13:29" ht="19" customHeight="1" x14ac:dyDescent="0.2">
      <c r="M309" s="1">
        <f t="shared" si="4"/>
        <v>0</v>
      </c>
      <c r="N309" s="1" t="str">
        <f>IFERROR(VLOOKUP(J:J,Прайс!A:C,3,0)*K309," ")</f>
        <v xml:space="preserve"> </v>
      </c>
      <c r="O309" s="7" t="str">
        <f>IFERROR(VLOOKUP(J:J,Прайс!A:E,5,0)*K309," ")</f>
        <v xml:space="preserve"> </v>
      </c>
      <c r="P309" s="1" t="str">
        <f>IFERROR(VLOOKUP(J:J,Прайс!A:F,6,0)*K309," ")</f>
        <v xml:space="preserve"> </v>
      </c>
      <c r="R309" s="7" t="str">
        <f>IFERROR(N309-(VLOOKUP(J:J,Прайс!A:J,10,0)+(#REF!+P309+O309+M309))," ")</f>
        <v xml:space="preserve"> </v>
      </c>
      <c r="S309" s="7"/>
      <c r="AC309" s="7" t="str">
        <f>IF(Z309&gt;0,Z309-(M309+P309+#REF!),"")</f>
        <v/>
      </c>
    </row>
    <row r="310" spans="13:29" ht="19" customHeight="1" x14ac:dyDescent="0.2">
      <c r="M310" s="1">
        <f t="shared" si="4"/>
        <v>0</v>
      </c>
      <c r="N310" s="1" t="str">
        <f>IFERROR(VLOOKUP(J:J,Прайс!A:C,3,0)*K310," ")</f>
        <v xml:space="preserve"> </v>
      </c>
      <c r="O310" s="7" t="str">
        <f>IFERROR(VLOOKUP(J:J,Прайс!A:E,5,0)*K310," ")</f>
        <v xml:space="preserve"> </v>
      </c>
      <c r="P310" s="1" t="str">
        <f>IFERROR(VLOOKUP(J:J,Прайс!A:F,6,0)*K310," ")</f>
        <v xml:space="preserve"> </v>
      </c>
      <c r="R310" s="7" t="str">
        <f>IFERROR(N310-(VLOOKUP(J:J,Прайс!A:J,10,0)+(#REF!+P310+O310+M310))," ")</f>
        <v xml:space="preserve"> </v>
      </c>
      <c r="S310" s="7"/>
      <c r="AC310" s="7" t="str">
        <f>IF(Z310&gt;0,Z310-(M310+P310+#REF!),"")</f>
        <v/>
      </c>
    </row>
    <row r="311" spans="13:29" ht="19" customHeight="1" x14ac:dyDescent="0.2">
      <c r="M311" s="1">
        <f t="shared" si="4"/>
        <v>0</v>
      </c>
      <c r="N311" s="1" t="str">
        <f>IFERROR(VLOOKUP(J:J,Прайс!A:C,3,0)*K311," ")</f>
        <v xml:space="preserve"> </v>
      </c>
      <c r="O311" s="7" t="str">
        <f>IFERROR(VLOOKUP(J:J,Прайс!A:E,5,0)*K311," ")</f>
        <v xml:space="preserve"> </v>
      </c>
      <c r="P311" s="1" t="str">
        <f>IFERROR(VLOOKUP(J:J,Прайс!A:F,6,0)*K311," ")</f>
        <v xml:space="preserve"> </v>
      </c>
      <c r="R311" s="7" t="str">
        <f>IFERROR(N311-(VLOOKUP(J:J,Прайс!A:J,10,0)+(#REF!+P311+O311+M311))," ")</f>
        <v xml:space="preserve"> </v>
      </c>
      <c r="S311" s="7"/>
      <c r="AC311" s="7" t="str">
        <f>IF(Z311&gt;0,Z311-(M311+P311+#REF!),"")</f>
        <v/>
      </c>
    </row>
    <row r="312" spans="13:29" ht="19" customHeight="1" x14ac:dyDescent="0.2">
      <c r="M312" s="1">
        <f t="shared" si="4"/>
        <v>0</v>
      </c>
      <c r="N312" s="1" t="str">
        <f>IFERROR(VLOOKUP(J:J,Прайс!A:C,3,0)*K312," ")</f>
        <v xml:space="preserve"> </v>
      </c>
      <c r="O312" s="7" t="str">
        <f>IFERROR(VLOOKUP(J:J,Прайс!A:E,5,0)*K312," ")</f>
        <v xml:space="preserve"> </v>
      </c>
      <c r="P312" s="1" t="str">
        <f>IFERROR(VLOOKUP(J:J,Прайс!A:F,6,0)*K312," ")</f>
        <v xml:space="preserve"> </v>
      </c>
      <c r="R312" s="7" t="str">
        <f>IFERROR(N312-(VLOOKUP(J:J,Прайс!A:J,10,0)+(#REF!+P312+O312+M312))," ")</f>
        <v xml:space="preserve"> </v>
      </c>
      <c r="S312" s="7"/>
      <c r="AC312" s="7" t="str">
        <f>IF(Z312&gt;0,Z312-(M312+P312+#REF!),"")</f>
        <v/>
      </c>
    </row>
    <row r="313" spans="13:29" ht="19" customHeight="1" x14ac:dyDescent="0.2">
      <c r="M313" s="1">
        <f t="shared" si="4"/>
        <v>0</v>
      </c>
      <c r="N313" s="1" t="str">
        <f>IFERROR(VLOOKUP(J:J,Прайс!A:C,3,0)*K313," ")</f>
        <v xml:space="preserve"> </v>
      </c>
      <c r="O313" s="7" t="str">
        <f>IFERROR(VLOOKUP(J:J,Прайс!A:E,5,0)*K313," ")</f>
        <v xml:space="preserve"> </v>
      </c>
      <c r="P313" s="1" t="str">
        <f>IFERROR(VLOOKUP(J:J,Прайс!A:F,6,0)*K313," ")</f>
        <v xml:space="preserve"> </v>
      </c>
      <c r="R313" s="7" t="str">
        <f>IFERROR(N313-(VLOOKUP(J:J,Прайс!A:J,10,0)+(#REF!+P313+O313+M313))," ")</f>
        <v xml:space="preserve"> </v>
      </c>
      <c r="S313" s="7"/>
      <c r="AC313" s="7" t="str">
        <f>IF(Z313&gt;0,Z313-(M313+P313+#REF!),"")</f>
        <v/>
      </c>
    </row>
    <row r="314" spans="13:29" ht="19" customHeight="1" x14ac:dyDescent="0.2">
      <c r="M314" s="1">
        <f t="shared" si="4"/>
        <v>0</v>
      </c>
      <c r="N314" s="1" t="str">
        <f>IFERROR(VLOOKUP(J:J,Прайс!A:C,3,0)*K314," ")</f>
        <v xml:space="preserve"> </v>
      </c>
      <c r="O314" s="7" t="str">
        <f>IFERROR(VLOOKUP(J:J,Прайс!A:E,5,0)*K314," ")</f>
        <v xml:space="preserve"> </v>
      </c>
      <c r="P314" s="1" t="str">
        <f>IFERROR(VLOOKUP(J:J,Прайс!A:F,6,0)*K314," ")</f>
        <v xml:space="preserve"> </v>
      </c>
      <c r="R314" s="7" t="str">
        <f>IFERROR(N314-(VLOOKUP(J:J,Прайс!A:J,10,0)+(#REF!+P314+O314+M314))," ")</f>
        <v xml:space="preserve"> </v>
      </c>
      <c r="S314" s="7"/>
      <c r="AC314" s="7" t="str">
        <f>IF(Z314&gt;0,Z314-(M314+P314+#REF!),"")</f>
        <v/>
      </c>
    </row>
    <row r="315" spans="13:29" ht="19" customHeight="1" x14ac:dyDescent="0.2">
      <c r="M315" s="1">
        <f t="shared" si="4"/>
        <v>0</v>
      </c>
      <c r="N315" s="1" t="str">
        <f>IFERROR(VLOOKUP(J:J,Прайс!A:C,3,0)*K315," ")</f>
        <v xml:space="preserve"> </v>
      </c>
      <c r="O315" s="7" t="str">
        <f>IFERROR(VLOOKUP(J:J,Прайс!A:E,5,0)*K315," ")</f>
        <v xml:space="preserve"> </v>
      </c>
      <c r="P315" s="1" t="str">
        <f>IFERROR(VLOOKUP(J:J,Прайс!A:F,6,0)*K315," ")</f>
        <v xml:space="preserve"> </v>
      </c>
      <c r="R315" s="7" t="str">
        <f>IFERROR(N315-(VLOOKUP(J:J,Прайс!A:J,10,0)+(#REF!+P315+O315+M315))," ")</f>
        <v xml:space="preserve"> </v>
      </c>
      <c r="S315" s="7"/>
      <c r="AC315" s="7" t="str">
        <f>IF(Z315&gt;0,Z315-(M315+P315+#REF!),"")</f>
        <v/>
      </c>
    </row>
    <row r="316" spans="13:29" ht="19" customHeight="1" x14ac:dyDescent="0.2">
      <c r="M316" s="1">
        <f t="shared" si="4"/>
        <v>0</v>
      </c>
      <c r="N316" s="1" t="str">
        <f>IFERROR(VLOOKUP(J:J,Прайс!A:C,3,0)*K316," ")</f>
        <v xml:space="preserve"> </v>
      </c>
      <c r="O316" s="7" t="str">
        <f>IFERROR(VLOOKUP(J:J,Прайс!A:E,5,0)*K316," ")</f>
        <v xml:space="preserve"> </v>
      </c>
      <c r="P316" s="1" t="str">
        <f>IFERROR(VLOOKUP(J:J,Прайс!A:F,6,0)*K316," ")</f>
        <v xml:space="preserve"> </v>
      </c>
      <c r="R316" s="7" t="str">
        <f>IFERROR(N316-(VLOOKUP(J:J,Прайс!A:J,10,0)+(#REF!+P316+O316+M316))," ")</f>
        <v xml:space="preserve"> </v>
      </c>
      <c r="S316" s="7"/>
      <c r="AC316" s="7" t="str">
        <f>IF(Z316&gt;0,Z316-(M316+P316+#REF!),"")</f>
        <v/>
      </c>
    </row>
    <row r="317" spans="13:29" ht="19" customHeight="1" x14ac:dyDescent="0.2">
      <c r="M317" s="1">
        <f t="shared" si="4"/>
        <v>0</v>
      </c>
      <c r="N317" s="1" t="str">
        <f>IFERROR(VLOOKUP(J:J,Прайс!A:C,3,0)*K317," ")</f>
        <v xml:space="preserve"> </v>
      </c>
      <c r="O317" s="7" t="str">
        <f>IFERROR(VLOOKUP(J:J,Прайс!A:E,5,0)*K317," ")</f>
        <v xml:space="preserve"> </v>
      </c>
      <c r="P317" s="1" t="str">
        <f>IFERROR(VLOOKUP(J:J,Прайс!A:F,6,0)*K317," ")</f>
        <v xml:space="preserve"> </v>
      </c>
      <c r="R317" s="7" t="str">
        <f>IFERROR(N317-(VLOOKUP(J:J,Прайс!A:J,10,0)+(#REF!+P317+O317+M317))," ")</f>
        <v xml:space="preserve"> </v>
      </c>
      <c r="S317" s="7"/>
      <c r="AC317" s="7" t="str">
        <f>IF(Z317&gt;0,Z317-(M317+P317+#REF!),"")</f>
        <v/>
      </c>
    </row>
    <row r="318" spans="13:29" ht="19" customHeight="1" x14ac:dyDescent="0.2">
      <c r="M318" s="1">
        <f t="shared" si="4"/>
        <v>0</v>
      </c>
      <c r="N318" s="1" t="str">
        <f>IFERROR(VLOOKUP(J:J,Прайс!A:C,3,0)*K318," ")</f>
        <v xml:space="preserve"> </v>
      </c>
      <c r="O318" s="7" t="str">
        <f>IFERROR(VLOOKUP(J:J,Прайс!A:E,5,0)*K318," ")</f>
        <v xml:space="preserve"> </v>
      </c>
      <c r="P318" s="1" t="str">
        <f>IFERROR(VLOOKUP(J:J,Прайс!A:F,6,0)*K318," ")</f>
        <v xml:space="preserve"> </v>
      </c>
      <c r="R318" s="7" t="str">
        <f>IFERROR(N318-(VLOOKUP(J:J,Прайс!A:J,10,0)+(#REF!+P318+O318+M318))," ")</f>
        <v xml:space="preserve"> </v>
      </c>
      <c r="S318" s="7"/>
      <c r="AC318" s="7" t="str">
        <f>IF(Z318&gt;0,Z318-(M318+P318+#REF!),"")</f>
        <v/>
      </c>
    </row>
    <row r="319" spans="13:29" ht="19" customHeight="1" x14ac:dyDescent="0.2">
      <c r="M319" s="1">
        <f t="shared" si="4"/>
        <v>0</v>
      </c>
      <c r="N319" s="1" t="str">
        <f>IFERROR(VLOOKUP(J:J,Прайс!A:C,3,0)*K319," ")</f>
        <v xml:space="preserve"> </v>
      </c>
      <c r="O319" s="7" t="str">
        <f>IFERROR(VLOOKUP(J:J,Прайс!A:E,5,0)*K319," ")</f>
        <v xml:space="preserve"> </v>
      </c>
      <c r="P319" s="1" t="str">
        <f>IFERROR(VLOOKUP(J:J,Прайс!A:F,6,0)*K319," ")</f>
        <v xml:space="preserve"> </v>
      </c>
      <c r="R319" s="7" t="str">
        <f>IFERROR(N319-(VLOOKUP(J:J,Прайс!A:J,10,0)+(#REF!+P319+O319+M319))," ")</f>
        <v xml:space="preserve"> </v>
      </c>
      <c r="S319" s="7"/>
      <c r="AC319" s="7" t="str">
        <f>IF(Z319&gt;0,Z319-(M319+P319+#REF!),"")</f>
        <v/>
      </c>
    </row>
    <row r="320" spans="13:29" ht="19" customHeight="1" x14ac:dyDescent="0.2">
      <c r="M320" s="1">
        <f t="shared" si="4"/>
        <v>0</v>
      </c>
      <c r="N320" s="1" t="str">
        <f>IFERROR(VLOOKUP(J:J,Прайс!A:C,3,0)*K320," ")</f>
        <v xml:space="preserve"> </v>
      </c>
      <c r="O320" s="7" t="str">
        <f>IFERROR(VLOOKUP(J:J,Прайс!A:E,5,0)*K320," ")</f>
        <v xml:space="preserve"> </v>
      </c>
      <c r="P320" s="1" t="str">
        <f>IFERROR(VLOOKUP(J:J,Прайс!A:F,6,0)*K320," ")</f>
        <v xml:space="preserve"> </v>
      </c>
      <c r="R320" s="7" t="str">
        <f>IFERROR(N320-(VLOOKUP(J:J,Прайс!A:J,10,0)+(#REF!+P320+O320+M320))," ")</f>
        <v xml:space="preserve"> </v>
      </c>
      <c r="S320" s="7"/>
      <c r="AC320" s="7" t="str">
        <f>IF(Z320&gt;0,Z320-(M320+P320+#REF!),"")</f>
        <v/>
      </c>
    </row>
    <row r="321" spans="13:29" ht="19" customHeight="1" x14ac:dyDescent="0.2">
      <c r="M321" s="1">
        <f t="shared" si="4"/>
        <v>0</v>
      </c>
      <c r="N321" s="1" t="str">
        <f>IFERROR(VLOOKUP(J:J,Прайс!A:C,3,0)*K321," ")</f>
        <v xml:space="preserve"> </v>
      </c>
      <c r="O321" s="7" t="str">
        <f>IFERROR(VLOOKUP(J:J,Прайс!A:E,5,0)*K321," ")</f>
        <v xml:space="preserve"> </v>
      </c>
      <c r="P321" s="1" t="str">
        <f>IFERROR(VLOOKUP(J:J,Прайс!A:F,6,0)*K321," ")</f>
        <v xml:space="preserve"> </v>
      </c>
      <c r="R321" s="7" t="str">
        <f>IFERROR(N321-(VLOOKUP(J:J,Прайс!A:J,10,0)+(#REF!+P321+O321+M321))," ")</f>
        <v xml:space="preserve"> </v>
      </c>
      <c r="S321" s="7"/>
      <c r="AC321" s="7" t="str">
        <f>IF(Z321&gt;0,Z321-(M321+P321+#REF!),"")</f>
        <v/>
      </c>
    </row>
    <row r="322" spans="13:29" ht="19" customHeight="1" x14ac:dyDescent="0.2">
      <c r="M322" s="1">
        <f t="shared" si="4"/>
        <v>0</v>
      </c>
      <c r="N322" s="1" t="str">
        <f>IFERROR(VLOOKUP(J:J,Прайс!A:C,3,0)*K322," ")</f>
        <v xml:space="preserve"> </v>
      </c>
      <c r="O322" s="7" t="str">
        <f>IFERROR(VLOOKUP(J:J,Прайс!A:E,5,0)*K322," ")</f>
        <v xml:space="preserve"> </v>
      </c>
      <c r="P322" s="1" t="str">
        <f>IFERROR(VLOOKUP(J:J,Прайс!A:F,6,0)*K322," ")</f>
        <v xml:space="preserve"> </v>
      </c>
      <c r="R322" s="7" t="str">
        <f>IFERROR(N322-(VLOOKUP(J:J,Прайс!A:J,10,0)+(#REF!+P322+O322+M322))," ")</f>
        <v xml:space="preserve"> </v>
      </c>
      <c r="S322" s="7"/>
      <c r="AC322" s="7" t="str">
        <f>IF(Z322&gt;0,Z322-(M322+P322+#REF!),"")</f>
        <v/>
      </c>
    </row>
    <row r="323" spans="13:29" ht="19" customHeight="1" x14ac:dyDescent="0.2">
      <c r="M323" s="1">
        <f t="shared" si="4"/>
        <v>0</v>
      </c>
      <c r="N323" s="1" t="str">
        <f>IFERROR(VLOOKUP(J:J,Прайс!A:C,3,0)*K323," ")</f>
        <v xml:space="preserve"> </v>
      </c>
      <c r="O323" s="7" t="str">
        <f>IFERROR(VLOOKUP(J:J,Прайс!A:E,5,0)*K323," ")</f>
        <v xml:space="preserve"> </v>
      </c>
      <c r="P323" s="1" t="str">
        <f>IFERROR(VLOOKUP(J:J,Прайс!A:F,6,0)*K323," ")</f>
        <v xml:space="preserve"> </v>
      </c>
      <c r="R323" s="7" t="str">
        <f>IFERROR(N323-(VLOOKUP(J:J,Прайс!A:J,10,0)+(#REF!+P323+O323+M323))," ")</f>
        <v xml:space="preserve"> </v>
      </c>
      <c r="S323" s="7"/>
      <c r="AC323" s="7" t="str">
        <f>IF(Z323&gt;0,Z323-(M323+P323+#REF!),"")</f>
        <v/>
      </c>
    </row>
    <row r="324" spans="13:29" ht="19" customHeight="1" x14ac:dyDescent="0.2">
      <c r="M324" s="1">
        <f t="shared" ref="M324:M387" si="5">IFERROR(L324*K324," ")</f>
        <v>0</v>
      </c>
      <c r="N324" s="1" t="str">
        <f>IFERROR(VLOOKUP(J:J,Прайс!A:C,3,0)*K324," ")</f>
        <v xml:space="preserve"> </v>
      </c>
      <c r="O324" s="7" t="str">
        <f>IFERROR(VLOOKUP(J:J,Прайс!A:E,5,0)*K324," ")</f>
        <v xml:space="preserve"> </v>
      </c>
      <c r="P324" s="1" t="str">
        <f>IFERROR(VLOOKUP(J:J,Прайс!A:F,6,0)*K324," ")</f>
        <v xml:space="preserve"> </v>
      </c>
      <c r="R324" s="7" t="str">
        <f>IFERROR(N324-(VLOOKUP(J:J,Прайс!A:J,10,0)+(#REF!+P324+O324+M324))," ")</f>
        <v xml:space="preserve"> </v>
      </c>
      <c r="S324" s="7"/>
      <c r="AC324" s="7" t="str">
        <f>IF(Z324&gt;0,Z324-(M324+P324+#REF!),"")</f>
        <v/>
      </c>
    </row>
    <row r="325" spans="13:29" ht="19" customHeight="1" x14ac:dyDescent="0.2">
      <c r="M325" s="1">
        <f t="shared" si="5"/>
        <v>0</v>
      </c>
      <c r="N325" s="1" t="str">
        <f>IFERROR(VLOOKUP(J:J,Прайс!A:C,3,0)*K325," ")</f>
        <v xml:space="preserve"> </v>
      </c>
      <c r="O325" s="7" t="str">
        <f>IFERROR(VLOOKUP(J:J,Прайс!A:E,5,0)*K325," ")</f>
        <v xml:space="preserve"> </v>
      </c>
      <c r="P325" s="1" t="str">
        <f>IFERROR(VLOOKUP(J:J,Прайс!A:F,6,0)*K325," ")</f>
        <v xml:space="preserve"> </v>
      </c>
      <c r="R325" s="7" t="str">
        <f>IFERROR(N325-(VLOOKUP(J:J,Прайс!A:J,10,0)+(#REF!+P325+O325+M325))," ")</f>
        <v xml:space="preserve"> </v>
      </c>
      <c r="S325" s="7"/>
      <c r="AC325" s="7" t="str">
        <f>IF(Z325&gt;0,Z325-(M325+P325+#REF!),"")</f>
        <v/>
      </c>
    </row>
    <row r="326" spans="13:29" ht="19" customHeight="1" x14ac:dyDescent="0.2">
      <c r="M326" s="1">
        <f t="shared" si="5"/>
        <v>0</v>
      </c>
      <c r="N326" s="1" t="str">
        <f>IFERROR(VLOOKUP(J:J,Прайс!A:C,3,0)*K326," ")</f>
        <v xml:space="preserve"> </v>
      </c>
      <c r="O326" s="7" t="str">
        <f>IFERROR(VLOOKUP(J:J,Прайс!A:E,5,0)*K326," ")</f>
        <v xml:space="preserve"> </v>
      </c>
      <c r="P326" s="1" t="str">
        <f>IFERROR(VLOOKUP(J:J,Прайс!A:F,6,0)*K326," ")</f>
        <v xml:space="preserve"> </v>
      </c>
      <c r="R326" s="7" t="str">
        <f>IFERROR(N326-(VLOOKUP(J:J,Прайс!A:J,10,0)+(#REF!+P326+O326+M326))," ")</f>
        <v xml:space="preserve"> </v>
      </c>
      <c r="S326" s="7"/>
      <c r="AC326" s="7" t="str">
        <f>IF(Z326&gt;0,Z326-(M326+P326+#REF!),"")</f>
        <v/>
      </c>
    </row>
    <row r="327" spans="13:29" ht="19" customHeight="1" x14ac:dyDescent="0.2">
      <c r="M327" s="1">
        <f t="shared" si="5"/>
        <v>0</v>
      </c>
      <c r="N327" s="1" t="str">
        <f>IFERROR(VLOOKUP(J:J,Прайс!A:C,3,0)*K327," ")</f>
        <v xml:space="preserve"> </v>
      </c>
      <c r="O327" s="7" t="str">
        <f>IFERROR(VLOOKUP(J:J,Прайс!A:E,5,0)*K327," ")</f>
        <v xml:space="preserve"> </v>
      </c>
      <c r="P327" s="1" t="str">
        <f>IFERROR(VLOOKUP(J:J,Прайс!A:F,6,0)*K327," ")</f>
        <v xml:space="preserve"> </v>
      </c>
      <c r="R327" s="7" t="str">
        <f>IFERROR(N327-(VLOOKUP(J:J,Прайс!A:J,10,0)+(#REF!+P327+O327+M327))," ")</f>
        <v xml:space="preserve"> </v>
      </c>
      <c r="S327" s="7"/>
      <c r="AC327" s="7" t="str">
        <f>IF(Z327&gt;0,Z327-(M327+P327+#REF!),"")</f>
        <v/>
      </c>
    </row>
    <row r="328" spans="13:29" ht="19" customHeight="1" x14ac:dyDescent="0.2">
      <c r="M328" s="1">
        <f t="shared" si="5"/>
        <v>0</v>
      </c>
      <c r="N328" s="1" t="str">
        <f>IFERROR(VLOOKUP(J:J,Прайс!A:C,3,0)*K328," ")</f>
        <v xml:space="preserve"> </v>
      </c>
      <c r="O328" s="7" t="str">
        <f>IFERROR(VLOOKUP(J:J,Прайс!A:E,5,0)*K328," ")</f>
        <v xml:space="preserve"> </v>
      </c>
      <c r="P328" s="1" t="str">
        <f>IFERROR(VLOOKUP(J:J,Прайс!A:F,6,0)*K328," ")</f>
        <v xml:space="preserve"> </v>
      </c>
      <c r="R328" s="7" t="str">
        <f>IFERROR(N328-(VLOOKUP(J:J,Прайс!A:J,10,0)+(#REF!+P328+O328+M328))," ")</f>
        <v xml:space="preserve"> </v>
      </c>
      <c r="S328" s="7"/>
      <c r="AC328" s="7" t="str">
        <f>IF(Z328&gt;0,Z328-(M328+P328+#REF!),"")</f>
        <v/>
      </c>
    </row>
    <row r="329" spans="13:29" ht="19" customHeight="1" x14ac:dyDescent="0.2">
      <c r="M329" s="1">
        <f t="shared" si="5"/>
        <v>0</v>
      </c>
      <c r="N329" s="1" t="str">
        <f>IFERROR(VLOOKUP(J:J,Прайс!A:C,3,0)*K329," ")</f>
        <v xml:space="preserve"> </v>
      </c>
      <c r="O329" s="7" t="str">
        <f>IFERROR(VLOOKUP(J:J,Прайс!A:E,5,0)*K329," ")</f>
        <v xml:space="preserve"> </v>
      </c>
      <c r="P329" s="1" t="str">
        <f>IFERROR(VLOOKUP(J:J,Прайс!A:F,6,0)*K329," ")</f>
        <v xml:space="preserve"> </v>
      </c>
      <c r="R329" s="7" t="str">
        <f>IFERROR(N329-(VLOOKUP(J:J,Прайс!A:J,10,0)+(#REF!+P329+O329+M329))," ")</f>
        <v xml:space="preserve"> </v>
      </c>
      <c r="S329" s="7"/>
      <c r="AC329" s="7" t="str">
        <f>IF(Z329&gt;0,Z329-(M329+P329+#REF!),"")</f>
        <v/>
      </c>
    </row>
    <row r="330" spans="13:29" ht="19" customHeight="1" x14ac:dyDescent="0.2">
      <c r="M330" s="1">
        <f t="shared" si="5"/>
        <v>0</v>
      </c>
      <c r="N330" s="1" t="str">
        <f>IFERROR(VLOOKUP(J:J,Прайс!A:C,3,0)*K330," ")</f>
        <v xml:space="preserve"> </v>
      </c>
      <c r="O330" s="7" t="str">
        <f>IFERROR(VLOOKUP(J:J,Прайс!A:E,5,0)*K330," ")</f>
        <v xml:space="preserve"> </v>
      </c>
      <c r="P330" s="1" t="str">
        <f>IFERROR(VLOOKUP(J:J,Прайс!A:F,6,0)*K330," ")</f>
        <v xml:space="preserve"> </v>
      </c>
      <c r="R330" s="7" t="str">
        <f>IFERROR(N330-(VLOOKUP(J:J,Прайс!A:J,10,0)+(#REF!+P330+O330+M330))," ")</f>
        <v xml:space="preserve"> </v>
      </c>
      <c r="S330" s="7"/>
      <c r="AC330" s="7" t="str">
        <f>IF(Z330&gt;0,Z330-(M330+P330+#REF!),"")</f>
        <v/>
      </c>
    </row>
    <row r="331" spans="13:29" ht="19" customHeight="1" x14ac:dyDescent="0.2">
      <c r="M331" s="1">
        <f t="shared" si="5"/>
        <v>0</v>
      </c>
      <c r="N331" s="1" t="str">
        <f>IFERROR(VLOOKUP(J:J,Прайс!A:C,3,0)*K331," ")</f>
        <v xml:space="preserve"> </v>
      </c>
      <c r="O331" s="7" t="str">
        <f>IFERROR(VLOOKUP(J:J,Прайс!A:E,5,0)*K331," ")</f>
        <v xml:space="preserve"> </v>
      </c>
      <c r="P331" s="1" t="str">
        <f>IFERROR(VLOOKUP(J:J,Прайс!A:F,6,0)*K331," ")</f>
        <v xml:space="preserve"> </v>
      </c>
      <c r="R331" s="7" t="str">
        <f>IFERROR(N331-(VLOOKUP(J:J,Прайс!A:J,10,0)+(#REF!+P331+O331+M331))," ")</f>
        <v xml:space="preserve"> </v>
      </c>
      <c r="S331" s="7"/>
      <c r="AC331" s="7" t="str">
        <f>IF(Z331&gt;0,Z331-(M331+P331+#REF!),"")</f>
        <v/>
      </c>
    </row>
    <row r="332" spans="13:29" ht="19" customHeight="1" x14ac:dyDescent="0.2">
      <c r="M332" s="1">
        <f t="shared" si="5"/>
        <v>0</v>
      </c>
      <c r="N332" s="1" t="str">
        <f>IFERROR(VLOOKUP(J:J,Прайс!A:C,3,0)*K332," ")</f>
        <v xml:space="preserve"> </v>
      </c>
      <c r="O332" s="7" t="str">
        <f>IFERROR(VLOOKUP(J:J,Прайс!A:E,5,0)*K332," ")</f>
        <v xml:space="preserve"> </v>
      </c>
      <c r="P332" s="1" t="str">
        <f>IFERROR(VLOOKUP(J:J,Прайс!A:F,6,0)*K332," ")</f>
        <v xml:space="preserve"> </v>
      </c>
      <c r="R332" s="7" t="str">
        <f>IFERROR(N332-(VLOOKUP(J:J,Прайс!A:J,10,0)+(#REF!+P332+O332+M332))," ")</f>
        <v xml:space="preserve"> </v>
      </c>
      <c r="S332" s="7"/>
      <c r="AC332" s="7" t="str">
        <f>IF(Z332&gt;0,Z332-(M332+P332+#REF!),"")</f>
        <v/>
      </c>
    </row>
    <row r="333" spans="13:29" ht="19" customHeight="1" x14ac:dyDescent="0.2">
      <c r="M333" s="1">
        <f t="shared" si="5"/>
        <v>0</v>
      </c>
      <c r="N333" s="1" t="str">
        <f>IFERROR(VLOOKUP(J:J,Прайс!A:C,3,0)*K333," ")</f>
        <v xml:space="preserve"> </v>
      </c>
      <c r="O333" s="7" t="str">
        <f>IFERROR(VLOOKUP(J:J,Прайс!A:E,5,0)*K333," ")</f>
        <v xml:space="preserve"> </v>
      </c>
      <c r="P333" s="1" t="str">
        <f>IFERROR(VLOOKUP(J:J,Прайс!A:F,6,0)*K333," ")</f>
        <v xml:space="preserve"> </v>
      </c>
      <c r="R333" s="7" t="str">
        <f>IFERROR(N333-(VLOOKUP(J:J,Прайс!A:J,10,0)+(#REF!+P333+O333+M333))," ")</f>
        <v xml:space="preserve"> </v>
      </c>
      <c r="S333" s="7"/>
      <c r="AC333" s="7" t="str">
        <f>IF(Z333&gt;0,Z333-(M333+P333+#REF!),"")</f>
        <v/>
      </c>
    </row>
    <row r="334" spans="13:29" ht="19" customHeight="1" x14ac:dyDescent="0.2">
      <c r="M334" s="1">
        <f t="shared" si="5"/>
        <v>0</v>
      </c>
      <c r="N334" s="1" t="str">
        <f>IFERROR(VLOOKUP(J:J,Прайс!A:C,3,0)*K334," ")</f>
        <v xml:space="preserve"> </v>
      </c>
      <c r="O334" s="7" t="str">
        <f>IFERROR(VLOOKUP(J:J,Прайс!A:E,5,0)*K334," ")</f>
        <v xml:space="preserve"> </v>
      </c>
      <c r="P334" s="1" t="str">
        <f>IFERROR(VLOOKUP(J:J,Прайс!A:F,6,0)*K334," ")</f>
        <v xml:space="preserve"> </v>
      </c>
      <c r="R334" s="7" t="str">
        <f>IFERROR(N334-(VLOOKUP(J:J,Прайс!A:J,10,0)+(#REF!+P334+O334+M334))," ")</f>
        <v xml:space="preserve"> </v>
      </c>
      <c r="S334" s="7"/>
      <c r="AC334" s="7" t="str">
        <f>IF(Z334&gt;0,Z334-(M334+P334+#REF!),"")</f>
        <v/>
      </c>
    </row>
    <row r="335" spans="13:29" ht="19" customHeight="1" x14ac:dyDescent="0.2">
      <c r="M335" s="1">
        <f t="shared" si="5"/>
        <v>0</v>
      </c>
      <c r="N335" s="1" t="str">
        <f>IFERROR(VLOOKUP(J:J,Прайс!A:C,3,0)*K335," ")</f>
        <v xml:space="preserve"> </v>
      </c>
      <c r="O335" s="7" t="str">
        <f>IFERROR(VLOOKUP(J:J,Прайс!A:E,5,0)*K335," ")</f>
        <v xml:space="preserve"> </v>
      </c>
      <c r="P335" s="1" t="str">
        <f>IFERROR(VLOOKUP(J:J,Прайс!A:F,6,0)*K335," ")</f>
        <v xml:space="preserve"> </v>
      </c>
      <c r="R335" s="7" t="str">
        <f>IFERROR(N335-(VLOOKUP(J:J,Прайс!A:J,10,0)+(#REF!+P335+O335+M335))," ")</f>
        <v xml:space="preserve"> </v>
      </c>
      <c r="S335" s="7"/>
      <c r="AC335" s="7" t="str">
        <f>IF(Z335&gt;0,Z335-(M335+P335+#REF!),"")</f>
        <v/>
      </c>
    </row>
    <row r="336" spans="13:29" ht="19" customHeight="1" x14ac:dyDescent="0.2">
      <c r="M336" s="1">
        <f t="shared" si="5"/>
        <v>0</v>
      </c>
      <c r="N336" s="1" t="str">
        <f>IFERROR(VLOOKUP(J:J,Прайс!A:C,3,0)*K336," ")</f>
        <v xml:space="preserve"> </v>
      </c>
      <c r="O336" s="7" t="str">
        <f>IFERROR(VLOOKUP(J:J,Прайс!A:E,5,0)*K336," ")</f>
        <v xml:space="preserve"> </v>
      </c>
      <c r="P336" s="1" t="str">
        <f>IFERROR(VLOOKUP(J:J,Прайс!A:F,6,0)*K336," ")</f>
        <v xml:space="preserve"> </v>
      </c>
      <c r="R336" s="7" t="str">
        <f>IFERROR(N336-(VLOOKUP(J:J,Прайс!A:J,10,0)+(#REF!+P336+O336+M336))," ")</f>
        <v xml:space="preserve"> </v>
      </c>
      <c r="S336" s="7"/>
      <c r="AC336" s="7" t="str">
        <f>IF(Z336&gt;0,Z336-(M336+P336+#REF!),"")</f>
        <v/>
      </c>
    </row>
    <row r="337" spans="13:29" ht="19" customHeight="1" x14ac:dyDescent="0.2">
      <c r="M337" s="1">
        <f t="shared" si="5"/>
        <v>0</v>
      </c>
      <c r="N337" s="1" t="str">
        <f>IFERROR(VLOOKUP(J:J,Прайс!A:C,3,0)*K337," ")</f>
        <v xml:space="preserve"> </v>
      </c>
      <c r="O337" s="7" t="str">
        <f>IFERROR(VLOOKUP(J:J,Прайс!A:E,5,0)*K337," ")</f>
        <v xml:space="preserve"> </v>
      </c>
      <c r="P337" s="1" t="str">
        <f>IFERROR(VLOOKUP(J:J,Прайс!A:F,6,0)*K337," ")</f>
        <v xml:space="preserve"> </v>
      </c>
      <c r="R337" s="7" t="str">
        <f>IFERROR(N337-(VLOOKUP(J:J,Прайс!A:J,10,0)+(#REF!+P337+O337+M337))," ")</f>
        <v xml:space="preserve"> </v>
      </c>
      <c r="S337" s="7"/>
      <c r="AC337" s="7" t="str">
        <f>IF(Z337&gt;0,Z337-(M337+P337+#REF!),"")</f>
        <v/>
      </c>
    </row>
    <row r="338" spans="13:29" ht="19" customHeight="1" x14ac:dyDescent="0.2">
      <c r="M338" s="1">
        <f t="shared" si="5"/>
        <v>0</v>
      </c>
      <c r="N338" s="1" t="str">
        <f>IFERROR(VLOOKUP(J:J,Прайс!A:C,3,0)*K338," ")</f>
        <v xml:space="preserve"> </v>
      </c>
      <c r="O338" s="7" t="str">
        <f>IFERROR(VLOOKUP(J:J,Прайс!A:E,5,0)*K338," ")</f>
        <v xml:space="preserve"> </v>
      </c>
      <c r="P338" s="1" t="str">
        <f>IFERROR(VLOOKUP(J:J,Прайс!A:F,6,0)*K338," ")</f>
        <v xml:space="preserve"> </v>
      </c>
      <c r="R338" s="7" t="str">
        <f>IFERROR(N338-(VLOOKUP(J:J,Прайс!A:J,10,0)+(#REF!+P338+O338+M338))," ")</f>
        <v xml:space="preserve"> </v>
      </c>
      <c r="S338" s="7"/>
      <c r="AC338" s="7" t="str">
        <f>IF(Z338&gt;0,Z338-(M338+P338+#REF!),"")</f>
        <v/>
      </c>
    </row>
    <row r="339" spans="13:29" ht="19" customHeight="1" x14ac:dyDescent="0.2">
      <c r="M339" s="1">
        <f t="shared" si="5"/>
        <v>0</v>
      </c>
      <c r="N339" s="1" t="str">
        <f>IFERROR(VLOOKUP(J:J,Прайс!A:C,3,0)*K339," ")</f>
        <v xml:space="preserve"> </v>
      </c>
      <c r="O339" s="7" t="str">
        <f>IFERROR(VLOOKUP(J:J,Прайс!A:E,5,0)*K339," ")</f>
        <v xml:space="preserve"> </v>
      </c>
      <c r="P339" s="1" t="str">
        <f>IFERROR(VLOOKUP(J:J,Прайс!A:F,6,0)*K339," ")</f>
        <v xml:space="preserve"> </v>
      </c>
      <c r="R339" s="7" t="str">
        <f>IFERROR(N339-(VLOOKUP(J:J,Прайс!A:J,10,0)+(#REF!+P339+O339+M339))," ")</f>
        <v xml:space="preserve"> </v>
      </c>
      <c r="S339" s="7"/>
      <c r="AC339" s="7" t="str">
        <f>IF(Z339&gt;0,Z339-(M339+P339+#REF!),"")</f>
        <v/>
      </c>
    </row>
    <row r="340" spans="13:29" ht="19" customHeight="1" x14ac:dyDescent="0.2">
      <c r="M340" s="1">
        <f t="shared" si="5"/>
        <v>0</v>
      </c>
      <c r="N340" s="1" t="str">
        <f>IFERROR(VLOOKUP(J:J,Прайс!A:C,3,0)*K340," ")</f>
        <v xml:space="preserve"> </v>
      </c>
      <c r="O340" s="7" t="str">
        <f>IFERROR(VLOOKUP(J:J,Прайс!A:E,5,0)*K340," ")</f>
        <v xml:space="preserve"> </v>
      </c>
      <c r="P340" s="1" t="str">
        <f>IFERROR(VLOOKUP(J:J,Прайс!A:F,6,0)*K340," ")</f>
        <v xml:space="preserve"> </v>
      </c>
      <c r="R340" s="7" t="str">
        <f>IFERROR(N340-(VLOOKUP(J:J,Прайс!A:J,10,0)+(#REF!+P340+O340+M340))," ")</f>
        <v xml:space="preserve"> </v>
      </c>
      <c r="S340" s="7"/>
      <c r="AC340" s="7" t="str">
        <f>IF(Z340&gt;0,Z340-(M340+P340+#REF!),"")</f>
        <v/>
      </c>
    </row>
    <row r="341" spans="13:29" ht="19" customHeight="1" x14ac:dyDescent="0.2">
      <c r="M341" s="1">
        <f t="shared" si="5"/>
        <v>0</v>
      </c>
      <c r="N341" s="1" t="str">
        <f>IFERROR(VLOOKUP(J:J,Прайс!A:C,3,0)*K341," ")</f>
        <v xml:space="preserve"> </v>
      </c>
      <c r="O341" s="7" t="str">
        <f>IFERROR(VLOOKUP(J:J,Прайс!A:E,5,0)*K341," ")</f>
        <v xml:space="preserve"> </v>
      </c>
      <c r="P341" s="1" t="str">
        <f>IFERROR(VLOOKUP(J:J,Прайс!A:F,6,0)*K341," ")</f>
        <v xml:space="preserve"> </v>
      </c>
      <c r="R341" s="7" t="str">
        <f>IFERROR(N341-(VLOOKUP(J:J,Прайс!A:J,10,0)+(#REF!+P341+O341+M341))," ")</f>
        <v xml:space="preserve"> </v>
      </c>
      <c r="S341" s="7"/>
      <c r="AC341" s="7" t="str">
        <f>IF(Z341&gt;0,Z341-(M341+P341+#REF!),"")</f>
        <v/>
      </c>
    </row>
    <row r="342" spans="13:29" ht="19" customHeight="1" x14ac:dyDescent="0.2">
      <c r="M342" s="1">
        <f t="shared" si="5"/>
        <v>0</v>
      </c>
      <c r="N342" s="1" t="str">
        <f>IFERROR(VLOOKUP(J:J,Прайс!A:C,3,0)*K342," ")</f>
        <v xml:space="preserve"> </v>
      </c>
      <c r="O342" s="7" t="str">
        <f>IFERROR(VLOOKUP(J:J,Прайс!A:E,5,0)*K342," ")</f>
        <v xml:space="preserve"> </v>
      </c>
      <c r="P342" s="1" t="str">
        <f>IFERROR(VLOOKUP(J:J,Прайс!A:F,6,0)*K342," ")</f>
        <v xml:space="preserve"> </v>
      </c>
      <c r="R342" s="7" t="str">
        <f>IFERROR(N342-(VLOOKUP(J:J,Прайс!A:J,10,0)+(#REF!+P342+O342+M342))," ")</f>
        <v xml:space="preserve"> </v>
      </c>
      <c r="S342" s="7"/>
      <c r="AC342" s="7" t="str">
        <f>IF(Z342&gt;0,Z342-(M342+P342+#REF!),"")</f>
        <v/>
      </c>
    </row>
    <row r="343" spans="13:29" ht="19" customHeight="1" x14ac:dyDescent="0.2">
      <c r="M343" s="1">
        <f t="shared" si="5"/>
        <v>0</v>
      </c>
      <c r="N343" s="1" t="str">
        <f>IFERROR(VLOOKUP(J:J,Прайс!A:C,3,0)*K343," ")</f>
        <v xml:space="preserve"> </v>
      </c>
      <c r="O343" s="7" t="str">
        <f>IFERROR(VLOOKUP(J:J,Прайс!A:E,5,0)*K343," ")</f>
        <v xml:space="preserve"> </v>
      </c>
      <c r="P343" s="1" t="str">
        <f>IFERROR(VLOOKUP(J:J,Прайс!A:F,6,0)*K343," ")</f>
        <v xml:space="preserve"> </v>
      </c>
      <c r="R343" s="7" t="str">
        <f>IFERROR(N343-(VLOOKUP(J:J,Прайс!A:J,10,0)+(#REF!+P343+O343+M343))," ")</f>
        <v xml:space="preserve"> </v>
      </c>
      <c r="S343" s="7"/>
      <c r="AC343" s="7" t="str">
        <f>IF(Z343&gt;0,Z343-(M343+P343+#REF!),"")</f>
        <v/>
      </c>
    </row>
    <row r="344" spans="13:29" ht="19" customHeight="1" x14ac:dyDescent="0.2">
      <c r="M344" s="1">
        <f t="shared" si="5"/>
        <v>0</v>
      </c>
      <c r="N344" s="1" t="str">
        <f>IFERROR(VLOOKUP(J:J,Прайс!A:C,3,0)*K344," ")</f>
        <v xml:space="preserve"> </v>
      </c>
      <c r="O344" s="7" t="str">
        <f>IFERROR(VLOOKUP(J:J,Прайс!A:E,5,0)*K344," ")</f>
        <v xml:space="preserve"> </v>
      </c>
      <c r="P344" s="1" t="str">
        <f>IFERROR(VLOOKUP(J:J,Прайс!A:F,6,0)*K344," ")</f>
        <v xml:space="preserve"> </v>
      </c>
      <c r="R344" s="7" t="str">
        <f>IFERROR(N344-(VLOOKUP(J:J,Прайс!A:J,10,0)+(#REF!+P344+O344+M344))," ")</f>
        <v xml:space="preserve"> </v>
      </c>
      <c r="S344" s="7"/>
      <c r="AC344" s="7" t="str">
        <f>IF(Z344&gt;0,Z344-(M344+P344+#REF!),"")</f>
        <v/>
      </c>
    </row>
    <row r="345" spans="13:29" ht="19" customHeight="1" x14ac:dyDescent="0.2">
      <c r="M345" s="1">
        <f t="shared" si="5"/>
        <v>0</v>
      </c>
      <c r="N345" s="1" t="str">
        <f>IFERROR(VLOOKUP(J:J,Прайс!A:C,3,0)*K345," ")</f>
        <v xml:space="preserve"> </v>
      </c>
      <c r="O345" s="7" t="str">
        <f>IFERROR(VLOOKUP(J:J,Прайс!A:E,5,0)*K345," ")</f>
        <v xml:space="preserve"> </v>
      </c>
      <c r="P345" s="1" t="str">
        <f>IFERROR(VLOOKUP(J:J,Прайс!A:F,6,0)*K345," ")</f>
        <v xml:space="preserve"> </v>
      </c>
      <c r="R345" s="7" t="str">
        <f>IFERROR(N345-(VLOOKUP(J:J,Прайс!A:J,10,0)+(#REF!+P345+O345+M345))," ")</f>
        <v xml:space="preserve"> </v>
      </c>
      <c r="S345" s="7"/>
      <c r="AC345" s="7" t="str">
        <f>IF(Z345&gt;0,Z345-(M345+P345+#REF!),"")</f>
        <v/>
      </c>
    </row>
    <row r="346" spans="13:29" ht="19" customHeight="1" x14ac:dyDescent="0.2">
      <c r="M346" s="1">
        <f t="shared" si="5"/>
        <v>0</v>
      </c>
      <c r="N346" s="1" t="str">
        <f>IFERROR(VLOOKUP(J:J,Прайс!A:C,3,0)*K346," ")</f>
        <v xml:space="preserve"> </v>
      </c>
      <c r="O346" s="7" t="str">
        <f>IFERROR(VLOOKUP(J:J,Прайс!A:E,5,0)*K346," ")</f>
        <v xml:space="preserve"> </v>
      </c>
      <c r="P346" s="1" t="str">
        <f>IFERROR(VLOOKUP(J:J,Прайс!A:F,6,0)*K346," ")</f>
        <v xml:space="preserve"> </v>
      </c>
      <c r="R346" s="7" t="str">
        <f>IFERROR(N346-(VLOOKUP(J:J,Прайс!A:J,10,0)+(#REF!+P346+O346+M346))," ")</f>
        <v xml:space="preserve"> </v>
      </c>
      <c r="S346" s="7"/>
      <c r="AC346" s="7" t="str">
        <f>IF(Z346&gt;0,Z346-(M346+P346+#REF!),"")</f>
        <v/>
      </c>
    </row>
    <row r="347" spans="13:29" ht="19" customHeight="1" x14ac:dyDescent="0.2">
      <c r="M347" s="1">
        <f t="shared" si="5"/>
        <v>0</v>
      </c>
      <c r="N347" s="1" t="str">
        <f>IFERROR(VLOOKUP(J:J,Прайс!A:C,3,0)*K347," ")</f>
        <v xml:space="preserve"> </v>
      </c>
      <c r="O347" s="7" t="str">
        <f>IFERROR(VLOOKUP(J:J,Прайс!A:E,5,0)*K347," ")</f>
        <v xml:space="preserve"> </v>
      </c>
      <c r="P347" s="1" t="str">
        <f>IFERROR(VLOOKUP(J:J,Прайс!A:F,6,0)*K347," ")</f>
        <v xml:space="preserve"> </v>
      </c>
      <c r="R347" s="7" t="str">
        <f>IFERROR(N347-(VLOOKUP(J:J,Прайс!A:J,10,0)+(#REF!+P347+O347+M347))," ")</f>
        <v xml:space="preserve"> </v>
      </c>
      <c r="S347" s="7"/>
      <c r="AC347" s="7" t="str">
        <f>IF(Z347&gt;0,Z347-(M347+P347+#REF!),"")</f>
        <v/>
      </c>
    </row>
    <row r="348" spans="13:29" ht="19" customHeight="1" x14ac:dyDescent="0.2">
      <c r="M348" s="1">
        <f t="shared" si="5"/>
        <v>0</v>
      </c>
      <c r="N348" s="1" t="str">
        <f>IFERROR(VLOOKUP(J:J,Прайс!A:C,3,0)*K348," ")</f>
        <v xml:space="preserve"> </v>
      </c>
      <c r="O348" s="7" t="str">
        <f>IFERROR(VLOOKUP(J:J,Прайс!A:E,5,0)*K348," ")</f>
        <v xml:space="preserve"> </v>
      </c>
      <c r="P348" s="1" t="str">
        <f>IFERROR(VLOOKUP(J:J,Прайс!A:F,6,0)*K348," ")</f>
        <v xml:space="preserve"> </v>
      </c>
      <c r="R348" s="7" t="str">
        <f>IFERROR(N348-(VLOOKUP(J:J,Прайс!A:J,10,0)+(#REF!+P348+O348+M348))," ")</f>
        <v xml:space="preserve"> </v>
      </c>
      <c r="S348" s="7"/>
      <c r="AC348" s="7" t="str">
        <f>IF(Z348&gt;0,Z348-(M348+P348+#REF!),"")</f>
        <v/>
      </c>
    </row>
    <row r="349" spans="13:29" ht="19" customHeight="1" x14ac:dyDescent="0.2">
      <c r="M349" s="1">
        <f t="shared" si="5"/>
        <v>0</v>
      </c>
      <c r="N349" s="1" t="str">
        <f>IFERROR(VLOOKUP(J:J,Прайс!A:C,3,0)*K349," ")</f>
        <v xml:space="preserve"> </v>
      </c>
      <c r="O349" s="7" t="str">
        <f>IFERROR(VLOOKUP(J:J,Прайс!A:E,5,0)*K349," ")</f>
        <v xml:space="preserve"> </v>
      </c>
      <c r="P349" s="1" t="str">
        <f>IFERROR(VLOOKUP(J:J,Прайс!A:F,6,0)*K349," ")</f>
        <v xml:space="preserve"> </v>
      </c>
      <c r="R349" s="7" t="str">
        <f>IFERROR(N349-(VLOOKUP(J:J,Прайс!A:J,10,0)+(#REF!+P349+O349+M349))," ")</f>
        <v xml:space="preserve"> </v>
      </c>
      <c r="S349" s="7"/>
      <c r="AC349" s="7" t="str">
        <f>IF(Z349&gt;0,Z349-(M349+P349+#REF!),"")</f>
        <v/>
      </c>
    </row>
    <row r="350" spans="13:29" ht="19" customHeight="1" x14ac:dyDescent="0.2">
      <c r="M350" s="1">
        <f t="shared" si="5"/>
        <v>0</v>
      </c>
      <c r="N350" s="1" t="str">
        <f>IFERROR(VLOOKUP(J:J,Прайс!A:C,3,0)*K350," ")</f>
        <v xml:space="preserve"> </v>
      </c>
      <c r="O350" s="7" t="str">
        <f>IFERROR(VLOOKUP(J:J,Прайс!A:E,5,0)*K350," ")</f>
        <v xml:space="preserve"> </v>
      </c>
      <c r="P350" s="1" t="str">
        <f>IFERROR(VLOOKUP(J:J,Прайс!A:F,6,0)*K350," ")</f>
        <v xml:space="preserve"> </v>
      </c>
      <c r="R350" s="7" t="str">
        <f>IFERROR(N350-(VLOOKUP(J:J,Прайс!A:J,10,0)+(#REF!+P350+O350+M350))," ")</f>
        <v xml:space="preserve"> </v>
      </c>
      <c r="S350" s="7"/>
      <c r="AC350" s="7" t="str">
        <f>IF(Z350&gt;0,Z350-(M350+P350+#REF!),"")</f>
        <v/>
      </c>
    </row>
    <row r="351" spans="13:29" ht="19" customHeight="1" x14ac:dyDescent="0.2">
      <c r="M351" s="1">
        <f t="shared" si="5"/>
        <v>0</v>
      </c>
      <c r="N351" s="1" t="str">
        <f>IFERROR(VLOOKUP(J:J,Прайс!A:C,3,0)*K351," ")</f>
        <v xml:space="preserve"> </v>
      </c>
      <c r="O351" s="7" t="str">
        <f>IFERROR(VLOOKUP(J:J,Прайс!A:E,5,0)*K351," ")</f>
        <v xml:space="preserve"> </v>
      </c>
      <c r="P351" s="1" t="str">
        <f>IFERROR(VLOOKUP(J:J,Прайс!A:F,6,0)*K351," ")</f>
        <v xml:space="preserve"> </v>
      </c>
      <c r="R351" s="7" t="str">
        <f>IFERROR(N351-(VLOOKUP(J:J,Прайс!A:J,10,0)+(#REF!+P351+O351+M351))," ")</f>
        <v xml:space="preserve"> </v>
      </c>
      <c r="S351" s="7"/>
      <c r="AC351" s="7" t="str">
        <f>IF(Z351&gt;0,Z351-(M351+P351+#REF!),"")</f>
        <v/>
      </c>
    </row>
    <row r="352" spans="13:29" ht="19" customHeight="1" x14ac:dyDescent="0.2">
      <c r="M352" s="1">
        <f t="shared" si="5"/>
        <v>0</v>
      </c>
      <c r="N352" s="1" t="str">
        <f>IFERROR(VLOOKUP(J:J,Прайс!A:C,3,0)*K352," ")</f>
        <v xml:space="preserve"> </v>
      </c>
      <c r="O352" s="7" t="str">
        <f>IFERROR(VLOOKUP(J:J,Прайс!A:E,5,0)*K352," ")</f>
        <v xml:space="preserve"> </v>
      </c>
      <c r="P352" s="1" t="str">
        <f>IFERROR(VLOOKUP(J:J,Прайс!A:F,6,0)*K352," ")</f>
        <v xml:space="preserve"> </v>
      </c>
      <c r="R352" s="7" t="str">
        <f>IFERROR(N352-(VLOOKUP(J:J,Прайс!A:J,10,0)+(#REF!+P352+O352+M352))," ")</f>
        <v xml:space="preserve"> </v>
      </c>
      <c r="S352" s="7"/>
      <c r="AC352" s="7" t="str">
        <f>IF(Z352&gt;0,Z352-(M352+P352+#REF!),"")</f>
        <v/>
      </c>
    </row>
    <row r="353" spans="13:29" ht="19" customHeight="1" x14ac:dyDescent="0.2">
      <c r="M353" s="1">
        <f t="shared" si="5"/>
        <v>0</v>
      </c>
      <c r="N353" s="1" t="str">
        <f>IFERROR(VLOOKUP(J:J,Прайс!A:C,3,0)*K353," ")</f>
        <v xml:space="preserve"> </v>
      </c>
      <c r="O353" s="7" t="str">
        <f>IFERROR(VLOOKUP(J:J,Прайс!A:E,5,0)*K353," ")</f>
        <v xml:space="preserve"> </v>
      </c>
      <c r="P353" s="1" t="str">
        <f>IFERROR(VLOOKUP(J:J,Прайс!A:F,6,0)*K353," ")</f>
        <v xml:space="preserve"> </v>
      </c>
      <c r="R353" s="7" t="str">
        <f>IFERROR(N353-(VLOOKUP(J:J,Прайс!A:J,10,0)+(#REF!+P353+O353+M353))," ")</f>
        <v xml:space="preserve"> </v>
      </c>
      <c r="S353" s="7"/>
      <c r="AC353" s="7" t="str">
        <f>IF(Z353&gt;0,Z353-(M353+P353+#REF!),"")</f>
        <v/>
      </c>
    </row>
    <row r="354" spans="13:29" ht="19" customHeight="1" x14ac:dyDescent="0.2">
      <c r="M354" s="1">
        <f t="shared" si="5"/>
        <v>0</v>
      </c>
      <c r="N354" s="1" t="str">
        <f>IFERROR(VLOOKUP(J:J,Прайс!A:C,3,0)*K354," ")</f>
        <v xml:space="preserve"> </v>
      </c>
      <c r="O354" s="7" t="str">
        <f>IFERROR(VLOOKUP(J:J,Прайс!A:E,5,0)*K354," ")</f>
        <v xml:space="preserve"> </v>
      </c>
      <c r="P354" s="1" t="str">
        <f>IFERROR(VLOOKUP(J:J,Прайс!A:F,6,0)*K354," ")</f>
        <v xml:space="preserve"> </v>
      </c>
      <c r="R354" s="7" t="str">
        <f>IFERROR(N354-(VLOOKUP(J:J,Прайс!A:J,10,0)+(#REF!+P354+O354+M354))," ")</f>
        <v xml:space="preserve"> </v>
      </c>
      <c r="S354" s="7"/>
      <c r="AC354" s="7" t="str">
        <f>IF(Z354&gt;0,Z354-(M354+P354+#REF!),"")</f>
        <v/>
      </c>
    </row>
    <row r="355" spans="13:29" ht="19" customHeight="1" x14ac:dyDescent="0.2">
      <c r="M355" s="1">
        <f t="shared" si="5"/>
        <v>0</v>
      </c>
      <c r="N355" s="1" t="str">
        <f>IFERROR(VLOOKUP(J:J,Прайс!A:C,3,0)*K355," ")</f>
        <v xml:space="preserve"> </v>
      </c>
      <c r="O355" s="7" t="str">
        <f>IFERROR(VLOOKUP(J:J,Прайс!A:E,5,0)*K355," ")</f>
        <v xml:space="preserve"> </v>
      </c>
      <c r="P355" s="1" t="str">
        <f>IFERROR(VLOOKUP(J:J,Прайс!A:F,6,0)*K355," ")</f>
        <v xml:space="preserve"> </v>
      </c>
      <c r="R355" s="7" t="str">
        <f>IFERROR(N355-(VLOOKUP(J:J,Прайс!A:J,10,0)+(#REF!+P355+O355+M355))," ")</f>
        <v xml:space="preserve"> </v>
      </c>
      <c r="S355" s="7"/>
      <c r="AC355" s="7" t="str">
        <f>IF(Z355&gt;0,Z355-(M355+P355+#REF!),"")</f>
        <v/>
      </c>
    </row>
    <row r="356" spans="13:29" ht="19" customHeight="1" x14ac:dyDescent="0.2">
      <c r="M356" s="1">
        <f t="shared" si="5"/>
        <v>0</v>
      </c>
      <c r="N356" s="1" t="str">
        <f>IFERROR(VLOOKUP(J:J,Прайс!A:C,3,0)*K356," ")</f>
        <v xml:space="preserve"> </v>
      </c>
      <c r="O356" s="7" t="str">
        <f>IFERROR(VLOOKUP(J:J,Прайс!A:E,5,0)*K356," ")</f>
        <v xml:space="preserve"> </v>
      </c>
      <c r="P356" s="1" t="str">
        <f>IFERROR(VLOOKUP(J:J,Прайс!A:F,6,0)*K356," ")</f>
        <v xml:space="preserve"> </v>
      </c>
      <c r="R356" s="7" t="str">
        <f>IFERROR(N356-(VLOOKUP(J:J,Прайс!A:J,10,0)+(#REF!+P356+O356+M356))," ")</f>
        <v xml:space="preserve"> </v>
      </c>
      <c r="S356" s="7"/>
      <c r="AC356" s="7" t="str">
        <f>IF(Z356&gt;0,Z356-(M356+P356+#REF!),"")</f>
        <v/>
      </c>
    </row>
    <row r="357" spans="13:29" ht="19" customHeight="1" x14ac:dyDescent="0.2">
      <c r="M357" s="1">
        <f t="shared" si="5"/>
        <v>0</v>
      </c>
      <c r="N357" s="1" t="str">
        <f>IFERROR(VLOOKUP(J:J,Прайс!A:C,3,0)*K357," ")</f>
        <v xml:space="preserve"> </v>
      </c>
      <c r="O357" s="7" t="str">
        <f>IFERROR(VLOOKUP(J:J,Прайс!A:E,5,0)*K357," ")</f>
        <v xml:space="preserve"> </v>
      </c>
      <c r="P357" s="1" t="str">
        <f>IFERROR(VLOOKUP(J:J,Прайс!A:F,6,0)*K357," ")</f>
        <v xml:space="preserve"> </v>
      </c>
      <c r="R357" s="7" t="str">
        <f>IFERROR(N357-(VLOOKUP(J:J,Прайс!A:J,10,0)+(#REF!+P357+O357+M357))," ")</f>
        <v xml:space="preserve"> </v>
      </c>
      <c r="S357" s="7"/>
      <c r="AC357" s="7" t="str">
        <f>IF(Z357&gt;0,Z357-(M357+P357+#REF!),"")</f>
        <v/>
      </c>
    </row>
    <row r="358" spans="13:29" ht="19" customHeight="1" x14ac:dyDescent="0.2">
      <c r="M358" s="1">
        <f t="shared" si="5"/>
        <v>0</v>
      </c>
      <c r="N358" s="1" t="str">
        <f>IFERROR(VLOOKUP(J:J,Прайс!A:C,3,0)*K358," ")</f>
        <v xml:space="preserve"> </v>
      </c>
      <c r="O358" s="7" t="str">
        <f>IFERROR(VLOOKUP(J:J,Прайс!A:E,5,0)*K358," ")</f>
        <v xml:space="preserve"> </v>
      </c>
      <c r="P358" s="1" t="str">
        <f>IFERROR(VLOOKUP(J:J,Прайс!A:F,6,0)*K358," ")</f>
        <v xml:space="preserve"> </v>
      </c>
      <c r="R358" s="7" t="str">
        <f>IFERROR(N358-(VLOOKUP(J:J,Прайс!A:J,10,0)+(#REF!+P358+O358+M358))," ")</f>
        <v xml:space="preserve"> </v>
      </c>
      <c r="S358" s="7"/>
      <c r="AC358" s="7" t="str">
        <f>IF(Z358&gt;0,Z358-(M358+P358+#REF!),"")</f>
        <v/>
      </c>
    </row>
    <row r="359" spans="13:29" ht="19" customHeight="1" x14ac:dyDescent="0.2">
      <c r="M359" s="1">
        <f t="shared" si="5"/>
        <v>0</v>
      </c>
      <c r="N359" s="1" t="str">
        <f>IFERROR(VLOOKUP(J:J,Прайс!A:C,3,0)*K359," ")</f>
        <v xml:space="preserve"> </v>
      </c>
      <c r="O359" s="7" t="str">
        <f>IFERROR(VLOOKUP(J:J,Прайс!A:E,5,0)*K359," ")</f>
        <v xml:space="preserve"> </v>
      </c>
      <c r="P359" s="1" t="str">
        <f>IFERROR(VLOOKUP(J:J,Прайс!A:F,6,0)*K359," ")</f>
        <v xml:space="preserve"> </v>
      </c>
      <c r="R359" s="7" t="str">
        <f>IFERROR(N359-(VLOOKUP(J:J,Прайс!A:J,10,0)+(#REF!+P359+O359+M359))," ")</f>
        <v xml:space="preserve"> </v>
      </c>
      <c r="S359" s="7"/>
      <c r="AC359" s="7" t="str">
        <f>IF(Z359&gt;0,Z359-(M359+P359+#REF!),"")</f>
        <v/>
      </c>
    </row>
    <row r="360" spans="13:29" ht="19" customHeight="1" x14ac:dyDescent="0.2">
      <c r="M360" s="1">
        <f t="shared" si="5"/>
        <v>0</v>
      </c>
      <c r="N360" s="1" t="str">
        <f>IFERROR(VLOOKUP(J:J,Прайс!A:C,3,0)*K360," ")</f>
        <v xml:space="preserve"> </v>
      </c>
      <c r="O360" s="7" t="str">
        <f>IFERROR(VLOOKUP(J:J,Прайс!A:E,5,0)*K360," ")</f>
        <v xml:space="preserve"> </v>
      </c>
      <c r="P360" s="1" t="str">
        <f>IFERROR(VLOOKUP(J:J,Прайс!A:F,6,0)*K360," ")</f>
        <v xml:space="preserve"> </v>
      </c>
      <c r="R360" s="7" t="str">
        <f>IFERROR(N360-(VLOOKUP(J:J,Прайс!A:J,10,0)+(#REF!+P360+O360+M360))," ")</f>
        <v xml:space="preserve"> </v>
      </c>
      <c r="S360" s="7"/>
      <c r="AC360" s="7" t="str">
        <f>IF(Z360&gt;0,Z360-(M360+P360+#REF!),"")</f>
        <v/>
      </c>
    </row>
    <row r="361" spans="13:29" ht="19" customHeight="1" x14ac:dyDescent="0.2">
      <c r="M361" s="1">
        <f t="shared" si="5"/>
        <v>0</v>
      </c>
      <c r="N361" s="1" t="str">
        <f>IFERROR(VLOOKUP(J:J,Прайс!A:C,3,0)*K361," ")</f>
        <v xml:space="preserve"> </v>
      </c>
      <c r="O361" s="7" t="str">
        <f>IFERROR(VLOOKUP(J:J,Прайс!A:E,5,0)*K361," ")</f>
        <v xml:space="preserve"> </v>
      </c>
      <c r="P361" s="1" t="str">
        <f>IFERROR(VLOOKUP(J:J,Прайс!A:F,6,0)*K361," ")</f>
        <v xml:space="preserve"> </v>
      </c>
      <c r="R361" s="7" t="str">
        <f>IFERROR(N361-(VLOOKUP(J:J,Прайс!A:J,10,0)+(#REF!+P361+O361+M361))," ")</f>
        <v xml:space="preserve"> </v>
      </c>
      <c r="S361" s="7"/>
      <c r="AC361" s="7" t="str">
        <f>IF(Z361&gt;0,Z361-(M361+P361+#REF!),"")</f>
        <v/>
      </c>
    </row>
    <row r="362" spans="13:29" ht="19" customHeight="1" x14ac:dyDescent="0.2">
      <c r="M362" s="1">
        <f t="shared" si="5"/>
        <v>0</v>
      </c>
      <c r="N362" s="1" t="str">
        <f>IFERROR(VLOOKUP(J:J,Прайс!A:C,3,0)*K362," ")</f>
        <v xml:space="preserve"> </v>
      </c>
      <c r="O362" s="7" t="str">
        <f>IFERROR(VLOOKUP(J:J,Прайс!A:E,5,0)*K362," ")</f>
        <v xml:space="preserve"> </v>
      </c>
      <c r="P362" s="1" t="str">
        <f>IFERROR(VLOOKUP(J:J,Прайс!A:F,6,0)*K362," ")</f>
        <v xml:space="preserve"> </v>
      </c>
      <c r="R362" s="7" t="str">
        <f>IFERROR(N362-(VLOOKUP(J:J,Прайс!A:J,10,0)+(#REF!+P362+O362+M362))," ")</f>
        <v xml:space="preserve"> </v>
      </c>
      <c r="S362" s="7"/>
      <c r="AC362" s="7" t="str">
        <f>IF(Z362&gt;0,Z362-(M362+P362+#REF!),"")</f>
        <v/>
      </c>
    </row>
    <row r="363" spans="13:29" ht="19" customHeight="1" x14ac:dyDescent="0.2">
      <c r="M363" s="1">
        <f t="shared" si="5"/>
        <v>0</v>
      </c>
      <c r="N363" s="1" t="str">
        <f>IFERROR(VLOOKUP(J:J,Прайс!A:C,3,0)*K363," ")</f>
        <v xml:space="preserve"> </v>
      </c>
      <c r="O363" s="7" t="str">
        <f>IFERROR(VLOOKUP(J:J,Прайс!A:E,5,0)*K363," ")</f>
        <v xml:space="preserve"> </v>
      </c>
      <c r="P363" s="1" t="str">
        <f>IFERROR(VLOOKUP(J:J,Прайс!A:F,6,0)*K363," ")</f>
        <v xml:space="preserve"> </v>
      </c>
      <c r="R363" s="7" t="str">
        <f>IFERROR(N363-(VLOOKUP(J:J,Прайс!A:J,10,0)+(#REF!+P363+O363+M363))," ")</f>
        <v xml:space="preserve"> </v>
      </c>
      <c r="S363" s="7"/>
      <c r="AC363" s="7" t="str">
        <f>IF(Z363&gt;0,Z363-(M363+P363+#REF!),"")</f>
        <v/>
      </c>
    </row>
    <row r="364" spans="13:29" ht="19" customHeight="1" x14ac:dyDescent="0.2">
      <c r="M364" s="1">
        <f t="shared" si="5"/>
        <v>0</v>
      </c>
      <c r="N364" s="1" t="str">
        <f>IFERROR(VLOOKUP(J:J,Прайс!A:C,3,0)*K364," ")</f>
        <v xml:space="preserve"> </v>
      </c>
      <c r="O364" s="7" t="str">
        <f>IFERROR(VLOOKUP(J:J,Прайс!A:E,5,0)*K364," ")</f>
        <v xml:space="preserve"> </v>
      </c>
      <c r="P364" s="1" t="str">
        <f>IFERROR(VLOOKUP(J:J,Прайс!A:F,6,0)*K364," ")</f>
        <v xml:space="preserve"> </v>
      </c>
      <c r="R364" s="7" t="str">
        <f>IFERROR(N364-(VLOOKUP(J:J,Прайс!A:J,10,0)+(#REF!+P364+O364+M364))," ")</f>
        <v xml:space="preserve"> </v>
      </c>
      <c r="S364" s="7"/>
      <c r="AC364" s="7" t="str">
        <f>IF(Z364&gt;0,Z364-(M364+P364+#REF!),"")</f>
        <v/>
      </c>
    </row>
    <row r="365" spans="13:29" ht="19" customHeight="1" x14ac:dyDescent="0.2">
      <c r="M365" s="1">
        <f t="shared" si="5"/>
        <v>0</v>
      </c>
      <c r="N365" s="1" t="str">
        <f>IFERROR(VLOOKUP(J:J,Прайс!A:C,3,0)*K365," ")</f>
        <v xml:space="preserve"> </v>
      </c>
      <c r="O365" s="7" t="str">
        <f>IFERROR(VLOOKUP(J:J,Прайс!A:E,5,0)*K365," ")</f>
        <v xml:space="preserve"> </v>
      </c>
      <c r="P365" s="1" t="str">
        <f>IFERROR(VLOOKUP(J:J,Прайс!A:F,6,0)*K365," ")</f>
        <v xml:space="preserve"> </v>
      </c>
      <c r="R365" s="7" t="str">
        <f>IFERROR(N365-(VLOOKUP(J:J,Прайс!A:J,10,0)+(#REF!+P365+O365+M365))," ")</f>
        <v xml:space="preserve"> </v>
      </c>
      <c r="S365" s="7"/>
      <c r="AC365" s="7" t="str">
        <f>IF(Z365&gt;0,Z365-(M365+P365+#REF!),"")</f>
        <v/>
      </c>
    </row>
    <row r="366" spans="13:29" ht="19" customHeight="1" x14ac:dyDescent="0.2">
      <c r="M366" s="1">
        <f t="shared" si="5"/>
        <v>0</v>
      </c>
      <c r="N366" s="1" t="str">
        <f>IFERROR(VLOOKUP(J:J,Прайс!A:C,3,0)*K366," ")</f>
        <v xml:space="preserve"> </v>
      </c>
      <c r="O366" s="7" t="str">
        <f>IFERROR(VLOOKUP(J:J,Прайс!A:E,5,0)*K366," ")</f>
        <v xml:space="preserve"> </v>
      </c>
      <c r="P366" s="1" t="str">
        <f>IFERROR(VLOOKUP(J:J,Прайс!A:F,6,0)*K366," ")</f>
        <v xml:space="preserve"> </v>
      </c>
      <c r="R366" s="7" t="str">
        <f>IFERROR(N366-(VLOOKUP(J:J,Прайс!A:J,10,0)+(#REF!+P366+O366+M366))," ")</f>
        <v xml:space="preserve"> </v>
      </c>
      <c r="S366" s="7"/>
      <c r="AC366" s="7" t="str">
        <f>IF(Z366&gt;0,Z366-(M366+P366+#REF!),"")</f>
        <v/>
      </c>
    </row>
    <row r="367" spans="13:29" ht="19" customHeight="1" x14ac:dyDescent="0.2">
      <c r="M367" s="1">
        <f t="shared" si="5"/>
        <v>0</v>
      </c>
      <c r="N367" s="1" t="str">
        <f>IFERROR(VLOOKUP(J:J,Прайс!A:C,3,0)*K367," ")</f>
        <v xml:space="preserve"> </v>
      </c>
      <c r="O367" s="7" t="str">
        <f>IFERROR(VLOOKUP(J:J,Прайс!A:E,5,0)*K367," ")</f>
        <v xml:space="preserve"> </v>
      </c>
      <c r="P367" s="1" t="str">
        <f>IFERROR(VLOOKUP(J:J,Прайс!A:F,6,0)*K367," ")</f>
        <v xml:space="preserve"> </v>
      </c>
      <c r="R367" s="7" t="str">
        <f>IFERROR(N367-(VLOOKUP(J:J,Прайс!A:J,10,0)+(#REF!+P367+O367+M367))," ")</f>
        <v xml:space="preserve"> </v>
      </c>
      <c r="S367" s="7"/>
      <c r="AC367" s="7" t="str">
        <f>IF(Z367&gt;0,Z367-(M367+P367+#REF!),"")</f>
        <v/>
      </c>
    </row>
    <row r="368" spans="13:29" ht="19" customHeight="1" x14ac:dyDescent="0.2">
      <c r="M368" s="1">
        <f t="shared" si="5"/>
        <v>0</v>
      </c>
      <c r="N368" s="1" t="str">
        <f>IFERROR(VLOOKUP(J:J,Прайс!A:C,3,0)*K368," ")</f>
        <v xml:space="preserve"> </v>
      </c>
      <c r="O368" s="7" t="str">
        <f>IFERROR(VLOOKUP(J:J,Прайс!A:E,5,0)*K368," ")</f>
        <v xml:space="preserve"> </v>
      </c>
      <c r="P368" s="1" t="str">
        <f>IFERROR(VLOOKUP(J:J,Прайс!A:F,6,0)*K368," ")</f>
        <v xml:space="preserve"> </v>
      </c>
      <c r="R368" s="7" t="str">
        <f>IFERROR(N368-(VLOOKUP(J:J,Прайс!A:J,10,0)+(#REF!+P368+O368+M368))," ")</f>
        <v xml:space="preserve"> </v>
      </c>
      <c r="S368" s="7"/>
      <c r="AC368" s="7" t="str">
        <f>IF(Z368&gt;0,Z368-(M368+P368+#REF!),"")</f>
        <v/>
      </c>
    </row>
    <row r="369" spans="13:29" ht="19" customHeight="1" x14ac:dyDescent="0.2">
      <c r="M369" s="1">
        <f t="shared" si="5"/>
        <v>0</v>
      </c>
      <c r="N369" s="1" t="str">
        <f>IFERROR(VLOOKUP(J:J,Прайс!A:C,3,0)*K369," ")</f>
        <v xml:space="preserve"> </v>
      </c>
      <c r="O369" s="7" t="str">
        <f>IFERROR(VLOOKUP(J:J,Прайс!A:E,5,0)*K369," ")</f>
        <v xml:space="preserve"> </v>
      </c>
      <c r="P369" s="1" t="str">
        <f>IFERROR(VLOOKUP(J:J,Прайс!A:F,6,0)*K369," ")</f>
        <v xml:space="preserve"> </v>
      </c>
      <c r="R369" s="7" t="str">
        <f>IFERROR(N369-(VLOOKUP(J:J,Прайс!A:J,10,0)+(#REF!+P369+O369+M369))," ")</f>
        <v xml:space="preserve"> </v>
      </c>
      <c r="S369" s="7"/>
      <c r="AC369" s="7" t="str">
        <f>IF(Z369&gt;0,Z369-(M369+P369+#REF!),"")</f>
        <v/>
      </c>
    </row>
    <row r="370" spans="13:29" ht="19" customHeight="1" x14ac:dyDescent="0.2">
      <c r="M370" s="1">
        <f t="shared" si="5"/>
        <v>0</v>
      </c>
      <c r="N370" s="1" t="str">
        <f>IFERROR(VLOOKUP(J:J,Прайс!A:C,3,0)*K370," ")</f>
        <v xml:space="preserve"> </v>
      </c>
      <c r="O370" s="7" t="str">
        <f>IFERROR(VLOOKUP(J:J,Прайс!A:E,5,0)*K370," ")</f>
        <v xml:space="preserve"> </v>
      </c>
      <c r="P370" s="1" t="str">
        <f>IFERROR(VLOOKUP(J:J,Прайс!A:F,6,0)*K370," ")</f>
        <v xml:space="preserve"> </v>
      </c>
      <c r="R370" s="7" t="str">
        <f>IFERROR(N370-(VLOOKUP(J:J,Прайс!A:J,10,0)+(#REF!+P370+O370+M370))," ")</f>
        <v xml:space="preserve"> </v>
      </c>
      <c r="S370" s="7"/>
      <c r="AC370" s="7" t="str">
        <f>IF(Z370&gt;0,Z370-(M370+P370+#REF!),"")</f>
        <v/>
      </c>
    </row>
    <row r="371" spans="13:29" ht="19" customHeight="1" x14ac:dyDescent="0.2">
      <c r="M371" s="1">
        <f t="shared" si="5"/>
        <v>0</v>
      </c>
      <c r="N371" s="1" t="str">
        <f>IFERROR(VLOOKUP(J:J,Прайс!A:C,3,0)*K371," ")</f>
        <v xml:space="preserve"> </v>
      </c>
      <c r="O371" s="7" t="str">
        <f>IFERROR(VLOOKUP(J:J,Прайс!A:E,5,0)*K371," ")</f>
        <v xml:space="preserve"> </v>
      </c>
      <c r="P371" s="1" t="str">
        <f>IFERROR(VLOOKUP(J:J,Прайс!A:F,6,0)*K371," ")</f>
        <v xml:space="preserve"> </v>
      </c>
      <c r="R371" s="7" t="str">
        <f>IFERROR(N371-(VLOOKUP(J:J,Прайс!A:J,10,0)+(#REF!+P371+O371+M371))," ")</f>
        <v xml:space="preserve"> </v>
      </c>
      <c r="S371" s="7"/>
      <c r="AC371" s="7" t="str">
        <f>IF(Z371&gt;0,Z371-(M371+P371+#REF!),"")</f>
        <v/>
      </c>
    </row>
    <row r="372" spans="13:29" ht="19" customHeight="1" x14ac:dyDescent="0.2">
      <c r="M372" s="1">
        <f t="shared" si="5"/>
        <v>0</v>
      </c>
      <c r="N372" s="1" t="str">
        <f>IFERROR(VLOOKUP(J:J,Прайс!A:C,3,0)*K372," ")</f>
        <v xml:space="preserve"> </v>
      </c>
      <c r="O372" s="7" t="str">
        <f>IFERROR(VLOOKUP(J:J,Прайс!A:E,5,0)*K372," ")</f>
        <v xml:space="preserve"> </v>
      </c>
      <c r="P372" s="1" t="str">
        <f>IFERROR(VLOOKUP(J:J,Прайс!A:F,6,0)*K372," ")</f>
        <v xml:space="preserve"> </v>
      </c>
      <c r="R372" s="7" t="str">
        <f>IFERROR(N372-(VLOOKUP(J:J,Прайс!A:J,10,0)+(#REF!+P372+O372+M372))," ")</f>
        <v xml:space="preserve"> </v>
      </c>
      <c r="S372" s="7"/>
      <c r="AC372" s="7" t="str">
        <f>IF(Z372&gt;0,Z372-(M372+P372+#REF!),"")</f>
        <v/>
      </c>
    </row>
    <row r="373" spans="13:29" ht="19" customHeight="1" x14ac:dyDescent="0.2">
      <c r="M373" s="1">
        <f t="shared" si="5"/>
        <v>0</v>
      </c>
      <c r="N373" s="1" t="str">
        <f>IFERROR(VLOOKUP(J:J,Прайс!A:C,3,0)*K373," ")</f>
        <v xml:space="preserve"> </v>
      </c>
      <c r="O373" s="7" t="str">
        <f>IFERROR(VLOOKUP(J:J,Прайс!A:E,5,0)*K373," ")</f>
        <v xml:space="preserve"> </v>
      </c>
      <c r="P373" s="1" t="str">
        <f>IFERROR(VLOOKUP(J:J,Прайс!A:F,6,0)*K373," ")</f>
        <v xml:space="preserve"> </v>
      </c>
      <c r="R373" s="7" t="str">
        <f>IFERROR(N373-(VLOOKUP(J:J,Прайс!A:J,10,0)+(#REF!+P373+O373+M373))," ")</f>
        <v xml:space="preserve"> </v>
      </c>
      <c r="S373" s="7"/>
      <c r="AC373" s="7" t="str">
        <f>IF(Z373&gt;0,Z373-(M373+P373+#REF!),"")</f>
        <v/>
      </c>
    </row>
    <row r="374" spans="13:29" ht="19" customHeight="1" x14ac:dyDescent="0.2">
      <c r="M374" s="1">
        <f t="shared" si="5"/>
        <v>0</v>
      </c>
      <c r="N374" s="1" t="str">
        <f>IFERROR(VLOOKUP(J:J,Прайс!A:C,3,0)*K374," ")</f>
        <v xml:space="preserve"> </v>
      </c>
      <c r="O374" s="7" t="str">
        <f>IFERROR(VLOOKUP(J:J,Прайс!A:E,5,0)*K374," ")</f>
        <v xml:space="preserve"> </v>
      </c>
      <c r="P374" s="1" t="str">
        <f>IFERROR(VLOOKUP(J:J,Прайс!A:F,6,0)*K374," ")</f>
        <v xml:space="preserve"> </v>
      </c>
      <c r="R374" s="7" t="str">
        <f>IFERROR(N374-(VLOOKUP(J:J,Прайс!A:J,10,0)+(#REF!+P374+O374+M374))," ")</f>
        <v xml:space="preserve"> </v>
      </c>
      <c r="S374" s="7"/>
      <c r="AC374" s="7" t="str">
        <f>IF(Z374&gt;0,Z374-(M374+P374+#REF!),"")</f>
        <v/>
      </c>
    </row>
    <row r="375" spans="13:29" ht="19" customHeight="1" x14ac:dyDescent="0.2">
      <c r="M375" s="1">
        <f t="shared" si="5"/>
        <v>0</v>
      </c>
      <c r="N375" s="1" t="str">
        <f>IFERROR(VLOOKUP(J:J,Прайс!A:C,3,0)*K375," ")</f>
        <v xml:space="preserve"> </v>
      </c>
      <c r="O375" s="7" t="str">
        <f>IFERROR(VLOOKUP(J:J,Прайс!A:E,5,0)*K375," ")</f>
        <v xml:space="preserve"> </v>
      </c>
      <c r="P375" s="1" t="str">
        <f>IFERROR(VLOOKUP(J:J,Прайс!A:F,6,0)*K375," ")</f>
        <v xml:space="preserve"> </v>
      </c>
      <c r="R375" s="7" t="str">
        <f>IFERROR(N375-(VLOOKUP(J:J,Прайс!A:J,10,0)+(#REF!+P375+O375+M375))," ")</f>
        <v xml:space="preserve"> </v>
      </c>
      <c r="S375" s="7"/>
      <c r="AC375" s="7" t="str">
        <f>IF(Z375&gt;0,Z375-(M375+P375+#REF!),"")</f>
        <v/>
      </c>
    </row>
    <row r="376" spans="13:29" ht="19" customHeight="1" x14ac:dyDescent="0.2">
      <c r="M376" s="1">
        <f t="shared" si="5"/>
        <v>0</v>
      </c>
      <c r="N376" s="1" t="str">
        <f>IFERROR(VLOOKUP(J:J,Прайс!A:C,3,0)*K376," ")</f>
        <v xml:space="preserve"> </v>
      </c>
      <c r="O376" s="7" t="str">
        <f>IFERROR(VLOOKUP(J:J,Прайс!A:E,5,0)*K376," ")</f>
        <v xml:space="preserve"> </v>
      </c>
      <c r="P376" s="1" t="str">
        <f>IFERROR(VLOOKUP(J:J,Прайс!A:F,6,0)*K376," ")</f>
        <v xml:space="preserve"> </v>
      </c>
      <c r="R376" s="7" t="str">
        <f>IFERROR(N376-(VLOOKUP(J:J,Прайс!A:J,10,0)+(#REF!+P376+O376+M376))," ")</f>
        <v xml:space="preserve"> </v>
      </c>
      <c r="S376" s="7"/>
      <c r="AC376" s="7" t="str">
        <f>IF(Z376&gt;0,Z376-(M376+P376+#REF!),"")</f>
        <v/>
      </c>
    </row>
    <row r="377" spans="13:29" ht="19" customHeight="1" x14ac:dyDescent="0.2">
      <c r="M377" s="1">
        <f t="shared" si="5"/>
        <v>0</v>
      </c>
      <c r="N377" s="1" t="str">
        <f>IFERROR(VLOOKUP(J:J,Прайс!A:C,3,0)*K377," ")</f>
        <v xml:space="preserve"> </v>
      </c>
      <c r="O377" s="7" t="str">
        <f>IFERROR(VLOOKUP(J:J,Прайс!A:E,5,0)*K377," ")</f>
        <v xml:space="preserve"> </v>
      </c>
      <c r="P377" s="1" t="str">
        <f>IFERROR(VLOOKUP(J:J,Прайс!A:F,6,0)*K377," ")</f>
        <v xml:space="preserve"> </v>
      </c>
      <c r="R377" s="7" t="str">
        <f>IFERROR(N377-(VLOOKUP(J:J,Прайс!A:J,10,0)+(#REF!+P377+O377+M377))," ")</f>
        <v xml:space="preserve"> </v>
      </c>
      <c r="S377" s="7"/>
      <c r="AC377" s="7" t="str">
        <f>IF(Z377&gt;0,Z377-(M377+P377+#REF!),"")</f>
        <v/>
      </c>
    </row>
    <row r="378" spans="13:29" ht="19" customHeight="1" x14ac:dyDescent="0.2">
      <c r="M378" s="1">
        <f t="shared" si="5"/>
        <v>0</v>
      </c>
      <c r="N378" s="1" t="str">
        <f>IFERROR(VLOOKUP(J:J,Прайс!A:C,3,0)*K378," ")</f>
        <v xml:space="preserve"> </v>
      </c>
      <c r="O378" s="7" t="str">
        <f>IFERROR(VLOOKUP(J:J,Прайс!A:E,5,0)*K378," ")</f>
        <v xml:space="preserve"> </v>
      </c>
      <c r="P378" s="1" t="str">
        <f>IFERROR(VLOOKUP(J:J,Прайс!A:F,6,0)*K378," ")</f>
        <v xml:space="preserve"> </v>
      </c>
      <c r="R378" s="7" t="str">
        <f>IFERROR(N378-(VLOOKUP(J:J,Прайс!A:J,10,0)+(#REF!+P378+O378+M378))," ")</f>
        <v xml:space="preserve"> </v>
      </c>
      <c r="S378" s="7"/>
      <c r="AC378" s="7" t="str">
        <f>IF(Z378&gt;0,Z378-(M378+P378+#REF!),"")</f>
        <v/>
      </c>
    </row>
    <row r="379" spans="13:29" ht="19" customHeight="1" x14ac:dyDescent="0.2">
      <c r="M379" s="1">
        <f t="shared" si="5"/>
        <v>0</v>
      </c>
      <c r="N379" s="1" t="str">
        <f>IFERROR(VLOOKUP(J:J,Прайс!A:C,3,0)*K379," ")</f>
        <v xml:space="preserve"> </v>
      </c>
      <c r="O379" s="7" t="str">
        <f>IFERROR(VLOOKUP(J:J,Прайс!A:E,5,0)*K379," ")</f>
        <v xml:space="preserve"> </v>
      </c>
      <c r="P379" s="1" t="str">
        <f>IFERROR(VLOOKUP(J:J,Прайс!A:F,6,0)*K379," ")</f>
        <v xml:space="preserve"> </v>
      </c>
      <c r="R379" s="7" t="str">
        <f>IFERROR(N379-(VLOOKUP(J:J,Прайс!A:J,10,0)+(#REF!+P379+O379+M379))," ")</f>
        <v xml:space="preserve"> </v>
      </c>
      <c r="S379" s="7"/>
      <c r="AC379" s="7" t="str">
        <f>IF(Z379&gt;0,Z379-(M379+P379+#REF!),"")</f>
        <v/>
      </c>
    </row>
    <row r="380" spans="13:29" ht="19" customHeight="1" x14ac:dyDescent="0.2">
      <c r="M380" s="1">
        <f t="shared" si="5"/>
        <v>0</v>
      </c>
      <c r="N380" s="1" t="str">
        <f>IFERROR(VLOOKUP(J:J,Прайс!A:C,3,0)*K380," ")</f>
        <v xml:space="preserve"> </v>
      </c>
      <c r="O380" s="7" t="str">
        <f>IFERROR(VLOOKUP(J:J,Прайс!A:E,5,0)*K380," ")</f>
        <v xml:space="preserve"> </v>
      </c>
      <c r="P380" s="1" t="str">
        <f>IFERROR(VLOOKUP(J:J,Прайс!A:F,6,0)*K380," ")</f>
        <v xml:space="preserve"> </v>
      </c>
      <c r="R380" s="7" t="str">
        <f>IFERROR(N380-(VLOOKUP(J:J,Прайс!A:J,10,0)+(#REF!+P380+O380+M380))," ")</f>
        <v xml:space="preserve"> </v>
      </c>
      <c r="S380" s="7"/>
      <c r="AC380" s="7" t="str">
        <f>IF(Z380&gt;0,Z380-(M380+P380+#REF!),"")</f>
        <v/>
      </c>
    </row>
    <row r="381" spans="13:29" ht="19" customHeight="1" x14ac:dyDescent="0.2">
      <c r="M381" s="1">
        <f t="shared" si="5"/>
        <v>0</v>
      </c>
      <c r="N381" s="1" t="str">
        <f>IFERROR(VLOOKUP(J:J,Прайс!A:C,3,0)*K381," ")</f>
        <v xml:space="preserve"> </v>
      </c>
      <c r="O381" s="7" t="str">
        <f>IFERROR(VLOOKUP(J:J,Прайс!A:E,5,0)*K381," ")</f>
        <v xml:space="preserve"> </v>
      </c>
      <c r="P381" s="1" t="str">
        <f>IFERROR(VLOOKUP(J:J,Прайс!A:F,6,0)*K381," ")</f>
        <v xml:space="preserve"> </v>
      </c>
      <c r="R381" s="7" t="str">
        <f>IFERROR(N381-(VLOOKUP(J:J,Прайс!A:J,10,0)+(#REF!+P381+O381+M381))," ")</f>
        <v xml:space="preserve"> </v>
      </c>
      <c r="S381" s="7"/>
      <c r="AC381" s="7" t="str">
        <f>IF(Z381&gt;0,Z381-(M381+P381+#REF!),"")</f>
        <v/>
      </c>
    </row>
    <row r="382" spans="13:29" ht="19" customHeight="1" x14ac:dyDescent="0.2">
      <c r="M382" s="1">
        <f t="shared" si="5"/>
        <v>0</v>
      </c>
      <c r="N382" s="1" t="str">
        <f>IFERROR(VLOOKUP(J:J,Прайс!A:C,3,0)*K382," ")</f>
        <v xml:space="preserve"> </v>
      </c>
      <c r="O382" s="7" t="str">
        <f>IFERROR(VLOOKUP(J:J,Прайс!A:E,5,0)*K382," ")</f>
        <v xml:space="preserve"> </v>
      </c>
      <c r="P382" s="1" t="str">
        <f>IFERROR(VLOOKUP(J:J,Прайс!A:F,6,0)*K382," ")</f>
        <v xml:space="preserve"> </v>
      </c>
      <c r="R382" s="7" t="str">
        <f>IFERROR(N382-(VLOOKUP(J:J,Прайс!A:J,10,0)+(#REF!+P382+O382+M382))," ")</f>
        <v xml:space="preserve"> </v>
      </c>
      <c r="S382" s="7"/>
      <c r="AC382" s="7" t="str">
        <f>IF(Z382&gt;0,Z382-(M382+P382+#REF!),"")</f>
        <v/>
      </c>
    </row>
    <row r="383" spans="13:29" ht="19" customHeight="1" x14ac:dyDescent="0.2">
      <c r="M383" s="1">
        <f t="shared" si="5"/>
        <v>0</v>
      </c>
      <c r="N383" s="1" t="str">
        <f>IFERROR(VLOOKUP(J:J,Прайс!A:C,3,0)*K383," ")</f>
        <v xml:space="preserve"> </v>
      </c>
      <c r="O383" s="7" t="str">
        <f>IFERROR(VLOOKUP(J:J,Прайс!A:E,5,0)*K383," ")</f>
        <v xml:space="preserve"> </v>
      </c>
      <c r="P383" s="1" t="str">
        <f>IFERROR(VLOOKUP(J:J,Прайс!A:F,6,0)*K383," ")</f>
        <v xml:space="preserve"> </v>
      </c>
      <c r="R383" s="7" t="str">
        <f>IFERROR(N383-(VLOOKUP(J:J,Прайс!A:J,10,0)+(#REF!+P383+O383+M383))," ")</f>
        <v xml:space="preserve"> </v>
      </c>
      <c r="S383" s="7"/>
      <c r="AC383" s="7" t="str">
        <f>IF(Z383&gt;0,Z383-(M383+P383+#REF!),"")</f>
        <v/>
      </c>
    </row>
    <row r="384" spans="13:29" ht="19" customHeight="1" x14ac:dyDescent="0.2">
      <c r="M384" s="1">
        <f t="shared" si="5"/>
        <v>0</v>
      </c>
      <c r="N384" s="1" t="str">
        <f>IFERROR(VLOOKUP(J:J,Прайс!A:C,3,0)*K384," ")</f>
        <v xml:space="preserve"> </v>
      </c>
      <c r="O384" s="7" t="str">
        <f>IFERROR(VLOOKUP(J:J,Прайс!A:E,5,0)*K384," ")</f>
        <v xml:space="preserve"> </v>
      </c>
      <c r="P384" s="1" t="str">
        <f>IFERROR(VLOOKUP(J:J,Прайс!A:F,6,0)*K384," ")</f>
        <v xml:space="preserve"> </v>
      </c>
      <c r="R384" s="7" t="str">
        <f>IFERROR(N384-(VLOOKUP(J:J,Прайс!A:J,10,0)+(#REF!+P384+O384+M384))," ")</f>
        <v xml:space="preserve"> </v>
      </c>
      <c r="S384" s="7"/>
      <c r="AC384" s="7" t="str">
        <f>IF(Z384&gt;0,Z384-(M384+P384+#REF!),"")</f>
        <v/>
      </c>
    </row>
    <row r="385" spans="13:29" ht="19" customHeight="1" x14ac:dyDescent="0.2">
      <c r="M385" s="1">
        <f t="shared" si="5"/>
        <v>0</v>
      </c>
      <c r="N385" s="1" t="str">
        <f>IFERROR(VLOOKUP(J:J,Прайс!A:C,3,0)*K385," ")</f>
        <v xml:space="preserve"> </v>
      </c>
      <c r="O385" s="7" t="str">
        <f>IFERROR(VLOOKUP(J:J,Прайс!A:E,5,0)*K385," ")</f>
        <v xml:space="preserve"> </v>
      </c>
      <c r="P385" s="1" t="str">
        <f>IFERROR(VLOOKUP(J:J,Прайс!A:F,6,0)*K385," ")</f>
        <v xml:space="preserve"> </v>
      </c>
      <c r="R385" s="7" t="str">
        <f>IFERROR(N385-(VLOOKUP(J:J,Прайс!A:J,10,0)+(#REF!+P385+O385+M385))," ")</f>
        <v xml:space="preserve"> </v>
      </c>
      <c r="S385" s="7"/>
      <c r="AC385" s="7" t="str">
        <f>IF(Z385&gt;0,Z385-(M385+P385+#REF!),"")</f>
        <v/>
      </c>
    </row>
    <row r="386" spans="13:29" ht="19" customHeight="1" x14ac:dyDescent="0.2">
      <c r="M386" s="1">
        <f t="shared" si="5"/>
        <v>0</v>
      </c>
      <c r="N386" s="1" t="str">
        <f>IFERROR(VLOOKUP(J:J,Прайс!A:C,3,0)*K386," ")</f>
        <v xml:space="preserve"> </v>
      </c>
      <c r="O386" s="7" t="str">
        <f>IFERROR(VLOOKUP(J:J,Прайс!A:E,5,0)*K386," ")</f>
        <v xml:space="preserve"> </v>
      </c>
      <c r="P386" s="1" t="str">
        <f>IFERROR(VLOOKUP(J:J,Прайс!A:F,6,0)*K386," ")</f>
        <v xml:space="preserve"> </v>
      </c>
      <c r="R386" s="7" t="str">
        <f>IFERROR(N386-(VLOOKUP(J:J,Прайс!A:J,10,0)+(#REF!+P386+O386+M386))," ")</f>
        <v xml:space="preserve"> </v>
      </c>
      <c r="S386" s="7"/>
      <c r="AC386" s="7" t="str">
        <f>IF(Z386&gt;0,Z386-(M386+P386+#REF!),"")</f>
        <v/>
      </c>
    </row>
    <row r="387" spans="13:29" ht="19" customHeight="1" x14ac:dyDescent="0.2">
      <c r="M387" s="1">
        <f t="shared" si="5"/>
        <v>0</v>
      </c>
      <c r="N387" s="1" t="str">
        <f>IFERROR(VLOOKUP(J:J,Прайс!A:C,3,0)*K387," ")</f>
        <v xml:space="preserve"> </v>
      </c>
      <c r="O387" s="7" t="str">
        <f>IFERROR(VLOOKUP(J:J,Прайс!A:E,5,0)*K387," ")</f>
        <v xml:space="preserve"> </v>
      </c>
      <c r="P387" s="1" t="str">
        <f>IFERROR(VLOOKUP(J:J,Прайс!A:F,6,0)*K387," ")</f>
        <v xml:space="preserve"> </v>
      </c>
      <c r="R387" s="7" t="str">
        <f>IFERROR(N387-(VLOOKUP(J:J,Прайс!A:J,10,0)+(#REF!+P387+O387+M387))," ")</f>
        <v xml:space="preserve"> </v>
      </c>
      <c r="S387" s="7"/>
      <c r="AC387" s="7" t="str">
        <f>IF(Z387&gt;0,Z387-(M387+P387+#REF!),"")</f>
        <v/>
      </c>
    </row>
    <row r="388" spans="13:29" ht="19" customHeight="1" x14ac:dyDescent="0.2">
      <c r="M388" s="1">
        <f t="shared" ref="M388:M451" si="6">IFERROR(L388*K388," ")</f>
        <v>0</v>
      </c>
      <c r="N388" s="1" t="str">
        <f>IFERROR(VLOOKUP(J:J,Прайс!A:C,3,0)*K388," ")</f>
        <v xml:space="preserve"> </v>
      </c>
      <c r="O388" s="7" t="str">
        <f>IFERROR(VLOOKUP(J:J,Прайс!A:E,5,0)*K388," ")</f>
        <v xml:space="preserve"> </v>
      </c>
      <c r="P388" s="1" t="str">
        <f>IFERROR(VLOOKUP(J:J,Прайс!A:F,6,0)*K388," ")</f>
        <v xml:space="preserve"> </v>
      </c>
      <c r="R388" s="7" t="str">
        <f>IFERROR(N388-(VLOOKUP(J:J,Прайс!A:J,10,0)+(#REF!+P388+O388+M388))," ")</f>
        <v xml:space="preserve"> </v>
      </c>
      <c r="S388" s="7"/>
      <c r="AC388" s="7" t="str">
        <f>IF(Z388&gt;0,Z388-(M388+P388+#REF!),"")</f>
        <v/>
      </c>
    </row>
    <row r="389" spans="13:29" ht="19" customHeight="1" x14ac:dyDescent="0.2">
      <c r="M389" s="1">
        <f t="shared" si="6"/>
        <v>0</v>
      </c>
      <c r="N389" s="1" t="str">
        <f>IFERROR(VLOOKUP(J:J,Прайс!A:C,3,0)*K389," ")</f>
        <v xml:space="preserve"> </v>
      </c>
      <c r="O389" s="7" t="str">
        <f>IFERROR(VLOOKUP(J:J,Прайс!A:E,5,0)*K389," ")</f>
        <v xml:space="preserve"> </v>
      </c>
      <c r="P389" s="1" t="str">
        <f>IFERROR(VLOOKUP(J:J,Прайс!A:F,6,0)*K389," ")</f>
        <v xml:space="preserve"> </v>
      </c>
      <c r="R389" s="7" t="str">
        <f>IFERROR(N389-(VLOOKUP(J:J,Прайс!A:J,10,0)+(#REF!+P389+O389+M389))," ")</f>
        <v xml:space="preserve"> </v>
      </c>
      <c r="S389" s="7"/>
      <c r="AC389" s="7" t="str">
        <f>IF(Z389&gt;0,Z389-(M389+P389+#REF!),"")</f>
        <v/>
      </c>
    </row>
    <row r="390" spans="13:29" ht="19" customHeight="1" x14ac:dyDescent="0.2">
      <c r="M390" s="1">
        <f t="shared" si="6"/>
        <v>0</v>
      </c>
      <c r="N390" s="1" t="str">
        <f>IFERROR(VLOOKUP(J:J,Прайс!A:C,3,0)*K390," ")</f>
        <v xml:space="preserve"> </v>
      </c>
      <c r="O390" s="7" t="str">
        <f>IFERROR(VLOOKUP(J:J,Прайс!A:E,5,0)*K390," ")</f>
        <v xml:space="preserve"> </v>
      </c>
      <c r="P390" s="1" t="str">
        <f>IFERROR(VLOOKUP(J:J,Прайс!A:F,6,0)*K390," ")</f>
        <v xml:space="preserve"> </v>
      </c>
      <c r="R390" s="7" t="str">
        <f>IFERROR(N390-(VLOOKUP(J:J,Прайс!A:J,10,0)+(#REF!+P390+O390+M390))," ")</f>
        <v xml:space="preserve"> </v>
      </c>
      <c r="S390" s="7"/>
      <c r="AC390" s="7" t="str">
        <f>IF(Z390&gt;0,Z390-(M390+P390+#REF!),"")</f>
        <v/>
      </c>
    </row>
    <row r="391" spans="13:29" ht="19" customHeight="1" x14ac:dyDescent="0.2">
      <c r="M391" s="1">
        <f t="shared" si="6"/>
        <v>0</v>
      </c>
      <c r="N391" s="1" t="str">
        <f>IFERROR(VLOOKUP(J:J,Прайс!A:C,3,0)*K391," ")</f>
        <v xml:space="preserve"> </v>
      </c>
      <c r="O391" s="7" t="str">
        <f>IFERROR(VLOOKUP(J:J,Прайс!A:E,5,0)*K391," ")</f>
        <v xml:space="preserve"> </v>
      </c>
      <c r="P391" s="1" t="str">
        <f>IFERROR(VLOOKUP(J:J,Прайс!A:F,6,0)*K391," ")</f>
        <v xml:space="preserve"> </v>
      </c>
      <c r="R391" s="7" t="str">
        <f>IFERROR(N391-(VLOOKUP(J:J,Прайс!A:J,10,0)+(#REF!+P391+O391+M391))," ")</f>
        <v xml:space="preserve"> </v>
      </c>
      <c r="S391" s="7"/>
      <c r="AC391" s="7" t="str">
        <f>IF(Z391&gt;0,Z391-(M391+P391+#REF!),"")</f>
        <v/>
      </c>
    </row>
    <row r="392" spans="13:29" ht="19" customHeight="1" x14ac:dyDescent="0.2">
      <c r="M392" s="1">
        <f t="shared" si="6"/>
        <v>0</v>
      </c>
      <c r="N392" s="1" t="str">
        <f>IFERROR(VLOOKUP(J:J,Прайс!A:C,3,0)*K392," ")</f>
        <v xml:space="preserve"> </v>
      </c>
      <c r="O392" s="7" t="str">
        <f>IFERROR(VLOOKUP(J:J,Прайс!A:E,5,0)*K392," ")</f>
        <v xml:space="preserve"> </v>
      </c>
      <c r="P392" s="1" t="str">
        <f>IFERROR(VLOOKUP(J:J,Прайс!A:F,6,0)*K392," ")</f>
        <v xml:space="preserve"> </v>
      </c>
      <c r="R392" s="7" t="str">
        <f>IFERROR(N392-(VLOOKUP(J:J,Прайс!A:J,10,0)+(#REF!+P392+O392+M392))," ")</f>
        <v xml:space="preserve"> </v>
      </c>
      <c r="S392" s="7"/>
      <c r="AC392" s="7" t="str">
        <f>IF(Z392&gt;0,Z392-(M392+P392+#REF!),"")</f>
        <v/>
      </c>
    </row>
    <row r="393" spans="13:29" ht="19" customHeight="1" x14ac:dyDescent="0.2">
      <c r="M393" s="1">
        <f t="shared" si="6"/>
        <v>0</v>
      </c>
      <c r="N393" s="1" t="str">
        <f>IFERROR(VLOOKUP(J:J,Прайс!A:C,3,0)*K393," ")</f>
        <v xml:space="preserve"> </v>
      </c>
      <c r="O393" s="7" t="str">
        <f>IFERROR(VLOOKUP(J:J,Прайс!A:E,5,0)*K393," ")</f>
        <v xml:space="preserve"> </v>
      </c>
      <c r="P393" s="1" t="str">
        <f>IFERROR(VLOOKUP(J:J,Прайс!A:F,6,0)*K393," ")</f>
        <v xml:space="preserve"> </v>
      </c>
      <c r="R393" s="7" t="str">
        <f>IFERROR(N393-(VLOOKUP(J:J,Прайс!A:J,10,0)+(#REF!+P393+O393+M393))," ")</f>
        <v xml:space="preserve"> </v>
      </c>
      <c r="S393" s="7"/>
      <c r="AC393" s="7" t="str">
        <f>IF(Z393&gt;0,Z393-(M393+P393+#REF!),"")</f>
        <v/>
      </c>
    </row>
    <row r="394" spans="13:29" ht="19" customHeight="1" x14ac:dyDescent="0.2">
      <c r="M394" s="1">
        <f t="shared" si="6"/>
        <v>0</v>
      </c>
      <c r="N394" s="1" t="str">
        <f>IFERROR(VLOOKUP(J:J,Прайс!A:C,3,0)*K394," ")</f>
        <v xml:space="preserve"> </v>
      </c>
      <c r="O394" s="7" t="str">
        <f>IFERROR(VLOOKUP(J:J,Прайс!A:E,5,0)*K394," ")</f>
        <v xml:space="preserve"> </v>
      </c>
      <c r="P394" s="1" t="str">
        <f>IFERROR(VLOOKUP(J:J,Прайс!A:F,6,0)*K394," ")</f>
        <v xml:space="preserve"> </v>
      </c>
      <c r="R394" s="7" t="str">
        <f>IFERROR(N394-(VLOOKUP(J:J,Прайс!A:J,10,0)+(#REF!+P394+O394+M394))," ")</f>
        <v xml:space="preserve"> </v>
      </c>
      <c r="S394" s="7"/>
      <c r="AC394" s="7" t="str">
        <f>IF(Z394&gt;0,Z394-(M394+P394+#REF!),"")</f>
        <v/>
      </c>
    </row>
    <row r="395" spans="13:29" ht="19" customHeight="1" x14ac:dyDescent="0.2">
      <c r="M395" s="1">
        <f t="shared" si="6"/>
        <v>0</v>
      </c>
      <c r="N395" s="1" t="str">
        <f>IFERROR(VLOOKUP(J:J,Прайс!A:C,3,0)*K395," ")</f>
        <v xml:space="preserve"> </v>
      </c>
      <c r="O395" s="7" t="str">
        <f>IFERROR(VLOOKUP(J:J,Прайс!A:E,5,0)*K395," ")</f>
        <v xml:space="preserve"> </v>
      </c>
      <c r="P395" s="1" t="str">
        <f>IFERROR(VLOOKUP(J:J,Прайс!A:F,6,0)*K395," ")</f>
        <v xml:space="preserve"> </v>
      </c>
      <c r="R395" s="7" t="str">
        <f>IFERROR(N395-(VLOOKUP(J:J,Прайс!A:J,10,0)+(#REF!+P395+O395+M395))," ")</f>
        <v xml:space="preserve"> </v>
      </c>
      <c r="S395" s="7"/>
      <c r="AC395" s="7" t="str">
        <f>IF(Z395&gt;0,Z395-(M395+P395+#REF!),"")</f>
        <v/>
      </c>
    </row>
    <row r="396" spans="13:29" ht="19" customHeight="1" x14ac:dyDescent="0.2">
      <c r="M396" s="1">
        <f t="shared" si="6"/>
        <v>0</v>
      </c>
      <c r="N396" s="1" t="str">
        <f>IFERROR(VLOOKUP(J:J,Прайс!A:C,3,0)*K396," ")</f>
        <v xml:space="preserve"> </v>
      </c>
      <c r="O396" s="7" t="str">
        <f>IFERROR(VLOOKUP(J:J,Прайс!A:E,5,0)*K396," ")</f>
        <v xml:space="preserve"> </v>
      </c>
      <c r="P396" s="1" t="str">
        <f>IFERROR(VLOOKUP(J:J,Прайс!A:F,6,0)*K396," ")</f>
        <v xml:space="preserve"> </v>
      </c>
      <c r="R396" s="7" t="str">
        <f>IFERROR(N396-(VLOOKUP(J:J,Прайс!A:J,10,0)+(#REF!+P396+O396+M396))," ")</f>
        <v xml:space="preserve"> </v>
      </c>
      <c r="S396" s="7"/>
      <c r="AC396" s="7" t="str">
        <f>IF(Z396&gt;0,Z396-(M396+P396+#REF!),"")</f>
        <v/>
      </c>
    </row>
    <row r="397" spans="13:29" ht="19" customHeight="1" x14ac:dyDescent="0.2">
      <c r="M397" s="1">
        <f t="shared" si="6"/>
        <v>0</v>
      </c>
      <c r="N397" s="1" t="str">
        <f>IFERROR(VLOOKUP(J:J,Прайс!A:C,3,0)*K397," ")</f>
        <v xml:space="preserve"> </v>
      </c>
      <c r="O397" s="7" t="str">
        <f>IFERROR(VLOOKUP(J:J,Прайс!A:E,5,0)*K397," ")</f>
        <v xml:space="preserve"> </v>
      </c>
      <c r="P397" s="1" t="str">
        <f>IFERROR(VLOOKUP(J:J,Прайс!A:F,6,0)*K397," ")</f>
        <v xml:space="preserve"> </v>
      </c>
      <c r="R397" s="7" t="str">
        <f>IFERROR(N397-(VLOOKUP(J:J,Прайс!A:J,10,0)+(#REF!+P397+O397+M397))," ")</f>
        <v xml:space="preserve"> </v>
      </c>
      <c r="S397" s="7"/>
      <c r="AC397" s="7" t="str">
        <f>IF(Z397&gt;0,Z397-(M397+P397+#REF!),"")</f>
        <v/>
      </c>
    </row>
    <row r="398" spans="13:29" ht="19" customHeight="1" x14ac:dyDescent="0.2">
      <c r="M398" s="1">
        <f t="shared" si="6"/>
        <v>0</v>
      </c>
      <c r="N398" s="1" t="str">
        <f>IFERROR(VLOOKUP(J:J,Прайс!A:C,3,0)*K398," ")</f>
        <v xml:space="preserve"> </v>
      </c>
      <c r="O398" s="7" t="str">
        <f>IFERROR(VLOOKUP(J:J,Прайс!A:E,5,0)*K398," ")</f>
        <v xml:space="preserve"> </v>
      </c>
      <c r="P398" s="1" t="str">
        <f>IFERROR(VLOOKUP(J:J,Прайс!A:F,6,0)*K398," ")</f>
        <v xml:space="preserve"> </v>
      </c>
      <c r="R398" s="7" t="str">
        <f>IFERROR(N398-(VLOOKUP(J:J,Прайс!A:J,10,0)+(#REF!+P398+O398+M398))," ")</f>
        <v xml:space="preserve"> </v>
      </c>
      <c r="S398" s="7"/>
      <c r="AC398" s="7" t="str">
        <f>IF(Z398&gt;0,Z398-(M398+P398+#REF!),"")</f>
        <v/>
      </c>
    </row>
    <row r="399" spans="13:29" ht="19" customHeight="1" x14ac:dyDescent="0.2">
      <c r="M399" s="1">
        <f t="shared" si="6"/>
        <v>0</v>
      </c>
      <c r="N399" s="1" t="str">
        <f>IFERROR(VLOOKUP(J:J,Прайс!A:C,3,0)*K399," ")</f>
        <v xml:space="preserve"> </v>
      </c>
      <c r="O399" s="7" t="str">
        <f>IFERROR(VLOOKUP(J:J,Прайс!A:E,5,0)*K399," ")</f>
        <v xml:space="preserve"> </v>
      </c>
      <c r="P399" s="1" t="str">
        <f>IFERROR(VLOOKUP(J:J,Прайс!A:F,6,0)*K399," ")</f>
        <v xml:space="preserve"> </v>
      </c>
      <c r="R399" s="7" t="str">
        <f>IFERROR(N399-(VLOOKUP(J:J,Прайс!A:J,10,0)+(#REF!+P399+O399+M399))," ")</f>
        <v xml:space="preserve"> </v>
      </c>
      <c r="S399" s="7"/>
      <c r="AC399" s="7" t="str">
        <f>IF(Z399&gt;0,Z399-(M399+P399+#REF!),"")</f>
        <v/>
      </c>
    </row>
    <row r="400" spans="13:29" ht="19" customHeight="1" x14ac:dyDescent="0.2">
      <c r="M400" s="1">
        <f t="shared" si="6"/>
        <v>0</v>
      </c>
      <c r="N400" s="1" t="str">
        <f>IFERROR(VLOOKUP(J:J,Прайс!A:C,3,0)*K400," ")</f>
        <v xml:space="preserve"> </v>
      </c>
      <c r="O400" s="7" t="str">
        <f>IFERROR(VLOOKUP(J:J,Прайс!A:E,5,0)*K400," ")</f>
        <v xml:space="preserve"> </v>
      </c>
      <c r="P400" s="1" t="str">
        <f>IFERROR(VLOOKUP(J:J,Прайс!A:F,6,0)*K400," ")</f>
        <v xml:space="preserve"> </v>
      </c>
      <c r="R400" s="7" t="str">
        <f>IFERROR(N400-(VLOOKUP(J:J,Прайс!A:J,10,0)+(#REF!+P400+O400+M400))," ")</f>
        <v xml:space="preserve"> </v>
      </c>
      <c r="S400" s="7"/>
      <c r="AC400" s="7" t="str">
        <f>IF(Z400&gt;0,Z400-(M400+P400+#REF!),"")</f>
        <v/>
      </c>
    </row>
    <row r="401" spans="13:29" ht="19" customHeight="1" x14ac:dyDescent="0.2">
      <c r="M401" s="1">
        <f t="shared" si="6"/>
        <v>0</v>
      </c>
      <c r="N401" s="1" t="str">
        <f>IFERROR(VLOOKUP(J:J,Прайс!A:C,3,0)*K401," ")</f>
        <v xml:space="preserve"> </v>
      </c>
      <c r="O401" s="7" t="str">
        <f>IFERROR(VLOOKUP(J:J,Прайс!A:E,5,0)*K401," ")</f>
        <v xml:space="preserve"> </v>
      </c>
      <c r="P401" s="1" t="str">
        <f>IFERROR(VLOOKUP(J:J,Прайс!A:F,6,0)*K401," ")</f>
        <v xml:space="preserve"> </v>
      </c>
      <c r="R401" s="7" t="str">
        <f>IFERROR(N401-(VLOOKUP(J:J,Прайс!A:J,10,0)+(#REF!+P401+O401+M401))," ")</f>
        <v xml:space="preserve"> </v>
      </c>
      <c r="S401" s="7"/>
      <c r="AC401" s="7" t="str">
        <f>IF(Z401&gt;0,Z401-(M401+P401+#REF!),"")</f>
        <v/>
      </c>
    </row>
    <row r="402" spans="13:29" ht="19" customHeight="1" x14ac:dyDescent="0.2">
      <c r="M402" s="1">
        <f t="shared" si="6"/>
        <v>0</v>
      </c>
      <c r="N402" s="1" t="str">
        <f>IFERROR(VLOOKUP(J:J,Прайс!A:C,3,0)*K402," ")</f>
        <v xml:space="preserve"> </v>
      </c>
      <c r="O402" s="7" t="str">
        <f>IFERROR(VLOOKUP(J:J,Прайс!A:E,5,0)*K402," ")</f>
        <v xml:space="preserve"> </v>
      </c>
      <c r="P402" s="1" t="str">
        <f>IFERROR(VLOOKUP(J:J,Прайс!A:F,6,0)*K402," ")</f>
        <v xml:space="preserve"> </v>
      </c>
      <c r="R402" s="7" t="str">
        <f>IFERROR(N402-(VLOOKUP(J:J,Прайс!A:J,10,0)+(#REF!+P402+O402+M402))," ")</f>
        <v xml:space="preserve"> </v>
      </c>
      <c r="S402" s="7"/>
      <c r="AC402" s="7" t="str">
        <f>IF(Z402&gt;0,Z402-(M402+P402+#REF!),"")</f>
        <v/>
      </c>
    </row>
    <row r="403" spans="13:29" ht="19" customHeight="1" x14ac:dyDescent="0.2">
      <c r="M403" s="1">
        <f t="shared" si="6"/>
        <v>0</v>
      </c>
      <c r="N403" s="1" t="str">
        <f>IFERROR(VLOOKUP(J:J,Прайс!A:C,3,0)*K403," ")</f>
        <v xml:space="preserve"> </v>
      </c>
      <c r="O403" s="7" t="str">
        <f>IFERROR(VLOOKUP(J:J,Прайс!A:E,5,0)*K403," ")</f>
        <v xml:space="preserve"> </v>
      </c>
      <c r="P403" s="1" t="str">
        <f>IFERROR(VLOOKUP(J:J,Прайс!A:F,6,0)*K403," ")</f>
        <v xml:space="preserve"> </v>
      </c>
      <c r="R403" s="7" t="str">
        <f>IFERROR(N403-(VLOOKUP(J:J,Прайс!A:J,10,0)+(#REF!+P403+O403+M403))," ")</f>
        <v xml:space="preserve"> </v>
      </c>
      <c r="S403" s="7"/>
      <c r="AC403" s="7" t="str">
        <f>IF(Z403&gt;0,Z403-(M403+P403+#REF!),"")</f>
        <v/>
      </c>
    </row>
    <row r="404" spans="13:29" ht="19" customHeight="1" x14ac:dyDescent="0.2">
      <c r="M404" s="1">
        <f t="shared" si="6"/>
        <v>0</v>
      </c>
      <c r="N404" s="1" t="str">
        <f>IFERROR(VLOOKUP(J:J,Прайс!A:C,3,0)*K404," ")</f>
        <v xml:space="preserve"> </v>
      </c>
      <c r="O404" s="7" t="str">
        <f>IFERROR(VLOOKUP(J:J,Прайс!A:E,5,0)*K404," ")</f>
        <v xml:space="preserve"> </v>
      </c>
      <c r="P404" s="1" t="str">
        <f>IFERROR(VLOOKUP(J:J,Прайс!A:F,6,0)*K404," ")</f>
        <v xml:space="preserve"> </v>
      </c>
      <c r="R404" s="7" t="str">
        <f>IFERROR(N404-(VLOOKUP(J:J,Прайс!A:J,10,0)+(#REF!+P404+O404+M404))," ")</f>
        <v xml:space="preserve"> </v>
      </c>
      <c r="S404" s="7"/>
      <c r="AC404" s="7" t="str">
        <f>IF(Z404&gt;0,Z404-(M404+P404+#REF!),"")</f>
        <v/>
      </c>
    </row>
    <row r="405" spans="13:29" ht="19" customHeight="1" x14ac:dyDescent="0.2">
      <c r="M405" s="1">
        <f t="shared" si="6"/>
        <v>0</v>
      </c>
      <c r="N405" s="1" t="str">
        <f>IFERROR(VLOOKUP(J:J,Прайс!A:C,3,0)*K405," ")</f>
        <v xml:space="preserve"> </v>
      </c>
      <c r="O405" s="7" t="str">
        <f>IFERROR(VLOOKUP(J:J,Прайс!A:E,5,0)*K405," ")</f>
        <v xml:space="preserve"> </v>
      </c>
      <c r="P405" s="1" t="str">
        <f>IFERROR(VLOOKUP(J:J,Прайс!A:F,6,0)*K405," ")</f>
        <v xml:space="preserve"> </v>
      </c>
      <c r="R405" s="7" t="str">
        <f>IFERROR(N405-(VLOOKUP(J:J,Прайс!A:J,10,0)+(#REF!+P405+O405+M405))," ")</f>
        <v xml:space="preserve"> </v>
      </c>
      <c r="S405" s="7"/>
      <c r="AC405" s="7" t="str">
        <f>IF(Z405&gt;0,Z405-(M405+P405+#REF!),"")</f>
        <v/>
      </c>
    </row>
    <row r="406" spans="13:29" ht="19" customHeight="1" x14ac:dyDescent="0.2">
      <c r="M406" s="1">
        <f t="shared" si="6"/>
        <v>0</v>
      </c>
      <c r="N406" s="1" t="str">
        <f>IFERROR(VLOOKUP(J:J,Прайс!A:C,3,0)*K406," ")</f>
        <v xml:space="preserve"> </v>
      </c>
      <c r="O406" s="7" t="str">
        <f>IFERROR(VLOOKUP(J:J,Прайс!A:E,5,0)*K406," ")</f>
        <v xml:space="preserve"> </v>
      </c>
      <c r="P406" s="1" t="str">
        <f>IFERROR(VLOOKUP(J:J,Прайс!A:F,6,0)*K406," ")</f>
        <v xml:space="preserve"> </v>
      </c>
      <c r="R406" s="7" t="str">
        <f>IFERROR(N406-(VLOOKUP(J:J,Прайс!A:J,10,0)+(#REF!+P406+O406+M406))," ")</f>
        <v xml:space="preserve"> </v>
      </c>
      <c r="S406" s="7"/>
      <c r="AC406" s="7" t="str">
        <f>IF(Z406&gt;0,Z406-(M406+P406+#REF!),"")</f>
        <v/>
      </c>
    </row>
    <row r="407" spans="13:29" ht="19" customHeight="1" x14ac:dyDescent="0.2">
      <c r="M407" s="1">
        <f t="shared" si="6"/>
        <v>0</v>
      </c>
      <c r="N407" s="1" t="str">
        <f>IFERROR(VLOOKUP(J:J,Прайс!A:C,3,0)*K407," ")</f>
        <v xml:space="preserve"> </v>
      </c>
      <c r="O407" s="7" t="str">
        <f>IFERROR(VLOOKUP(J:J,Прайс!A:E,5,0)*K407," ")</f>
        <v xml:space="preserve"> </v>
      </c>
      <c r="P407" s="1" t="str">
        <f>IFERROR(VLOOKUP(J:J,Прайс!A:F,6,0)*K407," ")</f>
        <v xml:space="preserve"> </v>
      </c>
      <c r="R407" s="7" t="str">
        <f>IFERROR(N407-(VLOOKUP(J:J,Прайс!A:J,10,0)+(#REF!+P407+O407+M407))," ")</f>
        <v xml:space="preserve"> </v>
      </c>
      <c r="S407" s="7"/>
      <c r="AC407" s="7" t="str">
        <f>IF(Z407&gt;0,Z407-(M407+P407+#REF!),"")</f>
        <v/>
      </c>
    </row>
    <row r="408" spans="13:29" ht="19" customHeight="1" x14ac:dyDescent="0.2">
      <c r="M408" s="1">
        <f t="shared" si="6"/>
        <v>0</v>
      </c>
      <c r="N408" s="1" t="str">
        <f>IFERROR(VLOOKUP(J:J,Прайс!A:C,3,0)*K408," ")</f>
        <v xml:space="preserve"> </v>
      </c>
      <c r="O408" s="7" t="str">
        <f>IFERROR(VLOOKUP(J:J,Прайс!A:E,5,0)*K408," ")</f>
        <v xml:space="preserve"> </v>
      </c>
      <c r="P408" s="1" t="str">
        <f>IFERROR(VLOOKUP(J:J,Прайс!A:F,6,0)*K408," ")</f>
        <v xml:space="preserve"> </v>
      </c>
      <c r="R408" s="7" t="str">
        <f>IFERROR(N408-(VLOOKUP(J:J,Прайс!A:J,10,0)+(#REF!+P408+O408+M408))," ")</f>
        <v xml:space="preserve"> </v>
      </c>
      <c r="S408" s="7"/>
      <c r="AC408" s="7" t="str">
        <f>IF(Z408&gt;0,Z408-(M408+P408+#REF!),"")</f>
        <v/>
      </c>
    </row>
    <row r="409" spans="13:29" ht="19" customHeight="1" x14ac:dyDescent="0.2">
      <c r="M409" s="1">
        <f t="shared" si="6"/>
        <v>0</v>
      </c>
      <c r="N409" s="1" t="str">
        <f>IFERROR(VLOOKUP(J:J,Прайс!A:C,3,0)*K409," ")</f>
        <v xml:space="preserve"> </v>
      </c>
      <c r="O409" s="7" t="str">
        <f>IFERROR(VLOOKUP(J:J,Прайс!A:E,5,0)*K409," ")</f>
        <v xml:space="preserve"> </v>
      </c>
      <c r="P409" s="1" t="str">
        <f>IFERROR(VLOOKUP(J:J,Прайс!A:F,6,0)*K409," ")</f>
        <v xml:space="preserve"> </v>
      </c>
      <c r="R409" s="7" t="str">
        <f>IFERROR(N409-(VLOOKUP(J:J,Прайс!A:J,10,0)+(#REF!+P409+O409+M409))," ")</f>
        <v xml:space="preserve"> </v>
      </c>
      <c r="S409" s="7"/>
      <c r="AC409" s="7" t="str">
        <f>IF(Z409&gt;0,Z409-(M409+P409+#REF!),"")</f>
        <v/>
      </c>
    </row>
    <row r="410" spans="13:29" ht="19" customHeight="1" x14ac:dyDescent="0.2">
      <c r="M410" s="1">
        <f t="shared" si="6"/>
        <v>0</v>
      </c>
      <c r="N410" s="1" t="str">
        <f>IFERROR(VLOOKUP(J:J,Прайс!A:C,3,0)*K410," ")</f>
        <v xml:space="preserve"> </v>
      </c>
      <c r="O410" s="7" t="str">
        <f>IFERROR(VLOOKUP(J:J,Прайс!A:E,5,0)*K410," ")</f>
        <v xml:space="preserve"> </v>
      </c>
      <c r="P410" s="1" t="str">
        <f>IFERROR(VLOOKUP(J:J,Прайс!A:F,6,0)*K410," ")</f>
        <v xml:space="preserve"> </v>
      </c>
      <c r="R410" s="7" t="str">
        <f>IFERROR(N410-(VLOOKUP(J:J,Прайс!A:J,10,0)+(#REF!+P410+O410+M410))," ")</f>
        <v xml:space="preserve"> </v>
      </c>
      <c r="S410" s="7"/>
      <c r="AC410" s="7" t="str">
        <f>IF(Z410&gt;0,Z410-(M410+P410+#REF!),"")</f>
        <v/>
      </c>
    </row>
    <row r="411" spans="13:29" ht="19" customHeight="1" x14ac:dyDescent="0.2">
      <c r="M411" s="1">
        <f t="shared" si="6"/>
        <v>0</v>
      </c>
      <c r="N411" s="1" t="str">
        <f>IFERROR(VLOOKUP(J:J,Прайс!A:C,3,0)*K411," ")</f>
        <v xml:space="preserve"> </v>
      </c>
      <c r="O411" s="7" t="str">
        <f>IFERROR(VLOOKUP(J:J,Прайс!A:E,5,0)*K411," ")</f>
        <v xml:space="preserve"> </v>
      </c>
      <c r="P411" s="1" t="str">
        <f>IFERROR(VLOOKUP(J:J,Прайс!A:F,6,0)*K411," ")</f>
        <v xml:space="preserve"> </v>
      </c>
      <c r="R411" s="7" t="str">
        <f>IFERROR(N411-(VLOOKUP(J:J,Прайс!A:J,10,0)+(#REF!+P411+O411+M411))," ")</f>
        <v xml:space="preserve"> </v>
      </c>
      <c r="S411" s="7"/>
      <c r="AC411" s="7" t="str">
        <f>IF(Z411&gt;0,Z411-(M411+P411+#REF!),"")</f>
        <v/>
      </c>
    </row>
    <row r="412" spans="13:29" ht="19" customHeight="1" x14ac:dyDescent="0.2">
      <c r="M412" s="1">
        <f t="shared" si="6"/>
        <v>0</v>
      </c>
      <c r="N412" s="1" t="str">
        <f>IFERROR(VLOOKUP(J:J,Прайс!A:C,3,0)*K412," ")</f>
        <v xml:space="preserve"> </v>
      </c>
      <c r="O412" s="7" t="str">
        <f>IFERROR(VLOOKUP(J:J,Прайс!A:E,5,0)*K412," ")</f>
        <v xml:space="preserve"> </v>
      </c>
      <c r="P412" s="1" t="str">
        <f>IFERROR(VLOOKUP(J:J,Прайс!A:F,6,0)*K412," ")</f>
        <v xml:space="preserve"> </v>
      </c>
      <c r="R412" s="7" t="str">
        <f>IFERROR(N412-(VLOOKUP(J:J,Прайс!A:J,10,0)+(#REF!+P412+O412+M412))," ")</f>
        <v xml:space="preserve"> </v>
      </c>
      <c r="S412" s="7"/>
      <c r="AC412" s="7" t="str">
        <f>IF(Z412&gt;0,Z412-(M412+P412+#REF!),"")</f>
        <v/>
      </c>
    </row>
    <row r="413" spans="13:29" ht="19" customHeight="1" x14ac:dyDescent="0.2">
      <c r="M413" s="1">
        <f t="shared" si="6"/>
        <v>0</v>
      </c>
      <c r="N413" s="1" t="str">
        <f>IFERROR(VLOOKUP(J:J,Прайс!A:C,3,0)*K413," ")</f>
        <v xml:space="preserve"> </v>
      </c>
      <c r="O413" s="7" t="str">
        <f>IFERROR(VLOOKUP(J:J,Прайс!A:E,5,0)*K413," ")</f>
        <v xml:space="preserve"> </v>
      </c>
      <c r="P413" s="1" t="str">
        <f>IFERROR(VLOOKUP(J:J,Прайс!A:F,6,0)*K413," ")</f>
        <v xml:space="preserve"> </v>
      </c>
      <c r="R413" s="7" t="str">
        <f>IFERROR(N413-(VLOOKUP(J:J,Прайс!A:J,10,0)+(#REF!+P413+O413+M413))," ")</f>
        <v xml:space="preserve"> </v>
      </c>
      <c r="S413" s="7"/>
      <c r="AC413" s="7" t="str">
        <f>IF(Z413&gt;0,Z413-(M413+P413+#REF!),"")</f>
        <v/>
      </c>
    </row>
    <row r="414" spans="13:29" ht="19" customHeight="1" x14ac:dyDescent="0.2">
      <c r="M414" s="1">
        <f t="shared" si="6"/>
        <v>0</v>
      </c>
      <c r="N414" s="1" t="str">
        <f>IFERROR(VLOOKUP(J:J,Прайс!A:C,3,0)*K414," ")</f>
        <v xml:space="preserve"> </v>
      </c>
      <c r="O414" s="7" t="str">
        <f>IFERROR(VLOOKUP(J:J,Прайс!A:E,5,0)*K414," ")</f>
        <v xml:space="preserve"> </v>
      </c>
      <c r="P414" s="1" t="str">
        <f>IFERROR(VLOOKUP(J:J,Прайс!A:F,6,0)*K414," ")</f>
        <v xml:space="preserve"> </v>
      </c>
      <c r="R414" s="7" t="str">
        <f>IFERROR(N414-(VLOOKUP(J:J,Прайс!A:J,10,0)+(#REF!+P414+O414+M414))," ")</f>
        <v xml:space="preserve"> </v>
      </c>
      <c r="S414" s="7"/>
      <c r="AC414" s="7" t="str">
        <f>IF(Z414&gt;0,Z414-(M414+P414+#REF!),"")</f>
        <v/>
      </c>
    </row>
    <row r="415" spans="13:29" ht="19" customHeight="1" x14ac:dyDescent="0.2">
      <c r="M415" s="1">
        <f t="shared" si="6"/>
        <v>0</v>
      </c>
      <c r="N415" s="1" t="str">
        <f>IFERROR(VLOOKUP(J:J,Прайс!A:C,3,0)*K415," ")</f>
        <v xml:space="preserve"> </v>
      </c>
      <c r="O415" s="7" t="str">
        <f>IFERROR(VLOOKUP(J:J,Прайс!A:E,5,0)*K415," ")</f>
        <v xml:space="preserve"> </v>
      </c>
      <c r="P415" s="1" t="str">
        <f>IFERROR(VLOOKUP(J:J,Прайс!A:F,6,0)*K415," ")</f>
        <v xml:space="preserve"> </v>
      </c>
      <c r="R415" s="7" t="str">
        <f>IFERROR(N415-(VLOOKUP(J:J,Прайс!A:J,10,0)+(#REF!+P415+O415+M415))," ")</f>
        <v xml:space="preserve"> </v>
      </c>
      <c r="S415" s="7"/>
      <c r="AC415" s="7" t="str">
        <f>IF(Z415&gt;0,Z415-(M415+P415+#REF!),"")</f>
        <v/>
      </c>
    </row>
    <row r="416" spans="13:29" ht="19" customHeight="1" x14ac:dyDescent="0.2">
      <c r="M416" s="1">
        <f t="shared" si="6"/>
        <v>0</v>
      </c>
      <c r="N416" s="1" t="str">
        <f>IFERROR(VLOOKUP(J:J,Прайс!A:C,3,0)*K416," ")</f>
        <v xml:space="preserve"> </v>
      </c>
      <c r="O416" s="7" t="str">
        <f>IFERROR(VLOOKUP(J:J,Прайс!A:E,5,0)*K416," ")</f>
        <v xml:space="preserve"> </v>
      </c>
      <c r="P416" s="1" t="str">
        <f>IFERROR(VLOOKUP(J:J,Прайс!A:F,6,0)*K416," ")</f>
        <v xml:space="preserve"> </v>
      </c>
      <c r="R416" s="7" t="str">
        <f>IFERROR(N416-(VLOOKUP(J:J,Прайс!A:J,10,0)+(#REF!+P416+O416+M416))," ")</f>
        <v xml:space="preserve"> </v>
      </c>
      <c r="S416" s="7"/>
      <c r="AC416" s="7" t="str">
        <f>IF(Z416&gt;0,Z416-(M416+P416+#REF!),"")</f>
        <v/>
      </c>
    </row>
    <row r="417" spans="13:29" ht="19" customHeight="1" x14ac:dyDescent="0.2">
      <c r="M417" s="1">
        <f t="shared" si="6"/>
        <v>0</v>
      </c>
      <c r="N417" s="1" t="str">
        <f>IFERROR(VLOOKUP(J:J,Прайс!A:C,3,0)*K417," ")</f>
        <v xml:space="preserve"> </v>
      </c>
      <c r="O417" s="7" t="str">
        <f>IFERROR(VLOOKUP(J:J,Прайс!A:E,5,0)*K417," ")</f>
        <v xml:space="preserve"> </v>
      </c>
      <c r="P417" s="1" t="str">
        <f>IFERROR(VLOOKUP(J:J,Прайс!A:F,6,0)*K417," ")</f>
        <v xml:space="preserve"> </v>
      </c>
      <c r="R417" s="7" t="str">
        <f>IFERROR(N417-(VLOOKUP(J:J,Прайс!A:J,10,0)+(#REF!+P417+O417+M417))," ")</f>
        <v xml:space="preserve"> </v>
      </c>
      <c r="S417" s="7"/>
      <c r="AC417" s="7" t="str">
        <f>IF(Z417&gt;0,Z417-(M417+P417+#REF!),"")</f>
        <v/>
      </c>
    </row>
    <row r="418" spans="13:29" ht="19" customHeight="1" x14ac:dyDescent="0.2">
      <c r="M418" s="1">
        <f t="shared" si="6"/>
        <v>0</v>
      </c>
      <c r="N418" s="1" t="str">
        <f>IFERROR(VLOOKUP(J:J,Прайс!A:C,3,0)*K418," ")</f>
        <v xml:space="preserve"> </v>
      </c>
      <c r="O418" s="7" t="str">
        <f>IFERROR(VLOOKUP(J:J,Прайс!A:E,5,0)*K418," ")</f>
        <v xml:space="preserve"> </v>
      </c>
      <c r="P418" s="1" t="str">
        <f>IFERROR(VLOOKUP(J:J,Прайс!A:F,6,0)*K418," ")</f>
        <v xml:space="preserve"> </v>
      </c>
      <c r="R418" s="7" t="str">
        <f>IFERROR(N418-(VLOOKUP(J:J,Прайс!A:J,10,0)+(#REF!+P418+O418+M418))," ")</f>
        <v xml:space="preserve"> </v>
      </c>
      <c r="S418" s="7"/>
      <c r="AC418" s="7" t="str">
        <f>IF(Z418&gt;0,Z418-(M418+P418+#REF!),"")</f>
        <v/>
      </c>
    </row>
    <row r="419" spans="13:29" ht="19" customHeight="1" x14ac:dyDescent="0.2">
      <c r="M419" s="1">
        <f t="shared" si="6"/>
        <v>0</v>
      </c>
      <c r="N419" s="1" t="str">
        <f>IFERROR(VLOOKUP(J:J,Прайс!A:C,3,0)*K419," ")</f>
        <v xml:space="preserve"> </v>
      </c>
      <c r="O419" s="7" t="str">
        <f>IFERROR(VLOOKUP(J:J,Прайс!A:E,5,0)*K419," ")</f>
        <v xml:space="preserve"> </v>
      </c>
      <c r="P419" s="1" t="str">
        <f>IFERROR(VLOOKUP(J:J,Прайс!A:F,6,0)*K419," ")</f>
        <v xml:space="preserve"> </v>
      </c>
      <c r="R419" s="7" t="str">
        <f>IFERROR(N419-(VLOOKUP(J:J,Прайс!A:J,10,0)+(#REF!+P419+O419+M419))," ")</f>
        <v xml:space="preserve"> </v>
      </c>
      <c r="S419" s="7"/>
      <c r="AC419" s="7" t="str">
        <f>IF(Z419&gt;0,Z419-(M419+P419+#REF!),"")</f>
        <v/>
      </c>
    </row>
    <row r="420" spans="13:29" ht="19" customHeight="1" x14ac:dyDescent="0.2">
      <c r="M420" s="1">
        <f t="shared" si="6"/>
        <v>0</v>
      </c>
      <c r="N420" s="1" t="str">
        <f>IFERROR(VLOOKUP(J:J,Прайс!A:C,3,0)*K420," ")</f>
        <v xml:space="preserve"> </v>
      </c>
      <c r="O420" s="7" t="str">
        <f>IFERROR(VLOOKUP(J:J,Прайс!A:E,5,0)*K420," ")</f>
        <v xml:space="preserve"> </v>
      </c>
      <c r="P420" s="1" t="str">
        <f>IFERROR(VLOOKUP(J:J,Прайс!A:F,6,0)*K420," ")</f>
        <v xml:space="preserve"> </v>
      </c>
      <c r="R420" s="7" t="str">
        <f>IFERROR(N420-(VLOOKUP(J:J,Прайс!A:J,10,0)+(#REF!+P420+O420+M420))," ")</f>
        <v xml:space="preserve"> </v>
      </c>
      <c r="S420" s="7"/>
      <c r="AC420" s="7" t="str">
        <f>IF(Z420&gt;0,Z420-(M420+P420+#REF!),"")</f>
        <v/>
      </c>
    </row>
    <row r="421" spans="13:29" ht="19" customHeight="1" x14ac:dyDescent="0.2">
      <c r="M421" s="1">
        <f t="shared" si="6"/>
        <v>0</v>
      </c>
      <c r="N421" s="1" t="str">
        <f>IFERROR(VLOOKUP(J:J,Прайс!A:C,3,0)*K421," ")</f>
        <v xml:space="preserve"> </v>
      </c>
      <c r="O421" s="7" t="str">
        <f>IFERROR(VLOOKUP(J:J,Прайс!A:E,5,0)*K421," ")</f>
        <v xml:space="preserve"> </v>
      </c>
      <c r="P421" s="1" t="str">
        <f>IFERROR(VLOOKUP(J:J,Прайс!A:F,6,0)*K421," ")</f>
        <v xml:space="preserve"> </v>
      </c>
      <c r="R421" s="7" t="str">
        <f>IFERROR(N421-(VLOOKUP(J:J,Прайс!A:J,10,0)+(#REF!+P421+O421+M421))," ")</f>
        <v xml:space="preserve"> </v>
      </c>
      <c r="S421" s="7"/>
      <c r="AC421" s="7" t="str">
        <f>IF(Z421&gt;0,Z421-(M421+P421+#REF!),"")</f>
        <v/>
      </c>
    </row>
    <row r="422" spans="13:29" ht="19" customHeight="1" x14ac:dyDescent="0.2">
      <c r="M422" s="1">
        <f t="shared" si="6"/>
        <v>0</v>
      </c>
      <c r="N422" s="1" t="str">
        <f>IFERROR(VLOOKUP(J:J,Прайс!A:C,3,0)*K422," ")</f>
        <v xml:space="preserve"> </v>
      </c>
      <c r="O422" s="7" t="str">
        <f>IFERROR(VLOOKUP(J:J,Прайс!A:E,5,0)*K422," ")</f>
        <v xml:space="preserve"> </v>
      </c>
      <c r="P422" s="1" t="str">
        <f>IFERROR(VLOOKUP(J:J,Прайс!A:F,6,0)*K422," ")</f>
        <v xml:space="preserve"> </v>
      </c>
      <c r="R422" s="7" t="str">
        <f>IFERROR(N422-(VLOOKUP(J:J,Прайс!A:J,10,0)+(#REF!+P422+O422+M422))," ")</f>
        <v xml:space="preserve"> </v>
      </c>
      <c r="S422" s="7"/>
      <c r="AC422" s="7" t="str">
        <f>IF(Z422&gt;0,Z422-(M422+P422+#REF!),"")</f>
        <v/>
      </c>
    </row>
    <row r="423" spans="13:29" ht="19" customHeight="1" x14ac:dyDescent="0.2">
      <c r="M423" s="1">
        <f t="shared" si="6"/>
        <v>0</v>
      </c>
      <c r="N423" s="1" t="str">
        <f>IFERROR(VLOOKUP(J:J,Прайс!A:C,3,0)*K423," ")</f>
        <v xml:space="preserve"> </v>
      </c>
      <c r="O423" s="7" t="str">
        <f>IFERROR(VLOOKUP(J:J,Прайс!A:E,5,0)*K423," ")</f>
        <v xml:space="preserve"> </v>
      </c>
      <c r="P423" s="1" t="str">
        <f>IFERROR(VLOOKUP(J:J,Прайс!A:F,6,0)*K423," ")</f>
        <v xml:space="preserve"> </v>
      </c>
      <c r="R423" s="7" t="str">
        <f>IFERROR(N423-(VLOOKUP(J:J,Прайс!A:J,10,0)+(#REF!+P423+O423+M423))," ")</f>
        <v xml:space="preserve"> </v>
      </c>
      <c r="S423" s="7"/>
      <c r="AC423" s="7" t="str">
        <f>IF(Z423&gt;0,Z423-(M423+P423+#REF!),"")</f>
        <v/>
      </c>
    </row>
    <row r="424" spans="13:29" ht="19" customHeight="1" x14ac:dyDescent="0.2">
      <c r="M424" s="1">
        <f t="shared" si="6"/>
        <v>0</v>
      </c>
      <c r="N424" s="1" t="str">
        <f>IFERROR(VLOOKUP(J:J,Прайс!A:C,3,0)*K424," ")</f>
        <v xml:space="preserve"> </v>
      </c>
      <c r="O424" s="7" t="str">
        <f>IFERROR(VLOOKUP(J:J,Прайс!A:E,5,0)*K424," ")</f>
        <v xml:space="preserve"> </v>
      </c>
      <c r="P424" s="1" t="str">
        <f>IFERROR(VLOOKUP(J:J,Прайс!A:F,6,0)*K424," ")</f>
        <v xml:space="preserve"> </v>
      </c>
      <c r="R424" s="7" t="str">
        <f>IFERROR(N424-(VLOOKUP(J:J,Прайс!A:J,10,0)+(#REF!+P424+O424+M424))," ")</f>
        <v xml:space="preserve"> </v>
      </c>
      <c r="S424" s="7"/>
      <c r="AC424" s="7" t="str">
        <f>IF(Z424&gt;0,Z424-(M424+P424+#REF!),"")</f>
        <v/>
      </c>
    </row>
    <row r="425" spans="13:29" ht="19" customHeight="1" x14ac:dyDescent="0.2">
      <c r="M425" s="1">
        <f t="shared" si="6"/>
        <v>0</v>
      </c>
      <c r="N425" s="1" t="str">
        <f>IFERROR(VLOOKUP(J:J,Прайс!A:C,3,0)*K425," ")</f>
        <v xml:space="preserve"> </v>
      </c>
      <c r="O425" s="7" t="str">
        <f>IFERROR(VLOOKUP(J:J,Прайс!A:E,5,0)*K425," ")</f>
        <v xml:space="preserve"> </v>
      </c>
      <c r="P425" s="1" t="str">
        <f>IFERROR(VLOOKUP(J:J,Прайс!A:F,6,0)*K425," ")</f>
        <v xml:space="preserve"> </v>
      </c>
      <c r="R425" s="7" t="str">
        <f>IFERROR(N425-(VLOOKUP(J:J,Прайс!A:J,10,0)+(#REF!+P425+O425+M425))," ")</f>
        <v xml:space="preserve"> </v>
      </c>
      <c r="S425" s="7"/>
      <c r="AC425" s="7" t="str">
        <f>IF(Z425&gt;0,Z425-(M425+P425+#REF!),"")</f>
        <v/>
      </c>
    </row>
    <row r="426" spans="13:29" ht="19" customHeight="1" x14ac:dyDescent="0.2">
      <c r="M426" s="1">
        <f t="shared" si="6"/>
        <v>0</v>
      </c>
      <c r="N426" s="1" t="str">
        <f>IFERROR(VLOOKUP(J:J,Прайс!A:C,3,0)*K426," ")</f>
        <v xml:space="preserve"> </v>
      </c>
      <c r="O426" s="7" t="str">
        <f>IFERROR(VLOOKUP(J:J,Прайс!A:E,5,0)*K426," ")</f>
        <v xml:space="preserve"> </v>
      </c>
      <c r="P426" s="1" t="str">
        <f>IFERROR(VLOOKUP(J:J,Прайс!A:F,6,0)*K426," ")</f>
        <v xml:space="preserve"> </v>
      </c>
      <c r="R426" s="7" t="str">
        <f>IFERROR(N426-(VLOOKUP(J:J,Прайс!A:J,10,0)+(#REF!+P426+O426+M426))," ")</f>
        <v xml:space="preserve"> </v>
      </c>
      <c r="S426" s="7"/>
      <c r="AC426" s="7" t="str">
        <f>IF(Z426&gt;0,Z426-(M426+P426+#REF!),"")</f>
        <v/>
      </c>
    </row>
    <row r="427" spans="13:29" ht="19" customHeight="1" x14ac:dyDescent="0.2">
      <c r="M427" s="1">
        <f t="shared" si="6"/>
        <v>0</v>
      </c>
      <c r="N427" s="1" t="str">
        <f>IFERROR(VLOOKUP(J:J,Прайс!A:C,3,0)*K427," ")</f>
        <v xml:space="preserve"> </v>
      </c>
      <c r="O427" s="7" t="str">
        <f>IFERROR(VLOOKUP(J:J,Прайс!A:E,5,0)*K427," ")</f>
        <v xml:space="preserve"> </v>
      </c>
      <c r="P427" s="1" t="str">
        <f>IFERROR(VLOOKUP(J:J,Прайс!A:F,6,0)*K427," ")</f>
        <v xml:space="preserve"> </v>
      </c>
      <c r="R427" s="7" t="str">
        <f>IFERROR(N427-(VLOOKUP(J:J,Прайс!A:J,10,0)+(#REF!+P427+O427+M427))," ")</f>
        <v xml:space="preserve"> </v>
      </c>
      <c r="S427" s="7"/>
      <c r="AC427" s="7" t="str">
        <f>IF(Z427&gt;0,Z427-(M427+P427+#REF!),"")</f>
        <v/>
      </c>
    </row>
    <row r="428" spans="13:29" ht="19" customHeight="1" x14ac:dyDescent="0.2">
      <c r="M428" s="1">
        <f t="shared" si="6"/>
        <v>0</v>
      </c>
      <c r="N428" s="1" t="str">
        <f>IFERROR(VLOOKUP(J:J,Прайс!A:C,3,0)*K428," ")</f>
        <v xml:space="preserve"> </v>
      </c>
      <c r="O428" s="7" t="str">
        <f>IFERROR(VLOOKUP(J:J,Прайс!A:E,5,0)*K428," ")</f>
        <v xml:space="preserve"> </v>
      </c>
      <c r="P428" s="1" t="str">
        <f>IFERROR(VLOOKUP(J:J,Прайс!A:F,6,0)*K428," ")</f>
        <v xml:space="preserve"> </v>
      </c>
      <c r="R428" s="7" t="str">
        <f>IFERROR(N428-(VLOOKUP(J:J,Прайс!A:J,10,0)+(#REF!+P428+O428+M428))," ")</f>
        <v xml:space="preserve"> </v>
      </c>
      <c r="S428" s="7"/>
      <c r="AC428" s="7" t="str">
        <f>IF(Z428&gt;0,Z428-(M428+P428+#REF!),"")</f>
        <v/>
      </c>
    </row>
    <row r="429" spans="13:29" ht="19" customHeight="1" x14ac:dyDescent="0.2">
      <c r="M429" s="1">
        <f t="shared" si="6"/>
        <v>0</v>
      </c>
      <c r="N429" s="1" t="str">
        <f>IFERROR(VLOOKUP(J:J,Прайс!A:C,3,0)*K429," ")</f>
        <v xml:space="preserve"> </v>
      </c>
      <c r="O429" s="7" t="str">
        <f>IFERROR(VLOOKUP(J:J,Прайс!A:E,5,0)*K429," ")</f>
        <v xml:space="preserve"> </v>
      </c>
      <c r="P429" s="1" t="str">
        <f>IFERROR(VLOOKUP(J:J,Прайс!A:F,6,0)*K429," ")</f>
        <v xml:space="preserve"> </v>
      </c>
      <c r="R429" s="7" t="str">
        <f>IFERROR(N429-(VLOOKUP(J:J,Прайс!A:J,10,0)+(#REF!+P429+O429+M429))," ")</f>
        <v xml:space="preserve"> </v>
      </c>
      <c r="S429" s="7"/>
      <c r="AC429" s="7" t="str">
        <f>IF(Z429&gt;0,Z429-(M429+P429+#REF!),"")</f>
        <v/>
      </c>
    </row>
    <row r="430" spans="13:29" ht="19" customHeight="1" x14ac:dyDescent="0.2">
      <c r="M430" s="1">
        <f t="shared" si="6"/>
        <v>0</v>
      </c>
      <c r="N430" s="1" t="str">
        <f>IFERROR(VLOOKUP(J:J,Прайс!A:C,3,0)*K430," ")</f>
        <v xml:space="preserve"> </v>
      </c>
      <c r="O430" s="7" t="str">
        <f>IFERROR(VLOOKUP(J:J,Прайс!A:E,5,0)*K430," ")</f>
        <v xml:space="preserve"> </v>
      </c>
      <c r="P430" s="1" t="str">
        <f>IFERROR(VLOOKUP(J:J,Прайс!A:F,6,0)*K430," ")</f>
        <v xml:space="preserve"> </v>
      </c>
      <c r="R430" s="7" t="str">
        <f>IFERROR(N430-(VLOOKUP(J:J,Прайс!A:J,10,0)+(#REF!+P430+O430+M430))," ")</f>
        <v xml:space="preserve"> </v>
      </c>
      <c r="S430" s="7"/>
      <c r="AC430" s="7" t="str">
        <f>IF(Z430&gt;0,Z430-(M430+P430+#REF!),"")</f>
        <v/>
      </c>
    </row>
    <row r="431" spans="13:29" ht="19" customHeight="1" x14ac:dyDescent="0.2">
      <c r="M431" s="1">
        <f t="shared" si="6"/>
        <v>0</v>
      </c>
      <c r="N431" s="1" t="str">
        <f>IFERROR(VLOOKUP(J:J,Прайс!A:C,3,0)*K431," ")</f>
        <v xml:space="preserve"> </v>
      </c>
      <c r="O431" s="7" t="str">
        <f>IFERROR(VLOOKUP(J:J,Прайс!A:E,5,0)*K431," ")</f>
        <v xml:space="preserve"> </v>
      </c>
      <c r="P431" s="1" t="str">
        <f>IFERROR(VLOOKUP(J:J,Прайс!A:F,6,0)*K431," ")</f>
        <v xml:space="preserve"> </v>
      </c>
      <c r="R431" s="7" t="str">
        <f>IFERROR(N431-(VLOOKUP(J:J,Прайс!A:J,10,0)+(#REF!+P431+O431+M431))," ")</f>
        <v xml:space="preserve"> </v>
      </c>
      <c r="S431" s="7"/>
      <c r="AC431" s="7" t="str">
        <f>IF(Z431&gt;0,Z431-(M431+P431+#REF!),"")</f>
        <v/>
      </c>
    </row>
    <row r="432" spans="13:29" ht="19" customHeight="1" x14ac:dyDescent="0.2">
      <c r="M432" s="1">
        <f t="shared" si="6"/>
        <v>0</v>
      </c>
      <c r="N432" s="1" t="str">
        <f>IFERROR(VLOOKUP(J:J,Прайс!A:C,3,0)*K432," ")</f>
        <v xml:space="preserve"> </v>
      </c>
      <c r="O432" s="7" t="str">
        <f>IFERROR(VLOOKUP(J:J,Прайс!A:E,5,0)*K432," ")</f>
        <v xml:space="preserve"> </v>
      </c>
      <c r="P432" s="1" t="str">
        <f>IFERROR(VLOOKUP(J:J,Прайс!A:F,6,0)*K432," ")</f>
        <v xml:space="preserve"> </v>
      </c>
      <c r="R432" s="7" t="str">
        <f>IFERROR(N432-(VLOOKUP(J:J,Прайс!A:J,10,0)+(#REF!+P432+O432+M432))," ")</f>
        <v xml:space="preserve"> </v>
      </c>
      <c r="S432" s="7"/>
      <c r="AC432" s="7" t="str">
        <f>IF(Z432&gt;0,Z432-(M432+P432+#REF!),"")</f>
        <v/>
      </c>
    </row>
    <row r="433" spans="13:29" ht="19" customHeight="1" x14ac:dyDescent="0.2">
      <c r="M433" s="1">
        <f t="shared" si="6"/>
        <v>0</v>
      </c>
      <c r="N433" s="1" t="str">
        <f>IFERROR(VLOOKUP(J:J,Прайс!A:C,3,0)*K433," ")</f>
        <v xml:space="preserve"> </v>
      </c>
      <c r="O433" s="7" t="str">
        <f>IFERROR(VLOOKUP(J:J,Прайс!A:E,5,0)*K433," ")</f>
        <v xml:space="preserve"> </v>
      </c>
      <c r="P433" s="1" t="str">
        <f>IFERROR(VLOOKUP(J:J,Прайс!A:F,6,0)*K433," ")</f>
        <v xml:space="preserve"> </v>
      </c>
      <c r="R433" s="7" t="str">
        <f>IFERROR(N433-(VLOOKUP(J:J,Прайс!A:J,10,0)+(#REF!+P433+O433+M433))," ")</f>
        <v xml:space="preserve"> </v>
      </c>
      <c r="S433" s="7"/>
      <c r="AC433" s="7" t="str">
        <f>IF(Z433&gt;0,Z433-(M433+P433+#REF!),"")</f>
        <v/>
      </c>
    </row>
    <row r="434" spans="13:29" ht="19" customHeight="1" x14ac:dyDescent="0.2">
      <c r="M434" s="1">
        <f t="shared" si="6"/>
        <v>0</v>
      </c>
      <c r="N434" s="1" t="str">
        <f>IFERROR(VLOOKUP(J:J,Прайс!A:C,3,0)*K434," ")</f>
        <v xml:space="preserve"> </v>
      </c>
      <c r="O434" s="7" t="str">
        <f>IFERROR(VLOOKUP(J:J,Прайс!A:E,5,0)*K434," ")</f>
        <v xml:space="preserve"> </v>
      </c>
      <c r="P434" s="1" t="str">
        <f>IFERROR(VLOOKUP(J:J,Прайс!A:F,6,0)*K434," ")</f>
        <v xml:space="preserve"> </v>
      </c>
      <c r="R434" s="7" t="str">
        <f>IFERROR(N434-(VLOOKUP(J:J,Прайс!A:J,10,0)+(#REF!+P434+O434+M434))," ")</f>
        <v xml:space="preserve"> </v>
      </c>
      <c r="S434" s="7"/>
      <c r="AC434" s="7" t="str">
        <f>IF(Z434&gt;0,Z434-(M434+P434+#REF!),"")</f>
        <v/>
      </c>
    </row>
    <row r="435" spans="13:29" ht="19" customHeight="1" x14ac:dyDescent="0.2">
      <c r="M435" s="1">
        <f t="shared" si="6"/>
        <v>0</v>
      </c>
      <c r="N435" s="1" t="str">
        <f>IFERROR(VLOOKUP(J:J,Прайс!A:C,3,0)*K435," ")</f>
        <v xml:space="preserve"> </v>
      </c>
      <c r="O435" s="7" t="str">
        <f>IFERROR(VLOOKUP(J:J,Прайс!A:E,5,0)*K435," ")</f>
        <v xml:space="preserve"> </v>
      </c>
      <c r="P435" s="1" t="str">
        <f>IFERROR(VLOOKUP(J:J,Прайс!A:F,6,0)*K435," ")</f>
        <v xml:space="preserve"> </v>
      </c>
      <c r="R435" s="7" t="str">
        <f>IFERROR(N435-(VLOOKUP(J:J,Прайс!A:J,10,0)+(#REF!+P435+O435+M435))," ")</f>
        <v xml:space="preserve"> </v>
      </c>
      <c r="S435" s="7"/>
      <c r="AC435" s="7" t="str">
        <f>IF(Z435&gt;0,Z435-(M435+P435+#REF!),"")</f>
        <v/>
      </c>
    </row>
    <row r="436" spans="13:29" ht="19" customHeight="1" x14ac:dyDescent="0.2">
      <c r="M436" s="1">
        <f t="shared" si="6"/>
        <v>0</v>
      </c>
      <c r="N436" s="1" t="str">
        <f>IFERROR(VLOOKUP(J:J,Прайс!A:C,3,0)*K436," ")</f>
        <v xml:space="preserve"> </v>
      </c>
      <c r="O436" s="7" t="str">
        <f>IFERROR(VLOOKUP(J:J,Прайс!A:E,5,0)*K436," ")</f>
        <v xml:space="preserve"> </v>
      </c>
      <c r="P436" s="1" t="str">
        <f>IFERROR(VLOOKUP(J:J,Прайс!A:F,6,0)*K436," ")</f>
        <v xml:space="preserve"> </v>
      </c>
      <c r="R436" s="7" t="str">
        <f>IFERROR(N436-(VLOOKUP(J:J,Прайс!A:J,10,0)+(#REF!+P436+O436+M436))," ")</f>
        <v xml:space="preserve"> </v>
      </c>
      <c r="S436" s="7"/>
      <c r="AC436" s="7" t="str">
        <f>IF(Z436&gt;0,Z436-(M436+P436+#REF!),"")</f>
        <v/>
      </c>
    </row>
    <row r="437" spans="13:29" ht="19" customHeight="1" x14ac:dyDescent="0.2">
      <c r="M437" s="1">
        <f t="shared" si="6"/>
        <v>0</v>
      </c>
      <c r="N437" s="1" t="str">
        <f>IFERROR(VLOOKUP(J:J,Прайс!A:C,3,0)*K437," ")</f>
        <v xml:space="preserve"> </v>
      </c>
      <c r="O437" s="7" t="str">
        <f>IFERROR(VLOOKUP(J:J,Прайс!A:E,5,0)*K437," ")</f>
        <v xml:space="preserve"> </v>
      </c>
      <c r="P437" s="1" t="str">
        <f>IFERROR(VLOOKUP(J:J,Прайс!A:F,6,0)*K437," ")</f>
        <v xml:space="preserve"> </v>
      </c>
      <c r="R437" s="7" t="str">
        <f>IFERROR(N437-(VLOOKUP(J:J,Прайс!A:J,10,0)+(#REF!+P437+O437+M437))," ")</f>
        <v xml:space="preserve"> </v>
      </c>
      <c r="S437" s="7"/>
      <c r="AC437" s="7" t="str">
        <f>IF(Z437&gt;0,Z437-(M437+P437+#REF!),"")</f>
        <v/>
      </c>
    </row>
    <row r="438" spans="13:29" ht="19" customHeight="1" x14ac:dyDescent="0.2">
      <c r="M438" s="1">
        <f t="shared" si="6"/>
        <v>0</v>
      </c>
      <c r="N438" s="1" t="str">
        <f>IFERROR(VLOOKUP(J:J,Прайс!A:C,3,0)*K438," ")</f>
        <v xml:space="preserve"> </v>
      </c>
      <c r="O438" s="7" t="str">
        <f>IFERROR(VLOOKUP(J:J,Прайс!A:E,5,0)*K438," ")</f>
        <v xml:space="preserve"> </v>
      </c>
      <c r="P438" s="1" t="str">
        <f>IFERROR(VLOOKUP(J:J,Прайс!A:F,6,0)*K438," ")</f>
        <v xml:space="preserve"> </v>
      </c>
      <c r="R438" s="7" t="str">
        <f>IFERROR(N438-(VLOOKUP(J:J,Прайс!A:J,10,0)+(#REF!+P438+O438+M438))," ")</f>
        <v xml:space="preserve"> </v>
      </c>
      <c r="S438" s="7"/>
      <c r="AC438" s="7" t="str">
        <f>IF(Z438&gt;0,Z438-(M438+P438+#REF!),"")</f>
        <v/>
      </c>
    </row>
    <row r="439" spans="13:29" ht="19" customHeight="1" x14ac:dyDescent="0.2">
      <c r="M439" s="1">
        <f t="shared" si="6"/>
        <v>0</v>
      </c>
      <c r="N439" s="1" t="str">
        <f>IFERROR(VLOOKUP(J:J,Прайс!A:C,3,0)*K439," ")</f>
        <v xml:space="preserve"> </v>
      </c>
      <c r="O439" s="7" t="str">
        <f>IFERROR(VLOOKUP(J:J,Прайс!A:E,5,0)*K439," ")</f>
        <v xml:space="preserve"> </v>
      </c>
      <c r="P439" s="1" t="str">
        <f>IFERROR(VLOOKUP(J:J,Прайс!A:F,6,0)*K439," ")</f>
        <v xml:space="preserve"> </v>
      </c>
      <c r="R439" s="7" t="str">
        <f>IFERROR(N439-(VLOOKUP(J:J,Прайс!A:J,10,0)+(#REF!+P439+O439+M439))," ")</f>
        <v xml:space="preserve"> </v>
      </c>
      <c r="S439" s="7"/>
      <c r="AC439" s="7" t="str">
        <f>IF(Z439&gt;0,Z439-(M439+P439+#REF!),"")</f>
        <v/>
      </c>
    </row>
    <row r="440" spans="13:29" ht="19" customHeight="1" x14ac:dyDescent="0.2">
      <c r="M440" s="1">
        <f t="shared" si="6"/>
        <v>0</v>
      </c>
      <c r="N440" s="1" t="str">
        <f>IFERROR(VLOOKUP(J:J,Прайс!A:C,3,0)*K440," ")</f>
        <v xml:space="preserve"> </v>
      </c>
      <c r="O440" s="7" t="str">
        <f>IFERROR(VLOOKUP(J:J,Прайс!A:E,5,0)*K440," ")</f>
        <v xml:space="preserve"> </v>
      </c>
      <c r="P440" s="1" t="str">
        <f>IFERROR(VLOOKUP(J:J,Прайс!A:F,6,0)*K440," ")</f>
        <v xml:space="preserve"> </v>
      </c>
      <c r="R440" s="7" t="str">
        <f>IFERROR(N440-(VLOOKUP(J:J,Прайс!A:J,10,0)+(#REF!+P440+O440+M440))," ")</f>
        <v xml:space="preserve"> </v>
      </c>
      <c r="S440" s="7"/>
      <c r="AC440" s="7" t="str">
        <f>IF(Z440&gt;0,Z440-(M440+P440+#REF!),"")</f>
        <v/>
      </c>
    </row>
    <row r="441" spans="13:29" ht="19" customHeight="1" x14ac:dyDescent="0.2">
      <c r="M441" s="1">
        <f t="shared" si="6"/>
        <v>0</v>
      </c>
      <c r="N441" s="1" t="str">
        <f>IFERROR(VLOOKUP(J:J,Прайс!A:C,3,0)*K441," ")</f>
        <v xml:space="preserve"> </v>
      </c>
      <c r="O441" s="7" t="str">
        <f>IFERROR(VLOOKUP(J:J,Прайс!A:E,5,0)*K441," ")</f>
        <v xml:space="preserve"> </v>
      </c>
      <c r="P441" s="1" t="str">
        <f>IFERROR(VLOOKUP(J:J,Прайс!A:F,6,0)*K441," ")</f>
        <v xml:space="preserve"> </v>
      </c>
      <c r="R441" s="7" t="str">
        <f>IFERROR(N441-(VLOOKUP(J:J,Прайс!A:J,10,0)+(#REF!+P441+O441+M441))," ")</f>
        <v xml:space="preserve"> </v>
      </c>
      <c r="S441" s="7"/>
      <c r="AC441" s="7" t="str">
        <f>IF(Z441&gt;0,Z441-(M441+P441+#REF!),"")</f>
        <v/>
      </c>
    </row>
    <row r="442" spans="13:29" ht="19" customHeight="1" x14ac:dyDescent="0.2">
      <c r="M442" s="1">
        <f t="shared" si="6"/>
        <v>0</v>
      </c>
      <c r="N442" s="1" t="str">
        <f>IFERROR(VLOOKUP(J:J,Прайс!A:C,3,0)*K442," ")</f>
        <v xml:space="preserve"> </v>
      </c>
      <c r="O442" s="7" t="str">
        <f>IFERROR(VLOOKUP(J:J,Прайс!A:E,5,0)*K442," ")</f>
        <v xml:space="preserve"> </v>
      </c>
      <c r="P442" s="1" t="str">
        <f>IFERROR(VLOOKUP(J:J,Прайс!A:F,6,0)*K442," ")</f>
        <v xml:space="preserve"> </v>
      </c>
      <c r="R442" s="7" t="str">
        <f>IFERROR(N442-(VLOOKUP(J:J,Прайс!A:J,10,0)+(#REF!+P442+O442+M442))," ")</f>
        <v xml:space="preserve"> </v>
      </c>
      <c r="S442" s="7"/>
      <c r="AC442" s="7" t="str">
        <f>IF(Z442&gt;0,Z442-(M442+P442+#REF!),"")</f>
        <v/>
      </c>
    </row>
    <row r="443" spans="13:29" ht="19" customHeight="1" x14ac:dyDescent="0.2">
      <c r="M443" s="1">
        <f t="shared" si="6"/>
        <v>0</v>
      </c>
      <c r="N443" s="1" t="str">
        <f>IFERROR(VLOOKUP(J:J,Прайс!A:C,3,0)*K443," ")</f>
        <v xml:space="preserve"> </v>
      </c>
      <c r="O443" s="7" t="str">
        <f>IFERROR(VLOOKUP(J:J,Прайс!A:E,5,0)*K443," ")</f>
        <v xml:space="preserve"> </v>
      </c>
      <c r="P443" s="1" t="str">
        <f>IFERROR(VLOOKUP(J:J,Прайс!A:F,6,0)*K443," ")</f>
        <v xml:space="preserve"> </v>
      </c>
      <c r="R443" s="7" t="str">
        <f>IFERROR(N443-(VLOOKUP(J:J,Прайс!A:J,10,0)+(#REF!+P443+O443+M443))," ")</f>
        <v xml:space="preserve"> </v>
      </c>
      <c r="S443" s="7"/>
      <c r="AC443" s="7" t="str">
        <f>IF(Z443&gt;0,Z443-(M443+P443+#REF!),"")</f>
        <v/>
      </c>
    </row>
    <row r="444" spans="13:29" ht="19" customHeight="1" x14ac:dyDescent="0.2">
      <c r="M444" s="1">
        <f t="shared" si="6"/>
        <v>0</v>
      </c>
      <c r="N444" s="1" t="str">
        <f>IFERROR(VLOOKUP(J:J,Прайс!A:C,3,0)*K444," ")</f>
        <v xml:space="preserve"> </v>
      </c>
      <c r="O444" s="7" t="str">
        <f>IFERROR(VLOOKUP(J:J,Прайс!A:E,5,0)*K444," ")</f>
        <v xml:space="preserve"> </v>
      </c>
      <c r="P444" s="1" t="str">
        <f>IFERROR(VLOOKUP(J:J,Прайс!A:F,6,0)*K444," ")</f>
        <v xml:space="preserve"> </v>
      </c>
      <c r="R444" s="7" t="str">
        <f>IFERROR(N444-(VLOOKUP(J:J,Прайс!A:J,10,0)+(#REF!+P444+O444+M444))," ")</f>
        <v xml:space="preserve"> </v>
      </c>
      <c r="S444" s="7"/>
      <c r="AC444" s="7" t="str">
        <f>IF(Z444&gt;0,Z444-(M444+P444+#REF!),"")</f>
        <v/>
      </c>
    </row>
    <row r="445" spans="13:29" ht="19" customHeight="1" x14ac:dyDescent="0.2">
      <c r="M445" s="1">
        <f t="shared" si="6"/>
        <v>0</v>
      </c>
      <c r="N445" s="1" t="str">
        <f>IFERROR(VLOOKUP(J:J,Прайс!A:C,3,0)*K445," ")</f>
        <v xml:space="preserve"> </v>
      </c>
      <c r="O445" s="7" t="str">
        <f>IFERROR(VLOOKUP(J:J,Прайс!A:E,5,0)*K445," ")</f>
        <v xml:space="preserve"> </v>
      </c>
      <c r="P445" s="1" t="str">
        <f>IFERROR(VLOOKUP(J:J,Прайс!A:F,6,0)*K445," ")</f>
        <v xml:space="preserve"> </v>
      </c>
      <c r="R445" s="7" t="str">
        <f>IFERROR(N445-(VLOOKUP(J:J,Прайс!A:J,10,0)+(#REF!+P445+O445+M445))," ")</f>
        <v xml:space="preserve"> </v>
      </c>
      <c r="S445" s="7"/>
      <c r="AC445" s="7" t="str">
        <f>IF(Z445&gt;0,Z445-(M445+P445+#REF!),"")</f>
        <v/>
      </c>
    </row>
    <row r="446" spans="13:29" ht="19" customHeight="1" x14ac:dyDescent="0.2">
      <c r="M446" s="1">
        <f t="shared" si="6"/>
        <v>0</v>
      </c>
      <c r="N446" s="1" t="str">
        <f>IFERROR(VLOOKUP(J:J,Прайс!A:C,3,0)*K446," ")</f>
        <v xml:space="preserve"> </v>
      </c>
      <c r="O446" s="7" t="str">
        <f>IFERROR(VLOOKUP(J:J,Прайс!A:E,5,0)*K446," ")</f>
        <v xml:space="preserve"> </v>
      </c>
      <c r="P446" s="1" t="str">
        <f>IFERROR(VLOOKUP(J:J,Прайс!A:F,6,0)*K446," ")</f>
        <v xml:space="preserve"> </v>
      </c>
      <c r="R446" s="7" t="str">
        <f>IFERROR(N446-(VLOOKUP(J:J,Прайс!A:J,10,0)+(#REF!+P446+O446+M446))," ")</f>
        <v xml:space="preserve"> </v>
      </c>
      <c r="S446" s="7"/>
      <c r="AC446" s="7" t="str">
        <f>IF(Z446&gt;0,Z446-(M446+P446+#REF!),"")</f>
        <v/>
      </c>
    </row>
    <row r="447" spans="13:29" ht="19" customHeight="1" x14ac:dyDescent="0.2">
      <c r="M447" s="1">
        <f t="shared" si="6"/>
        <v>0</v>
      </c>
      <c r="N447" s="1" t="str">
        <f>IFERROR(VLOOKUP(J:J,Прайс!A:C,3,0)*K447," ")</f>
        <v xml:space="preserve"> </v>
      </c>
      <c r="O447" s="7" t="str">
        <f>IFERROR(VLOOKUP(J:J,Прайс!A:E,5,0)*K447," ")</f>
        <v xml:space="preserve"> </v>
      </c>
      <c r="P447" s="1" t="str">
        <f>IFERROR(VLOOKUP(J:J,Прайс!A:F,6,0)*K447," ")</f>
        <v xml:space="preserve"> </v>
      </c>
      <c r="R447" s="7" t="str">
        <f>IFERROR(N447-(VLOOKUP(J:J,Прайс!A:J,10,0)+(#REF!+P447+O447+M447))," ")</f>
        <v xml:space="preserve"> </v>
      </c>
      <c r="S447" s="7"/>
      <c r="AC447" s="7" t="str">
        <f>IF(Z447&gt;0,Z447-(M447+P447+#REF!),"")</f>
        <v/>
      </c>
    </row>
    <row r="448" spans="13:29" ht="19" customHeight="1" x14ac:dyDescent="0.2">
      <c r="M448" s="1">
        <f t="shared" si="6"/>
        <v>0</v>
      </c>
      <c r="N448" s="1" t="str">
        <f>IFERROR(VLOOKUP(J:J,Прайс!A:C,3,0)*K448," ")</f>
        <v xml:space="preserve"> </v>
      </c>
      <c r="O448" s="7" t="str">
        <f>IFERROR(VLOOKUP(J:J,Прайс!A:E,5,0)*K448," ")</f>
        <v xml:space="preserve"> </v>
      </c>
      <c r="P448" s="1" t="str">
        <f>IFERROR(VLOOKUP(J:J,Прайс!A:F,6,0)*K448," ")</f>
        <v xml:space="preserve"> </v>
      </c>
      <c r="R448" s="7" t="str">
        <f>IFERROR(N448-(VLOOKUP(J:J,Прайс!A:J,10,0)+(#REF!+P448+O448+M448))," ")</f>
        <v xml:space="preserve"> </v>
      </c>
      <c r="S448" s="7"/>
      <c r="AC448" s="7" t="str">
        <f>IF(Z448&gt;0,Z448-(M448+P448+#REF!),"")</f>
        <v/>
      </c>
    </row>
    <row r="449" spans="13:29" ht="19" customHeight="1" x14ac:dyDescent="0.2">
      <c r="M449" s="1">
        <f t="shared" si="6"/>
        <v>0</v>
      </c>
      <c r="N449" s="1" t="str">
        <f>IFERROR(VLOOKUP(J:J,Прайс!A:C,3,0)*K449," ")</f>
        <v xml:space="preserve"> </v>
      </c>
      <c r="O449" s="7" t="str">
        <f>IFERROR(VLOOKUP(J:J,Прайс!A:E,5,0)*K449," ")</f>
        <v xml:space="preserve"> </v>
      </c>
      <c r="P449" s="1" t="str">
        <f>IFERROR(VLOOKUP(J:J,Прайс!A:F,6,0)*K449," ")</f>
        <v xml:space="preserve"> </v>
      </c>
      <c r="R449" s="7" t="str">
        <f>IFERROR(N449-(VLOOKUP(J:J,Прайс!A:J,10,0)+(#REF!+P449+O449+M449))," ")</f>
        <v xml:space="preserve"> </v>
      </c>
      <c r="S449" s="7"/>
      <c r="AC449" s="7" t="str">
        <f>IF(Z449&gt;0,Z449-(M449+P449+#REF!),"")</f>
        <v/>
      </c>
    </row>
    <row r="450" spans="13:29" ht="19" customHeight="1" x14ac:dyDescent="0.2">
      <c r="M450" s="1">
        <f t="shared" si="6"/>
        <v>0</v>
      </c>
      <c r="N450" s="1" t="str">
        <f>IFERROR(VLOOKUP(J:J,Прайс!A:C,3,0)*K450," ")</f>
        <v xml:space="preserve"> </v>
      </c>
      <c r="O450" s="7" t="str">
        <f>IFERROR(VLOOKUP(J:J,Прайс!A:E,5,0)*K450," ")</f>
        <v xml:space="preserve"> </v>
      </c>
      <c r="P450" s="1" t="str">
        <f>IFERROR(VLOOKUP(J:J,Прайс!A:F,6,0)*K450," ")</f>
        <v xml:space="preserve"> </v>
      </c>
      <c r="R450" s="7" t="str">
        <f>IFERROR(N450-(VLOOKUP(J:J,Прайс!A:J,10,0)+(#REF!+P450+O450+M450))," ")</f>
        <v xml:space="preserve"> </v>
      </c>
      <c r="S450" s="7"/>
      <c r="AC450" s="7" t="str">
        <f>IF(Z450&gt;0,Z450-(M450+P450+#REF!),"")</f>
        <v/>
      </c>
    </row>
    <row r="451" spans="13:29" ht="19" customHeight="1" x14ac:dyDescent="0.2">
      <c r="M451" s="1">
        <f t="shared" si="6"/>
        <v>0</v>
      </c>
      <c r="N451" s="1" t="str">
        <f>IFERROR(VLOOKUP(J:J,Прайс!A:C,3,0)*K451," ")</f>
        <v xml:space="preserve"> </v>
      </c>
      <c r="O451" s="7" t="str">
        <f>IFERROR(VLOOKUP(J:J,Прайс!A:E,5,0)*K451," ")</f>
        <v xml:space="preserve"> </v>
      </c>
      <c r="P451" s="1" t="str">
        <f>IFERROR(VLOOKUP(J:J,Прайс!A:F,6,0)*K451," ")</f>
        <v xml:space="preserve"> </v>
      </c>
      <c r="R451" s="7" t="str">
        <f>IFERROR(N451-(VLOOKUP(J:J,Прайс!A:J,10,0)+(#REF!+P451+O451+M451))," ")</f>
        <v xml:space="preserve"> </v>
      </c>
      <c r="S451" s="7"/>
      <c r="AC451" s="7" t="str">
        <f>IF(Z451&gt;0,Z451-(M451+P451+#REF!),"")</f>
        <v/>
      </c>
    </row>
    <row r="452" spans="13:29" ht="19" customHeight="1" x14ac:dyDescent="0.2">
      <c r="M452" s="1">
        <f t="shared" ref="M452:M515" si="7">IFERROR(L452*K452," ")</f>
        <v>0</v>
      </c>
      <c r="N452" s="1" t="str">
        <f>IFERROR(VLOOKUP(J:J,Прайс!A:C,3,0)*K452," ")</f>
        <v xml:space="preserve"> </v>
      </c>
      <c r="O452" s="7" t="str">
        <f>IFERROR(VLOOKUP(J:J,Прайс!A:E,5,0)*K452," ")</f>
        <v xml:space="preserve"> </v>
      </c>
      <c r="P452" s="1" t="str">
        <f>IFERROR(VLOOKUP(J:J,Прайс!A:F,6,0)*K452," ")</f>
        <v xml:space="preserve"> </v>
      </c>
      <c r="R452" s="7" t="str">
        <f>IFERROR(N452-(VLOOKUP(J:J,Прайс!A:J,10,0)+(#REF!+P452+O452+M452))," ")</f>
        <v xml:space="preserve"> </v>
      </c>
      <c r="S452" s="7"/>
      <c r="AC452" s="7" t="str">
        <f>IF(Z452&gt;0,Z452-(M452+P452+#REF!),"")</f>
        <v/>
      </c>
    </row>
    <row r="453" spans="13:29" ht="19" customHeight="1" x14ac:dyDescent="0.2">
      <c r="M453" s="1">
        <f t="shared" si="7"/>
        <v>0</v>
      </c>
      <c r="N453" s="1" t="str">
        <f>IFERROR(VLOOKUP(J:J,Прайс!A:C,3,0)*K453," ")</f>
        <v xml:space="preserve"> </v>
      </c>
      <c r="O453" s="7" t="str">
        <f>IFERROR(VLOOKUP(J:J,Прайс!A:E,5,0)*K453," ")</f>
        <v xml:space="preserve"> </v>
      </c>
      <c r="P453" s="1" t="str">
        <f>IFERROR(VLOOKUP(J:J,Прайс!A:F,6,0)*K453," ")</f>
        <v xml:space="preserve"> </v>
      </c>
      <c r="R453" s="7" t="str">
        <f>IFERROR(N453-(VLOOKUP(J:J,Прайс!A:J,10,0)+(#REF!+P453+O453+M453))," ")</f>
        <v xml:space="preserve"> </v>
      </c>
      <c r="S453" s="7"/>
      <c r="AC453" s="7" t="str">
        <f>IF(Z453&gt;0,Z453-(M453+P453+#REF!),"")</f>
        <v/>
      </c>
    </row>
    <row r="454" spans="13:29" ht="19" customHeight="1" x14ac:dyDescent="0.2">
      <c r="M454" s="1">
        <f t="shared" si="7"/>
        <v>0</v>
      </c>
      <c r="N454" s="1" t="str">
        <f>IFERROR(VLOOKUP(J:J,Прайс!A:C,3,0)*K454," ")</f>
        <v xml:space="preserve"> </v>
      </c>
      <c r="O454" s="7" t="str">
        <f>IFERROR(VLOOKUP(J:J,Прайс!A:E,5,0)*K454," ")</f>
        <v xml:space="preserve"> </v>
      </c>
      <c r="P454" s="1" t="str">
        <f>IFERROR(VLOOKUP(J:J,Прайс!A:F,6,0)*K454," ")</f>
        <v xml:space="preserve"> </v>
      </c>
      <c r="R454" s="7" t="str">
        <f>IFERROR(N454-(VLOOKUP(J:J,Прайс!A:J,10,0)+(#REF!+P454+O454+M454))," ")</f>
        <v xml:space="preserve"> </v>
      </c>
      <c r="S454" s="7"/>
      <c r="AC454" s="7" t="str">
        <f>IF(Z454&gt;0,Z454-(M454+P454+#REF!),"")</f>
        <v/>
      </c>
    </row>
    <row r="455" spans="13:29" ht="19" customHeight="1" x14ac:dyDescent="0.2">
      <c r="M455" s="1">
        <f t="shared" si="7"/>
        <v>0</v>
      </c>
      <c r="N455" s="1" t="str">
        <f>IFERROR(VLOOKUP(J:J,Прайс!A:C,3,0)*K455," ")</f>
        <v xml:space="preserve"> </v>
      </c>
      <c r="O455" s="7" t="str">
        <f>IFERROR(VLOOKUP(J:J,Прайс!A:E,5,0)*K455," ")</f>
        <v xml:space="preserve"> </v>
      </c>
      <c r="P455" s="1" t="str">
        <f>IFERROR(VLOOKUP(J:J,Прайс!A:F,6,0)*K455," ")</f>
        <v xml:space="preserve"> </v>
      </c>
      <c r="R455" s="7" t="str">
        <f>IFERROR(N455-(VLOOKUP(J:J,Прайс!A:J,10,0)+(#REF!+P455+O455+M455))," ")</f>
        <v xml:space="preserve"> </v>
      </c>
      <c r="S455" s="7"/>
      <c r="AC455" s="7" t="str">
        <f>IF(Z455&gt;0,Z455-(M455+P455+#REF!),"")</f>
        <v/>
      </c>
    </row>
    <row r="456" spans="13:29" ht="19" customHeight="1" x14ac:dyDescent="0.2">
      <c r="M456" s="1">
        <f t="shared" si="7"/>
        <v>0</v>
      </c>
      <c r="N456" s="1" t="str">
        <f>IFERROR(VLOOKUP(J:J,Прайс!A:C,3,0)*K456," ")</f>
        <v xml:space="preserve"> </v>
      </c>
      <c r="O456" s="7" t="str">
        <f>IFERROR(VLOOKUP(J:J,Прайс!A:E,5,0)*K456," ")</f>
        <v xml:space="preserve"> </v>
      </c>
      <c r="P456" s="1" t="str">
        <f>IFERROR(VLOOKUP(J:J,Прайс!A:F,6,0)*K456," ")</f>
        <v xml:space="preserve"> </v>
      </c>
      <c r="R456" s="7" t="str">
        <f>IFERROR(N456-(VLOOKUP(J:J,Прайс!A:J,10,0)+(#REF!+P456+O456+M456))," ")</f>
        <v xml:space="preserve"> </v>
      </c>
      <c r="S456" s="7"/>
      <c r="AC456" s="7" t="str">
        <f>IF(Z456&gt;0,Z456-(M456+P456+#REF!),"")</f>
        <v/>
      </c>
    </row>
    <row r="457" spans="13:29" ht="19" customHeight="1" x14ac:dyDescent="0.2">
      <c r="M457" s="1">
        <f t="shared" si="7"/>
        <v>0</v>
      </c>
      <c r="N457" s="1" t="str">
        <f>IFERROR(VLOOKUP(J:J,Прайс!A:C,3,0)*K457," ")</f>
        <v xml:space="preserve"> </v>
      </c>
      <c r="O457" s="7" t="str">
        <f>IFERROR(VLOOKUP(J:J,Прайс!A:E,5,0)*K457," ")</f>
        <v xml:space="preserve"> </v>
      </c>
      <c r="P457" s="1" t="str">
        <f>IFERROR(VLOOKUP(J:J,Прайс!A:F,6,0)*K457," ")</f>
        <v xml:space="preserve"> </v>
      </c>
      <c r="R457" s="7" t="str">
        <f>IFERROR(N457-(VLOOKUP(J:J,Прайс!A:J,10,0)+(#REF!+P457+O457+M457))," ")</f>
        <v xml:space="preserve"> </v>
      </c>
      <c r="S457" s="7"/>
      <c r="AC457" s="7" t="str">
        <f>IF(Z457&gt;0,Z457-(M457+P457+#REF!),"")</f>
        <v/>
      </c>
    </row>
    <row r="458" spans="13:29" ht="19" customHeight="1" x14ac:dyDescent="0.2">
      <c r="M458" s="1">
        <f t="shared" si="7"/>
        <v>0</v>
      </c>
      <c r="N458" s="1" t="str">
        <f>IFERROR(VLOOKUP(J:J,Прайс!A:C,3,0)*K458," ")</f>
        <v xml:space="preserve"> </v>
      </c>
      <c r="O458" s="7" t="str">
        <f>IFERROR(VLOOKUP(J:J,Прайс!A:E,5,0)*K458," ")</f>
        <v xml:space="preserve"> </v>
      </c>
      <c r="P458" s="1" t="str">
        <f>IFERROR(VLOOKUP(J:J,Прайс!A:F,6,0)*K458," ")</f>
        <v xml:space="preserve"> </v>
      </c>
      <c r="R458" s="7" t="str">
        <f>IFERROR(N458-(VLOOKUP(J:J,Прайс!A:J,10,0)+(#REF!+P458+O458+M458))," ")</f>
        <v xml:space="preserve"> </v>
      </c>
      <c r="S458" s="7"/>
      <c r="AC458" s="7" t="str">
        <f>IF(Z458&gt;0,Z458-(M458+P458+#REF!),"")</f>
        <v/>
      </c>
    </row>
    <row r="459" spans="13:29" ht="19" customHeight="1" x14ac:dyDescent="0.2">
      <c r="M459" s="1">
        <f t="shared" si="7"/>
        <v>0</v>
      </c>
      <c r="N459" s="1" t="str">
        <f>IFERROR(VLOOKUP(J:J,Прайс!A:C,3,0)*K459," ")</f>
        <v xml:space="preserve"> </v>
      </c>
      <c r="O459" s="7" t="str">
        <f>IFERROR(VLOOKUP(J:J,Прайс!A:E,5,0)*K459," ")</f>
        <v xml:space="preserve"> </v>
      </c>
      <c r="P459" s="1" t="str">
        <f>IFERROR(VLOOKUP(J:J,Прайс!A:F,6,0)*K459," ")</f>
        <v xml:space="preserve"> </v>
      </c>
      <c r="R459" s="7" t="str">
        <f>IFERROR(N459-(VLOOKUP(J:J,Прайс!A:J,10,0)+(#REF!+P459+O459+M459))," ")</f>
        <v xml:space="preserve"> </v>
      </c>
      <c r="S459" s="7"/>
      <c r="AC459" s="7" t="str">
        <f>IF(Z459&gt;0,Z459-(M459+P459+#REF!),"")</f>
        <v/>
      </c>
    </row>
    <row r="460" spans="13:29" ht="19" customHeight="1" x14ac:dyDescent="0.2">
      <c r="M460" s="1">
        <f t="shared" si="7"/>
        <v>0</v>
      </c>
      <c r="N460" s="1" t="str">
        <f>IFERROR(VLOOKUP(J:J,Прайс!A:C,3,0)*K460," ")</f>
        <v xml:space="preserve"> </v>
      </c>
      <c r="O460" s="7" t="str">
        <f>IFERROR(VLOOKUP(J:J,Прайс!A:E,5,0)*K460," ")</f>
        <v xml:space="preserve"> </v>
      </c>
      <c r="P460" s="1" t="str">
        <f>IFERROR(VLOOKUP(J:J,Прайс!A:F,6,0)*K460," ")</f>
        <v xml:space="preserve"> </v>
      </c>
      <c r="R460" s="7" t="str">
        <f>IFERROR(N460-(VLOOKUP(J:J,Прайс!A:J,10,0)+(#REF!+P460+O460+M460))," ")</f>
        <v xml:space="preserve"> </v>
      </c>
      <c r="S460" s="7"/>
      <c r="AC460" s="7" t="str">
        <f>IF(Z460&gt;0,Z460-(M460+P460+#REF!),"")</f>
        <v/>
      </c>
    </row>
    <row r="461" spans="13:29" ht="19" customHeight="1" x14ac:dyDescent="0.2">
      <c r="M461" s="1">
        <f t="shared" si="7"/>
        <v>0</v>
      </c>
      <c r="N461" s="1" t="str">
        <f>IFERROR(VLOOKUP(J:J,Прайс!A:C,3,0)*K461," ")</f>
        <v xml:space="preserve"> </v>
      </c>
      <c r="O461" s="7" t="str">
        <f>IFERROR(VLOOKUP(J:J,Прайс!A:E,5,0)*K461," ")</f>
        <v xml:space="preserve"> </v>
      </c>
      <c r="P461" s="1" t="str">
        <f>IFERROR(VLOOKUP(J:J,Прайс!A:F,6,0)*K461," ")</f>
        <v xml:space="preserve"> </v>
      </c>
      <c r="R461" s="7" t="str">
        <f>IFERROR(N461-(VLOOKUP(J:J,Прайс!A:J,10,0)+(#REF!+P461+O461+M461))," ")</f>
        <v xml:space="preserve"> </v>
      </c>
      <c r="S461" s="7"/>
      <c r="AC461" s="7" t="str">
        <f>IF(Z461&gt;0,Z461-(M461+P461+#REF!),"")</f>
        <v/>
      </c>
    </row>
    <row r="462" spans="13:29" ht="19" customHeight="1" x14ac:dyDescent="0.2">
      <c r="M462" s="1">
        <f t="shared" si="7"/>
        <v>0</v>
      </c>
      <c r="N462" s="1" t="str">
        <f>IFERROR(VLOOKUP(J:J,Прайс!A:C,3,0)*K462," ")</f>
        <v xml:space="preserve"> </v>
      </c>
      <c r="O462" s="7" t="str">
        <f>IFERROR(VLOOKUP(J:J,Прайс!A:E,5,0)*K462," ")</f>
        <v xml:space="preserve"> </v>
      </c>
      <c r="P462" s="1" t="str">
        <f>IFERROR(VLOOKUP(J:J,Прайс!A:F,6,0)*K462," ")</f>
        <v xml:space="preserve"> </v>
      </c>
      <c r="R462" s="7" t="str">
        <f>IFERROR(N462-(VLOOKUP(J:J,Прайс!A:J,10,0)+(#REF!+P462+O462+M462))," ")</f>
        <v xml:space="preserve"> </v>
      </c>
      <c r="S462" s="7"/>
      <c r="AC462" s="7" t="str">
        <f>IF(Z462&gt;0,Z462-(M462+P462+#REF!),"")</f>
        <v/>
      </c>
    </row>
    <row r="463" spans="13:29" ht="19" customHeight="1" x14ac:dyDescent="0.2">
      <c r="M463" s="1">
        <f t="shared" si="7"/>
        <v>0</v>
      </c>
      <c r="N463" s="1" t="str">
        <f>IFERROR(VLOOKUP(J:J,Прайс!A:C,3,0)*K463," ")</f>
        <v xml:space="preserve"> </v>
      </c>
      <c r="O463" s="7" t="str">
        <f>IFERROR(VLOOKUP(J:J,Прайс!A:E,5,0)*K463," ")</f>
        <v xml:space="preserve"> </v>
      </c>
      <c r="P463" s="1" t="str">
        <f>IFERROR(VLOOKUP(J:J,Прайс!A:F,6,0)*K463," ")</f>
        <v xml:space="preserve"> </v>
      </c>
      <c r="R463" s="7" t="str">
        <f>IFERROR(N463-(VLOOKUP(J:J,Прайс!A:J,10,0)+(#REF!+P463+O463+M463))," ")</f>
        <v xml:space="preserve"> </v>
      </c>
      <c r="S463" s="7"/>
      <c r="AC463" s="7" t="str">
        <f>IF(Z463&gt;0,Z463-(M463+P463+#REF!),"")</f>
        <v/>
      </c>
    </row>
    <row r="464" spans="13:29" ht="19" customHeight="1" x14ac:dyDescent="0.2">
      <c r="M464" s="1">
        <f t="shared" si="7"/>
        <v>0</v>
      </c>
      <c r="N464" s="1" t="str">
        <f>IFERROR(VLOOKUP(J:J,Прайс!A:C,3,0)*K464," ")</f>
        <v xml:space="preserve"> </v>
      </c>
      <c r="O464" s="7" t="str">
        <f>IFERROR(VLOOKUP(J:J,Прайс!A:E,5,0)*K464," ")</f>
        <v xml:space="preserve"> </v>
      </c>
      <c r="P464" s="1" t="str">
        <f>IFERROR(VLOOKUP(J:J,Прайс!A:F,6,0)*K464," ")</f>
        <v xml:space="preserve"> </v>
      </c>
      <c r="R464" s="7" t="str">
        <f>IFERROR(N464-(VLOOKUP(J:J,Прайс!A:J,10,0)+(#REF!+P464+O464+M464))," ")</f>
        <v xml:space="preserve"> </v>
      </c>
      <c r="S464" s="7"/>
      <c r="AC464" s="7" t="str">
        <f>IF(Z464&gt;0,Z464-(M464+P464+#REF!),"")</f>
        <v/>
      </c>
    </row>
    <row r="465" spans="13:29" ht="19" customHeight="1" x14ac:dyDescent="0.2">
      <c r="M465" s="1">
        <f t="shared" si="7"/>
        <v>0</v>
      </c>
      <c r="N465" s="1" t="str">
        <f>IFERROR(VLOOKUP(J:J,Прайс!A:C,3,0)*K465," ")</f>
        <v xml:space="preserve"> </v>
      </c>
      <c r="O465" s="7" t="str">
        <f>IFERROR(VLOOKUP(J:J,Прайс!A:E,5,0)*K465," ")</f>
        <v xml:space="preserve"> </v>
      </c>
      <c r="P465" s="1" t="str">
        <f>IFERROR(VLOOKUP(J:J,Прайс!A:F,6,0)*K465," ")</f>
        <v xml:space="preserve"> </v>
      </c>
      <c r="R465" s="7" t="str">
        <f>IFERROR(N465-(VLOOKUP(J:J,Прайс!A:J,10,0)+(#REF!+P465+O465+M465))," ")</f>
        <v xml:space="preserve"> </v>
      </c>
      <c r="S465" s="7"/>
      <c r="AC465" s="7" t="str">
        <f>IF(Z465&gt;0,Z465-(M465+P465+#REF!),"")</f>
        <v/>
      </c>
    </row>
    <row r="466" spans="13:29" ht="19" customHeight="1" x14ac:dyDescent="0.2">
      <c r="M466" s="1">
        <f t="shared" si="7"/>
        <v>0</v>
      </c>
      <c r="N466" s="1" t="str">
        <f>IFERROR(VLOOKUP(J:J,Прайс!A:C,3,0)*K466," ")</f>
        <v xml:space="preserve"> </v>
      </c>
      <c r="O466" s="7" t="str">
        <f>IFERROR(VLOOKUP(J:J,Прайс!A:E,5,0)*K466," ")</f>
        <v xml:space="preserve"> </v>
      </c>
      <c r="P466" s="1" t="str">
        <f>IFERROR(VLOOKUP(J:J,Прайс!A:F,6,0)*K466," ")</f>
        <v xml:space="preserve"> </v>
      </c>
      <c r="R466" s="7" t="str">
        <f>IFERROR(N466-(VLOOKUP(J:J,Прайс!A:J,10,0)+(#REF!+P466+O466+M466))," ")</f>
        <v xml:space="preserve"> </v>
      </c>
      <c r="S466" s="7"/>
      <c r="AC466" s="7" t="str">
        <f>IF(Z466&gt;0,Z466-(M466+P466+#REF!),"")</f>
        <v/>
      </c>
    </row>
    <row r="467" spans="13:29" ht="19" customHeight="1" x14ac:dyDescent="0.2">
      <c r="M467" s="1">
        <f t="shared" si="7"/>
        <v>0</v>
      </c>
      <c r="N467" s="1" t="str">
        <f>IFERROR(VLOOKUP(J:J,Прайс!A:C,3,0)*K467," ")</f>
        <v xml:space="preserve"> </v>
      </c>
      <c r="O467" s="7" t="str">
        <f>IFERROR(VLOOKUP(J:J,Прайс!A:E,5,0)*K467," ")</f>
        <v xml:space="preserve"> </v>
      </c>
      <c r="P467" s="1" t="str">
        <f>IFERROR(VLOOKUP(J:J,Прайс!A:F,6,0)*K467," ")</f>
        <v xml:space="preserve"> </v>
      </c>
      <c r="R467" s="7" t="str">
        <f>IFERROR(N467-(VLOOKUP(J:J,Прайс!A:J,10,0)+(#REF!+P467+O467+M467))," ")</f>
        <v xml:space="preserve"> </v>
      </c>
      <c r="S467" s="7"/>
      <c r="AC467" s="7" t="str">
        <f>IF(Z467&gt;0,Z467-(M467+P467+#REF!),"")</f>
        <v/>
      </c>
    </row>
    <row r="468" spans="13:29" ht="19" customHeight="1" x14ac:dyDescent="0.2">
      <c r="M468" s="1">
        <f t="shared" si="7"/>
        <v>0</v>
      </c>
      <c r="N468" s="1" t="str">
        <f>IFERROR(VLOOKUP(J:J,Прайс!A:C,3,0)*K468," ")</f>
        <v xml:space="preserve"> </v>
      </c>
      <c r="O468" s="7" t="str">
        <f>IFERROR(VLOOKUP(J:J,Прайс!A:E,5,0)*K468," ")</f>
        <v xml:space="preserve"> </v>
      </c>
      <c r="P468" s="1" t="str">
        <f>IFERROR(VLOOKUP(J:J,Прайс!A:F,6,0)*K468," ")</f>
        <v xml:space="preserve"> </v>
      </c>
      <c r="R468" s="7" t="str">
        <f>IFERROR(N468-(VLOOKUP(J:J,Прайс!A:J,10,0)+(#REF!+P468+O468+M468))," ")</f>
        <v xml:space="preserve"> </v>
      </c>
      <c r="S468" s="7"/>
      <c r="AC468" s="7" t="str">
        <f>IF(Z468&gt;0,Z468-(M468+P468+#REF!),"")</f>
        <v/>
      </c>
    </row>
    <row r="469" spans="13:29" ht="19" customHeight="1" x14ac:dyDescent="0.2">
      <c r="M469" s="1">
        <f t="shared" si="7"/>
        <v>0</v>
      </c>
      <c r="N469" s="1" t="str">
        <f>IFERROR(VLOOKUP(J:J,Прайс!A:C,3,0)*K469," ")</f>
        <v xml:space="preserve"> </v>
      </c>
      <c r="O469" s="7" t="str">
        <f>IFERROR(VLOOKUP(J:J,Прайс!A:E,5,0)*K469," ")</f>
        <v xml:space="preserve"> </v>
      </c>
      <c r="P469" s="1" t="str">
        <f>IFERROR(VLOOKUP(J:J,Прайс!A:F,6,0)*K469," ")</f>
        <v xml:space="preserve"> </v>
      </c>
      <c r="R469" s="7" t="str">
        <f>IFERROR(N469-(VLOOKUP(J:J,Прайс!A:J,10,0)+(#REF!+P469+O469+M469))," ")</f>
        <v xml:space="preserve"> </v>
      </c>
      <c r="S469" s="7"/>
      <c r="AC469" s="7" t="str">
        <f>IF(Z469&gt;0,Z469-(M469+P469+#REF!),"")</f>
        <v/>
      </c>
    </row>
    <row r="470" spans="13:29" ht="19" customHeight="1" x14ac:dyDescent="0.2">
      <c r="M470" s="1">
        <f t="shared" si="7"/>
        <v>0</v>
      </c>
      <c r="N470" s="1" t="str">
        <f>IFERROR(VLOOKUP(J:J,Прайс!A:C,3,0)*K470," ")</f>
        <v xml:space="preserve"> </v>
      </c>
      <c r="O470" s="7" t="str">
        <f>IFERROR(VLOOKUP(J:J,Прайс!A:E,5,0)*K470," ")</f>
        <v xml:space="preserve"> </v>
      </c>
      <c r="P470" s="1" t="str">
        <f>IFERROR(VLOOKUP(J:J,Прайс!A:F,6,0)*K470," ")</f>
        <v xml:space="preserve"> </v>
      </c>
      <c r="R470" s="7" t="str">
        <f>IFERROR(N470-(VLOOKUP(J:J,Прайс!A:J,10,0)+(#REF!+P470+O470+M470))," ")</f>
        <v xml:space="preserve"> </v>
      </c>
      <c r="S470" s="7"/>
      <c r="AC470" s="7" t="str">
        <f>IF(Z470&gt;0,Z470-(M470+P470+#REF!),"")</f>
        <v/>
      </c>
    </row>
    <row r="471" spans="13:29" ht="19" customHeight="1" x14ac:dyDescent="0.2">
      <c r="M471" s="1">
        <f t="shared" si="7"/>
        <v>0</v>
      </c>
      <c r="N471" s="1" t="str">
        <f>IFERROR(VLOOKUP(J:J,Прайс!A:C,3,0)*K471," ")</f>
        <v xml:space="preserve"> </v>
      </c>
      <c r="O471" s="7" t="str">
        <f>IFERROR(VLOOKUP(J:J,Прайс!A:E,5,0)*K471," ")</f>
        <v xml:space="preserve"> </v>
      </c>
      <c r="P471" s="1" t="str">
        <f>IFERROR(VLOOKUP(J:J,Прайс!A:F,6,0)*K471," ")</f>
        <v xml:space="preserve"> </v>
      </c>
      <c r="R471" s="7" t="str">
        <f>IFERROR(N471-(VLOOKUP(J:J,Прайс!A:J,10,0)+(#REF!+P471+O471+M471))," ")</f>
        <v xml:space="preserve"> </v>
      </c>
      <c r="S471" s="7"/>
      <c r="AC471" s="7" t="str">
        <f>IF(Z471&gt;0,Z471-(M471+P471+#REF!),"")</f>
        <v/>
      </c>
    </row>
    <row r="472" spans="13:29" ht="19" customHeight="1" x14ac:dyDescent="0.2">
      <c r="M472" s="1">
        <f t="shared" si="7"/>
        <v>0</v>
      </c>
      <c r="N472" s="1" t="str">
        <f>IFERROR(VLOOKUP(J:J,Прайс!A:C,3,0)*K472," ")</f>
        <v xml:space="preserve"> </v>
      </c>
      <c r="O472" s="7" t="str">
        <f>IFERROR(VLOOKUP(J:J,Прайс!A:E,5,0)*K472," ")</f>
        <v xml:space="preserve"> </v>
      </c>
      <c r="P472" s="1" t="str">
        <f>IFERROR(VLOOKUP(J:J,Прайс!A:F,6,0)*K472," ")</f>
        <v xml:space="preserve"> </v>
      </c>
      <c r="R472" s="7" t="str">
        <f>IFERROR(N472-(VLOOKUP(J:J,Прайс!A:J,10,0)+(#REF!+P472+O472+M472))," ")</f>
        <v xml:space="preserve"> </v>
      </c>
      <c r="S472" s="7"/>
      <c r="AC472" s="7" t="str">
        <f>IF(Z472&gt;0,Z472-(M472+P472+#REF!),"")</f>
        <v/>
      </c>
    </row>
    <row r="473" spans="13:29" ht="19" customHeight="1" x14ac:dyDescent="0.2">
      <c r="M473" s="1">
        <f t="shared" si="7"/>
        <v>0</v>
      </c>
      <c r="N473" s="1" t="str">
        <f>IFERROR(VLOOKUP(J:J,Прайс!A:C,3,0)*K473," ")</f>
        <v xml:space="preserve"> </v>
      </c>
      <c r="O473" s="7" t="str">
        <f>IFERROR(VLOOKUP(J:J,Прайс!A:E,5,0)*K473," ")</f>
        <v xml:space="preserve"> </v>
      </c>
      <c r="P473" s="1" t="str">
        <f>IFERROR(VLOOKUP(J:J,Прайс!A:F,6,0)*K473," ")</f>
        <v xml:space="preserve"> </v>
      </c>
      <c r="R473" s="7" t="str">
        <f>IFERROR(N473-(VLOOKUP(J:J,Прайс!A:J,10,0)+(#REF!+P473+O473+M473))," ")</f>
        <v xml:space="preserve"> </v>
      </c>
      <c r="S473" s="7"/>
      <c r="AC473" s="7" t="str">
        <f>IF(Z473&gt;0,Z473-(M473+P473+#REF!),"")</f>
        <v/>
      </c>
    </row>
    <row r="474" spans="13:29" ht="19" customHeight="1" x14ac:dyDescent="0.2">
      <c r="M474" s="1">
        <f t="shared" si="7"/>
        <v>0</v>
      </c>
      <c r="N474" s="1" t="str">
        <f>IFERROR(VLOOKUP(J:J,Прайс!A:C,3,0)*K474," ")</f>
        <v xml:space="preserve"> </v>
      </c>
      <c r="O474" s="7" t="str">
        <f>IFERROR(VLOOKUP(J:J,Прайс!A:E,5,0)*K474," ")</f>
        <v xml:space="preserve"> </v>
      </c>
      <c r="P474" s="1" t="str">
        <f>IFERROR(VLOOKUP(J:J,Прайс!A:F,6,0)*K474," ")</f>
        <v xml:space="preserve"> </v>
      </c>
      <c r="R474" s="7" t="str">
        <f>IFERROR(N474-(VLOOKUP(J:J,Прайс!A:J,10,0)+(#REF!+P474+O474+M474))," ")</f>
        <v xml:space="preserve"> </v>
      </c>
      <c r="S474" s="7"/>
      <c r="AC474" s="7" t="str">
        <f>IF(Z474&gt;0,Z474-(M474+P474+#REF!),"")</f>
        <v/>
      </c>
    </row>
    <row r="475" spans="13:29" ht="19" customHeight="1" x14ac:dyDescent="0.2">
      <c r="M475" s="1">
        <f t="shared" si="7"/>
        <v>0</v>
      </c>
      <c r="N475" s="1" t="str">
        <f>IFERROR(VLOOKUP(J:J,Прайс!A:C,3,0)*K475," ")</f>
        <v xml:space="preserve"> </v>
      </c>
      <c r="O475" s="7" t="str">
        <f>IFERROR(VLOOKUP(J:J,Прайс!A:E,5,0)*K475," ")</f>
        <v xml:space="preserve"> </v>
      </c>
      <c r="P475" s="1" t="str">
        <f>IFERROR(VLOOKUP(J:J,Прайс!A:F,6,0)*K475," ")</f>
        <v xml:space="preserve"> </v>
      </c>
      <c r="R475" s="7" t="str">
        <f>IFERROR(N475-(VLOOKUP(J:J,Прайс!A:J,10,0)+(#REF!+P475+O475+M475))," ")</f>
        <v xml:space="preserve"> </v>
      </c>
      <c r="S475" s="7"/>
      <c r="AC475" s="7" t="str">
        <f>IF(Z475&gt;0,Z475-(M475+P475+#REF!),"")</f>
        <v/>
      </c>
    </row>
    <row r="476" spans="13:29" ht="19" customHeight="1" x14ac:dyDescent="0.2">
      <c r="M476" s="1">
        <f t="shared" si="7"/>
        <v>0</v>
      </c>
      <c r="N476" s="1" t="str">
        <f>IFERROR(VLOOKUP(J:J,Прайс!A:C,3,0)*K476," ")</f>
        <v xml:space="preserve"> </v>
      </c>
      <c r="O476" s="7" t="str">
        <f>IFERROR(VLOOKUP(J:J,Прайс!A:E,5,0)*K476," ")</f>
        <v xml:space="preserve"> </v>
      </c>
      <c r="P476" s="1" t="str">
        <f>IFERROR(VLOOKUP(J:J,Прайс!A:F,6,0)*K476," ")</f>
        <v xml:space="preserve"> </v>
      </c>
      <c r="R476" s="7" t="str">
        <f>IFERROR(N476-(VLOOKUP(J:J,Прайс!A:J,10,0)+(#REF!+P476+O476+M476))," ")</f>
        <v xml:space="preserve"> </v>
      </c>
      <c r="S476" s="7"/>
      <c r="AC476" s="7" t="str">
        <f>IF(Z476&gt;0,Z476-(M476+P476+#REF!),"")</f>
        <v/>
      </c>
    </row>
    <row r="477" spans="13:29" ht="19" customHeight="1" x14ac:dyDescent="0.2">
      <c r="M477" s="1">
        <f t="shared" si="7"/>
        <v>0</v>
      </c>
      <c r="N477" s="1" t="str">
        <f>IFERROR(VLOOKUP(J:J,Прайс!A:C,3,0)*K477," ")</f>
        <v xml:space="preserve"> </v>
      </c>
      <c r="O477" s="7" t="str">
        <f>IFERROR(VLOOKUP(J:J,Прайс!A:E,5,0)*K477," ")</f>
        <v xml:space="preserve"> </v>
      </c>
      <c r="P477" s="1" t="str">
        <f>IFERROR(VLOOKUP(J:J,Прайс!A:F,6,0)*K477," ")</f>
        <v xml:space="preserve"> </v>
      </c>
      <c r="R477" s="7" t="str">
        <f>IFERROR(N477-(VLOOKUP(J:J,Прайс!A:J,10,0)+(#REF!+P477+O477+M477))," ")</f>
        <v xml:space="preserve"> </v>
      </c>
      <c r="S477" s="7"/>
      <c r="AC477" s="7" t="str">
        <f>IF(Z477&gt;0,Z477-(M477+P477+#REF!),"")</f>
        <v/>
      </c>
    </row>
    <row r="478" spans="13:29" ht="19" customHeight="1" x14ac:dyDescent="0.2">
      <c r="M478" s="1">
        <f t="shared" si="7"/>
        <v>0</v>
      </c>
      <c r="N478" s="1" t="str">
        <f>IFERROR(VLOOKUP(J:J,Прайс!A:C,3,0)*K478," ")</f>
        <v xml:space="preserve"> </v>
      </c>
      <c r="O478" s="7" t="str">
        <f>IFERROR(VLOOKUP(J:J,Прайс!A:E,5,0)*K478," ")</f>
        <v xml:space="preserve"> </v>
      </c>
      <c r="P478" s="1" t="str">
        <f>IFERROR(VLOOKUP(J:J,Прайс!A:F,6,0)*K478," ")</f>
        <v xml:space="preserve"> </v>
      </c>
      <c r="R478" s="7" t="str">
        <f>IFERROR(N478-(VLOOKUP(J:J,Прайс!A:J,10,0)+(#REF!+P478+O478+M478))," ")</f>
        <v xml:space="preserve"> </v>
      </c>
      <c r="S478" s="7"/>
      <c r="AC478" s="7" t="str">
        <f>IF(Z478&gt;0,Z478-(M478+P478+#REF!),"")</f>
        <v/>
      </c>
    </row>
    <row r="479" spans="13:29" ht="19" customHeight="1" x14ac:dyDescent="0.2">
      <c r="M479" s="1">
        <f t="shared" si="7"/>
        <v>0</v>
      </c>
      <c r="N479" s="1" t="str">
        <f>IFERROR(VLOOKUP(J:J,Прайс!A:C,3,0)*K479," ")</f>
        <v xml:space="preserve"> </v>
      </c>
      <c r="O479" s="7" t="str">
        <f>IFERROR(VLOOKUP(J:J,Прайс!A:E,5,0)*K479," ")</f>
        <v xml:space="preserve"> </v>
      </c>
      <c r="P479" s="1" t="str">
        <f>IFERROR(VLOOKUP(J:J,Прайс!A:F,6,0)*K479," ")</f>
        <v xml:space="preserve"> </v>
      </c>
      <c r="R479" s="7" t="str">
        <f>IFERROR(N479-(VLOOKUP(J:J,Прайс!A:J,10,0)+(#REF!+P479+O479+M479))," ")</f>
        <v xml:space="preserve"> </v>
      </c>
      <c r="S479" s="7"/>
      <c r="AC479" s="7" t="str">
        <f>IF(Z479&gt;0,Z479-(M479+P479+#REF!),"")</f>
        <v/>
      </c>
    </row>
    <row r="480" spans="13:29" ht="19" customHeight="1" x14ac:dyDescent="0.2">
      <c r="M480" s="1">
        <f t="shared" si="7"/>
        <v>0</v>
      </c>
      <c r="N480" s="1" t="str">
        <f>IFERROR(VLOOKUP(J:J,Прайс!A:C,3,0)*K480," ")</f>
        <v xml:space="preserve"> </v>
      </c>
      <c r="O480" s="7" t="str">
        <f>IFERROR(VLOOKUP(J:J,Прайс!A:E,5,0)*K480," ")</f>
        <v xml:space="preserve"> </v>
      </c>
      <c r="P480" s="1" t="str">
        <f>IFERROR(VLOOKUP(J:J,Прайс!A:F,6,0)*K480," ")</f>
        <v xml:space="preserve"> </v>
      </c>
      <c r="R480" s="7" t="str">
        <f>IFERROR(N480-(VLOOKUP(J:J,Прайс!A:J,10,0)+(#REF!+P480+O480+M480))," ")</f>
        <v xml:space="preserve"> </v>
      </c>
      <c r="S480" s="7"/>
      <c r="AC480" s="7" t="str">
        <f>IF(Z480&gt;0,Z480-(M480+P480+#REF!),"")</f>
        <v/>
      </c>
    </row>
    <row r="481" spans="13:29" ht="19" customHeight="1" x14ac:dyDescent="0.2">
      <c r="M481" s="1">
        <f t="shared" si="7"/>
        <v>0</v>
      </c>
      <c r="N481" s="1" t="str">
        <f>IFERROR(VLOOKUP(J:J,Прайс!A:C,3,0)*K481," ")</f>
        <v xml:space="preserve"> </v>
      </c>
      <c r="O481" s="7" t="str">
        <f>IFERROR(VLOOKUP(J:J,Прайс!A:E,5,0)*K481," ")</f>
        <v xml:space="preserve"> </v>
      </c>
      <c r="P481" s="1" t="str">
        <f>IFERROR(VLOOKUP(J:J,Прайс!A:F,6,0)*K481," ")</f>
        <v xml:space="preserve"> </v>
      </c>
      <c r="R481" s="7" t="str">
        <f>IFERROR(N481-(VLOOKUP(J:J,Прайс!A:J,10,0)+(#REF!+P481+O481+M481))," ")</f>
        <v xml:space="preserve"> </v>
      </c>
      <c r="S481" s="7"/>
      <c r="AC481" s="7" t="str">
        <f>IF(Z481&gt;0,Z481-(M481+P481+#REF!),"")</f>
        <v/>
      </c>
    </row>
    <row r="482" spans="13:29" ht="19" customHeight="1" x14ac:dyDescent="0.2">
      <c r="M482" s="1">
        <f t="shared" si="7"/>
        <v>0</v>
      </c>
      <c r="N482" s="1" t="str">
        <f>IFERROR(VLOOKUP(J:J,Прайс!A:C,3,0)*K482," ")</f>
        <v xml:space="preserve"> </v>
      </c>
      <c r="O482" s="7" t="str">
        <f>IFERROR(VLOOKUP(J:J,Прайс!A:E,5,0)*K482," ")</f>
        <v xml:space="preserve"> </v>
      </c>
      <c r="P482" s="1" t="str">
        <f>IFERROR(VLOOKUP(J:J,Прайс!A:F,6,0)*K482," ")</f>
        <v xml:space="preserve"> </v>
      </c>
      <c r="R482" s="7" t="str">
        <f>IFERROR(N482-(VLOOKUP(J:J,Прайс!A:J,10,0)+(#REF!+P482+O482+M482))," ")</f>
        <v xml:space="preserve"> </v>
      </c>
      <c r="S482" s="7"/>
      <c r="AC482" s="7" t="str">
        <f>IF(Z482&gt;0,Z482-(M482+P482+#REF!),"")</f>
        <v/>
      </c>
    </row>
    <row r="483" spans="13:29" ht="19" customHeight="1" x14ac:dyDescent="0.2">
      <c r="M483" s="1">
        <f t="shared" si="7"/>
        <v>0</v>
      </c>
      <c r="N483" s="1" t="str">
        <f>IFERROR(VLOOKUP(J:J,Прайс!A:C,3,0)*K483," ")</f>
        <v xml:space="preserve"> </v>
      </c>
      <c r="O483" s="7" t="str">
        <f>IFERROR(VLOOKUP(J:J,Прайс!A:E,5,0)*K483," ")</f>
        <v xml:space="preserve"> </v>
      </c>
      <c r="P483" s="1" t="str">
        <f>IFERROR(VLOOKUP(J:J,Прайс!A:F,6,0)*K483," ")</f>
        <v xml:space="preserve"> </v>
      </c>
      <c r="R483" s="7" t="str">
        <f>IFERROR(N483-(VLOOKUP(J:J,Прайс!A:J,10,0)+(#REF!+P483+O483+M483))," ")</f>
        <v xml:space="preserve"> </v>
      </c>
      <c r="S483" s="7"/>
      <c r="AC483" s="7" t="str">
        <f>IF(Z483&gt;0,Z483-(M483+P483+#REF!),"")</f>
        <v/>
      </c>
    </row>
    <row r="484" spans="13:29" ht="19" customHeight="1" x14ac:dyDescent="0.2">
      <c r="M484" s="1">
        <f t="shared" si="7"/>
        <v>0</v>
      </c>
      <c r="N484" s="1" t="str">
        <f>IFERROR(VLOOKUP(J:J,Прайс!A:C,3,0)*K484," ")</f>
        <v xml:space="preserve"> </v>
      </c>
      <c r="O484" s="7" t="str">
        <f>IFERROR(VLOOKUP(J:J,Прайс!A:E,5,0)*K484," ")</f>
        <v xml:space="preserve"> </v>
      </c>
      <c r="P484" s="1" t="str">
        <f>IFERROR(VLOOKUP(J:J,Прайс!A:F,6,0)*K484," ")</f>
        <v xml:space="preserve"> </v>
      </c>
      <c r="R484" s="7" t="str">
        <f>IFERROR(N484-(VLOOKUP(J:J,Прайс!A:J,10,0)+(#REF!+P484+O484+M484))," ")</f>
        <v xml:space="preserve"> </v>
      </c>
      <c r="S484" s="7"/>
      <c r="AC484" s="7" t="str">
        <f>IF(Z484&gt;0,Z484-(M484+P484+#REF!),"")</f>
        <v/>
      </c>
    </row>
    <row r="485" spans="13:29" ht="19" customHeight="1" x14ac:dyDescent="0.2">
      <c r="M485" s="1">
        <f t="shared" si="7"/>
        <v>0</v>
      </c>
      <c r="N485" s="1" t="str">
        <f>IFERROR(VLOOKUP(J:J,Прайс!A:C,3,0)*K485," ")</f>
        <v xml:space="preserve"> </v>
      </c>
      <c r="O485" s="7" t="str">
        <f>IFERROR(VLOOKUP(J:J,Прайс!A:E,5,0)*K485," ")</f>
        <v xml:space="preserve"> </v>
      </c>
      <c r="P485" s="1" t="str">
        <f>IFERROR(VLOOKUP(J:J,Прайс!A:F,6,0)*K485," ")</f>
        <v xml:space="preserve"> </v>
      </c>
      <c r="R485" s="7" t="str">
        <f>IFERROR(N485-(VLOOKUP(J:J,Прайс!A:J,10,0)+(#REF!+P485+O485+M485))," ")</f>
        <v xml:space="preserve"> </v>
      </c>
      <c r="S485" s="7"/>
      <c r="AC485" s="7" t="str">
        <f>IF(Z485&gt;0,Z485-(M485+P485+#REF!),"")</f>
        <v/>
      </c>
    </row>
    <row r="486" spans="13:29" ht="19" customHeight="1" x14ac:dyDescent="0.2">
      <c r="M486" s="1">
        <f t="shared" si="7"/>
        <v>0</v>
      </c>
      <c r="N486" s="1" t="str">
        <f>IFERROR(VLOOKUP(J:J,Прайс!A:C,3,0)*K486," ")</f>
        <v xml:space="preserve"> </v>
      </c>
      <c r="O486" s="7" t="str">
        <f>IFERROR(VLOOKUP(J:J,Прайс!A:E,5,0)*K486," ")</f>
        <v xml:space="preserve"> </v>
      </c>
      <c r="P486" s="1" t="str">
        <f>IFERROR(VLOOKUP(J:J,Прайс!A:F,6,0)*K486," ")</f>
        <v xml:space="preserve"> </v>
      </c>
      <c r="R486" s="7" t="str">
        <f>IFERROR(N486-(VLOOKUP(J:J,Прайс!A:J,10,0)+(#REF!+P486+O486+M486))," ")</f>
        <v xml:space="preserve"> </v>
      </c>
      <c r="S486" s="7"/>
      <c r="AC486" s="7" t="str">
        <f>IF(Z486&gt;0,Z486-(M486+P486+#REF!),"")</f>
        <v/>
      </c>
    </row>
    <row r="487" spans="13:29" ht="19" customHeight="1" x14ac:dyDescent="0.2">
      <c r="M487" s="1">
        <f t="shared" si="7"/>
        <v>0</v>
      </c>
      <c r="N487" s="1" t="str">
        <f>IFERROR(VLOOKUP(J:J,Прайс!A:C,3,0)*K487," ")</f>
        <v xml:space="preserve"> </v>
      </c>
      <c r="O487" s="7" t="str">
        <f>IFERROR(VLOOKUP(J:J,Прайс!A:E,5,0)*K487," ")</f>
        <v xml:space="preserve"> </v>
      </c>
      <c r="P487" s="1" t="str">
        <f>IFERROR(VLOOKUP(J:J,Прайс!A:F,6,0)*K487," ")</f>
        <v xml:space="preserve"> </v>
      </c>
      <c r="R487" s="7" t="str">
        <f>IFERROR(N487-(VLOOKUP(J:J,Прайс!A:J,10,0)+(#REF!+P487+O487+M487))," ")</f>
        <v xml:space="preserve"> </v>
      </c>
      <c r="S487" s="7"/>
      <c r="AC487" s="7" t="str">
        <f>IF(Z487&gt;0,Z487-(M487+P487+#REF!),"")</f>
        <v/>
      </c>
    </row>
    <row r="488" spans="13:29" ht="19" customHeight="1" x14ac:dyDescent="0.2">
      <c r="M488" s="1">
        <f t="shared" si="7"/>
        <v>0</v>
      </c>
      <c r="N488" s="1" t="str">
        <f>IFERROR(VLOOKUP(J:J,Прайс!A:C,3,0)*K488," ")</f>
        <v xml:space="preserve"> </v>
      </c>
      <c r="O488" s="7" t="str">
        <f>IFERROR(VLOOKUP(J:J,Прайс!A:E,5,0)*K488," ")</f>
        <v xml:space="preserve"> </v>
      </c>
      <c r="P488" s="1" t="str">
        <f>IFERROR(VLOOKUP(J:J,Прайс!A:F,6,0)*K488," ")</f>
        <v xml:space="preserve"> </v>
      </c>
      <c r="R488" s="7" t="str">
        <f>IFERROR(N488-(VLOOKUP(J:J,Прайс!A:J,10,0)+(#REF!+P488+O488+M488))," ")</f>
        <v xml:space="preserve"> </v>
      </c>
      <c r="S488" s="7"/>
      <c r="AC488" s="7" t="str">
        <f>IF(Z488&gt;0,Z488-(M488+P488+#REF!),"")</f>
        <v/>
      </c>
    </row>
    <row r="489" spans="13:29" ht="19" customHeight="1" x14ac:dyDescent="0.2">
      <c r="M489" s="1">
        <f t="shared" si="7"/>
        <v>0</v>
      </c>
      <c r="N489" s="1" t="str">
        <f>IFERROR(VLOOKUP(J:J,Прайс!A:C,3,0)*K489," ")</f>
        <v xml:space="preserve"> </v>
      </c>
      <c r="O489" s="7" t="str">
        <f>IFERROR(VLOOKUP(J:J,Прайс!A:E,5,0)*K489," ")</f>
        <v xml:space="preserve"> </v>
      </c>
      <c r="P489" s="1" t="str">
        <f>IFERROR(VLOOKUP(J:J,Прайс!A:F,6,0)*K489," ")</f>
        <v xml:space="preserve"> </v>
      </c>
      <c r="R489" s="7" t="str">
        <f>IFERROR(N489-(VLOOKUP(J:J,Прайс!A:J,10,0)+(#REF!+P489+O489+M489))," ")</f>
        <v xml:space="preserve"> </v>
      </c>
      <c r="S489" s="7"/>
      <c r="AC489" s="7" t="str">
        <f>IF(Z489&gt;0,Z489-(M489+P489+#REF!),"")</f>
        <v/>
      </c>
    </row>
    <row r="490" spans="13:29" ht="19" customHeight="1" x14ac:dyDescent="0.2">
      <c r="M490" s="1">
        <f t="shared" si="7"/>
        <v>0</v>
      </c>
      <c r="N490" s="1" t="str">
        <f>IFERROR(VLOOKUP(J:J,Прайс!A:C,3,0)*K490," ")</f>
        <v xml:space="preserve"> </v>
      </c>
      <c r="O490" s="7" t="str">
        <f>IFERROR(VLOOKUP(J:J,Прайс!A:E,5,0)*K490," ")</f>
        <v xml:space="preserve"> </v>
      </c>
      <c r="P490" s="1" t="str">
        <f>IFERROR(VLOOKUP(J:J,Прайс!A:F,6,0)*K490," ")</f>
        <v xml:space="preserve"> </v>
      </c>
      <c r="R490" s="7" t="str">
        <f>IFERROR(N490-(VLOOKUP(J:J,Прайс!A:J,10,0)+(#REF!+P490+O490+M490))," ")</f>
        <v xml:space="preserve"> </v>
      </c>
      <c r="S490" s="7"/>
      <c r="AC490" s="7" t="str">
        <f>IF(Z490&gt;0,Z490-(M490+P490+#REF!),"")</f>
        <v/>
      </c>
    </row>
    <row r="491" spans="13:29" ht="19" customHeight="1" x14ac:dyDescent="0.2">
      <c r="M491" s="1">
        <f t="shared" si="7"/>
        <v>0</v>
      </c>
      <c r="N491" s="1" t="str">
        <f>IFERROR(VLOOKUP(J:J,Прайс!A:C,3,0)*K491," ")</f>
        <v xml:space="preserve"> </v>
      </c>
      <c r="O491" s="7" t="str">
        <f>IFERROR(VLOOKUP(J:J,Прайс!A:E,5,0)*K491," ")</f>
        <v xml:space="preserve"> </v>
      </c>
      <c r="P491" s="1" t="str">
        <f>IFERROR(VLOOKUP(J:J,Прайс!A:F,6,0)*K491," ")</f>
        <v xml:space="preserve"> </v>
      </c>
      <c r="R491" s="7" t="str">
        <f>IFERROR(N491-(VLOOKUP(J:J,Прайс!A:J,10,0)+(#REF!+P491+O491+M491))," ")</f>
        <v xml:space="preserve"> </v>
      </c>
      <c r="S491" s="7"/>
      <c r="AC491" s="7" t="str">
        <f>IF(Z491&gt;0,Z491-(M491+P491+#REF!),"")</f>
        <v/>
      </c>
    </row>
    <row r="492" spans="13:29" ht="19" customHeight="1" x14ac:dyDescent="0.2">
      <c r="M492" s="1">
        <f t="shared" si="7"/>
        <v>0</v>
      </c>
      <c r="N492" s="1" t="str">
        <f>IFERROR(VLOOKUP(J:J,Прайс!A:C,3,0)*K492," ")</f>
        <v xml:space="preserve"> </v>
      </c>
      <c r="O492" s="7" t="str">
        <f>IFERROR(VLOOKUP(J:J,Прайс!A:E,5,0)*K492," ")</f>
        <v xml:space="preserve"> </v>
      </c>
      <c r="P492" s="1" t="str">
        <f>IFERROR(VLOOKUP(J:J,Прайс!A:F,6,0)*K492," ")</f>
        <v xml:space="preserve"> </v>
      </c>
      <c r="R492" s="7" t="str">
        <f>IFERROR(N492-(VLOOKUP(J:J,Прайс!A:J,10,0)+(#REF!+P492+O492+M492))," ")</f>
        <v xml:space="preserve"> </v>
      </c>
      <c r="S492" s="7"/>
      <c r="AC492" s="7" t="str">
        <f>IF(Z492&gt;0,Z492-(M492+P492+#REF!),"")</f>
        <v/>
      </c>
    </row>
    <row r="493" spans="13:29" ht="19" customHeight="1" x14ac:dyDescent="0.2">
      <c r="M493" s="1">
        <f t="shared" si="7"/>
        <v>0</v>
      </c>
      <c r="N493" s="1" t="str">
        <f>IFERROR(VLOOKUP(J:J,Прайс!A:C,3,0)*K493," ")</f>
        <v xml:space="preserve"> </v>
      </c>
      <c r="O493" s="7" t="str">
        <f>IFERROR(VLOOKUP(J:J,Прайс!A:E,5,0)*K493," ")</f>
        <v xml:space="preserve"> </v>
      </c>
      <c r="P493" s="1" t="str">
        <f>IFERROR(VLOOKUP(J:J,Прайс!A:F,6,0)*K493," ")</f>
        <v xml:space="preserve"> </v>
      </c>
      <c r="R493" s="7" t="str">
        <f>IFERROR(N493-(VLOOKUP(J:J,Прайс!A:J,10,0)+(#REF!+P493+O493+M493))," ")</f>
        <v xml:space="preserve"> </v>
      </c>
      <c r="S493" s="7"/>
      <c r="AC493" s="7" t="str">
        <f>IF(Z493&gt;0,Z493-(M493+P493+#REF!),"")</f>
        <v/>
      </c>
    </row>
    <row r="494" spans="13:29" ht="19" customHeight="1" x14ac:dyDescent="0.2">
      <c r="M494" s="1">
        <f t="shared" si="7"/>
        <v>0</v>
      </c>
      <c r="N494" s="1" t="str">
        <f>IFERROR(VLOOKUP(J:J,Прайс!A:C,3,0)*K494," ")</f>
        <v xml:space="preserve"> </v>
      </c>
      <c r="O494" s="7" t="str">
        <f>IFERROR(VLOOKUP(J:J,Прайс!A:E,5,0)*K494," ")</f>
        <v xml:space="preserve"> </v>
      </c>
      <c r="P494" s="1" t="str">
        <f>IFERROR(VLOOKUP(J:J,Прайс!A:F,6,0)*K494," ")</f>
        <v xml:space="preserve"> </v>
      </c>
      <c r="R494" s="7" t="str">
        <f>IFERROR(N494-(VLOOKUP(J:J,Прайс!A:J,10,0)+(#REF!+P494+O494+M494))," ")</f>
        <v xml:space="preserve"> </v>
      </c>
      <c r="S494" s="7"/>
      <c r="AC494" s="7" t="str">
        <f>IF(Z494&gt;0,Z494-(M494+P494+#REF!),"")</f>
        <v/>
      </c>
    </row>
    <row r="495" spans="13:29" ht="19" customHeight="1" x14ac:dyDescent="0.2">
      <c r="M495" s="1">
        <f t="shared" si="7"/>
        <v>0</v>
      </c>
      <c r="N495" s="1" t="str">
        <f>IFERROR(VLOOKUP(J:J,Прайс!A:C,3,0)*K495," ")</f>
        <v xml:space="preserve"> </v>
      </c>
      <c r="O495" s="7" t="str">
        <f>IFERROR(VLOOKUP(J:J,Прайс!A:E,5,0)*K495," ")</f>
        <v xml:space="preserve"> </v>
      </c>
      <c r="P495" s="1" t="str">
        <f>IFERROR(VLOOKUP(J:J,Прайс!A:F,6,0)*K495," ")</f>
        <v xml:space="preserve"> </v>
      </c>
      <c r="R495" s="7" t="str">
        <f>IFERROR(N495-(VLOOKUP(J:J,Прайс!A:J,10,0)+(#REF!+P495+O495+M495))," ")</f>
        <v xml:space="preserve"> </v>
      </c>
      <c r="S495" s="7"/>
      <c r="AC495" s="7" t="str">
        <f>IF(Z495&gt;0,Z495-(M495+P495+#REF!),"")</f>
        <v/>
      </c>
    </row>
    <row r="496" spans="13:29" ht="19" customHeight="1" x14ac:dyDescent="0.2">
      <c r="M496" s="1">
        <f t="shared" si="7"/>
        <v>0</v>
      </c>
      <c r="N496" s="1" t="str">
        <f>IFERROR(VLOOKUP(J:J,Прайс!A:C,3,0)*K496," ")</f>
        <v xml:space="preserve"> </v>
      </c>
      <c r="O496" s="7" t="str">
        <f>IFERROR(VLOOKUP(J:J,Прайс!A:E,5,0)*K496," ")</f>
        <v xml:space="preserve"> </v>
      </c>
      <c r="P496" s="1" t="str">
        <f>IFERROR(VLOOKUP(J:J,Прайс!A:F,6,0)*K496," ")</f>
        <v xml:space="preserve"> </v>
      </c>
      <c r="R496" s="7" t="str">
        <f>IFERROR(N496-(VLOOKUP(J:J,Прайс!A:J,10,0)+(#REF!+P496+O496+M496))," ")</f>
        <v xml:space="preserve"> </v>
      </c>
      <c r="S496" s="7"/>
      <c r="AC496" s="7" t="str">
        <f>IF(Z496&gt;0,Z496-(M496+P496+#REF!),"")</f>
        <v/>
      </c>
    </row>
    <row r="497" spans="13:29" ht="19" customHeight="1" x14ac:dyDescent="0.2">
      <c r="M497" s="1">
        <f t="shared" si="7"/>
        <v>0</v>
      </c>
      <c r="N497" s="1" t="str">
        <f>IFERROR(VLOOKUP(J:J,Прайс!A:C,3,0)*K497," ")</f>
        <v xml:space="preserve"> </v>
      </c>
      <c r="O497" s="7" t="str">
        <f>IFERROR(VLOOKUP(J:J,Прайс!A:E,5,0)*K497," ")</f>
        <v xml:space="preserve"> </v>
      </c>
      <c r="P497" s="1" t="str">
        <f>IFERROR(VLOOKUP(J:J,Прайс!A:F,6,0)*K497," ")</f>
        <v xml:space="preserve"> </v>
      </c>
      <c r="R497" s="7" t="str">
        <f>IFERROR(N497-(VLOOKUP(J:J,Прайс!A:J,10,0)+(#REF!+P497+O497+M497))," ")</f>
        <v xml:space="preserve"> </v>
      </c>
      <c r="S497" s="7"/>
      <c r="AC497" s="7" t="str">
        <f>IF(Z497&gt;0,Z497-(M497+P497+#REF!),"")</f>
        <v/>
      </c>
    </row>
    <row r="498" spans="13:29" ht="19" customHeight="1" x14ac:dyDescent="0.2">
      <c r="M498" s="1">
        <f t="shared" si="7"/>
        <v>0</v>
      </c>
      <c r="N498" s="1" t="str">
        <f>IFERROR(VLOOKUP(J:J,Прайс!A:C,3,0)*K498," ")</f>
        <v xml:space="preserve"> </v>
      </c>
      <c r="O498" s="7" t="str">
        <f>IFERROR(VLOOKUP(J:J,Прайс!A:E,5,0)*K498," ")</f>
        <v xml:space="preserve"> </v>
      </c>
      <c r="P498" s="1" t="str">
        <f>IFERROR(VLOOKUP(J:J,Прайс!A:F,6,0)*K498," ")</f>
        <v xml:space="preserve"> </v>
      </c>
      <c r="R498" s="7" t="str">
        <f>IFERROR(N498-(VLOOKUP(J:J,Прайс!A:J,10,0)+(#REF!+P498+O498+M498))," ")</f>
        <v xml:space="preserve"> </v>
      </c>
      <c r="S498" s="7"/>
      <c r="AC498" s="7" t="str">
        <f>IF(Z498&gt;0,Z498-(M498+P498+#REF!),"")</f>
        <v/>
      </c>
    </row>
    <row r="499" spans="13:29" ht="19" customHeight="1" x14ac:dyDescent="0.2">
      <c r="M499" s="1">
        <f t="shared" si="7"/>
        <v>0</v>
      </c>
      <c r="N499" s="1" t="str">
        <f>IFERROR(VLOOKUP(J:J,Прайс!A:C,3,0)*K499," ")</f>
        <v xml:space="preserve"> </v>
      </c>
      <c r="O499" s="7" t="str">
        <f>IFERROR(VLOOKUP(J:J,Прайс!A:E,5,0)*K499," ")</f>
        <v xml:space="preserve"> </v>
      </c>
      <c r="P499" s="1" t="str">
        <f>IFERROR(VLOOKUP(J:J,Прайс!A:F,6,0)*K499," ")</f>
        <v xml:space="preserve"> </v>
      </c>
      <c r="R499" s="7" t="str">
        <f>IFERROR(N499-(VLOOKUP(J:J,Прайс!A:J,10,0)+(#REF!+P499+O499+M499))," ")</f>
        <v xml:space="preserve"> </v>
      </c>
      <c r="S499" s="7"/>
      <c r="AC499" s="7" t="str">
        <f>IF(Z499&gt;0,Z499-(M499+P499+#REF!),"")</f>
        <v/>
      </c>
    </row>
    <row r="500" spans="13:29" ht="19" customHeight="1" x14ac:dyDescent="0.2">
      <c r="M500" s="1">
        <f t="shared" si="7"/>
        <v>0</v>
      </c>
      <c r="N500" s="1" t="str">
        <f>IFERROR(VLOOKUP(J:J,Прайс!A:C,3,0)*K500," ")</f>
        <v xml:space="preserve"> </v>
      </c>
      <c r="O500" s="7" t="str">
        <f>IFERROR(VLOOKUP(J:J,Прайс!A:E,5,0)*K500," ")</f>
        <v xml:space="preserve"> </v>
      </c>
      <c r="P500" s="1" t="str">
        <f>IFERROR(VLOOKUP(J:J,Прайс!A:F,6,0)*K500," ")</f>
        <v xml:space="preserve"> </v>
      </c>
      <c r="R500" s="7" t="str">
        <f>IFERROR(N500-(VLOOKUP(J:J,Прайс!A:J,10,0)+(#REF!+P500+O500+M500))," ")</f>
        <v xml:space="preserve"> </v>
      </c>
      <c r="S500" s="7"/>
      <c r="AC500" s="7" t="str">
        <f>IF(Z500&gt;0,Z500-(M500+P500+#REF!),"")</f>
        <v/>
      </c>
    </row>
    <row r="501" spans="13:29" ht="19" customHeight="1" x14ac:dyDescent="0.2">
      <c r="M501" s="1">
        <f t="shared" si="7"/>
        <v>0</v>
      </c>
      <c r="N501" s="1" t="str">
        <f>IFERROR(VLOOKUP(J:J,Прайс!A:C,3,0)*K501," ")</f>
        <v xml:space="preserve"> </v>
      </c>
      <c r="O501" s="7" t="str">
        <f>IFERROR(VLOOKUP(J:J,Прайс!A:E,5,0)*K501," ")</f>
        <v xml:space="preserve"> </v>
      </c>
      <c r="P501" s="1" t="str">
        <f>IFERROR(VLOOKUP(J:J,Прайс!A:F,6,0)*K501," ")</f>
        <v xml:space="preserve"> </v>
      </c>
      <c r="R501" s="7" t="str">
        <f>IFERROR(N501-(VLOOKUP(J:J,Прайс!A:J,10,0)+(#REF!+P501+O501+M501))," ")</f>
        <v xml:space="preserve"> </v>
      </c>
      <c r="S501" s="7"/>
      <c r="AC501" s="7" t="str">
        <f>IF(Z501&gt;0,Z501-(M501+P501+#REF!),"")</f>
        <v/>
      </c>
    </row>
    <row r="502" spans="13:29" ht="19" customHeight="1" x14ac:dyDescent="0.2">
      <c r="M502" s="1">
        <f t="shared" si="7"/>
        <v>0</v>
      </c>
      <c r="N502" s="1" t="str">
        <f>IFERROR(VLOOKUP(J:J,Прайс!A:C,3,0)*K502," ")</f>
        <v xml:space="preserve"> </v>
      </c>
      <c r="O502" s="7" t="str">
        <f>IFERROR(VLOOKUP(J:J,Прайс!A:E,5,0)*K502," ")</f>
        <v xml:space="preserve"> </v>
      </c>
      <c r="P502" s="1" t="str">
        <f>IFERROR(VLOOKUP(J:J,Прайс!A:F,6,0)*K502," ")</f>
        <v xml:space="preserve"> </v>
      </c>
      <c r="R502" s="7" t="str">
        <f>IFERROR(N502-(VLOOKUP(J:J,Прайс!A:J,10,0)+(#REF!+P502+O502+M502))," ")</f>
        <v xml:space="preserve"> </v>
      </c>
      <c r="S502" s="7"/>
      <c r="AC502" s="7" t="str">
        <f>IF(Z502&gt;0,Z502-(M502+P502+#REF!),"")</f>
        <v/>
      </c>
    </row>
    <row r="503" spans="13:29" ht="19" customHeight="1" x14ac:dyDescent="0.2">
      <c r="M503" s="1">
        <f t="shared" si="7"/>
        <v>0</v>
      </c>
      <c r="N503" s="1" t="str">
        <f>IFERROR(VLOOKUP(J:J,Прайс!A:C,3,0)*K503," ")</f>
        <v xml:space="preserve"> </v>
      </c>
      <c r="O503" s="7" t="str">
        <f>IFERROR(VLOOKUP(J:J,Прайс!A:E,5,0)*K503," ")</f>
        <v xml:space="preserve"> </v>
      </c>
      <c r="P503" s="1" t="str">
        <f>IFERROR(VLOOKUP(J:J,Прайс!A:F,6,0)*K503," ")</f>
        <v xml:space="preserve"> </v>
      </c>
      <c r="R503" s="7" t="str">
        <f>IFERROR(N503-(VLOOKUP(J:J,Прайс!A:J,10,0)+(#REF!+P503+O503+M503))," ")</f>
        <v xml:space="preserve"> </v>
      </c>
      <c r="S503" s="7"/>
      <c r="AC503" s="7" t="str">
        <f>IF(Z503&gt;0,Z503-(M503+P503+#REF!),"")</f>
        <v/>
      </c>
    </row>
    <row r="504" spans="13:29" ht="19" customHeight="1" x14ac:dyDescent="0.2">
      <c r="M504" s="1">
        <f t="shared" si="7"/>
        <v>0</v>
      </c>
      <c r="N504" s="1" t="str">
        <f>IFERROR(VLOOKUP(J:J,Прайс!A:C,3,0)*K504," ")</f>
        <v xml:space="preserve"> </v>
      </c>
      <c r="O504" s="7" t="str">
        <f>IFERROR(VLOOKUP(J:J,Прайс!A:E,5,0)*K504," ")</f>
        <v xml:space="preserve"> </v>
      </c>
      <c r="P504" s="1" t="str">
        <f>IFERROR(VLOOKUP(J:J,Прайс!A:F,6,0)*K504," ")</f>
        <v xml:space="preserve"> </v>
      </c>
      <c r="R504" s="7" t="str">
        <f>IFERROR(N504-(VLOOKUP(J:J,Прайс!A:J,10,0)+(#REF!+P504+O504+M504))," ")</f>
        <v xml:space="preserve"> </v>
      </c>
      <c r="S504" s="7"/>
      <c r="AC504" s="7" t="str">
        <f>IF(Z504&gt;0,Z504-(M504+P504+#REF!),"")</f>
        <v/>
      </c>
    </row>
    <row r="505" spans="13:29" ht="19" customHeight="1" x14ac:dyDescent="0.2">
      <c r="M505" s="1">
        <f t="shared" si="7"/>
        <v>0</v>
      </c>
      <c r="N505" s="1" t="str">
        <f>IFERROR(VLOOKUP(J:J,Прайс!A:C,3,0)*K505," ")</f>
        <v xml:space="preserve"> </v>
      </c>
      <c r="O505" s="7" t="str">
        <f>IFERROR(VLOOKUP(J:J,Прайс!A:E,5,0)*K505," ")</f>
        <v xml:space="preserve"> </v>
      </c>
      <c r="P505" s="1" t="str">
        <f>IFERROR(VLOOKUP(J:J,Прайс!A:F,6,0)*K505," ")</f>
        <v xml:space="preserve"> </v>
      </c>
      <c r="R505" s="7" t="str">
        <f>IFERROR(N505-(VLOOKUP(J:J,Прайс!A:J,10,0)+(#REF!+P505+O505+M505))," ")</f>
        <v xml:space="preserve"> </v>
      </c>
      <c r="S505" s="7"/>
      <c r="AC505" s="7" t="str">
        <f>IF(Z505&gt;0,Z505-(M505+P505+#REF!),"")</f>
        <v/>
      </c>
    </row>
    <row r="506" spans="13:29" ht="19" customHeight="1" x14ac:dyDescent="0.2">
      <c r="M506" s="1">
        <f t="shared" si="7"/>
        <v>0</v>
      </c>
      <c r="N506" s="1" t="str">
        <f>IFERROR(VLOOKUP(J:J,Прайс!A:C,3,0)*K506," ")</f>
        <v xml:space="preserve"> </v>
      </c>
      <c r="O506" s="7" t="str">
        <f>IFERROR(VLOOKUP(J:J,Прайс!A:E,5,0)*K506," ")</f>
        <v xml:space="preserve"> </v>
      </c>
      <c r="P506" s="1" t="str">
        <f>IFERROR(VLOOKUP(J:J,Прайс!A:F,6,0)*K506," ")</f>
        <v xml:space="preserve"> </v>
      </c>
      <c r="R506" s="7" t="str">
        <f>IFERROR(N506-(VLOOKUP(J:J,Прайс!A:J,10,0)+(#REF!+P506+O506+M506))," ")</f>
        <v xml:space="preserve"> </v>
      </c>
      <c r="S506" s="7"/>
      <c r="AC506" s="7" t="str">
        <f>IF(Z506&gt;0,Z506-(M506+P506+#REF!),"")</f>
        <v/>
      </c>
    </row>
    <row r="507" spans="13:29" ht="19" customHeight="1" x14ac:dyDescent="0.2">
      <c r="M507" s="1">
        <f t="shared" si="7"/>
        <v>0</v>
      </c>
      <c r="N507" s="1" t="str">
        <f>IFERROR(VLOOKUP(J:J,Прайс!A:C,3,0)*K507," ")</f>
        <v xml:space="preserve"> </v>
      </c>
      <c r="O507" s="7" t="str">
        <f>IFERROR(VLOOKUP(J:J,Прайс!A:E,5,0)*K507," ")</f>
        <v xml:space="preserve"> </v>
      </c>
      <c r="P507" s="1" t="str">
        <f>IFERROR(VLOOKUP(J:J,Прайс!A:F,6,0)*K507," ")</f>
        <v xml:space="preserve"> </v>
      </c>
      <c r="R507" s="7" t="str">
        <f>IFERROR(N507-(VLOOKUP(J:J,Прайс!A:J,10,0)+(#REF!+P507+O507+M507))," ")</f>
        <v xml:space="preserve"> </v>
      </c>
      <c r="S507" s="7"/>
      <c r="AC507" s="7" t="str">
        <f>IF(Z507&gt;0,Z507-(M507+P507+#REF!),"")</f>
        <v/>
      </c>
    </row>
    <row r="508" spans="13:29" ht="19" customHeight="1" x14ac:dyDescent="0.2">
      <c r="M508" s="1">
        <f t="shared" si="7"/>
        <v>0</v>
      </c>
      <c r="N508" s="1" t="str">
        <f>IFERROR(VLOOKUP(J:J,Прайс!A:C,3,0)*K508," ")</f>
        <v xml:space="preserve"> </v>
      </c>
      <c r="O508" s="7" t="str">
        <f>IFERROR(VLOOKUP(J:J,Прайс!A:E,5,0)*K508," ")</f>
        <v xml:space="preserve"> </v>
      </c>
      <c r="P508" s="1" t="str">
        <f>IFERROR(VLOOKUP(J:J,Прайс!A:F,6,0)*K508," ")</f>
        <v xml:space="preserve"> </v>
      </c>
      <c r="R508" s="7" t="str">
        <f>IFERROR(N508-(VLOOKUP(J:J,Прайс!A:J,10,0)+(#REF!+P508+O508+M508))," ")</f>
        <v xml:space="preserve"> </v>
      </c>
      <c r="S508" s="7"/>
      <c r="AC508" s="7" t="str">
        <f>IF(Z508&gt;0,Z508-(M508+P508+#REF!),"")</f>
        <v/>
      </c>
    </row>
    <row r="509" spans="13:29" ht="19" customHeight="1" x14ac:dyDescent="0.2">
      <c r="M509" s="1">
        <f t="shared" si="7"/>
        <v>0</v>
      </c>
      <c r="N509" s="1" t="str">
        <f>IFERROR(VLOOKUP(J:J,Прайс!A:C,3,0)*K509," ")</f>
        <v xml:space="preserve"> </v>
      </c>
      <c r="O509" s="7" t="str">
        <f>IFERROR(VLOOKUP(J:J,Прайс!A:E,5,0)*K509," ")</f>
        <v xml:space="preserve"> </v>
      </c>
      <c r="P509" s="1" t="str">
        <f>IFERROR(VLOOKUP(J:J,Прайс!A:F,6,0)*K509," ")</f>
        <v xml:space="preserve"> </v>
      </c>
      <c r="R509" s="7" t="str">
        <f>IFERROR(N509-(VLOOKUP(J:J,Прайс!A:J,10,0)+(#REF!+P509+O509+M509))," ")</f>
        <v xml:space="preserve"> </v>
      </c>
      <c r="S509" s="7"/>
      <c r="AC509" s="7" t="str">
        <f>IF(Z509&gt;0,Z509-(M509+P509+#REF!),"")</f>
        <v/>
      </c>
    </row>
    <row r="510" spans="13:29" ht="19" customHeight="1" x14ac:dyDescent="0.2">
      <c r="M510" s="1">
        <f t="shared" si="7"/>
        <v>0</v>
      </c>
      <c r="N510" s="1" t="str">
        <f>IFERROR(VLOOKUP(J:J,Прайс!A:C,3,0)*K510," ")</f>
        <v xml:space="preserve"> </v>
      </c>
      <c r="O510" s="7" t="str">
        <f>IFERROR(VLOOKUP(J:J,Прайс!A:E,5,0)*K510," ")</f>
        <v xml:space="preserve"> </v>
      </c>
      <c r="P510" s="1" t="str">
        <f>IFERROR(VLOOKUP(J:J,Прайс!A:F,6,0)*K510," ")</f>
        <v xml:space="preserve"> </v>
      </c>
      <c r="R510" s="7" t="str">
        <f>IFERROR(N510-(VLOOKUP(J:J,Прайс!A:J,10,0)+(#REF!+P510+O510+M510))," ")</f>
        <v xml:space="preserve"> </v>
      </c>
      <c r="S510" s="7"/>
      <c r="AC510" s="7" t="str">
        <f>IF(Z510&gt;0,Z510-(M510+P510+#REF!),"")</f>
        <v/>
      </c>
    </row>
    <row r="511" spans="13:29" ht="19" customHeight="1" x14ac:dyDescent="0.2">
      <c r="M511" s="1">
        <f t="shared" si="7"/>
        <v>0</v>
      </c>
      <c r="N511" s="1" t="str">
        <f>IFERROR(VLOOKUP(J:J,Прайс!A:C,3,0)*K511," ")</f>
        <v xml:space="preserve"> </v>
      </c>
      <c r="O511" s="7" t="str">
        <f>IFERROR(VLOOKUP(J:J,Прайс!A:E,5,0)*K511," ")</f>
        <v xml:space="preserve"> </v>
      </c>
      <c r="P511" s="1" t="str">
        <f>IFERROR(VLOOKUP(J:J,Прайс!A:F,6,0)*K511," ")</f>
        <v xml:space="preserve"> </v>
      </c>
      <c r="R511" s="7" t="str">
        <f>IFERROR(N511-(VLOOKUP(J:J,Прайс!A:J,10,0)+(#REF!+P511+O511+M511))," ")</f>
        <v xml:space="preserve"> </v>
      </c>
      <c r="S511" s="7"/>
      <c r="AC511" s="7" t="str">
        <f>IF(Z511&gt;0,Z511-(M511+P511+#REF!),"")</f>
        <v/>
      </c>
    </row>
    <row r="512" spans="13:29" ht="19" customHeight="1" x14ac:dyDescent="0.2">
      <c r="M512" s="1">
        <f t="shared" si="7"/>
        <v>0</v>
      </c>
      <c r="N512" s="1" t="str">
        <f>IFERROR(VLOOKUP(J:J,Прайс!A:C,3,0)*K512," ")</f>
        <v xml:space="preserve"> </v>
      </c>
      <c r="O512" s="7" t="str">
        <f>IFERROR(VLOOKUP(J:J,Прайс!A:E,5,0)*K512," ")</f>
        <v xml:space="preserve"> </v>
      </c>
      <c r="P512" s="1" t="str">
        <f>IFERROR(VLOOKUP(J:J,Прайс!A:F,6,0)*K512," ")</f>
        <v xml:space="preserve"> </v>
      </c>
      <c r="R512" s="7" t="str">
        <f>IFERROR(N512-(VLOOKUP(J:J,Прайс!A:J,10,0)+(#REF!+P512+O512+M512))," ")</f>
        <v xml:space="preserve"> </v>
      </c>
      <c r="S512" s="7"/>
      <c r="AC512" s="7" t="str">
        <f>IF(Z512&gt;0,Z512-(M512+P512+#REF!),"")</f>
        <v/>
      </c>
    </row>
    <row r="513" spans="13:29" ht="19" customHeight="1" x14ac:dyDescent="0.2">
      <c r="M513" s="1">
        <f t="shared" si="7"/>
        <v>0</v>
      </c>
      <c r="N513" s="1" t="str">
        <f>IFERROR(VLOOKUP(J:J,Прайс!A:C,3,0)*K513," ")</f>
        <v xml:space="preserve"> </v>
      </c>
      <c r="O513" s="7" t="str">
        <f>IFERROR(VLOOKUP(J:J,Прайс!A:E,5,0)*K513," ")</f>
        <v xml:space="preserve"> </v>
      </c>
      <c r="P513" s="1" t="str">
        <f>IFERROR(VLOOKUP(J:J,Прайс!A:F,6,0)*K513," ")</f>
        <v xml:space="preserve"> </v>
      </c>
      <c r="R513" s="7" t="str">
        <f>IFERROR(N513-(VLOOKUP(J:J,Прайс!A:J,10,0)+(#REF!+P513+O513+M513))," ")</f>
        <v xml:space="preserve"> </v>
      </c>
      <c r="S513" s="7"/>
      <c r="AC513" s="7" t="str">
        <f>IF(Z513&gt;0,Z513-(M513+P513+#REF!),"")</f>
        <v/>
      </c>
    </row>
    <row r="514" spans="13:29" ht="19" customHeight="1" x14ac:dyDescent="0.2">
      <c r="M514" s="1">
        <f t="shared" si="7"/>
        <v>0</v>
      </c>
      <c r="N514" s="1" t="str">
        <f>IFERROR(VLOOKUP(J:J,Прайс!A:C,3,0)*K514," ")</f>
        <v xml:space="preserve"> </v>
      </c>
      <c r="O514" s="7" t="str">
        <f>IFERROR(VLOOKUP(J:J,Прайс!A:E,5,0)*K514," ")</f>
        <v xml:space="preserve"> </v>
      </c>
      <c r="P514" s="1" t="str">
        <f>IFERROR(VLOOKUP(J:J,Прайс!A:F,6,0)*K514," ")</f>
        <v xml:space="preserve"> </v>
      </c>
      <c r="R514" s="7" t="str">
        <f>IFERROR(N514-(VLOOKUP(J:J,Прайс!A:J,10,0)+(#REF!+P514+O514+M514))," ")</f>
        <v xml:space="preserve"> </v>
      </c>
      <c r="S514" s="7"/>
      <c r="AC514" s="7" t="str">
        <f>IF(Z514&gt;0,Z514-(M514+P514+#REF!),"")</f>
        <v/>
      </c>
    </row>
    <row r="515" spans="13:29" ht="19" customHeight="1" x14ac:dyDescent="0.2">
      <c r="M515" s="1">
        <f t="shared" si="7"/>
        <v>0</v>
      </c>
      <c r="N515" s="1" t="str">
        <f>IFERROR(VLOOKUP(J:J,Прайс!A:C,3,0)*K515," ")</f>
        <v xml:space="preserve"> </v>
      </c>
      <c r="O515" s="7" t="str">
        <f>IFERROR(VLOOKUP(J:J,Прайс!A:E,5,0)*K515," ")</f>
        <v xml:space="preserve"> </v>
      </c>
      <c r="P515" s="1" t="str">
        <f>IFERROR(VLOOKUP(J:J,Прайс!A:F,6,0)*K515," ")</f>
        <v xml:space="preserve"> </v>
      </c>
      <c r="R515" s="7" t="str">
        <f>IFERROR(N515-(VLOOKUP(J:J,Прайс!A:J,10,0)+(#REF!+P515+O515+M515))," ")</f>
        <v xml:space="preserve"> </v>
      </c>
      <c r="S515" s="7"/>
      <c r="AC515" s="7" t="str">
        <f>IF(Z515&gt;0,Z515-(M515+P515+#REF!),"")</f>
        <v/>
      </c>
    </row>
    <row r="516" spans="13:29" ht="19" customHeight="1" x14ac:dyDescent="0.2">
      <c r="M516" s="1">
        <f t="shared" ref="M516:M579" si="8">IFERROR(L516*K516," ")</f>
        <v>0</v>
      </c>
      <c r="N516" s="1" t="str">
        <f>IFERROR(VLOOKUP(J:J,Прайс!A:C,3,0)*K516," ")</f>
        <v xml:space="preserve"> </v>
      </c>
      <c r="O516" s="7" t="str">
        <f>IFERROR(VLOOKUP(J:J,Прайс!A:E,5,0)*K516," ")</f>
        <v xml:space="preserve"> </v>
      </c>
      <c r="P516" s="1" t="str">
        <f>IFERROR(VLOOKUP(J:J,Прайс!A:F,6,0)*K516," ")</f>
        <v xml:space="preserve"> </v>
      </c>
      <c r="R516" s="7" t="str">
        <f>IFERROR(N516-(VLOOKUP(J:J,Прайс!A:J,10,0)+(#REF!+P516+O516+M516))," ")</f>
        <v xml:space="preserve"> </v>
      </c>
      <c r="S516" s="7"/>
      <c r="AC516" s="7" t="str">
        <f>IF(Z516&gt;0,Z516-(M516+P516+#REF!),"")</f>
        <v/>
      </c>
    </row>
    <row r="517" spans="13:29" ht="19" customHeight="1" x14ac:dyDescent="0.2">
      <c r="M517" s="1">
        <f t="shared" si="8"/>
        <v>0</v>
      </c>
      <c r="N517" s="1" t="str">
        <f>IFERROR(VLOOKUP(J:J,Прайс!A:C,3,0)*K517," ")</f>
        <v xml:space="preserve"> </v>
      </c>
      <c r="O517" s="7" t="str">
        <f>IFERROR(VLOOKUP(J:J,Прайс!A:E,5,0)*K517," ")</f>
        <v xml:space="preserve"> </v>
      </c>
      <c r="P517" s="1" t="str">
        <f>IFERROR(VLOOKUP(J:J,Прайс!A:F,6,0)*K517," ")</f>
        <v xml:space="preserve"> </v>
      </c>
      <c r="R517" s="7" t="str">
        <f>IFERROR(N517-(VLOOKUP(J:J,Прайс!A:J,10,0)+(#REF!+P517+O517+M517))," ")</f>
        <v xml:space="preserve"> </v>
      </c>
      <c r="S517" s="7"/>
      <c r="AC517" s="7" t="str">
        <f>IF(Z517&gt;0,Z517-(M517+P517+#REF!),"")</f>
        <v/>
      </c>
    </row>
    <row r="518" spans="13:29" ht="19" customHeight="1" x14ac:dyDescent="0.2">
      <c r="M518" s="1">
        <f t="shared" si="8"/>
        <v>0</v>
      </c>
      <c r="N518" s="1" t="str">
        <f>IFERROR(VLOOKUP(J:J,Прайс!A:C,3,0)*K518," ")</f>
        <v xml:space="preserve"> </v>
      </c>
      <c r="O518" s="7" t="str">
        <f>IFERROR(VLOOKUP(J:J,Прайс!A:E,5,0)*K518," ")</f>
        <v xml:space="preserve"> </v>
      </c>
      <c r="P518" s="1" t="str">
        <f>IFERROR(VLOOKUP(J:J,Прайс!A:F,6,0)*K518," ")</f>
        <v xml:space="preserve"> </v>
      </c>
      <c r="R518" s="7" t="str">
        <f>IFERROR(N518-(VLOOKUP(J:J,Прайс!A:J,10,0)+(#REF!+P518+O518+M518))," ")</f>
        <v xml:space="preserve"> </v>
      </c>
      <c r="S518" s="7"/>
      <c r="AC518" s="7" t="str">
        <f>IF(Z518&gt;0,Z518-(M518+P518+#REF!),"")</f>
        <v/>
      </c>
    </row>
    <row r="519" spans="13:29" ht="19" customHeight="1" x14ac:dyDescent="0.2">
      <c r="M519" s="1">
        <f t="shared" si="8"/>
        <v>0</v>
      </c>
      <c r="N519" s="1" t="str">
        <f>IFERROR(VLOOKUP(J:J,Прайс!A:C,3,0)*K519," ")</f>
        <v xml:space="preserve"> </v>
      </c>
      <c r="O519" s="7" t="str">
        <f>IFERROR(VLOOKUP(J:J,Прайс!A:E,5,0)*K519," ")</f>
        <v xml:space="preserve"> </v>
      </c>
      <c r="P519" s="1" t="str">
        <f>IFERROR(VLOOKUP(J:J,Прайс!A:F,6,0)*K519," ")</f>
        <v xml:space="preserve"> </v>
      </c>
      <c r="R519" s="7" t="str">
        <f>IFERROR(N519-(VLOOKUP(J:J,Прайс!A:J,10,0)+(#REF!+P519+O519+M519))," ")</f>
        <v xml:space="preserve"> </v>
      </c>
      <c r="S519" s="7"/>
      <c r="AC519" s="7" t="str">
        <f>IF(Z519&gt;0,Z519-(M519+P519+#REF!),"")</f>
        <v/>
      </c>
    </row>
    <row r="520" spans="13:29" ht="19" customHeight="1" x14ac:dyDescent="0.2">
      <c r="M520" s="1">
        <f t="shared" si="8"/>
        <v>0</v>
      </c>
      <c r="N520" s="1" t="str">
        <f>IFERROR(VLOOKUP(J:J,Прайс!A:C,3,0)*K520," ")</f>
        <v xml:space="preserve"> </v>
      </c>
      <c r="O520" s="7" t="str">
        <f>IFERROR(VLOOKUP(J:J,Прайс!A:E,5,0)*K520," ")</f>
        <v xml:space="preserve"> </v>
      </c>
      <c r="P520" s="1" t="str">
        <f>IFERROR(VLOOKUP(J:J,Прайс!A:F,6,0)*K520," ")</f>
        <v xml:space="preserve"> </v>
      </c>
      <c r="R520" s="7" t="str">
        <f>IFERROR(N520-(VLOOKUP(J:J,Прайс!A:J,10,0)+(#REF!+P520+O520+M520))," ")</f>
        <v xml:space="preserve"> </v>
      </c>
      <c r="S520" s="7"/>
      <c r="AC520" s="7" t="str">
        <f>IF(Z520&gt;0,Z520-(M520+P520+#REF!),"")</f>
        <v/>
      </c>
    </row>
    <row r="521" spans="13:29" ht="19" customHeight="1" x14ac:dyDescent="0.2">
      <c r="M521" s="1">
        <f t="shared" si="8"/>
        <v>0</v>
      </c>
      <c r="N521" s="1" t="str">
        <f>IFERROR(VLOOKUP(J:J,Прайс!A:C,3,0)*K521," ")</f>
        <v xml:space="preserve"> </v>
      </c>
      <c r="O521" s="7" t="str">
        <f>IFERROR(VLOOKUP(J:J,Прайс!A:E,5,0)*K521," ")</f>
        <v xml:space="preserve"> </v>
      </c>
      <c r="P521" s="1" t="str">
        <f>IFERROR(VLOOKUP(J:J,Прайс!A:F,6,0)*K521," ")</f>
        <v xml:space="preserve"> </v>
      </c>
      <c r="R521" s="7" t="str">
        <f>IFERROR(N521-(VLOOKUP(J:J,Прайс!A:J,10,0)+(#REF!+P521+O521+M521))," ")</f>
        <v xml:space="preserve"> </v>
      </c>
      <c r="S521" s="7"/>
      <c r="AC521" s="7" t="str">
        <f>IF(Z521&gt;0,Z521-(M521+P521+#REF!),"")</f>
        <v/>
      </c>
    </row>
    <row r="522" spans="13:29" ht="19" customHeight="1" x14ac:dyDescent="0.2">
      <c r="M522" s="1">
        <f t="shared" si="8"/>
        <v>0</v>
      </c>
      <c r="N522" s="1" t="str">
        <f>IFERROR(VLOOKUP(J:J,Прайс!A:C,3,0)*K522," ")</f>
        <v xml:space="preserve"> </v>
      </c>
      <c r="O522" s="7" t="str">
        <f>IFERROR(VLOOKUP(J:J,Прайс!A:E,5,0)*K522," ")</f>
        <v xml:space="preserve"> </v>
      </c>
      <c r="P522" s="1" t="str">
        <f>IFERROR(VLOOKUP(J:J,Прайс!A:F,6,0)*K522," ")</f>
        <v xml:space="preserve"> </v>
      </c>
      <c r="R522" s="7" t="str">
        <f>IFERROR(N522-(VLOOKUP(J:J,Прайс!A:J,10,0)+(#REF!+P522+O522+M522))," ")</f>
        <v xml:space="preserve"> </v>
      </c>
      <c r="S522" s="7"/>
      <c r="AC522" s="7" t="str">
        <f>IF(Z522&gt;0,Z522-(M522+P522+#REF!),"")</f>
        <v/>
      </c>
    </row>
    <row r="523" spans="13:29" ht="19" customHeight="1" x14ac:dyDescent="0.2">
      <c r="M523" s="1">
        <f t="shared" si="8"/>
        <v>0</v>
      </c>
      <c r="N523" s="1" t="str">
        <f>IFERROR(VLOOKUP(J:J,Прайс!A:C,3,0)*K523," ")</f>
        <v xml:space="preserve"> </v>
      </c>
      <c r="O523" s="7" t="str">
        <f>IFERROR(VLOOKUP(J:J,Прайс!A:E,5,0)*K523," ")</f>
        <v xml:space="preserve"> </v>
      </c>
      <c r="P523" s="1" t="str">
        <f>IFERROR(VLOOKUP(J:J,Прайс!A:F,6,0)*K523," ")</f>
        <v xml:space="preserve"> </v>
      </c>
      <c r="R523" s="7" t="str">
        <f>IFERROR(N523-(VLOOKUP(J:J,Прайс!A:J,10,0)+(#REF!+P523+O523+M523))," ")</f>
        <v xml:space="preserve"> </v>
      </c>
      <c r="S523" s="7"/>
      <c r="AC523" s="7" t="str">
        <f>IF(Z523&gt;0,Z523-(M523+P523+#REF!),"")</f>
        <v/>
      </c>
    </row>
    <row r="524" spans="13:29" ht="19" customHeight="1" x14ac:dyDescent="0.2">
      <c r="M524" s="1">
        <f t="shared" si="8"/>
        <v>0</v>
      </c>
      <c r="N524" s="1" t="str">
        <f>IFERROR(VLOOKUP(J:J,Прайс!A:C,3,0)*K524," ")</f>
        <v xml:space="preserve"> </v>
      </c>
      <c r="O524" s="7" t="str">
        <f>IFERROR(VLOOKUP(J:J,Прайс!A:E,5,0)*K524," ")</f>
        <v xml:space="preserve"> </v>
      </c>
      <c r="P524" s="1" t="str">
        <f>IFERROR(VLOOKUP(J:J,Прайс!A:F,6,0)*K524," ")</f>
        <v xml:space="preserve"> </v>
      </c>
      <c r="R524" s="7" t="str">
        <f>IFERROR(N524-(VLOOKUP(J:J,Прайс!A:J,10,0)+(#REF!+P524+O524+M524))," ")</f>
        <v xml:space="preserve"> </v>
      </c>
      <c r="S524" s="7"/>
      <c r="AC524" s="7" t="str">
        <f>IF(Z524&gt;0,Z524-(M524+P524+#REF!),"")</f>
        <v/>
      </c>
    </row>
    <row r="525" spans="13:29" ht="19" customHeight="1" x14ac:dyDescent="0.2">
      <c r="M525" s="1">
        <f t="shared" si="8"/>
        <v>0</v>
      </c>
      <c r="N525" s="1" t="str">
        <f>IFERROR(VLOOKUP(J:J,Прайс!A:C,3,0)*K525," ")</f>
        <v xml:space="preserve"> </v>
      </c>
      <c r="O525" s="7" t="str">
        <f>IFERROR(VLOOKUP(J:J,Прайс!A:E,5,0)*K525," ")</f>
        <v xml:space="preserve"> </v>
      </c>
      <c r="P525" s="1" t="str">
        <f>IFERROR(VLOOKUP(J:J,Прайс!A:F,6,0)*K525," ")</f>
        <v xml:space="preserve"> </v>
      </c>
      <c r="R525" s="7" t="str">
        <f>IFERROR(N525-(VLOOKUP(J:J,Прайс!A:J,10,0)+(#REF!+P525+O525+M525))," ")</f>
        <v xml:space="preserve"> </v>
      </c>
      <c r="S525" s="7"/>
      <c r="AC525" s="7" t="str">
        <f>IF(Z525&gt;0,Z525-(M525+P525+#REF!),"")</f>
        <v/>
      </c>
    </row>
    <row r="526" spans="13:29" ht="19" customHeight="1" x14ac:dyDescent="0.2">
      <c r="M526" s="1">
        <f t="shared" si="8"/>
        <v>0</v>
      </c>
      <c r="N526" s="1" t="str">
        <f>IFERROR(VLOOKUP(J:J,Прайс!A:C,3,0)*K526," ")</f>
        <v xml:space="preserve"> </v>
      </c>
      <c r="O526" s="7" t="str">
        <f>IFERROR(VLOOKUP(J:J,Прайс!A:E,5,0)*K526," ")</f>
        <v xml:space="preserve"> </v>
      </c>
      <c r="P526" s="1" t="str">
        <f>IFERROR(VLOOKUP(J:J,Прайс!A:F,6,0)*K526," ")</f>
        <v xml:space="preserve"> </v>
      </c>
      <c r="R526" s="7" t="str">
        <f>IFERROR(N526-(VLOOKUP(J:J,Прайс!A:J,10,0)+(#REF!+P526+O526+M526))," ")</f>
        <v xml:space="preserve"> </v>
      </c>
      <c r="S526" s="7"/>
      <c r="AC526" s="7" t="str">
        <f>IF(Z526&gt;0,Z526-(M526+P526+#REF!),"")</f>
        <v/>
      </c>
    </row>
    <row r="527" spans="13:29" ht="19" customHeight="1" x14ac:dyDescent="0.2">
      <c r="M527" s="1">
        <f t="shared" si="8"/>
        <v>0</v>
      </c>
      <c r="N527" s="1" t="str">
        <f>IFERROR(VLOOKUP(J:J,Прайс!A:C,3,0)*K527," ")</f>
        <v xml:space="preserve"> </v>
      </c>
      <c r="O527" s="7" t="str">
        <f>IFERROR(VLOOKUP(J:J,Прайс!A:E,5,0)*K527," ")</f>
        <v xml:space="preserve"> </v>
      </c>
      <c r="P527" s="1" t="str">
        <f>IFERROR(VLOOKUP(J:J,Прайс!A:F,6,0)*K527," ")</f>
        <v xml:space="preserve"> </v>
      </c>
      <c r="R527" s="7" t="str">
        <f>IFERROR(N527-(VLOOKUP(J:J,Прайс!A:J,10,0)+(#REF!+P527+O527+M527))," ")</f>
        <v xml:space="preserve"> </v>
      </c>
      <c r="S527" s="7"/>
      <c r="AC527" s="7" t="str">
        <f>IF(Z527&gt;0,Z527-(M527+P527+#REF!),"")</f>
        <v/>
      </c>
    </row>
    <row r="528" spans="13:29" ht="19" customHeight="1" x14ac:dyDescent="0.2">
      <c r="M528" s="1">
        <f t="shared" si="8"/>
        <v>0</v>
      </c>
      <c r="N528" s="1" t="str">
        <f>IFERROR(VLOOKUP(J:J,Прайс!A:C,3,0)*K528," ")</f>
        <v xml:space="preserve"> </v>
      </c>
      <c r="O528" s="7" t="str">
        <f>IFERROR(VLOOKUP(J:J,Прайс!A:E,5,0)*K528," ")</f>
        <v xml:space="preserve"> </v>
      </c>
      <c r="P528" s="1" t="str">
        <f>IFERROR(VLOOKUP(J:J,Прайс!A:F,6,0)*K528," ")</f>
        <v xml:space="preserve"> </v>
      </c>
      <c r="R528" s="7" t="str">
        <f>IFERROR(N528-(VLOOKUP(J:J,Прайс!A:J,10,0)+(#REF!+P528+O528+M528))," ")</f>
        <v xml:space="preserve"> </v>
      </c>
      <c r="S528" s="7"/>
      <c r="AC528" s="7" t="str">
        <f>IF(Z528&gt;0,Z528-(M528+P528+#REF!),"")</f>
        <v/>
      </c>
    </row>
    <row r="529" spans="13:29" ht="19" customHeight="1" x14ac:dyDescent="0.2">
      <c r="M529" s="1">
        <f t="shared" si="8"/>
        <v>0</v>
      </c>
      <c r="N529" s="1" t="str">
        <f>IFERROR(VLOOKUP(J:J,Прайс!A:C,3,0)*K529," ")</f>
        <v xml:space="preserve"> </v>
      </c>
      <c r="O529" s="7" t="str">
        <f>IFERROR(VLOOKUP(J:J,Прайс!A:E,5,0)*K529," ")</f>
        <v xml:space="preserve"> </v>
      </c>
      <c r="P529" s="1" t="str">
        <f>IFERROR(VLOOKUP(J:J,Прайс!A:F,6,0)*K529," ")</f>
        <v xml:space="preserve"> </v>
      </c>
      <c r="R529" s="7" t="str">
        <f>IFERROR(N529-(VLOOKUP(J:J,Прайс!A:J,10,0)+(#REF!+P529+O529+M529))," ")</f>
        <v xml:space="preserve"> </v>
      </c>
      <c r="S529" s="7"/>
      <c r="AC529" s="7" t="str">
        <f>IF(Z529&gt;0,Z529-(M529+P529+#REF!),"")</f>
        <v/>
      </c>
    </row>
    <row r="530" spans="13:29" ht="19" customHeight="1" x14ac:dyDescent="0.2">
      <c r="M530" s="1">
        <f t="shared" si="8"/>
        <v>0</v>
      </c>
      <c r="N530" s="1" t="str">
        <f>IFERROR(VLOOKUP(J:J,Прайс!A:C,3,0)*K530," ")</f>
        <v xml:space="preserve"> </v>
      </c>
      <c r="O530" s="7" t="str">
        <f>IFERROR(VLOOKUP(J:J,Прайс!A:E,5,0)*K530," ")</f>
        <v xml:space="preserve"> </v>
      </c>
      <c r="P530" s="1" t="str">
        <f>IFERROR(VLOOKUP(J:J,Прайс!A:F,6,0)*K530," ")</f>
        <v xml:space="preserve"> </v>
      </c>
      <c r="R530" s="7" t="str">
        <f>IFERROR(N530-(VLOOKUP(J:J,Прайс!A:J,10,0)+(#REF!+P530+O530+M530))," ")</f>
        <v xml:space="preserve"> </v>
      </c>
      <c r="S530" s="7"/>
      <c r="AC530" s="7" t="str">
        <f>IF(Z530&gt;0,Z530-(M530+P530+#REF!),"")</f>
        <v/>
      </c>
    </row>
    <row r="531" spans="13:29" ht="19" customHeight="1" x14ac:dyDescent="0.2">
      <c r="M531" s="1">
        <f t="shared" si="8"/>
        <v>0</v>
      </c>
      <c r="N531" s="1" t="str">
        <f>IFERROR(VLOOKUP(J:J,Прайс!A:C,3,0)*K531," ")</f>
        <v xml:space="preserve"> </v>
      </c>
      <c r="O531" s="7" t="str">
        <f>IFERROR(VLOOKUP(J:J,Прайс!A:E,5,0)*K531," ")</f>
        <v xml:space="preserve"> </v>
      </c>
      <c r="P531" s="1" t="str">
        <f>IFERROR(VLOOKUP(J:J,Прайс!A:F,6,0)*K531," ")</f>
        <v xml:space="preserve"> </v>
      </c>
      <c r="R531" s="7" t="str">
        <f>IFERROR(N531-(VLOOKUP(J:J,Прайс!A:J,10,0)+(#REF!+P531+O531+M531))," ")</f>
        <v xml:space="preserve"> </v>
      </c>
      <c r="S531" s="7"/>
      <c r="AC531" s="7" t="str">
        <f>IF(Z531&gt;0,Z531-(M531+P531+#REF!),"")</f>
        <v/>
      </c>
    </row>
    <row r="532" spans="13:29" ht="19" customHeight="1" x14ac:dyDescent="0.2">
      <c r="M532" s="1">
        <f t="shared" si="8"/>
        <v>0</v>
      </c>
      <c r="N532" s="1" t="str">
        <f>IFERROR(VLOOKUP(J:J,Прайс!A:C,3,0)*K532," ")</f>
        <v xml:space="preserve"> </v>
      </c>
      <c r="O532" s="7" t="str">
        <f>IFERROR(VLOOKUP(J:J,Прайс!A:E,5,0)*K532," ")</f>
        <v xml:space="preserve"> </v>
      </c>
      <c r="P532" s="1" t="str">
        <f>IFERROR(VLOOKUP(J:J,Прайс!A:F,6,0)*K532," ")</f>
        <v xml:space="preserve"> </v>
      </c>
      <c r="R532" s="7" t="str">
        <f>IFERROR(N532-(VLOOKUP(J:J,Прайс!A:J,10,0)+(#REF!+P532+O532+M532))," ")</f>
        <v xml:space="preserve"> </v>
      </c>
      <c r="S532" s="7"/>
      <c r="AC532" s="7" t="str">
        <f>IF(Z532&gt;0,Z532-(M532+P532+#REF!),"")</f>
        <v/>
      </c>
    </row>
    <row r="533" spans="13:29" ht="19" customHeight="1" x14ac:dyDescent="0.2">
      <c r="M533" s="1">
        <f t="shared" si="8"/>
        <v>0</v>
      </c>
      <c r="N533" s="1" t="str">
        <f>IFERROR(VLOOKUP(J:J,Прайс!A:C,3,0)*K533," ")</f>
        <v xml:space="preserve"> </v>
      </c>
      <c r="O533" s="7" t="str">
        <f>IFERROR(VLOOKUP(J:J,Прайс!A:E,5,0)*K533," ")</f>
        <v xml:space="preserve"> </v>
      </c>
      <c r="P533" s="1" t="str">
        <f>IFERROR(VLOOKUP(J:J,Прайс!A:F,6,0)*K533," ")</f>
        <v xml:space="preserve"> </v>
      </c>
      <c r="R533" s="7" t="str">
        <f>IFERROR(N533-(VLOOKUP(J:J,Прайс!A:J,10,0)+(#REF!+P533+O533+M533))," ")</f>
        <v xml:space="preserve"> </v>
      </c>
      <c r="S533" s="7"/>
      <c r="AC533" s="7" t="str">
        <f>IF(Z533&gt;0,Z533-(M533+P533+#REF!),"")</f>
        <v/>
      </c>
    </row>
    <row r="534" spans="13:29" ht="19" customHeight="1" x14ac:dyDescent="0.2">
      <c r="M534" s="1">
        <f t="shared" si="8"/>
        <v>0</v>
      </c>
      <c r="N534" s="1" t="str">
        <f>IFERROR(VLOOKUP(J:J,Прайс!A:C,3,0)*K534," ")</f>
        <v xml:space="preserve"> </v>
      </c>
      <c r="O534" s="7" t="str">
        <f>IFERROR(VLOOKUP(J:J,Прайс!A:E,5,0)*K534," ")</f>
        <v xml:space="preserve"> </v>
      </c>
      <c r="P534" s="1" t="str">
        <f>IFERROR(VLOOKUP(J:J,Прайс!A:F,6,0)*K534," ")</f>
        <v xml:space="preserve"> </v>
      </c>
      <c r="R534" s="7" t="str">
        <f>IFERROR(N534-(VLOOKUP(J:J,Прайс!A:J,10,0)+(#REF!+P534+O534+M534))," ")</f>
        <v xml:space="preserve"> </v>
      </c>
      <c r="S534" s="7"/>
      <c r="AC534" s="7" t="str">
        <f>IF(Z534&gt;0,Z534-(M534+P534+#REF!),"")</f>
        <v/>
      </c>
    </row>
    <row r="535" spans="13:29" ht="19" customHeight="1" x14ac:dyDescent="0.2">
      <c r="M535" s="1">
        <f t="shared" si="8"/>
        <v>0</v>
      </c>
      <c r="N535" s="1" t="str">
        <f>IFERROR(VLOOKUP(J:J,Прайс!A:C,3,0)*K535," ")</f>
        <v xml:space="preserve"> </v>
      </c>
      <c r="O535" s="7" t="str">
        <f>IFERROR(VLOOKUP(J:J,Прайс!A:E,5,0)*K535," ")</f>
        <v xml:space="preserve"> </v>
      </c>
      <c r="P535" s="1" t="str">
        <f>IFERROR(VLOOKUP(J:J,Прайс!A:F,6,0)*K535," ")</f>
        <v xml:space="preserve"> </v>
      </c>
      <c r="R535" s="7" t="str">
        <f>IFERROR(N535-(VLOOKUP(J:J,Прайс!A:J,10,0)+(#REF!+P535+O535+M535))," ")</f>
        <v xml:space="preserve"> </v>
      </c>
      <c r="S535" s="7"/>
      <c r="AC535" s="7" t="str">
        <f>IF(Z535&gt;0,Z535-(M535+P535+#REF!),"")</f>
        <v/>
      </c>
    </row>
    <row r="536" spans="13:29" ht="19" customHeight="1" x14ac:dyDescent="0.2">
      <c r="M536" s="1">
        <f t="shared" si="8"/>
        <v>0</v>
      </c>
      <c r="N536" s="1" t="str">
        <f>IFERROR(VLOOKUP(J:J,Прайс!A:C,3,0)*K536," ")</f>
        <v xml:space="preserve"> </v>
      </c>
      <c r="O536" s="7" t="str">
        <f>IFERROR(VLOOKUP(J:J,Прайс!A:E,5,0)*K536," ")</f>
        <v xml:space="preserve"> </v>
      </c>
      <c r="P536" s="1" t="str">
        <f>IFERROR(VLOOKUP(J:J,Прайс!A:F,6,0)*K536," ")</f>
        <v xml:space="preserve"> </v>
      </c>
      <c r="R536" s="7" t="str">
        <f>IFERROR(N536-(VLOOKUP(J:J,Прайс!A:J,10,0)+(#REF!+P536+O536+M536))," ")</f>
        <v xml:space="preserve"> </v>
      </c>
      <c r="S536" s="7"/>
      <c r="AC536" s="7" t="str">
        <f>IF(Z536&gt;0,Z536-(M536+P536+#REF!),"")</f>
        <v/>
      </c>
    </row>
    <row r="537" spans="13:29" ht="19" customHeight="1" x14ac:dyDescent="0.2">
      <c r="M537" s="1">
        <f t="shared" si="8"/>
        <v>0</v>
      </c>
      <c r="N537" s="1" t="str">
        <f>IFERROR(VLOOKUP(J:J,Прайс!A:C,3,0)*K537," ")</f>
        <v xml:space="preserve"> </v>
      </c>
      <c r="O537" s="7" t="str">
        <f>IFERROR(VLOOKUP(J:J,Прайс!A:E,5,0)*K537," ")</f>
        <v xml:space="preserve"> </v>
      </c>
      <c r="P537" s="1" t="str">
        <f>IFERROR(VLOOKUP(J:J,Прайс!A:F,6,0)*K537," ")</f>
        <v xml:space="preserve"> </v>
      </c>
      <c r="R537" s="7" t="str">
        <f>IFERROR(N537-(VLOOKUP(J:J,Прайс!A:J,10,0)+(#REF!+P537+O537+M537))," ")</f>
        <v xml:space="preserve"> </v>
      </c>
      <c r="S537" s="7"/>
      <c r="AC537" s="7" t="str">
        <f>IF(Z537&gt;0,Z537-(M537+P537+#REF!),"")</f>
        <v/>
      </c>
    </row>
    <row r="538" spans="13:29" ht="19" customHeight="1" x14ac:dyDescent="0.2">
      <c r="M538" s="1">
        <f t="shared" si="8"/>
        <v>0</v>
      </c>
      <c r="N538" s="1" t="str">
        <f>IFERROR(VLOOKUP(J:J,Прайс!A:C,3,0)*K538," ")</f>
        <v xml:space="preserve"> </v>
      </c>
      <c r="O538" s="7" t="str">
        <f>IFERROR(VLOOKUP(J:J,Прайс!A:E,5,0)*K538," ")</f>
        <v xml:space="preserve"> </v>
      </c>
      <c r="P538" s="1" t="str">
        <f>IFERROR(VLOOKUP(J:J,Прайс!A:F,6,0)*K538," ")</f>
        <v xml:space="preserve"> </v>
      </c>
      <c r="R538" s="7" t="str">
        <f>IFERROR(N538-(VLOOKUP(J:J,Прайс!A:J,10,0)+(#REF!+P538+O538+M538))," ")</f>
        <v xml:space="preserve"> </v>
      </c>
      <c r="S538" s="7"/>
      <c r="AC538" s="7" t="str">
        <f>IF(Z538&gt;0,Z538-(M538+P538+#REF!),"")</f>
        <v/>
      </c>
    </row>
    <row r="539" spans="13:29" ht="19" customHeight="1" x14ac:dyDescent="0.2">
      <c r="M539" s="1">
        <f t="shared" si="8"/>
        <v>0</v>
      </c>
      <c r="N539" s="1" t="str">
        <f>IFERROR(VLOOKUP(J:J,Прайс!A:C,3,0)*K539," ")</f>
        <v xml:space="preserve"> </v>
      </c>
      <c r="O539" s="7" t="str">
        <f>IFERROR(VLOOKUP(J:J,Прайс!A:E,5,0)*K539," ")</f>
        <v xml:space="preserve"> </v>
      </c>
      <c r="P539" s="1" t="str">
        <f>IFERROR(VLOOKUP(J:J,Прайс!A:F,6,0)*K539," ")</f>
        <v xml:space="preserve"> </v>
      </c>
      <c r="R539" s="7" t="str">
        <f>IFERROR(N539-(VLOOKUP(J:J,Прайс!A:J,10,0)+(#REF!+P539+O539+M539))," ")</f>
        <v xml:space="preserve"> </v>
      </c>
      <c r="S539" s="7"/>
      <c r="AC539" s="7" t="str">
        <f>IF(Z539&gt;0,Z539-(M539+P539+#REF!),"")</f>
        <v/>
      </c>
    </row>
    <row r="540" spans="13:29" ht="19" customHeight="1" x14ac:dyDescent="0.2">
      <c r="M540" s="1">
        <f t="shared" si="8"/>
        <v>0</v>
      </c>
      <c r="N540" s="1" t="str">
        <f>IFERROR(VLOOKUP(J:J,Прайс!A:C,3,0)*K540," ")</f>
        <v xml:space="preserve"> </v>
      </c>
      <c r="O540" s="7" t="str">
        <f>IFERROR(VLOOKUP(J:J,Прайс!A:E,5,0)*K540," ")</f>
        <v xml:space="preserve"> </v>
      </c>
      <c r="P540" s="1" t="str">
        <f>IFERROR(VLOOKUP(J:J,Прайс!A:F,6,0)*K540," ")</f>
        <v xml:space="preserve"> </v>
      </c>
      <c r="R540" s="7" t="str">
        <f>IFERROR(N540-(VLOOKUP(J:J,Прайс!A:J,10,0)+(#REF!+P540+O540+M540))," ")</f>
        <v xml:space="preserve"> </v>
      </c>
      <c r="S540" s="7"/>
      <c r="AC540" s="7" t="str">
        <f>IF(Z540&gt;0,Z540-(M540+P540+#REF!),"")</f>
        <v/>
      </c>
    </row>
    <row r="541" spans="13:29" ht="19" customHeight="1" x14ac:dyDescent="0.2">
      <c r="M541" s="1">
        <f t="shared" si="8"/>
        <v>0</v>
      </c>
      <c r="N541" s="1" t="str">
        <f>IFERROR(VLOOKUP(J:J,Прайс!A:C,3,0)*K541," ")</f>
        <v xml:space="preserve"> </v>
      </c>
      <c r="O541" s="7" t="str">
        <f>IFERROR(VLOOKUP(J:J,Прайс!A:E,5,0)*K541," ")</f>
        <v xml:space="preserve"> </v>
      </c>
      <c r="P541" s="1" t="str">
        <f>IFERROR(VLOOKUP(J:J,Прайс!A:F,6,0)*K541," ")</f>
        <v xml:space="preserve"> </v>
      </c>
      <c r="R541" s="7" t="str">
        <f>IFERROR(N541-(VLOOKUP(J:J,Прайс!A:J,10,0)+(#REF!+P541+O541+M541))," ")</f>
        <v xml:space="preserve"> </v>
      </c>
      <c r="S541" s="7"/>
      <c r="AC541" s="7" t="str">
        <f>IF(Z541&gt;0,Z541-(M541+P541+#REF!),"")</f>
        <v/>
      </c>
    </row>
    <row r="542" spans="13:29" ht="19" customHeight="1" x14ac:dyDescent="0.2">
      <c r="M542" s="1">
        <f t="shared" si="8"/>
        <v>0</v>
      </c>
      <c r="N542" s="1" t="str">
        <f>IFERROR(VLOOKUP(J:J,Прайс!A:C,3,0)*K542," ")</f>
        <v xml:space="preserve"> </v>
      </c>
      <c r="O542" s="7" t="str">
        <f>IFERROR(VLOOKUP(J:J,Прайс!A:E,5,0)*K542," ")</f>
        <v xml:space="preserve"> </v>
      </c>
      <c r="P542" s="1" t="str">
        <f>IFERROR(VLOOKUP(J:J,Прайс!A:F,6,0)*K542," ")</f>
        <v xml:space="preserve"> </v>
      </c>
      <c r="R542" s="7" t="str">
        <f>IFERROR(N542-(VLOOKUP(J:J,Прайс!A:J,10,0)+(#REF!+P542+O542+M542))," ")</f>
        <v xml:space="preserve"> </v>
      </c>
      <c r="S542" s="7"/>
      <c r="AC542" s="7" t="str">
        <f>IF(Z542&gt;0,Z542-(M542+P542+#REF!),"")</f>
        <v/>
      </c>
    </row>
    <row r="543" spans="13:29" ht="19" customHeight="1" x14ac:dyDescent="0.2">
      <c r="M543" s="1">
        <f t="shared" si="8"/>
        <v>0</v>
      </c>
      <c r="N543" s="1" t="str">
        <f>IFERROR(VLOOKUP(J:J,Прайс!A:C,3,0)*K543," ")</f>
        <v xml:space="preserve"> </v>
      </c>
      <c r="O543" s="7" t="str">
        <f>IFERROR(VLOOKUP(J:J,Прайс!A:E,5,0)*K543," ")</f>
        <v xml:space="preserve"> </v>
      </c>
      <c r="P543" s="1" t="str">
        <f>IFERROR(VLOOKUP(J:J,Прайс!A:F,6,0)*K543," ")</f>
        <v xml:space="preserve"> </v>
      </c>
      <c r="R543" s="7" t="str">
        <f>IFERROR(N543-(VLOOKUP(J:J,Прайс!A:J,10,0)+(#REF!+P543+O543+M543))," ")</f>
        <v xml:space="preserve"> </v>
      </c>
      <c r="S543" s="7"/>
      <c r="AC543" s="7" t="str">
        <f>IF(Z543&gt;0,Z543-(M543+P543+#REF!),"")</f>
        <v/>
      </c>
    </row>
    <row r="544" spans="13:29" ht="19" customHeight="1" x14ac:dyDescent="0.2">
      <c r="M544" s="1">
        <f t="shared" si="8"/>
        <v>0</v>
      </c>
      <c r="N544" s="1" t="str">
        <f>IFERROR(VLOOKUP(J:J,Прайс!A:C,3,0)*K544," ")</f>
        <v xml:space="preserve"> </v>
      </c>
      <c r="O544" s="7" t="str">
        <f>IFERROR(VLOOKUP(J:J,Прайс!A:E,5,0)*K544," ")</f>
        <v xml:space="preserve"> </v>
      </c>
      <c r="P544" s="1" t="str">
        <f>IFERROR(VLOOKUP(J:J,Прайс!A:F,6,0)*K544," ")</f>
        <v xml:space="preserve"> </v>
      </c>
      <c r="R544" s="7" t="str">
        <f>IFERROR(N544-(VLOOKUP(J:J,Прайс!A:J,10,0)+(#REF!+P544+O544+M544))," ")</f>
        <v xml:space="preserve"> </v>
      </c>
      <c r="S544" s="7"/>
      <c r="AC544" s="7" t="str">
        <f>IF(Z544&gt;0,Z544-(M544+P544+#REF!),"")</f>
        <v/>
      </c>
    </row>
    <row r="545" spans="13:29" ht="19" customHeight="1" x14ac:dyDescent="0.2">
      <c r="M545" s="1">
        <f t="shared" si="8"/>
        <v>0</v>
      </c>
      <c r="N545" s="1" t="str">
        <f>IFERROR(VLOOKUP(J:J,Прайс!A:C,3,0)*K545," ")</f>
        <v xml:space="preserve"> </v>
      </c>
      <c r="O545" s="7" t="str">
        <f>IFERROR(VLOOKUP(J:J,Прайс!A:E,5,0)*K545," ")</f>
        <v xml:space="preserve"> </v>
      </c>
      <c r="P545" s="1" t="str">
        <f>IFERROR(VLOOKUP(J:J,Прайс!A:F,6,0)*K545," ")</f>
        <v xml:space="preserve"> </v>
      </c>
      <c r="R545" s="7" t="str">
        <f>IFERROR(N545-(VLOOKUP(J:J,Прайс!A:J,10,0)+(#REF!+P545+O545+M545))," ")</f>
        <v xml:space="preserve"> </v>
      </c>
      <c r="S545" s="7"/>
      <c r="AC545" s="7" t="str">
        <f>IF(Z545&gt;0,Z545-(M545+P545+#REF!),"")</f>
        <v/>
      </c>
    </row>
    <row r="546" spans="13:29" ht="19" customHeight="1" x14ac:dyDescent="0.2">
      <c r="M546" s="1">
        <f t="shared" si="8"/>
        <v>0</v>
      </c>
      <c r="N546" s="1" t="str">
        <f>IFERROR(VLOOKUP(J:J,Прайс!A:C,3,0)*K546," ")</f>
        <v xml:space="preserve"> </v>
      </c>
      <c r="O546" s="7" t="str">
        <f>IFERROR(VLOOKUP(J:J,Прайс!A:E,5,0)*K546," ")</f>
        <v xml:space="preserve"> </v>
      </c>
      <c r="P546" s="1" t="str">
        <f>IFERROR(VLOOKUP(J:J,Прайс!A:F,6,0)*K546," ")</f>
        <v xml:space="preserve"> </v>
      </c>
      <c r="R546" s="7" t="str">
        <f>IFERROR(N546-(VLOOKUP(J:J,Прайс!A:J,10,0)+(#REF!+P546+O546+M546))," ")</f>
        <v xml:space="preserve"> </v>
      </c>
      <c r="S546" s="7"/>
      <c r="AC546" s="7" t="str">
        <f>IF(Z546&gt;0,Z546-(M546+P546+#REF!),"")</f>
        <v/>
      </c>
    </row>
    <row r="547" spans="13:29" ht="19" customHeight="1" x14ac:dyDescent="0.2">
      <c r="M547" s="1">
        <f t="shared" si="8"/>
        <v>0</v>
      </c>
      <c r="N547" s="1" t="str">
        <f>IFERROR(VLOOKUP(J:J,Прайс!A:C,3,0)*K547," ")</f>
        <v xml:space="preserve"> </v>
      </c>
      <c r="O547" s="7" t="str">
        <f>IFERROR(VLOOKUP(J:J,Прайс!A:E,5,0)*K547," ")</f>
        <v xml:space="preserve"> </v>
      </c>
      <c r="P547" s="1" t="str">
        <f>IFERROR(VLOOKUP(J:J,Прайс!A:F,6,0)*K547," ")</f>
        <v xml:space="preserve"> </v>
      </c>
      <c r="R547" s="7" t="str">
        <f>IFERROR(N547-(VLOOKUP(J:J,Прайс!A:J,10,0)+(#REF!+P547+O547+M547))," ")</f>
        <v xml:space="preserve"> </v>
      </c>
      <c r="S547" s="7"/>
      <c r="AC547" s="7" t="str">
        <f>IF(Z547&gt;0,Z547-(M547+P547+#REF!),"")</f>
        <v/>
      </c>
    </row>
    <row r="548" spans="13:29" ht="19" customHeight="1" x14ac:dyDescent="0.2">
      <c r="M548" s="1">
        <f t="shared" si="8"/>
        <v>0</v>
      </c>
      <c r="N548" s="1" t="str">
        <f>IFERROR(VLOOKUP(J:J,Прайс!A:C,3,0)*K548," ")</f>
        <v xml:space="preserve"> </v>
      </c>
      <c r="O548" s="7" t="str">
        <f>IFERROR(VLOOKUP(J:J,Прайс!A:E,5,0)*K548," ")</f>
        <v xml:space="preserve"> </v>
      </c>
      <c r="P548" s="1" t="str">
        <f>IFERROR(VLOOKUP(J:J,Прайс!A:F,6,0)*K548," ")</f>
        <v xml:space="preserve"> </v>
      </c>
      <c r="R548" s="7" t="str">
        <f>IFERROR(N548-(VLOOKUP(J:J,Прайс!A:J,10,0)+(#REF!+P548+O548+M548))," ")</f>
        <v xml:space="preserve"> </v>
      </c>
      <c r="S548" s="7"/>
      <c r="AC548" s="7" t="str">
        <f>IF(Z548&gt;0,Z548-(M548+P548+#REF!),"")</f>
        <v/>
      </c>
    </row>
    <row r="549" spans="13:29" ht="19" customHeight="1" x14ac:dyDescent="0.2">
      <c r="M549" s="1">
        <f t="shared" si="8"/>
        <v>0</v>
      </c>
      <c r="N549" s="1" t="str">
        <f>IFERROR(VLOOKUP(J:J,Прайс!A:C,3,0)*K549," ")</f>
        <v xml:space="preserve"> </v>
      </c>
      <c r="O549" s="7" t="str">
        <f>IFERROR(VLOOKUP(J:J,Прайс!A:E,5,0)*K549," ")</f>
        <v xml:space="preserve"> </v>
      </c>
      <c r="P549" s="1" t="str">
        <f>IFERROR(VLOOKUP(J:J,Прайс!A:F,6,0)*K549," ")</f>
        <v xml:space="preserve"> </v>
      </c>
      <c r="R549" s="7" t="str">
        <f>IFERROR(N549-(VLOOKUP(J:J,Прайс!A:J,10,0)+(#REF!+P549+O549+M549))," ")</f>
        <v xml:space="preserve"> </v>
      </c>
      <c r="S549" s="7"/>
      <c r="AC549" s="7" t="str">
        <f>IF(Z549&gt;0,Z549-(M549+P549+#REF!),"")</f>
        <v/>
      </c>
    </row>
    <row r="550" spans="13:29" ht="19" customHeight="1" x14ac:dyDescent="0.2">
      <c r="M550" s="1">
        <f t="shared" si="8"/>
        <v>0</v>
      </c>
      <c r="N550" s="1" t="str">
        <f>IFERROR(VLOOKUP(J:J,Прайс!A:C,3,0)*K550," ")</f>
        <v xml:space="preserve"> </v>
      </c>
      <c r="O550" s="7" t="str">
        <f>IFERROR(VLOOKUP(J:J,Прайс!A:E,5,0)*K550," ")</f>
        <v xml:space="preserve"> </v>
      </c>
      <c r="P550" s="1" t="str">
        <f>IFERROR(VLOOKUP(J:J,Прайс!A:F,6,0)*K550," ")</f>
        <v xml:space="preserve"> </v>
      </c>
      <c r="R550" s="7" t="str">
        <f>IFERROR(N550-(VLOOKUP(J:J,Прайс!A:J,10,0)+(#REF!+P550+O550+M550))," ")</f>
        <v xml:space="preserve"> </v>
      </c>
      <c r="S550" s="7"/>
      <c r="AC550" s="7" t="str">
        <f>IF(Z550&gt;0,Z550-(M550+P550+#REF!),"")</f>
        <v/>
      </c>
    </row>
    <row r="551" spans="13:29" ht="19" customHeight="1" x14ac:dyDescent="0.2">
      <c r="M551" s="1">
        <f t="shared" si="8"/>
        <v>0</v>
      </c>
      <c r="N551" s="1" t="str">
        <f>IFERROR(VLOOKUP(J:J,Прайс!A:C,3,0)*K551," ")</f>
        <v xml:space="preserve"> </v>
      </c>
      <c r="O551" s="7" t="str">
        <f>IFERROR(VLOOKUP(J:J,Прайс!A:E,5,0)*K551," ")</f>
        <v xml:space="preserve"> </v>
      </c>
      <c r="P551" s="1" t="str">
        <f>IFERROR(VLOOKUP(J:J,Прайс!A:F,6,0)*K551," ")</f>
        <v xml:space="preserve"> </v>
      </c>
      <c r="R551" s="7" t="str">
        <f>IFERROR(N551-(VLOOKUP(J:J,Прайс!A:J,10,0)+(#REF!+P551+O551+M551))," ")</f>
        <v xml:space="preserve"> </v>
      </c>
      <c r="S551" s="7"/>
      <c r="AC551" s="7" t="str">
        <f>IF(Z551&gt;0,Z551-(M551+P551+#REF!),"")</f>
        <v/>
      </c>
    </row>
    <row r="552" spans="13:29" ht="19" customHeight="1" x14ac:dyDescent="0.2">
      <c r="M552" s="1">
        <f t="shared" si="8"/>
        <v>0</v>
      </c>
      <c r="N552" s="1" t="str">
        <f>IFERROR(VLOOKUP(J:J,Прайс!A:C,3,0)*K552," ")</f>
        <v xml:space="preserve"> </v>
      </c>
      <c r="O552" s="7" t="str">
        <f>IFERROR(VLOOKUP(J:J,Прайс!A:E,5,0)*K552," ")</f>
        <v xml:space="preserve"> </v>
      </c>
      <c r="P552" s="1" t="str">
        <f>IFERROR(VLOOKUP(J:J,Прайс!A:F,6,0)*K552," ")</f>
        <v xml:space="preserve"> </v>
      </c>
      <c r="R552" s="7" t="str">
        <f>IFERROR(N552-(VLOOKUP(J:J,Прайс!A:J,10,0)+(#REF!+P552+O552+M552))," ")</f>
        <v xml:space="preserve"> </v>
      </c>
      <c r="S552" s="7"/>
      <c r="AC552" s="7" t="str">
        <f>IF(Z552&gt;0,Z552-(M552+P552+#REF!),"")</f>
        <v/>
      </c>
    </row>
    <row r="553" spans="13:29" ht="19" customHeight="1" x14ac:dyDescent="0.2">
      <c r="M553" s="1">
        <f t="shared" si="8"/>
        <v>0</v>
      </c>
      <c r="N553" s="1" t="str">
        <f>IFERROR(VLOOKUP(J:J,Прайс!A:C,3,0)*K553," ")</f>
        <v xml:space="preserve"> </v>
      </c>
      <c r="O553" s="7" t="str">
        <f>IFERROR(VLOOKUP(J:J,Прайс!A:E,5,0)*K553," ")</f>
        <v xml:space="preserve"> </v>
      </c>
      <c r="P553" s="1" t="str">
        <f>IFERROR(VLOOKUP(J:J,Прайс!A:F,6,0)*K553," ")</f>
        <v xml:space="preserve"> </v>
      </c>
      <c r="R553" s="7" t="str">
        <f>IFERROR(N553-(VLOOKUP(J:J,Прайс!A:J,10,0)+(#REF!+P553+O553+M553))," ")</f>
        <v xml:space="preserve"> </v>
      </c>
      <c r="S553" s="7"/>
      <c r="AC553" s="7" t="str">
        <f>IF(Z553&gt;0,Z553-(M553+P553+#REF!),"")</f>
        <v/>
      </c>
    </row>
    <row r="554" spans="13:29" ht="19" customHeight="1" x14ac:dyDescent="0.2">
      <c r="M554" s="1">
        <f t="shared" si="8"/>
        <v>0</v>
      </c>
      <c r="N554" s="1" t="str">
        <f>IFERROR(VLOOKUP(J:J,Прайс!A:C,3,0)*K554," ")</f>
        <v xml:space="preserve"> </v>
      </c>
      <c r="O554" s="7" t="str">
        <f>IFERROR(VLOOKUP(J:J,Прайс!A:E,5,0)*K554," ")</f>
        <v xml:space="preserve"> </v>
      </c>
      <c r="P554" s="1" t="str">
        <f>IFERROR(VLOOKUP(J:J,Прайс!A:F,6,0)*K554," ")</f>
        <v xml:space="preserve"> </v>
      </c>
      <c r="R554" s="7" t="str">
        <f>IFERROR(N554-(VLOOKUP(J:J,Прайс!A:J,10,0)+(#REF!+P554+O554+M554))," ")</f>
        <v xml:space="preserve"> </v>
      </c>
      <c r="S554" s="7"/>
      <c r="AC554" s="7" t="str">
        <f>IF(Z554&gt;0,Z554-(M554+P554+#REF!),"")</f>
        <v/>
      </c>
    </row>
    <row r="555" spans="13:29" ht="19" customHeight="1" x14ac:dyDescent="0.2">
      <c r="M555" s="1">
        <f t="shared" si="8"/>
        <v>0</v>
      </c>
      <c r="N555" s="1" t="str">
        <f>IFERROR(VLOOKUP(J:J,Прайс!A:C,3,0)*K555," ")</f>
        <v xml:space="preserve"> </v>
      </c>
      <c r="O555" s="7" t="str">
        <f>IFERROR(VLOOKUP(J:J,Прайс!A:E,5,0)*K555," ")</f>
        <v xml:space="preserve"> </v>
      </c>
      <c r="P555" s="1" t="str">
        <f>IFERROR(VLOOKUP(J:J,Прайс!A:F,6,0)*K555," ")</f>
        <v xml:space="preserve"> </v>
      </c>
      <c r="R555" s="7" t="str">
        <f>IFERROR(N555-(VLOOKUP(J:J,Прайс!A:J,10,0)+(#REF!+P555+O555+M555))," ")</f>
        <v xml:space="preserve"> </v>
      </c>
      <c r="S555" s="7"/>
      <c r="AC555" s="7" t="str">
        <f>IF(Z555&gt;0,Z555-(M555+P555+#REF!),"")</f>
        <v/>
      </c>
    </row>
    <row r="556" spans="13:29" ht="19" customHeight="1" x14ac:dyDescent="0.2">
      <c r="M556" s="1">
        <f t="shared" si="8"/>
        <v>0</v>
      </c>
      <c r="N556" s="1" t="str">
        <f>IFERROR(VLOOKUP(J:J,Прайс!A:C,3,0)*K556," ")</f>
        <v xml:space="preserve"> </v>
      </c>
      <c r="O556" s="7" t="str">
        <f>IFERROR(VLOOKUP(J:J,Прайс!A:E,5,0)*K556," ")</f>
        <v xml:space="preserve"> </v>
      </c>
      <c r="P556" s="1" t="str">
        <f>IFERROR(VLOOKUP(J:J,Прайс!A:F,6,0)*K556," ")</f>
        <v xml:space="preserve"> </v>
      </c>
      <c r="R556" s="7" t="str">
        <f>IFERROR(N556-(VLOOKUP(J:J,Прайс!A:J,10,0)+(#REF!+P556+O556+M556))," ")</f>
        <v xml:space="preserve"> </v>
      </c>
      <c r="S556" s="7"/>
      <c r="AC556" s="7" t="str">
        <f>IF(Z556&gt;0,Z556-(M556+P556+#REF!),"")</f>
        <v/>
      </c>
    </row>
    <row r="557" spans="13:29" ht="19" customHeight="1" x14ac:dyDescent="0.2">
      <c r="M557" s="1">
        <f t="shared" si="8"/>
        <v>0</v>
      </c>
      <c r="N557" s="1" t="str">
        <f>IFERROR(VLOOKUP(J:J,Прайс!A:C,3,0)*K557," ")</f>
        <v xml:space="preserve"> </v>
      </c>
      <c r="O557" s="7" t="str">
        <f>IFERROR(VLOOKUP(J:J,Прайс!A:E,5,0)*K557," ")</f>
        <v xml:space="preserve"> </v>
      </c>
      <c r="P557" s="1" t="str">
        <f>IFERROR(VLOOKUP(J:J,Прайс!A:F,6,0)*K557," ")</f>
        <v xml:space="preserve"> </v>
      </c>
      <c r="R557" s="7" t="str">
        <f>IFERROR(N557-(VLOOKUP(J:J,Прайс!A:J,10,0)+(#REF!+P557+O557+M557))," ")</f>
        <v xml:space="preserve"> </v>
      </c>
      <c r="S557" s="7"/>
      <c r="AC557" s="7" t="str">
        <f>IF(Z557&gt;0,Z557-(M557+P557+#REF!),"")</f>
        <v/>
      </c>
    </row>
    <row r="558" spans="13:29" ht="19" customHeight="1" x14ac:dyDescent="0.2">
      <c r="M558" s="1">
        <f t="shared" si="8"/>
        <v>0</v>
      </c>
      <c r="N558" s="1" t="str">
        <f>IFERROR(VLOOKUP(J:J,Прайс!A:C,3,0)*K558," ")</f>
        <v xml:space="preserve"> </v>
      </c>
      <c r="O558" s="7" t="str">
        <f>IFERROR(VLOOKUP(J:J,Прайс!A:E,5,0)*K558," ")</f>
        <v xml:space="preserve"> </v>
      </c>
      <c r="P558" s="1" t="str">
        <f>IFERROR(VLOOKUP(J:J,Прайс!A:F,6,0)*K558," ")</f>
        <v xml:space="preserve"> </v>
      </c>
      <c r="R558" s="7" t="str">
        <f>IFERROR(N558-(VLOOKUP(J:J,Прайс!A:J,10,0)+(#REF!+P558+O558+M558))," ")</f>
        <v xml:space="preserve"> </v>
      </c>
      <c r="S558" s="7"/>
      <c r="AC558" s="7" t="str">
        <f>IF(Z558&gt;0,Z558-(M558+P558+#REF!),"")</f>
        <v/>
      </c>
    </row>
    <row r="559" spans="13:29" ht="19" customHeight="1" x14ac:dyDescent="0.2">
      <c r="M559" s="1">
        <f t="shared" si="8"/>
        <v>0</v>
      </c>
      <c r="N559" s="1" t="str">
        <f>IFERROR(VLOOKUP(J:J,Прайс!A:C,3,0)*K559," ")</f>
        <v xml:space="preserve"> </v>
      </c>
      <c r="O559" s="7" t="str">
        <f>IFERROR(VLOOKUP(J:J,Прайс!A:E,5,0)*K559," ")</f>
        <v xml:space="preserve"> </v>
      </c>
      <c r="P559" s="1" t="str">
        <f>IFERROR(VLOOKUP(J:J,Прайс!A:F,6,0)*K559," ")</f>
        <v xml:space="preserve"> </v>
      </c>
      <c r="R559" s="7" t="str">
        <f>IFERROR(N559-(VLOOKUP(J:J,Прайс!A:J,10,0)+(#REF!+P559+O559+M559))," ")</f>
        <v xml:space="preserve"> </v>
      </c>
      <c r="S559" s="7"/>
      <c r="AC559" s="7" t="str">
        <f>IF(Z559&gt;0,Z559-(M559+P559+#REF!),"")</f>
        <v/>
      </c>
    </row>
    <row r="560" spans="13:29" ht="19" customHeight="1" x14ac:dyDescent="0.2">
      <c r="M560" s="1">
        <f t="shared" si="8"/>
        <v>0</v>
      </c>
      <c r="N560" s="1" t="str">
        <f>IFERROR(VLOOKUP(J:J,Прайс!A:C,3,0)*K560," ")</f>
        <v xml:space="preserve"> </v>
      </c>
      <c r="O560" s="7" t="str">
        <f>IFERROR(VLOOKUP(J:J,Прайс!A:E,5,0)*K560," ")</f>
        <v xml:space="preserve"> </v>
      </c>
      <c r="P560" s="1" t="str">
        <f>IFERROR(VLOOKUP(J:J,Прайс!A:F,6,0)*K560," ")</f>
        <v xml:space="preserve"> </v>
      </c>
      <c r="R560" s="7" t="str">
        <f>IFERROR(N560-(VLOOKUP(J:J,Прайс!A:J,10,0)+(#REF!+P560+O560+M560))," ")</f>
        <v xml:space="preserve"> </v>
      </c>
      <c r="S560" s="7"/>
      <c r="AC560" s="7" t="str">
        <f>IF(Z560&gt;0,Z560-(M560+P560+#REF!),"")</f>
        <v/>
      </c>
    </row>
    <row r="561" spans="13:29" ht="19" customHeight="1" x14ac:dyDescent="0.2">
      <c r="M561" s="1">
        <f t="shared" si="8"/>
        <v>0</v>
      </c>
      <c r="N561" s="1" t="str">
        <f>IFERROR(VLOOKUP(J:J,Прайс!A:C,3,0)*K561," ")</f>
        <v xml:space="preserve"> </v>
      </c>
      <c r="O561" s="7" t="str">
        <f>IFERROR(VLOOKUP(J:J,Прайс!A:E,5,0)*K561," ")</f>
        <v xml:space="preserve"> </v>
      </c>
      <c r="P561" s="1" t="str">
        <f>IFERROR(VLOOKUP(J:J,Прайс!A:F,6,0)*K561," ")</f>
        <v xml:space="preserve"> </v>
      </c>
      <c r="R561" s="7" t="str">
        <f>IFERROR(N561-(VLOOKUP(J:J,Прайс!A:J,10,0)+(#REF!+P561+O561+M561))," ")</f>
        <v xml:space="preserve"> </v>
      </c>
      <c r="S561" s="7"/>
      <c r="AC561" s="7" t="str">
        <f>IF(Z561&gt;0,Z561-(M561+P561+#REF!),"")</f>
        <v/>
      </c>
    </row>
    <row r="562" spans="13:29" ht="19" customHeight="1" x14ac:dyDescent="0.2">
      <c r="M562" s="1">
        <f t="shared" si="8"/>
        <v>0</v>
      </c>
      <c r="N562" s="1" t="str">
        <f>IFERROR(VLOOKUP(J:J,Прайс!A:C,3,0)*K562," ")</f>
        <v xml:space="preserve"> </v>
      </c>
      <c r="O562" s="7" t="str">
        <f>IFERROR(VLOOKUP(J:J,Прайс!A:E,5,0)*K562," ")</f>
        <v xml:space="preserve"> </v>
      </c>
      <c r="P562" s="1" t="str">
        <f>IFERROR(VLOOKUP(J:J,Прайс!A:F,6,0)*K562," ")</f>
        <v xml:space="preserve"> </v>
      </c>
      <c r="R562" s="7" t="str">
        <f>IFERROR(N562-(VLOOKUP(J:J,Прайс!A:J,10,0)+(#REF!+P562+O562+M562))," ")</f>
        <v xml:space="preserve"> </v>
      </c>
      <c r="S562" s="7"/>
      <c r="AC562" s="7" t="str">
        <f>IF(Z562&gt;0,Z562-(M562+P562+#REF!),"")</f>
        <v/>
      </c>
    </row>
    <row r="563" spans="13:29" ht="19" customHeight="1" x14ac:dyDescent="0.2">
      <c r="M563" s="1">
        <f t="shared" si="8"/>
        <v>0</v>
      </c>
      <c r="N563" s="1" t="str">
        <f>IFERROR(VLOOKUP(J:J,Прайс!A:C,3,0)*K563," ")</f>
        <v xml:space="preserve"> </v>
      </c>
      <c r="O563" s="7" t="str">
        <f>IFERROR(VLOOKUP(J:J,Прайс!A:E,5,0)*K563," ")</f>
        <v xml:space="preserve"> </v>
      </c>
      <c r="P563" s="1" t="str">
        <f>IFERROR(VLOOKUP(J:J,Прайс!A:F,6,0)*K563," ")</f>
        <v xml:space="preserve"> </v>
      </c>
      <c r="R563" s="7" t="str">
        <f>IFERROR(N563-(VLOOKUP(J:J,Прайс!A:J,10,0)+(#REF!+P563+O563+M563))," ")</f>
        <v xml:space="preserve"> </v>
      </c>
      <c r="S563" s="7"/>
      <c r="AC563" s="7" t="str">
        <f>IF(Z563&gt;0,Z563-(M563+P563+#REF!),"")</f>
        <v/>
      </c>
    </row>
    <row r="564" spans="13:29" ht="19" customHeight="1" x14ac:dyDescent="0.2">
      <c r="M564" s="1">
        <f t="shared" si="8"/>
        <v>0</v>
      </c>
      <c r="N564" s="1" t="str">
        <f>IFERROR(VLOOKUP(J:J,Прайс!A:C,3,0)*K564," ")</f>
        <v xml:space="preserve"> </v>
      </c>
      <c r="O564" s="7" t="str">
        <f>IFERROR(VLOOKUP(J:J,Прайс!A:E,5,0)*K564," ")</f>
        <v xml:space="preserve"> </v>
      </c>
      <c r="P564" s="1" t="str">
        <f>IFERROR(VLOOKUP(J:J,Прайс!A:F,6,0)*K564," ")</f>
        <v xml:space="preserve"> </v>
      </c>
      <c r="R564" s="7" t="str">
        <f>IFERROR(N564-(VLOOKUP(J:J,Прайс!A:J,10,0)+(#REF!+P564+O564+M564))," ")</f>
        <v xml:space="preserve"> </v>
      </c>
      <c r="S564" s="7"/>
      <c r="AC564" s="7" t="str">
        <f>IF(Z564&gt;0,Z564-(M564+P564+#REF!),"")</f>
        <v/>
      </c>
    </row>
    <row r="565" spans="13:29" ht="19" customHeight="1" x14ac:dyDescent="0.2">
      <c r="M565" s="1">
        <f t="shared" si="8"/>
        <v>0</v>
      </c>
      <c r="N565" s="1" t="str">
        <f>IFERROR(VLOOKUP(J:J,Прайс!A:C,3,0)*K565," ")</f>
        <v xml:space="preserve"> </v>
      </c>
      <c r="O565" s="7" t="str">
        <f>IFERROR(VLOOKUP(J:J,Прайс!A:E,5,0)*K565," ")</f>
        <v xml:space="preserve"> </v>
      </c>
      <c r="P565" s="1" t="str">
        <f>IFERROR(VLOOKUP(J:J,Прайс!A:F,6,0)*K565," ")</f>
        <v xml:space="preserve"> </v>
      </c>
      <c r="R565" s="7" t="str">
        <f>IFERROR(N565-(VLOOKUP(J:J,Прайс!A:J,10,0)+(#REF!+P565+O565+M565))," ")</f>
        <v xml:space="preserve"> </v>
      </c>
      <c r="S565" s="7"/>
      <c r="AC565" s="7" t="str">
        <f>IF(Z565&gt;0,Z565-(M565+P565+#REF!),"")</f>
        <v/>
      </c>
    </row>
    <row r="566" spans="13:29" ht="19" customHeight="1" x14ac:dyDescent="0.2">
      <c r="M566" s="1">
        <f t="shared" si="8"/>
        <v>0</v>
      </c>
      <c r="N566" s="1" t="str">
        <f>IFERROR(VLOOKUP(J:J,Прайс!A:C,3,0)*K566," ")</f>
        <v xml:space="preserve"> </v>
      </c>
      <c r="O566" s="7" t="str">
        <f>IFERROR(VLOOKUP(J:J,Прайс!A:E,5,0)*K566," ")</f>
        <v xml:space="preserve"> </v>
      </c>
      <c r="P566" s="1" t="str">
        <f>IFERROR(VLOOKUP(J:J,Прайс!A:F,6,0)*K566," ")</f>
        <v xml:space="preserve"> </v>
      </c>
      <c r="R566" s="7" t="str">
        <f>IFERROR(N566-(VLOOKUP(J:J,Прайс!A:J,10,0)+(#REF!+P566+O566+M566))," ")</f>
        <v xml:space="preserve"> </v>
      </c>
      <c r="S566" s="7"/>
      <c r="AC566" s="7" t="str">
        <f>IF(Z566&gt;0,Z566-(M566+P566+#REF!),"")</f>
        <v/>
      </c>
    </row>
    <row r="567" spans="13:29" ht="19" customHeight="1" x14ac:dyDescent="0.2">
      <c r="M567" s="1">
        <f t="shared" si="8"/>
        <v>0</v>
      </c>
      <c r="N567" s="1" t="str">
        <f>IFERROR(VLOOKUP(J:J,Прайс!A:C,3,0)*K567," ")</f>
        <v xml:space="preserve"> </v>
      </c>
      <c r="O567" s="7" t="str">
        <f>IFERROR(VLOOKUP(J:J,Прайс!A:E,5,0)*K567," ")</f>
        <v xml:space="preserve"> </v>
      </c>
      <c r="P567" s="1" t="str">
        <f>IFERROR(VLOOKUP(J:J,Прайс!A:F,6,0)*K567," ")</f>
        <v xml:space="preserve"> </v>
      </c>
      <c r="R567" s="7" t="str">
        <f>IFERROR(N567-(VLOOKUP(J:J,Прайс!A:J,10,0)+(#REF!+P567+O567+M567))," ")</f>
        <v xml:space="preserve"> </v>
      </c>
      <c r="S567" s="7"/>
      <c r="AC567" s="7" t="str">
        <f>IF(Z567&gt;0,Z567-(M567+P567+#REF!),"")</f>
        <v/>
      </c>
    </row>
    <row r="568" spans="13:29" ht="19" customHeight="1" x14ac:dyDescent="0.2">
      <c r="M568" s="1">
        <f t="shared" si="8"/>
        <v>0</v>
      </c>
      <c r="N568" s="1" t="str">
        <f>IFERROR(VLOOKUP(J:J,Прайс!A:C,3,0)*K568," ")</f>
        <v xml:space="preserve"> </v>
      </c>
      <c r="O568" s="7" t="str">
        <f>IFERROR(VLOOKUP(J:J,Прайс!A:E,5,0)*K568," ")</f>
        <v xml:space="preserve"> </v>
      </c>
      <c r="P568" s="1" t="str">
        <f>IFERROR(VLOOKUP(J:J,Прайс!A:F,6,0)*K568," ")</f>
        <v xml:space="preserve"> </v>
      </c>
      <c r="R568" s="7" t="str">
        <f>IFERROR(N568-(VLOOKUP(J:J,Прайс!A:J,10,0)+(#REF!+P568+O568+M568))," ")</f>
        <v xml:space="preserve"> </v>
      </c>
      <c r="S568" s="7"/>
      <c r="AC568" s="7" t="str">
        <f>IF(Z568&gt;0,Z568-(M568+P568+#REF!),"")</f>
        <v/>
      </c>
    </row>
    <row r="569" spans="13:29" ht="19" customHeight="1" x14ac:dyDescent="0.2">
      <c r="M569" s="1">
        <f t="shared" si="8"/>
        <v>0</v>
      </c>
      <c r="N569" s="1" t="str">
        <f>IFERROR(VLOOKUP(J:J,Прайс!A:C,3,0)*K569," ")</f>
        <v xml:space="preserve"> </v>
      </c>
      <c r="O569" s="7" t="str">
        <f>IFERROR(VLOOKUP(J:J,Прайс!A:E,5,0)*K569," ")</f>
        <v xml:space="preserve"> </v>
      </c>
      <c r="P569" s="1" t="str">
        <f>IFERROR(VLOOKUP(J:J,Прайс!A:F,6,0)*K569," ")</f>
        <v xml:space="preserve"> </v>
      </c>
      <c r="R569" s="7" t="str">
        <f>IFERROR(N569-(VLOOKUP(J:J,Прайс!A:J,10,0)+(#REF!+P569+O569+M569))," ")</f>
        <v xml:space="preserve"> </v>
      </c>
      <c r="S569" s="7"/>
      <c r="AC569" s="7" t="str">
        <f>IF(Z569&gt;0,Z569-(M569+P569+#REF!),"")</f>
        <v/>
      </c>
    </row>
    <row r="570" spans="13:29" ht="19" customHeight="1" x14ac:dyDescent="0.2">
      <c r="M570" s="1">
        <f t="shared" si="8"/>
        <v>0</v>
      </c>
      <c r="N570" s="1" t="str">
        <f>IFERROR(VLOOKUP(J:J,Прайс!A:C,3,0)*K570," ")</f>
        <v xml:space="preserve"> </v>
      </c>
      <c r="O570" s="7" t="str">
        <f>IFERROR(VLOOKUP(J:J,Прайс!A:E,5,0)*K570," ")</f>
        <v xml:space="preserve"> </v>
      </c>
      <c r="P570" s="1" t="str">
        <f>IFERROR(VLOOKUP(J:J,Прайс!A:F,6,0)*K570," ")</f>
        <v xml:space="preserve"> </v>
      </c>
      <c r="R570" s="7" t="str">
        <f>IFERROR(N570-(VLOOKUP(J:J,Прайс!A:J,10,0)+(#REF!+P570+O570+M570))," ")</f>
        <v xml:space="preserve"> </v>
      </c>
      <c r="S570" s="7"/>
      <c r="AC570" s="7" t="str">
        <f>IF(Z570&gt;0,Z570-(M570+P570+#REF!),"")</f>
        <v/>
      </c>
    </row>
    <row r="571" spans="13:29" ht="19" customHeight="1" x14ac:dyDescent="0.2">
      <c r="M571" s="1">
        <f t="shared" si="8"/>
        <v>0</v>
      </c>
      <c r="N571" s="1" t="str">
        <f>IFERROR(VLOOKUP(J:J,Прайс!A:C,3,0)*K571," ")</f>
        <v xml:space="preserve"> </v>
      </c>
      <c r="O571" s="7" t="str">
        <f>IFERROR(VLOOKUP(J:J,Прайс!A:E,5,0)*K571," ")</f>
        <v xml:space="preserve"> </v>
      </c>
      <c r="P571" s="1" t="str">
        <f>IFERROR(VLOOKUP(J:J,Прайс!A:F,6,0)*K571," ")</f>
        <v xml:space="preserve"> </v>
      </c>
      <c r="R571" s="7" t="str">
        <f>IFERROR(N571-(VLOOKUP(J:J,Прайс!A:J,10,0)+(#REF!+P571+O571+M571))," ")</f>
        <v xml:space="preserve"> </v>
      </c>
      <c r="S571" s="7"/>
      <c r="AC571" s="7" t="str">
        <f>IF(Z571&gt;0,Z571-(M571+P571+#REF!),"")</f>
        <v/>
      </c>
    </row>
    <row r="572" spans="13:29" ht="19" customHeight="1" x14ac:dyDescent="0.2">
      <c r="M572" s="1">
        <f t="shared" si="8"/>
        <v>0</v>
      </c>
      <c r="N572" s="1" t="str">
        <f>IFERROR(VLOOKUP(J:J,Прайс!A:C,3,0)*K572," ")</f>
        <v xml:space="preserve"> </v>
      </c>
      <c r="O572" s="7" t="str">
        <f>IFERROR(VLOOKUP(J:J,Прайс!A:E,5,0)*K572," ")</f>
        <v xml:space="preserve"> </v>
      </c>
      <c r="P572" s="1" t="str">
        <f>IFERROR(VLOOKUP(J:J,Прайс!A:F,6,0)*K572," ")</f>
        <v xml:space="preserve"> </v>
      </c>
      <c r="R572" s="7" t="str">
        <f>IFERROR(N572-(VLOOKUP(J:J,Прайс!A:J,10,0)+(#REF!+P572+O572+M572))," ")</f>
        <v xml:space="preserve"> </v>
      </c>
      <c r="S572" s="7"/>
      <c r="AC572" s="7" t="str">
        <f>IF(Z572&gt;0,Z572-(M572+P572+#REF!),"")</f>
        <v/>
      </c>
    </row>
    <row r="573" spans="13:29" ht="19" customHeight="1" x14ac:dyDescent="0.2">
      <c r="M573" s="1">
        <f t="shared" si="8"/>
        <v>0</v>
      </c>
      <c r="N573" s="1" t="str">
        <f>IFERROR(VLOOKUP(J:J,Прайс!A:C,3,0)*K573," ")</f>
        <v xml:space="preserve"> </v>
      </c>
      <c r="O573" s="7" t="str">
        <f>IFERROR(VLOOKUP(J:J,Прайс!A:E,5,0)*K573," ")</f>
        <v xml:space="preserve"> </v>
      </c>
      <c r="P573" s="1" t="str">
        <f>IFERROR(VLOOKUP(J:J,Прайс!A:F,6,0)*K573," ")</f>
        <v xml:space="preserve"> </v>
      </c>
      <c r="R573" s="7" t="str">
        <f>IFERROR(N573-(VLOOKUP(J:J,Прайс!A:J,10,0)+(#REF!+P573+O573+M573))," ")</f>
        <v xml:space="preserve"> </v>
      </c>
      <c r="S573" s="7"/>
      <c r="AC573" s="7" t="str">
        <f>IF(Z573&gt;0,Z573-(M573+P573+#REF!),"")</f>
        <v/>
      </c>
    </row>
    <row r="574" spans="13:29" ht="19" customHeight="1" x14ac:dyDescent="0.2">
      <c r="M574" s="1">
        <f t="shared" si="8"/>
        <v>0</v>
      </c>
      <c r="N574" s="1" t="str">
        <f>IFERROR(VLOOKUP(J:J,Прайс!A:C,3,0)*K574," ")</f>
        <v xml:space="preserve"> </v>
      </c>
      <c r="O574" s="7" t="str">
        <f>IFERROR(VLOOKUP(J:J,Прайс!A:E,5,0)*K574," ")</f>
        <v xml:space="preserve"> </v>
      </c>
      <c r="P574" s="1" t="str">
        <f>IFERROR(VLOOKUP(J:J,Прайс!A:F,6,0)*K574," ")</f>
        <v xml:space="preserve"> </v>
      </c>
      <c r="R574" s="7" t="str">
        <f>IFERROR(N574-(VLOOKUP(J:J,Прайс!A:J,10,0)+(#REF!+P574+O574+M574))," ")</f>
        <v xml:space="preserve"> </v>
      </c>
      <c r="S574" s="7"/>
      <c r="AC574" s="7" t="str">
        <f>IF(Z574&gt;0,Z574-(M574+P574+#REF!),"")</f>
        <v/>
      </c>
    </row>
    <row r="575" spans="13:29" ht="19" customHeight="1" x14ac:dyDescent="0.2">
      <c r="M575" s="1">
        <f t="shared" si="8"/>
        <v>0</v>
      </c>
      <c r="N575" s="1" t="str">
        <f>IFERROR(VLOOKUP(J:J,Прайс!A:C,3,0)*K575," ")</f>
        <v xml:space="preserve"> </v>
      </c>
      <c r="O575" s="7" t="str">
        <f>IFERROR(VLOOKUP(J:J,Прайс!A:E,5,0)*K575," ")</f>
        <v xml:space="preserve"> </v>
      </c>
      <c r="P575" s="1" t="str">
        <f>IFERROR(VLOOKUP(J:J,Прайс!A:F,6,0)*K575," ")</f>
        <v xml:space="preserve"> </v>
      </c>
      <c r="R575" s="7" t="str">
        <f>IFERROR(N575-(VLOOKUP(J:J,Прайс!A:J,10,0)+(#REF!+P575+O575+M575))," ")</f>
        <v xml:space="preserve"> </v>
      </c>
      <c r="S575" s="7"/>
      <c r="AC575" s="7" t="str">
        <f>IF(Z575&gt;0,Z575-(M575+P575+#REF!),"")</f>
        <v/>
      </c>
    </row>
    <row r="576" spans="13:29" ht="19" customHeight="1" x14ac:dyDescent="0.2">
      <c r="M576" s="1">
        <f t="shared" si="8"/>
        <v>0</v>
      </c>
      <c r="N576" s="1" t="str">
        <f>IFERROR(VLOOKUP(J:J,Прайс!A:C,3,0)*K576," ")</f>
        <v xml:space="preserve"> </v>
      </c>
      <c r="O576" s="7" t="str">
        <f>IFERROR(VLOOKUP(J:J,Прайс!A:E,5,0)*K576," ")</f>
        <v xml:space="preserve"> </v>
      </c>
      <c r="P576" s="1" t="str">
        <f>IFERROR(VLOOKUP(J:J,Прайс!A:F,6,0)*K576," ")</f>
        <v xml:space="preserve"> </v>
      </c>
      <c r="R576" s="7" t="str">
        <f>IFERROR(N576-(VLOOKUP(J:J,Прайс!A:J,10,0)+(#REF!+P576+O576+M576))," ")</f>
        <v xml:space="preserve"> </v>
      </c>
      <c r="S576" s="7"/>
      <c r="AC576" s="7" t="str">
        <f>IF(Z576&gt;0,Z576-(M576+P576+#REF!),"")</f>
        <v/>
      </c>
    </row>
    <row r="577" spans="13:29" ht="19" customHeight="1" x14ac:dyDescent="0.2">
      <c r="M577" s="1">
        <f t="shared" si="8"/>
        <v>0</v>
      </c>
      <c r="N577" s="1" t="str">
        <f>IFERROR(VLOOKUP(J:J,Прайс!A:C,3,0)*K577," ")</f>
        <v xml:space="preserve"> </v>
      </c>
      <c r="O577" s="7" t="str">
        <f>IFERROR(VLOOKUP(J:J,Прайс!A:E,5,0)*K577," ")</f>
        <v xml:space="preserve"> </v>
      </c>
      <c r="P577" s="1" t="str">
        <f>IFERROR(VLOOKUP(J:J,Прайс!A:F,6,0)*K577," ")</f>
        <v xml:space="preserve"> </v>
      </c>
      <c r="R577" s="7" t="str">
        <f>IFERROR(N577-(VLOOKUP(J:J,Прайс!A:J,10,0)+(#REF!+P577+O577+M577))," ")</f>
        <v xml:space="preserve"> </v>
      </c>
      <c r="S577" s="7"/>
      <c r="AC577" s="7" t="str">
        <f>IF(Z577&gt;0,Z577-(M577+P577+#REF!),"")</f>
        <v/>
      </c>
    </row>
    <row r="578" spans="13:29" ht="19" customHeight="1" x14ac:dyDescent="0.2">
      <c r="M578" s="1">
        <f t="shared" si="8"/>
        <v>0</v>
      </c>
      <c r="N578" s="1" t="str">
        <f>IFERROR(VLOOKUP(J:J,Прайс!A:C,3,0)*K578," ")</f>
        <v xml:space="preserve"> </v>
      </c>
      <c r="O578" s="7" t="str">
        <f>IFERROR(VLOOKUP(J:J,Прайс!A:E,5,0)*K578," ")</f>
        <v xml:space="preserve"> </v>
      </c>
      <c r="P578" s="1" t="str">
        <f>IFERROR(VLOOKUP(J:J,Прайс!A:F,6,0)*K578," ")</f>
        <v xml:space="preserve"> </v>
      </c>
      <c r="R578" s="7" t="str">
        <f>IFERROR(N578-(VLOOKUP(J:J,Прайс!A:J,10,0)+(#REF!+P578+O578+M578))," ")</f>
        <v xml:space="preserve"> </v>
      </c>
      <c r="S578" s="7"/>
      <c r="AC578" s="7" t="str">
        <f>IF(Z578&gt;0,Z578-(M578+P578+#REF!),"")</f>
        <v/>
      </c>
    </row>
    <row r="579" spans="13:29" ht="19" customHeight="1" x14ac:dyDescent="0.2">
      <c r="M579" s="1">
        <f t="shared" si="8"/>
        <v>0</v>
      </c>
      <c r="N579" s="1" t="str">
        <f>IFERROR(VLOOKUP(J:J,Прайс!A:C,3,0)*K579," ")</f>
        <v xml:space="preserve"> </v>
      </c>
      <c r="O579" s="7" t="str">
        <f>IFERROR(VLOOKUP(J:J,Прайс!A:E,5,0)*K579," ")</f>
        <v xml:space="preserve"> </v>
      </c>
      <c r="P579" s="1" t="str">
        <f>IFERROR(VLOOKUP(J:J,Прайс!A:F,6,0)*K579," ")</f>
        <v xml:space="preserve"> </v>
      </c>
      <c r="R579" s="7" t="str">
        <f>IFERROR(N579-(VLOOKUP(J:J,Прайс!A:J,10,0)+(#REF!+P579+O579+M579))," ")</f>
        <v xml:space="preserve"> </v>
      </c>
      <c r="S579" s="7"/>
      <c r="AC579" s="7" t="str">
        <f>IF(Z579&gt;0,Z579-(M579+P579+#REF!),"")</f>
        <v/>
      </c>
    </row>
    <row r="580" spans="13:29" ht="19" customHeight="1" x14ac:dyDescent="0.2">
      <c r="M580" s="1">
        <f t="shared" ref="M580:M643" si="9">IFERROR(L580*K580," ")</f>
        <v>0</v>
      </c>
      <c r="N580" s="1" t="str">
        <f>IFERROR(VLOOKUP(J:J,Прайс!A:C,3,0)*K580," ")</f>
        <v xml:space="preserve"> </v>
      </c>
      <c r="O580" s="7" t="str">
        <f>IFERROR(VLOOKUP(J:J,Прайс!A:E,5,0)*K580," ")</f>
        <v xml:space="preserve"> </v>
      </c>
      <c r="P580" s="1" t="str">
        <f>IFERROR(VLOOKUP(J:J,Прайс!A:F,6,0)*K580," ")</f>
        <v xml:space="preserve"> </v>
      </c>
      <c r="R580" s="7" t="str">
        <f>IFERROR(N580-(VLOOKUP(J:J,Прайс!A:J,10,0)+(#REF!+P580+O580+M580))," ")</f>
        <v xml:space="preserve"> </v>
      </c>
      <c r="S580" s="7"/>
      <c r="AC580" s="7" t="str">
        <f>IF(Z580&gt;0,Z580-(M580+P580+#REF!),"")</f>
        <v/>
      </c>
    </row>
    <row r="581" spans="13:29" ht="19" customHeight="1" x14ac:dyDescent="0.2">
      <c r="M581" s="1">
        <f t="shared" si="9"/>
        <v>0</v>
      </c>
      <c r="N581" s="1" t="str">
        <f>IFERROR(VLOOKUP(J:J,Прайс!A:C,3,0)*K581," ")</f>
        <v xml:space="preserve"> </v>
      </c>
      <c r="O581" s="7" t="str">
        <f>IFERROR(VLOOKUP(J:J,Прайс!A:E,5,0)*K581," ")</f>
        <v xml:space="preserve"> </v>
      </c>
      <c r="P581" s="1" t="str">
        <f>IFERROR(VLOOKUP(J:J,Прайс!A:F,6,0)*K581," ")</f>
        <v xml:space="preserve"> </v>
      </c>
      <c r="R581" s="7" t="str">
        <f>IFERROR(N581-(VLOOKUP(J:J,Прайс!A:J,10,0)+(#REF!+P581+O581+M581))," ")</f>
        <v xml:space="preserve"> </v>
      </c>
      <c r="S581" s="7"/>
      <c r="AC581" s="7" t="str">
        <f>IF(Z581&gt;0,Z581-(M581+P581+#REF!),"")</f>
        <v/>
      </c>
    </row>
    <row r="582" spans="13:29" ht="19" customHeight="1" x14ac:dyDescent="0.2">
      <c r="M582" s="1">
        <f t="shared" si="9"/>
        <v>0</v>
      </c>
      <c r="N582" s="1" t="str">
        <f>IFERROR(VLOOKUP(J:J,Прайс!A:C,3,0)*K582," ")</f>
        <v xml:space="preserve"> </v>
      </c>
      <c r="O582" s="7" t="str">
        <f>IFERROR(VLOOKUP(J:J,Прайс!A:E,5,0)*K582," ")</f>
        <v xml:space="preserve"> </v>
      </c>
      <c r="P582" s="1" t="str">
        <f>IFERROR(VLOOKUP(J:J,Прайс!A:F,6,0)*K582," ")</f>
        <v xml:space="preserve"> </v>
      </c>
      <c r="R582" s="7" t="str">
        <f>IFERROR(N582-(VLOOKUP(J:J,Прайс!A:J,10,0)+(#REF!+P582+O582+M582))," ")</f>
        <v xml:space="preserve"> </v>
      </c>
      <c r="S582" s="7"/>
      <c r="AC582" s="7" t="str">
        <f>IF(Z582&gt;0,Z582-(M582+P582+#REF!),"")</f>
        <v/>
      </c>
    </row>
    <row r="583" spans="13:29" ht="19" customHeight="1" x14ac:dyDescent="0.2">
      <c r="M583" s="1">
        <f t="shared" si="9"/>
        <v>0</v>
      </c>
      <c r="N583" s="1" t="str">
        <f>IFERROR(VLOOKUP(J:J,Прайс!A:C,3,0)*K583," ")</f>
        <v xml:space="preserve"> </v>
      </c>
      <c r="O583" s="7" t="str">
        <f>IFERROR(VLOOKUP(J:J,Прайс!A:E,5,0)*K583," ")</f>
        <v xml:space="preserve"> </v>
      </c>
      <c r="P583" s="1" t="str">
        <f>IFERROR(VLOOKUP(J:J,Прайс!A:F,6,0)*K583," ")</f>
        <v xml:space="preserve"> </v>
      </c>
      <c r="R583" s="7" t="str">
        <f>IFERROR(N583-(VLOOKUP(J:J,Прайс!A:J,10,0)+(#REF!+P583+O583+M583))," ")</f>
        <v xml:space="preserve"> </v>
      </c>
      <c r="S583" s="7"/>
      <c r="AC583" s="7" t="str">
        <f>IF(Z583&gt;0,Z583-(M583+P583+#REF!),"")</f>
        <v/>
      </c>
    </row>
    <row r="584" spans="13:29" ht="19" customHeight="1" x14ac:dyDescent="0.2">
      <c r="M584" s="1">
        <f t="shared" si="9"/>
        <v>0</v>
      </c>
      <c r="N584" s="1" t="str">
        <f>IFERROR(VLOOKUP(J:J,Прайс!A:C,3,0)*K584," ")</f>
        <v xml:space="preserve"> </v>
      </c>
      <c r="O584" s="7" t="str">
        <f>IFERROR(VLOOKUP(J:J,Прайс!A:E,5,0)*K584," ")</f>
        <v xml:space="preserve"> </v>
      </c>
      <c r="P584" s="1" t="str">
        <f>IFERROR(VLOOKUP(J:J,Прайс!A:F,6,0)*K584," ")</f>
        <v xml:space="preserve"> </v>
      </c>
      <c r="R584" s="7" t="str">
        <f>IFERROR(N584-(VLOOKUP(J:J,Прайс!A:J,10,0)+(#REF!+P584+O584+M584))," ")</f>
        <v xml:space="preserve"> </v>
      </c>
      <c r="S584" s="7"/>
      <c r="AC584" s="7" t="str">
        <f>IF(Z584&gt;0,Z584-(M584+P584+#REF!),"")</f>
        <v/>
      </c>
    </row>
    <row r="585" spans="13:29" ht="19" customHeight="1" x14ac:dyDescent="0.2">
      <c r="M585" s="1">
        <f t="shared" si="9"/>
        <v>0</v>
      </c>
      <c r="N585" s="1" t="str">
        <f>IFERROR(VLOOKUP(J:J,Прайс!A:C,3,0)*K585," ")</f>
        <v xml:space="preserve"> </v>
      </c>
      <c r="O585" s="7" t="str">
        <f>IFERROR(VLOOKUP(J:J,Прайс!A:E,5,0)*K585," ")</f>
        <v xml:space="preserve"> </v>
      </c>
      <c r="P585" s="1" t="str">
        <f>IFERROR(VLOOKUP(J:J,Прайс!A:F,6,0)*K585," ")</f>
        <v xml:space="preserve"> </v>
      </c>
      <c r="R585" s="7" t="str">
        <f>IFERROR(N585-(VLOOKUP(J:J,Прайс!A:J,10,0)+(#REF!+P585+O585+M585))," ")</f>
        <v xml:space="preserve"> </v>
      </c>
      <c r="S585" s="7"/>
      <c r="AC585" s="7" t="str">
        <f>IF(Z585&gt;0,Z585-(M585+P585+#REF!),"")</f>
        <v/>
      </c>
    </row>
    <row r="586" spans="13:29" ht="19" customHeight="1" x14ac:dyDescent="0.2">
      <c r="M586" s="1">
        <f t="shared" si="9"/>
        <v>0</v>
      </c>
      <c r="N586" s="1" t="str">
        <f>IFERROR(VLOOKUP(J:J,Прайс!A:C,3,0)*K586," ")</f>
        <v xml:space="preserve"> </v>
      </c>
      <c r="O586" s="7" t="str">
        <f>IFERROR(VLOOKUP(J:J,Прайс!A:E,5,0)*K586," ")</f>
        <v xml:space="preserve"> </v>
      </c>
      <c r="P586" s="1" t="str">
        <f>IFERROR(VLOOKUP(J:J,Прайс!A:F,6,0)*K586," ")</f>
        <v xml:space="preserve"> </v>
      </c>
      <c r="R586" s="7" t="str">
        <f>IFERROR(N586-(VLOOKUP(J:J,Прайс!A:J,10,0)+(#REF!+P586+O586+M586))," ")</f>
        <v xml:space="preserve"> </v>
      </c>
      <c r="S586" s="7"/>
      <c r="AC586" s="7" t="str">
        <f>IF(Z586&gt;0,Z586-(M586+P586+#REF!),"")</f>
        <v/>
      </c>
    </row>
    <row r="587" spans="13:29" ht="19" customHeight="1" x14ac:dyDescent="0.2">
      <c r="M587" s="1">
        <f t="shared" si="9"/>
        <v>0</v>
      </c>
      <c r="N587" s="1" t="str">
        <f>IFERROR(VLOOKUP(J:J,Прайс!A:C,3,0)*K587," ")</f>
        <v xml:space="preserve"> </v>
      </c>
      <c r="O587" s="7" t="str">
        <f>IFERROR(VLOOKUP(J:J,Прайс!A:E,5,0)*K587," ")</f>
        <v xml:space="preserve"> </v>
      </c>
      <c r="P587" s="1" t="str">
        <f>IFERROR(VLOOKUP(J:J,Прайс!A:F,6,0)*K587," ")</f>
        <v xml:space="preserve"> </v>
      </c>
      <c r="R587" s="7" t="str">
        <f>IFERROR(N587-(VLOOKUP(J:J,Прайс!A:J,10,0)+(#REF!+P587+O587+M587))," ")</f>
        <v xml:space="preserve"> </v>
      </c>
      <c r="S587" s="7"/>
      <c r="AC587" s="7" t="str">
        <f>IF(Z587&gt;0,Z587-(M587+P587+#REF!),"")</f>
        <v/>
      </c>
    </row>
    <row r="588" spans="13:29" ht="19" customHeight="1" x14ac:dyDescent="0.2">
      <c r="M588" s="1">
        <f t="shared" si="9"/>
        <v>0</v>
      </c>
      <c r="N588" s="1" t="str">
        <f>IFERROR(VLOOKUP(J:J,Прайс!A:C,3,0)*K588," ")</f>
        <v xml:space="preserve"> </v>
      </c>
      <c r="O588" s="7" t="str">
        <f>IFERROR(VLOOKUP(J:J,Прайс!A:E,5,0)*K588," ")</f>
        <v xml:space="preserve"> </v>
      </c>
      <c r="P588" s="1" t="str">
        <f>IFERROR(VLOOKUP(J:J,Прайс!A:F,6,0)*K588," ")</f>
        <v xml:space="preserve"> </v>
      </c>
      <c r="R588" s="7" t="str">
        <f>IFERROR(N588-(VLOOKUP(J:J,Прайс!A:J,10,0)+(#REF!+P588+O588+M588))," ")</f>
        <v xml:space="preserve"> </v>
      </c>
      <c r="S588" s="7"/>
      <c r="AC588" s="7" t="str">
        <f>IF(Z588&gt;0,Z588-(M588+P588+#REF!),"")</f>
        <v/>
      </c>
    </row>
    <row r="589" spans="13:29" ht="19" customHeight="1" x14ac:dyDescent="0.2">
      <c r="M589" s="1">
        <f t="shared" si="9"/>
        <v>0</v>
      </c>
      <c r="N589" s="1" t="str">
        <f>IFERROR(VLOOKUP(J:J,Прайс!A:C,3,0)*K589," ")</f>
        <v xml:space="preserve"> </v>
      </c>
      <c r="O589" s="7" t="str">
        <f>IFERROR(VLOOKUP(J:J,Прайс!A:E,5,0)*K589," ")</f>
        <v xml:space="preserve"> </v>
      </c>
      <c r="P589" s="1" t="str">
        <f>IFERROR(VLOOKUP(J:J,Прайс!A:F,6,0)*K589," ")</f>
        <v xml:space="preserve"> </v>
      </c>
      <c r="R589" s="7" t="str">
        <f>IFERROR(N589-(VLOOKUP(J:J,Прайс!A:J,10,0)+(#REF!+P589+O589+M589))," ")</f>
        <v xml:space="preserve"> </v>
      </c>
      <c r="S589" s="7"/>
      <c r="AC589" s="7" t="str">
        <f>IF(Z589&gt;0,Z589-(M589+P589+#REF!),"")</f>
        <v/>
      </c>
    </row>
    <row r="590" spans="13:29" ht="19" customHeight="1" x14ac:dyDescent="0.2">
      <c r="M590" s="1">
        <f t="shared" si="9"/>
        <v>0</v>
      </c>
      <c r="N590" s="1" t="str">
        <f>IFERROR(VLOOKUP(J:J,Прайс!A:C,3,0)*K590," ")</f>
        <v xml:space="preserve"> </v>
      </c>
      <c r="O590" s="7" t="str">
        <f>IFERROR(VLOOKUP(J:J,Прайс!A:E,5,0)*K590," ")</f>
        <v xml:space="preserve"> </v>
      </c>
      <c r="P590" s="1" t="str">
        <f>IFERROR(VLOOKUP(J:J,Прайс!A:F,6,0)*K590," ")</f>
        <v xml:space="preserve"> </v>
      </c>
      <c r="R590" s="7" t="str">
        <f>IFERROR(N590-(VLOOKUP(J:J,Прайс!A:J,10,0)+(#REF!+P590+O590+M590))," ")</f>
        <v xml:space="preserve"> </v>
      </c>
      <c r="S590" s="7"/>
      <c r="AC590" s="7" t="str">
        <f>IF(Z590&gt;0,Z590-(M590+P590+#REF!),"")</f>
        <v/>
      </c>
    </row>
    <row r="591" spans="13:29" ht="19" customHeight="1" x14ac:dyDescent="0.2">
      <c r="M591" s="1">
        <f t="shared" si="9"/>
        <v>0</v>
      </c>
      <c r="N591" s="1" t="str">
        <f>IFERROR(VLOOKUP(J:J,Прайс!A:C,3,0)*K591," ")</f>
        <v xml:space="preserve"> </v>
      </c>
      <c r="O591" s="7" t="str">
        <f>IFERROR(VLOOKUP(J:J,Прайс!A:E,5,0)*K591," ")</f>
        <v xml:space="preserve"> </v>
      </c>
      <c r="P591" s="1" t="str">
        <f>IFERROR(VLOOKUP(J:J,Прайс!A:F,6,0)*K591," ")</f>
        <v xml:space="preserve"> </v>
      </c>
      <c r="R591" s="7" t="str">
        <f>IFERROR(N591-(VLOOKUP(J:J,Прайс!A:J,10,0)+(#REF!+P591+O591+M591))," ")</f>
        <v xml:space="preserve"> </v>
      </c>
      <c r="S591" s="7"/>
      <c r="AC591" s="7" t="str">
        <f>IF(Z591&gt;0,Z591-(M591+P591+#REF!),"")</f>
        <v/>
      </c>
    </row>
    <row r="592" spans="13:29" ht="19" customHeight="1" x14ac:dyDescent="0.2">
      <c r="M592" s="1">
        <f t="shared" si="9"/>
        <v>0</v>
      </c>
      <c r="N592" s="1" t="str">
        <f>IFERROR(VLOOKUP(J:J,Прайс!A:C,3,0)*K592," ")</f>
        <v xml:space="preserve"> </v>
      </c>
      <c r="O592" s="7" t="str">
        <f>IFERROR(VLOOKUP(J:J,Прайс!A:E,5,0)*K592," ")</f>
        <v xml:space="preserve"> </v>
      </c>
      <c r="P592" s="1" t="str">
        <f>IFERROR(VLOOKUP(J:J,Прайс!A:F,6,0)*K592," ")</f>
        <v xml:space="preserve"> </v>
      </c>
      <c r="R592" s="7" t="str">
        <f>IFERROR(N592-(VLOOKUP(J:J,Прайс!A:J,10,0)+(#REF!+P592+O592+M592))," ")</f>
        <v xml:space="preserve"> </v>
      </c>
      <c r="S592" s="7"/>
      <c r="AC592" s="7" t="str">
        <f>IF(Z592&gt;0,Z592-(M592+P592+#REF!),"")</f>
        <v/>
      </c>
    </row>
    <row r="593" spans="13:29" ht="19" customHeight="1" x14ac:dyDescent="0.2">
      <c r="M593" s="1">
        <f t="shared" si="9"/>
        <v>0</v>
      </c>
      <c r="N593" s="1" t="str">
        <f>IFERROR(VLOOKUP(J:J,Прайс!A:C,3,0)*K593," ")</f>
        <v xml:space="preserve"> </v>
      </c>
      <c r="O593" s="7" t="str">
        <f>IFERROR(VLOOKUP(J:J,Прайс!A:E,5,0)*K593," ")</f>
        <v xml:space="preserve"> </v>
      </c>
      <c r="P593" s="1" t="str">
        <f>IFERROR(VLOOKUP(J:J,Прайс!A:F,6,0)*K593," ")</f>
        <v xml:space="preserve"> </v>
      </c>
      <c r="R593" s="7" t="str">
        <f>IFERROR(N593-(VLOOKUP(J:J,Прайс!A:J,10,0)+(#REF!+P593+O593+M593))," ")</f>
        <v xml:space="preserve"> </v>
      </c>
      <c r="S593" s="7"/>
      <c r="AC593" s="7" t="str">
        <f>IF(Z593&gt;0,Z593-(M593+P593+#REF!),"")</f>
        <v/>
      </c>
    </row>
    <row r="594" spans="13:29" ht="19" customHeight="1" x14ac:dyDescent="0.2">
      <c r="M594" s="1">
        <f t="shared" si="9"/>
        <v>0</v>
      </c>
      <c r="N594" s="1" t="str">
        <f>IFERROR(VLOOKUP(J:J,Прайс!A:C,3,0)*K594," ")</f>
        <v xml:space="preserve"> </v>
      </c>
      <c r="O594" s="7" t="str">
        <f>IFERROR(VLOOKUP(J:J,Прайс!A:E,5,0)*K594," ")</f>
        <v xml:space="preserve"> </v>
      </c>
      <c r="P594" s="1" t="str">
        <f>IFERROR(VLOOKUP(J:J,Прайс!A:F,6,0)*K594," ")</f>
        <v xml:space="preserve"> </v>
      </c>
      <c r="R594" s="7" t="str">
        <f>IFERROR(N594-(VLOOKUP(J:J,Прайс!A:J,10,0)+(#REF!+P594+O594+M594))," ")</f>
        <v xml:space="preserve"> </v>
      </c>
      <c r="S594" s="7"/>
      <c r="AC594" s="7" t="str">
        <f>IF(Z594&gt;0,Z594-(M594+P594+#REF!),"")</f>
        <v/>
      </c>
    </row>
    <row r="595" spans="13:29" ht="19" customHeight="1" x14ac:dyDescent="0.2">
      <c r="M595" s="1">
        <f t="shared" si="9"/>
        <v>0</v>
      </c>
      <c r="N595" s="1" t="str">
        <f>IFERROR(VLOOKUP(J:J,Прайс!A:C,3,0)*K595," ")</f>
        <v xml:space="preserve"> </v>
      </c>
      <c r="O595" s="7" t="str">
        <f>IFERROR(VLOOKUP(J:J,Прайс!A:E,5,0)*K595," ")</f>
        <v xml:space="preserve"> </v>
      </c>
      <c r="P595" s="1" t="str">
        <f>IFERROR(VLOOKUP(J:J,Прайс!A:F,6,0)*K595," ")</f>
        <v xml:space="preserve"> </v>
      </c>
      <c r="R595" s="7" t="str">
        <f>IFERROR(N595-(VLOOKUP(J:J,Прайс!A:J,10,0)+(#REF!+P595+O595+M595))," ")</f>
        <v xml:space="preserve"> </v>
      </c>
      <c r="S595" s="7"/>
      <c r="AC595" s="7" t="str">
        <f>IF(Z595&gt;0,Z595-(M595+P595+#REF!),"")</f>
        <v/>
      </c>
    </row>
    <row r="596" spans="13:29" ht="19" customHeight="1" x14ac:dyDescent="0.2">
      <c r="M596" s="1">
        <f t="shared" si="9"/>
        <v>0</v>
      </c>
      <c r="N596" s="1" t="str">
        <f>IFERROR(VLOOKUP(J:J,Прайс!A:C,3,0)*K596," ")</f>
        <v xml:space="preserve"> </v>
      </c>
      <c r="O596" s="7" t="str">
        <f>IFERROR(VLOOKUP(J:J,Прайс!A:E,5,0)*K596," ")</f>
        <v xml:space="preserve"> </v>
      </c>
      <c r="P596" s="1" t="str">
        <f>IFERROR(VLOOKUP(J:J,Прайс!A:F,6,0)*K596," ")</f>
        <v xml:space="preserve"> </v>
      </c>
      <c r="R596" s="7" t="str">
        <f>IFERROR(N596-(VLOOKUP(J:J,Прайс!A:J,10,0)+(#REF!+P596+O596+M596))," ")</f>
        <v xml:space="preserve"> </v>
      </c>
      <c r="S596" s="7"/>
      <c r="AC596" s="7" t="str">
        <f>IF(Z596&gt;0,Z596-(M596+P596+#REF!),"")</f>
        <v/>
      </c>
    </row>
    <row r="597" spans="13:29" ht="19" customHeight="1" x14ac:dyDescent="0.2">
      <c r="M597" s="1">
        <f t="shared" si="9"/>
        <v>0</v>
      </c>
      <c r="N597" s="1" t="str">
        <f>IFERROR(VLOOKUP(J:J,Прайс!A:C,3,0)*K597," ")</f>
        <v xml:space="preserve"> </v>
      </c>
      <c r="O597" s="7" t="str">
        <f>IFERROR(VLOOKUP(J:J,Прайс!A:E,5,0)*K597," ")</f>
        <v xml:space="preserve"> </v>
      </c>
      <c r="P597" s="1" t="str">
        <f>IFERROR(VLOOKUP(J:J,Прайс!A:F,6,0)*K597," ")</f>
        <v xml:space="preserve"> </v>
      </c>
      <c r="R597" s="7" t="str">
        <f>IFERROR(N597-(VLOOKUP(J:J,Прайс!A:J,10,0)+(#REF!+P597+O597+M597))," ")</f>
        <v xml:space="preserve"> </v>
      </c>
      <c r="S597" s="7"/>
      <c r="AC597" s="7" t="str">
        <f>IF(Z597&gt;0,Z597-(M597+P597+#REF!),"")</f>
        <v/>
      </c>
    </row>
    <row r="598" spans="13:29" ht="19" customHeight="1" x14ac:dyDescent="0.2">
      <c r="M598" s="1">
        <f t="shared" si="9"/>
        <v>0</v>
      </c>
      <c r="N598" s="1" t="str">
        <f>IFERROR(VLOOKUP(J:J,Прайс!A:C,3,0)*K598," ")</f>
        <v xml:space="preserve"> </v>
      </c>
      <c r="O598" s="7" t="str">
        <f>IFERROR(VLOOKUP(J:J,Прайс!A:E,5,0)*K598," ")</f>
        <v xml:space="preserve"> </v>
      </c>
      <c r="P598" s="1" t="str">
        <f>IFERROR(VLOOKUP(J:J,Прайс!A:F,6,0)*K598," ")</f>
        <v xml:space="preserve"> </v>
      </c>
      <c r="R598" s="7" t="str">
        <f>IFERROR(N598-(VLOOKUP(J:J,Прайс!A:J,10,0)+(#REF!+P598+O598+M598))," ")</f>
        <v xml:space="preserve"> </v>
      </c>
      <c r="S598" s="7"/>
      <c r="AC598" s="7" t="str">
        <f>IF(Z598&gt;0,Z598-(M598+P598+#REF!),"")</f>
        <v/>
      </c>
    </row>
    <row r="599" spans="13:29" ht="19" customHeight="1" x14ac:dyDescent="0.2">
      <c r="M599" s="1">
        <f t="shared" si="9"/>
        <v>0</v>
      </c>
      <c r="N599" s="1" t="str">
        <f>IFERROR(VLOOKUP(J:J,Прайс!A:C,3,0)*K599," ")</f>
        <v xml:space="preserve"> </v>
      </c>
      <c r="O599" s="7" t="str">
        <f>IFERROR(VLOOKUP(J:J,Прайс!A:E,5,0)*K599," ")</f>
        <v xml:space="preserve"> </v>
      </c>
      <c r="P599" s="1" t="str">
        <f>IFERROR(VLOOKUP(J:J,Прайс!A:F,6,0)*K599," ")</f>
        <v xml:space="preserve"> </v>
      </c>
      <c r="R599" s="7" t="str">
        <f>IFERROR(N599-(VLOOKUP(J:J,Прайс!A:J,10,0)+(#REF!+P599+O599+M599))," ")</f>
        <v xml:space="preserve"> </v>
      </c>
      <c r="S599" s="7"/>
      <c r="AC599" s="7" t="str">
        <f>IF(Z599&gt;0,Z599-(M599+P599+#REF!),"")</f>
        <v/>
      </c>
    </row>
    <row r="600" spans="13:29" ht="19" customHeight="1" x14ac:dyDescent="0.2">
      <c r="M600" s="1">
        <f t="shared" si="9"/>
        <v>0</v>
      </c>
      <c r="N600" s="1" t="str">
        <f>IFERROR(VLOOKUP(J:J,Прайс!A:C,3,0)*K600," ")</f>
        <v xml:space="preserve"> </v>
      </c>
      <c r="O600" s="7" t="str">
        <f>IFERROR(VLOOKUP(J:J,Прайс!A:E,5,0)*K600," ")</f>
        <v xml:space="preserve"> </v>
      </c>
      <c r="P600" s="1" t="str">
        <f>IFERROR(VLOOKUP(J:J,Прайс!A:F,6,0)*K600," ")</f>
        <v xml:space="preserve"> </v>
      </c>
      <c r="R600" s="7" t="str">
        <f>IFERROR(N600-(VLOOKUP(J:J,Прайс!A:J,10,0)+(#REF!+P600+O600+M600))," ")</f>
        <v xml:space="preserve"> </v>
      </c>
      <c r="S600" s="7"/>
      <c r="AC600" s="7" t="str">
        <f>IF(Z600&gt;0,Z600-(M600+P600+#REF!),"")</f>
        <v/>
      </c>
    </row>
    <row r="601" spans="13:29" ht="19" customHeight="1" x14ac:dyDescent="0.2">
      <c r="M601" s="1">
        <f t="shared" si="9"/>
        <v>0</v>
      </c>
      <c r="N601" s="1" t="str">
        <f>IFERROR(VLOOKUP(J:J,Прайс!A:C,3,0)*K601," ")</f>
        <v xml:space="preserve"> </v>
      </c>
      <c r="O601" s="7" t="str">
        <f>IFERROR(VLOOKUP(J:J,Прайс!A:E,5,0)*K601," ")</f>
        <v xml:space="preserve"> </v>
      </c>
      <c r="P601" s="1" t="str">
        <f>IFERROR(VLOOKUP(J:J,Прайс!A:F,6,0)*K601," ")</f>
        <v xml:space="preserve"> </v>
      </c>
      <c r="R601" s="7" t="str">
        <f>IFERROR(N601-(VLOOKUP(J:J,Прайс!A:J,10,0)+(#REF!+P601+O601+M601))," ")</f>
        <v xml:space="preserve"> </v>
      </c>
      <c r="S601" s="7"/>
      <c r="AC601" s="7" t="str">
        <f>IF(Z601&gt;0,Z601-(M601+P601+#REF!),"")</f>
        <v/>
      </c>
    </row>
    <row r="602" spans="13:29" ht="19" customHeight="1" x14ac:dyDescent="0.2">
      <c r="M602" s="1">
        <f t="shared" si="9"/>
        <v>0</v>
      </c>
      <c r="N602" s="1" t="str">
        <f>IFERROR(VLOOKUP(J:J,Прайс!A:C,3,0)*K602," ")</f>
        <v xml:space="preserve"> </v>
      </c>
      <c r="O602" s="7" t="str">
        <f>IFERROR(VLOOKUP(J:J,Прайс!A:E,5,0)*K602," ")</f>
        <v xml:space="preserve"> </v>
      </c>
      <c r="P602" s="1" t="str">
        <f>IFERROR(VLOOKUP(J:J,Прайс!A:F,6,0)*K602," ")</f>
        <v xml:space="preserve"> </v>
      </c>
      <c r="R602" s="7" t="str">
        <f>IFERROR(N602-(VLOOKUP(J:J,Прайс!A:J,10,0)+(#REF!+P602+O602+M602))," ")</f>
        <v xml:space="preserve"> </v>
      </c>
      <c r="S602" s="7"/>
      <c r="AC602" s="7" t="str">
        <f>IF(Z602&gt;0,Z602-(M602+P602+#REF!),"")</f>
        <v/>
      </c>
    </row>
    <row r="603" spans="13:29" ht="19" customHeight="1" x14ac:dyDescent="0.2">
      <c r="M603" s="1">
        <f t="shared" si="9"/>
        <v>0</v>
      </c>
      <c r="N603" s="1" t="str">
        <f>IFERROR(VLOOKUP(J:J,Прайс!A:C,3,0)*K603," ")</f>
        <v xml:space="preserve"> </v>
      </c>
      <c r="O603" s="7" t="str">
        <f>IFERROR(VLOOKUP(J:J,Прайс!A:E,5,0)*K603," ")</f>
        <v xml:space="preserve"> </v>
      </c>
      <c r="P603" s="1" t="str">
        <f>IFERROR(VLOOKUP(J:J,Прайс!A:F,6,0)*K603," ")</f>
        <v xml:space="preserve"> </v>
      </c>
      <c r="R603" s="7" t="str">
        <f>IFERROR(N603-(VLOOKUP(J:J,Прайс!A:J,10,0)+(#REF!+P603+O603+M603))," ")</f>
        <v xml:space="preserve"> </v>
      </c>
      <c r="S603" s="7"/>
      <c r="AC603" s="7" t="str">
        <f>IF(Z603&gt;0,Z603-(M603+P603+#REF!),"")</f>
        <v/>
      </c>
    </row>
    <row r="604" spans="13:29" ht="19" customHeight="1" x14ac:dyDescent="0.2">
      <c r="M604" s="1">
        <f t="shared" si="9"/>
        <v>0</v>
      </c>
      <c r="N604" s="1" t="str">
        <f>IFERROR(VLOOKUP(J:J,Прайс!A:C,3,0)*K604," ")</f>
        <v xml:space="preserve"> </v>
      </c>
      <c r="O604" s="7" t="str">
        <f>IFERROR(VLOOKUP(J:J,Прайс!A:E,5,0)*K604," ")</f>
        <v xml:space="preserve"> </v>
      </c>
      <c r="P604" s="1" t="str">
        <f>IFERROR(VLOOKUP(J:J,Прайс!A:F,6,0)*K604," ")</f>
        <v xml:space="preserve"> </v>
      </c>
      <c r="R604" s="7" t="str">
        <f>IFERROR(N604-(VLOOKUP(J:J,Прайс!A:J,10,0)+(#REF!+P604+O604+M604))," ")</f>
        <v xml:space="preserve"> </v>
      </c>
      <c r="S604" s="7"/>
      <c r="AC604" s="7" t="str">
        <f>IF(Z604&gt;0,Z604-(M604+P604+#REF!),"")</f>
        <v/>
      </c>
    </row>
    <row r="605" spans="13:29" ht="19" customHeight="1" x14ac:dyDescent="0.2">
      <c r="M605" s="1">
        <f t="shared" si="9"/>
        <v>0</v>
      </c>
      <c r="N605" s="1" t="str">
        <f>IFERROR(VLOOKUP(J:J,Прайс!A:C,3,0)*K605," ")</f>
        <v xml:space="preserve"> </v>
      </c>
      <c r="O605" s="7" t="str">
        <f>IFERROR(VLOOKUP(J:J,Прайс!A:E,5,0)*K605," ")</f>
        <v xml:space="preserve"> </v>
      </c>
      <c r="P605" s="1" t="str">
        <f>IFERROR(VLOOKUP(J:J,Прайс!A:F,6,0)*K605," ")</f>
        <v xml:space="preserve"> </v>
      </c>
      <c r="R605" s="7" t="str">
        <f>IFERROR(N605-(VLOOKUP(J:J,Прайс!A:J,10,0)+(#REF!+P605+O605+M605))," ")</f>
        <v xml:space="preserve"> </v>
      </c>
      <c r="S605" s="7"/>
      <c r="AC605" s="7" t="str">
        <f>IF(Z605&gt;0,Z605-(M605+P605+#REF!),"")</f>
        <v/>
      </c>
    </row>
    <row r="606" spans="13:29" ht="19" customHeight="1" x14ac:dyDescent="0.2">
      <c r="M606" s="1">
        <f t="shared" si="9"/>
        <v>0</v>
      </c>
      <c r="N606" s="1" t="str">
        <f>IFERROR(VLOOKUP(J:J,Прайс!A:C,3,0)*K606," ")</f>
        <v xml:space="preserve"> </v>
      </c>
      <c r="O606" s="7" t="str">
        <f>IFERROR(VLOOKUP(J:J,Прайс!A:E,5,0)*K606," ")</f>
        <v xml:space="preserve"> </v>
      </c>
      <c r="P606" s="1" t="str">
        <f>IFERROR(VLOOKUP(J:J,Прайс!A:F,6,0)*K606," ")</f>
        <v xml:space="preserve"> </v>
      </c>
      <c r="R606" s="7" t="str">
        <f>IFERROR(N606-(VLOOKUP(J:J,Прайс!A:J,10,0)+(#REF!+P606+O606+M606))," ")</f>
        <v xml:space="preserve"> </v>
      </c>
      <c r="S606" s="7"/>
      <c r="AC606" s="7" t="str">
        <f>IF(Z606&gt;0,Z606-(M606+P606+#REF!),"")</f>
        <v/>
      </c>
    </row>
    <row r="607" spans="13:29" ht="19" customHeight="1" x14ac:dyDescent="0.2">
      <c r="M607" s="1">
        <f t="shared" si="9"/>
        <v>0</v>
      </c>
      <c r="N607" s="1" t="str">
        <f>IFERROR(VLOOKUP(J:J,Прайс!A:C,3,0)*K607," ")</f>
        <v xml:space="preserve"> </v>
      </c>
      <c r="O607" s="7" t="str">
        <f>IFERROR(VLOOKUP(J:J,Прайс!A:E,5,0)*K607," ")</f>
        <v xml:space="preserve"> </v>
      </c>
      <c r="P607" s="1" t="str">
        <f>IFERROR(VLOOKUP(J:J,Прайс!A:F,6,0)*K607," ")</f>
        <v xml:space="preserve"> </v>
      </c>
      <c r="R607" s="7" t="str">
        <f>IFERROR(N607-(VLOOKUP(J:J,Прайс!A:J,10,0)+(#REF!+P607+O607+M607))," ")</f>
        <v xml:space="preserve"> </v>
      </c>
      <c r="S607" s="7"/>
      <c r="AC607" s="7" t="str">
        <f>IF(Z607&gt;0,Z607-(M607+P607+#REF!),"")</f>
        <v/>
      </c>
    </row>
    <row r="608" spans="13:29" ht="19" customHeight="1" x14ac:dyDescent="0.2">
      <c r="M608" s="1">
        <f t="shared" si="9"/>
        <v>0</v>
      </c>
      <c r="N608" s="1" t="str">
        <f>IFERROR(VLOOKUP(J:J,Прайс!A:C,3,0)*K608," ")</f>
        <v xml:space="preserve"> </v>
      </c>
      <c r="O608" s="7" t="str">
        <f>IFERROR(VLOOKUP(J:J,Прайс!A:E,5,0)*K608," ")</f>
        <v xml:space="preserve"> </v>
      </c>
      <c r="P608" s="1" t="str">
        <f>IFERROR(VLOOKUP(J:J,Прайс!A:F,6,0)*K608," ")</f>
        <v xml:space="preserve"> </v>
      </c>
      <c r="R608" s="7" t="str">
        <f>IFERROR(N608-(VLOOKUP(J:J,Прайс!A:J,10,0)+(#REF!+P608+O608+M608))," ")</f>
        <v xml:space="preserve"> </v>
      </c>
      <c r="S608" s="7"/>
      <c r="AC608" s="7" t="str">
        <f>IF(Z608&gt;0,Z608-(M608+P608+#REF!),"")</f>
        <v/>
      </c>
    </row>
    <row r="609" spans="13:29" ht="19" customHeight="1" x14ac:dyDescent="0.2">
      <c r="M609" s="1">
        <f t="shared" si="9"/>
        <v>0</v>
      </c>
      <c r="N609" s="1" t="str">
        <f>IFERROR(VLOOKUP(J:J,Прайс!A:C,3,0)*K609," ")</f>
        <v xml:space="preserve"> </v>
      </c>
      <c r="O609" s="7" t="str">
        <f>IFERROR(VLOOKUP(J:J,Прайс!A:E,5,0)*K609," ")</f>
        <v xml:space="preserve"> </v>
      </c>
      <c r="P609" s="1" t="str">
        <f>IFERROR(VLOOKUP(J:J,Прайс!A:F,6,0)*K609," ")</f>
        <v xml:space="preserve"> </v>
      </c>
      <c r="R609" s="7" t="str">
        <f>IFERROR(N609-(VLOOKUP(J:J,Прайс!A:J,10,0)+(#REF!+P609+O609+M609))," ")</f>
        <v xml:space="preserve"> </v>
      </c>
      <c r="S609" s="7"/>
      <c r="AC609" s="7" t="str">
        <f>IF(Z609&gt;0,Z609-(M609+P609+#REF!),"")</f>
        <v/>
      </c>
    </row>
    <row r="610" spans="13:29" ht="19" customHeight="1" x14ac:dyDescent="0.2">
      <c r="M610" s="1">
        <f t="shared" si="9"/>
        <v>0</v>
      </c>
      <c r="N610" s="1" t="str">
        <f>IFERROR(VLOOKUP(J:J,Прайс!A:C,3,0)*K610," ")</f>
        <v xml:space="preserve"> </v>
      </c>
      <c r="O610" s="7" t="str">
        <f>IFERROR(VLOOKUP(J:J,Прайс!A:E,5,0)*K610," ")</f>
        <v xml:space="preserve"> </v>
      </c>
      <c r="P610" s="1" t="str">
        <f>IFERROR(VLOOKUP(J:J,Прайс!A:F,6,0)*K610," ")</f>
        <v xml:space="preserve"> </v>
      </c>
      <c r="R610" s="7" t="str">
        <f>IFERROR(N610-(VLOOKUP(J:J,Прайс!A:J,10,0)+(#REF!+P610+O610+M610))," ")</f>
        <v xml:space="preserve"> </v>
      </c>
      <c r="S610" s="7"/>
      <c r="AC610" s="7" t="str">
        <f>IF(Z610&gt;0,Z610-(M610+P610+#REF!),"")</f>
        <v/>
      </c>
    </row>
    <row r="611" spans="13:29" ht="19" customHeight="1" x14ac:dyDescent="0.2">
      <c r="M611" s="1">
        <f t="shared" si="9"/>
        <v>0</v>
      </c>
      <c r="N611" s="1" t="str">
        <f>IFERROR(VLOOKUP(J:J,Прайс!A:C,3,0)*K611," ")</f>
        <v xml:space="preserve"> </v>
      </c>
      <c r="O611" s="7" t="str">
        <f>IFERROR(VLOOKUP(J:J,Прайс!A:E,5,0)*K611," ")</f>
        <v xml:space="preserve"> </v>
      </c>
      <c r="P611" s="1" t="str">
        <f>IFERROR(VLOOKUP(J:J,Прайс!A:F,6,0)*K611," ")</f>
        <v xml:space="preserve"> </v>
      </c>
      <c r="R611" s="7" t="str">
        <f>IFERROR(N611-(VLOOKUP(J:J,Прайс!A:J,10,0)+(#REF!+P611+O611+M611))," ")</f>
        <v xml:space="preserve"> </v>
      </c>
      <c r="S611" s="7"/>
      <c r="AC611" s="7" t="str">
        <f>IF(Z611&gt;0,Z611-(M611+P611+#REF!),"")</f>
        <v/>
      </c>
    </row>
    <row r="612" spans="13:29" ht="19" customHeight="1" x14ac:dyDescent="0.2">
      <c r="M612" s="1">
        <f t="shared" si="9"/>
        <v>0</v>
      </c>
      <c r="N612" s="1" t="str">
        <f>IFERROR(VLOOKUP(J:J,Прайс!A:C,3,0)*K612," ")</f>
        <v xml:space="preserve"> </v>
      </c>
      <c r="O612" s="7" t="str">
        <f>IFERROR(VLOOKUP(J:J,Прайс!A:E,5,0)*K612," ")</f>
        <v xml:space="preserve"> </v>
      </c>
      <c r="P612" s="1" t="str">
        <f>IFERROR(VLOOKUP(J:J,Прайс!A:F,6,0)*K612," ")</f>
        <v xml:space="preserve"> </v>
      </c>
      <c r="R612" s="7" t="str">
        <f>IFERROR(N612-(VLOOKUP(J:J,Прайс!A:J,10,0)+(#REF!+P612+O612+M612))," ")</f>
        <v xml:space="preserve"> </v>
      </c>
      <c r="S612" s="7"/>
      <c r="AC612" s="7" t="str">
        <f>IF(Z612&gt;0,Z612-(M612+P612+#REF!),"")</f>
        <v/>
      </c>
    </row>
    <row r="613" spans="13:29" ht="19" customHeight="1" x14ac:dyDescent="0.2">
      <c r="M613" s="1">
        <f t="shared" si="9"/>
        <v>0</v>
      </c>
      <c r="N613" s="1" t="str">
        <f>IFERROR(VLOOKUP(J:J,Прайс!A:C,3,0)*K613," ")</f>
        <v xml:space="preserve"> </v>
      </c>
      <c r="O613" s="7" t="str">
        <f>IFERROR(VLOOKUP(J:J,Прайс!A:E,5,0)*K613," ")</f>
        <v xml:space="preserve"> </v>
      </c>
      <c r="P613" s="1" t="str">
        <f>IFERROR(VLOOKUP(J:J,Прайс!A:F,6,0)*K613," ")</f>
        <v xml:space="preserve"> </v>
      </c>
      <c r="R613" s="7" t="str">
        <f>IFERROR(N613-(VLOOKUP(J:J,Прайс!A:J,10,0)+(#REF!+P613+O613+M613))," ")</f>
        <v xml:space="preserve"> </v>
      </c>
      <c r="S613" s="7"/>
      <c r="AC613" s="7" t="str">
        <f>IF(Z613&gt;0,Z613-(M613+P613+#REF!),"")</f>
        <v/>
      </c>
    </row>
    <row r="614" spans="13:29" ht="19" customHeight="1" x14ac:dyDescent="0.2">
      <c r="M614" s="1">
        <f t="shared" si="9"/>
        <v>0</v>
      </c>
      <c r="N614" s="1" t="str">
        <f>IFERROR(VLOOKUP(J:J,Прайс!A:C,3,0)*K614," ")</f>
        <v xml:space="preserve"> </v>
      </c>
      <c r="O614" s="7" t="str">
        <f>IFERROR(VLOOKUP(J:J,Прайс!A:E,5,0)*K614," ")</f>
        <v xml:space="preserve"> </v>
      </c>
      <c r="P614" s="1" t="str">
        <f>IFERROR(VLOOKUP(J:J,Прайс!A:F,6,0)*K614," ")</f>
        <v xml:space="preserve"> </v>
      </c>
      <c r="R614" s="7" t="str">
        <f>IFERROR(N614-(VLOOKUP(J:J,Прайс!A:J,10,0)+(#REF!+P614+O614+M614))," ")</f>
        <v xml:space="preserve"> </v>
      </c>
      <c r="S614" s="7"/>
      <c r="AC614" s="7" t="str">
        <f>IF(Z614&gt;0,Z614-(M614+P614+#REF!),"")</f>
        <v/>
      </c>
    </row>
    <row r="615" spans="13:29" ht="19" customHeight="1" x14ac:dyDescent="0.2">
      <c r="M615" s="1">
        <f t="shared" si="9"/>
        <v>0</v>
      </c>
      <c r="N615" s="1" t="str">
        <f>IFERROR(VLOOKUP(J:J,Прайс!A:C,3,0)*K615," ")</f>
        <v xml:space="preserve"> </v>
      </c>
      <c r="O615" s="7" t="str">
        <f>IFERROR(VLOOKUP(J:J,Прайс!A:E,5,0)*K615," ")</f>
        <v xml:space="preserve"> </v>
      </c>
      <c r="P615" s="1" t="str">
        <f>IFERROR(VLOOKUP(J:J,Прайс!A:F,6,0)*K615," ")</f>
        <v xml:space="preserve"> </v>
      </c>
      <c r="R615" s="7" t="str">
        <f>IFERROR(N615-(VLOOKUP(J:J,Прайс!A:J,10,0)+(#REF!+P615+O615+M615))," ")</f>
        <v xml:space="preserve"> </v>
      </c>
      <c r="S615" s="7"/>
      <c r="AC615" s="7" t="str">
        <f>IF(Z615&gt;0,Z615-(M615+P615+#REF!),"")</f>
        <v/>
      </c>
    </row>
    <row r="616" spans="13:29" ht="19" customHeight="1" x14ac:dyDescent="0.2">
      <c r="M616" s="1">
        <f t="shared" si="9"/>
        <v>0</v>
      </c>
      <c r="N616" s="1" t="str">
        <f>IFERROR(VLOOKUP(J:J,Прайс!A:C,3,0)*K616," ")</f>
        <v xml:space="preserve"> </v>
      </c>
      <c r="O616" s="7" t="str">
        <f>IFERROR(VLOOKUP(J:J,Прайс!A:E,5,0)*K616," ")</f>
        <v xml:space="preserve"> </v>
      </c>
      <c r="P616" s="1" t="str">
        <f>IFERROR(VLOOKUP(J:J,Прайс!A:F,6,0)*K616," ")</f>
        <v xml:space="preserve"> </v>
      </c>
      <c r="R616" s="7" t="str">
        <f>IFERROR(N616-(VLOOKUP(J:J,Прайс!A:J,10,0)+(#REF!+P616+O616+M616))," ")</f>
        <v xml:space="preserve"> </v>
      </c>
      <c r="S616" s="7"/>
      <c r="AC616" s="7" t="str">
        <f>IF(Z616&gt;0,Z616-(M616+P616+#REF!),"")</f>
        <v/>
      </c>
    </row>
    <row r="617" spans="13:29" ht="19" customHeight="1" x14ac:dyDescent="0.2">
      <c r="M617" s="1">
        <f t="shared" si="9"/>
        <v>0</v>
      </c>
      <c r="N617" s="1" t="str">
        <f>IFERROR(VLOOKUP(J:J,Прайс!A:C,3,0)*K617," ")</f>
        <v xml:space="preserve"> </v>
      </c>
      <c r="O617" s="7" t="str">
        <f>IFERROR(VLOOKUP(J:J,Прайс!A:E,5,0)*K617," ")</f>
        <v xml:space="preserve"> </v>
      </c>
      <c r="P617" s="1" t="str">
        <f>IFERROR(VLOOKUP(J:J,Прайс!A:F,6,0)*K617," ")</f>
        <v xml:space="preserve"> </v>
      </c>
      <c r="R617" s="7" t="str">
        <f>IFERROR(N617-(VLOOKUP(J:J,Прайс!A:J,10,0)+(#REF!+P617+O617+M617))," ")</f>
        <v xml:space="preserve"> </v>
      </c>
      <c r="S617" s="7"/>
      <c r="AC617" s="7" t="str">
        <f>IF(Z617&gt;0,Z617-(M617+P617+#REF!),"")</f>
        <v/>
      </c>
    </row>
    <row r="618" spans="13:29" ht="19" customHeight="1" x14ac:dyDescent="0.2">
      <c r="M618" s="1">
        <f t="shared" si="9"/>
        <v>0</v>
      </c>
      <c r="N618" s="1" t="str">
        <f>IFERROR(VLOOKUP(J:J,Прайс!A:C,3,0)*K618," ")</f>
        <v xml:space="preserve"> </v>
      </c>
      <c r="O618" s="7" t="str">
        <f>IFERROR(VLOOKUP(J:J,Прайс!A:E,5,0)*K618," ")</f>
        <v xml:space="preserve"> </v>
      </c>
      <c r="P618" s="1" t="str">
        <f>IFERROR(VLOOKUP(J:J,Прайс!A:F,6,0)*K618," ")</f>
        <v xml:space="preserve"> </v>
      </c>
      <c r="R618" s="7" t="str">
        <f>IFERROR(N618-(VLOOKUP(J:J,Прайс!A:J,10,0)+(#REF!+P618+O618+M618))," ")</f>
        <v xml:space="preserve"> </v>
      </c>
      <c r="S618" s="7"/>
      <c r="AC618" s="7" t="str">
        <f>IF(Z618&gt;0,Z618-(M618+P618+#REF!),"")</f>
        <v/>
      </c>
    </row>
    <row r="619" spans="13:29" ht="19" customHeight="1" x14ac:dyDescent="0.2">
      <c r="M619" s="1">
        <f t="shared" si="9"/>
        <v>0</v>
      </c>
      <c r="N619" s="1" t="str">
        <f>IFERROR(VLOOKUP(J:J,Прайс!A:C,3,0)*K619," ")</f>
        <v xml:space="preserve"> </v>
      </c>
      <c r="O619" s="7" t="str">
        <f>IFERROR(VLOOKUP(J:J,Прайс!A:E,5,0)*K619," ")</f>
        <v xml:space="preserve"> </v>
      </c>
      <c r="P619" s="1" t="str">
        <f>IFERROR(VLOOKUP(J:J,Прайс!A:F,6,0)*K619," ")</f>
        <v xml:space="preserve"> </v>
      </c>
      <c r="R619" s="7" t="str">
        <f>IFERROR(N619-(VLOOKUP(J:J,Прайс!A:J,10,0)+(#REF!+P619+O619+M619))," ")</f>
        <v xml:space="preserve"> </v>
      </c>
      <c r="S619" s="7"/>
      <c r="AC619" s="7" t="str">
        <f>IF(Z619&gt;0,Z619-(M619+P619+#REF!),"")</f>
        <v/>
      </c>
    </row>
    <row r="620" spans="13:29" ht="19" customHeight="1" x14ac:dyDescent="0.2">
      <c r="M620" s="1">
        <f t="shared" si="9"/>
        <v>0</v>
      </c>
      <c r="N620" s="1" t="str">
        <f>IFERROR(VLOOKUP(J:J,Прайс!A:C,3,0)*K620," ")</f>
        <v xml:space="preserve"> </v>
      </c>
      <c r="O620" s="7" t="str">
        <f>IFERROR(VLOOKUP(J:J,Прайс!A:E,5,0)*K620," ")</f>
        <v xml:space="preserve"> </v>
      </c>
      <c r="P620" s="1" t="str">
        <f>IFERROR(VLOOKUP(J:J,Прайс!A:F,6,0)*K620," ")</f>
        <v xml:space="preserve"> </v>
      </c>
      <c r="R620" s="7" t="str">
        <f>IFERROR(N620-(VLOOKUP(J:J,Прайс!A:J,10,0)+(#REF!+P620+O620+M620))," ")</f>
        <v xml:space="preserve"> </v>
      </c>
      <c r="S620" s="7"/>
      <c r="AC620" s="7" t="str">
        <f>IF(Z620&gt;0,Z620-(M620+P620+#REF!),"")</f>
        <v/>
      </c>
    </row>
    <row r="621" spans="13:29" ht="19" customHeight="1" x14ac:dyDescent="0.2">
      <c r="M621" s="1">
        <f t="shared" si="9"/>
        <v>0</v>
      </c>
      <c r="N621" s="1" t="str">
        <f>IFERROR(VLOOKUP(J:J,Прайс!A:C,3,0)*K621," ")</f>
        <v xml:space="preserve"> </v>
      </c>
      <c r="O621" s="7" t="str">
        <f>IFERROR(VLOOKUP(J:J,Прайс!A:E,5,0)*K621," ")</f>
        <v xml:space="preserve"> </v>
      </c>
      <c r="P621" s="1" t="str">
        <f>IFERROR(VLOOKUP(J:J,Прайс!A:F,6,0)*K621," ")</f>
        <v xml:space="preserve"> </v>
      </c>
      <c r="R621" s="7" t="str">
        <f>IFERROR(N621-(VLOOKUP(J:J,Прайс!A:J,10,0)+(#REF!+P621+O621+M621))," ")</f>
        <v xml:space="preserve"> </v>
      </c>
      <c r="S621" s="7"/>
      <c r="AC621" s="7" t="str">
        <f>IF(Z621&gt;0,Z621-(M621+P621+#REF!),"")</f>
        <v/>
      </c>
    </row>
    <row r="622" spans="13:29" ht="19" customHeight="1" x14ac:dyDescent="0.2">
      <c r="M622" s="1">
        <f t="shared" si="9"/>
        <v>0</v>
      </c>
      <c r="N622" s="1" t="str">
        <f>IFERROR(VLOOKUP(J:J,Прайс!A:C,3,0)*K622," ")</f>
        <v xml:space="preserve"> </v>
      </c>
      <c r="O622" s="7" t="str">
        <f>IFERROR(VLOOKUP(J:J,Прайс!A:E,5,0)*K622," ")</f>
        <v xml:space="preserve"> </v>
      </c>
      <c r="P622" s="1" t="str">
        <f>IFERROR(VLOOKUP(J:J,Прайс!A:F,6,0)*K622," ")</f>
        <v xml:space="preserve"> </v>
      </c>
      <c r="R622" s="7" t="str">
        <f>IFERROR(N622-(VLOOKUP(J:J,Прайс!A:J,10,0)+(#REF!+P622+O622+M622))," ")</f>
        <v xml:space="preserve"> </v>
      </c>
      <c r="S622" s="7"/>
      <c r="AC622" s="7" t="str">
        <f>IF(Z622&gt;0,Z622-(M622+P622+#REF!),"")</f>
        <v/>
      </c>
    </row>
    <row r="623" spans="13:29" ht="19" customHeight="1" x14ac:dyDescent="0.2">
      <c r="M623" s="1">
        <f t="shared" si="9"/>
        <v>0</v>
      </c>
      <c r="N623" s="1" t="str">
        <f>IFERROR(VLOOKUP(J:J,Прайс!A:C,3,0)*K623," ")</f>
        <v xml:space="preserve"> </v>
      </c>
      <c r="O623" s="7" t="str">
        <f>IFERROR(VLOOKUP(J:J,Прайс!A:E,5,0)*K623," ")</f>
        <v xml:space="preserve"> </v>
      </c>
      <c r="P623" s="1" t="str">
        <f>IFERROR(VLOOKUP(J:J,Прайс!A:F,6,0)*K623," ")</f>
        <v xml:space="preserve"> </v>
      </c>
      <c r="R623" s="7" t="str">
        <f>IFERROR(N623-(VLOOKUP(J:J,Прайс!A:J,10,0)+(#REF!+P623+O623+M623))," ")</f>
        <v xml:space="preserve"> </v>
      </c>
      <c r="S623" s="7"/>
      <c r="AC623" s="7" t="str">
        <f>IF(Z623&gt;0,Z623-(M623+P623+#REF!),"")</f>
        <v/>
      </c>
    </row>
    <row r="624" spans="13:29" ht="19" customHeight="1" x14ac:dyDescent="0.2">
      <c r="M624" s="1">
        <f t="shared" si="9"/>
        <v>0</v>
      </c>
      <c r="N624" s="1" t="str">
        <f>IFERROR(VLOOKUP(J:J,Прайс!A:C,3,0)*K624," ")</f>
        <v xml:space="preserve"> </v>
      </c>
      <c r="O624" s="7" t="str">
        <f>IFERROR(VLOOKUP(J:J,Прайс!A:E,5,0)*K624," ")</f>
        <v xml:space="preserve"> </v>
      </c>
      <c r="P624" s="1" t="str">
        <f>IFERROR(VLOOKUP(J:J,Прайс!A:F,6,0)*K624," ")</f>
        <v xml:space="preserve"> </v>
      </c>
      <c r="R624" s="7" t="str">
        <f>IFERROR(N624-(VLOOKUP(J:J,Прайс!A:J,10,0)+(#REF!+P624+O624+M624))," ")</f>
        <v xml:space="preserve"> </v>
      </c>
      <c r="S624" s="7"/>
      <c r="AC624" s="7" t="str">
        <f>IF(Z624&gt;0,Z624-(M624+P624+#REF!),"")</f>
        <v/>
      </c>
    </row>
    <row r="625" spans="13:29" ht="19" customHeight="1" x14ac:dyDescent="0.2">
      <c r="M625" s="1">
        <f t="shared" si="9"/>
        <v>0</v>
      </c>
      <c r="N625" s="1" t="str">
        <f>IFERROR(VLOOKUP(J:J,Прайс!A:C,3,0)*K625," ")</f>
        <v xml:space="preserve"> </v>
      </c>
      <c r="O625" s="7" t="str">
        <f>IFERROR(VLOOKUP(J:J,Прайс!A:E,5,0)*K625," ")</f>
        <v xml:space="preserve"> </v>
      </c>
      <c r="P625" s="1" t="str">
        <f>IFERROR(VLOOKUP(J:J,Прайс!A:F,6,0)*K625," ")</f>
        <v xml:space="preserve"> </v>
      </c>
      <c r="R625" s="7" t="str">
        <f>IFERROR(N625-(VLOOKUP(J:J,Прайс!A:J,10,0)+(#REF!+P625+O625+M625))," ")</f>
        <v xml:space="preserve"> </v>
      </c>
      <c r="S625" s="7"/>
      <c r="AC625" s="7" t="str">
        <f>IF(Z625&gt;0,Z625-(M625+P625+#REF!),"")</f>
        <v/>
      </c>
    </row>
    <row r="626" spans="13:29" ht="19" customHeight="1" x14ac:dyDescent="0.2">
      <c r="M626" s="1">
        <f t="shared" si="9"/>
        <v>0</v>
      </c>
      <c r="N626" s="1" t="str">
        <f>IFERROR(VLOOKUP(J:J,Прайс!A:C,3,0)*K626," ")</f>
        <v xml:space="preserve"> </v>
      </c>
      <c r="O626" s="7" t="str">
        <f>IFERROR(VLOOKUP(J:J,Прайс!A:E,5,0)*K626," ")</f>
        <v xml:space="preserve"> </v>
      </c>
      <c r="P626" s="1" t="str">
        <f>IFERROR(VLOOKUP(J:J,Прайс!A:F,6,0)*K626," ")</f>
        <v xml:space="preserve"> </v>
      </c>
      <c r="R626" s="7" t="str">
        <f>IFERROR(N626-(VLOOKUP(J:J,Прайс!A:J,10,0)+(#REF!+P626+O626+M626))," ")</f>
        <v xml:space="preserve"> </v>
      </c>
      <c r="S626" s="7"/>
      <c r="AC626" s="7" t="str">
        <f>IF(Z626&gt;0,Z626-(M626+P626+#REF!),"")</f>
        <v/>
      </c>
    </row>
    <row r="627" spans="13:29" ht="19" customHeight="1" x14ac:dyDescent="0.2">
      <c r="M627" s="1">
        <f t="shared" si="9"/>
        <v>0</v>
      </c>
      <c r="N627" s="1" t="str">
        <f>IFERROR(VLOOKUP(J:J,Прайс!A:C,3,0)*K627," ")</f>
        <v xml:space="preserve"> </v>
      </c>
      <c r="O627" s="7" t="str">
        <f>IFERROR(VLOOKUP(J:J,Прайс!A:E,5,0)*K627," ")</f>
        <v xml:space="preserve"> </v>
      </c>
      <c r="P627" s="1" t="str">
        <f>IFERROR(VLOOKUP(J:J,Прайс!A:F,6,0)*K627," ")</f>
        <v xml:space="preserve"> </v>
      </c>
      <c r="R627" s="7" t="str">
        <f>IFERROR(N627-(VLOOKUP(J:J,Прайс!A:J,10,0)+(#REF!+P627+O627+M627))," ")</f>
        <v xml:space="preserve"> </v>
      </c>
      <c r="S627" s="7"/>
      <c r="AC627" s="7" t="str">
        <f>IF(Z627&gt;0,Z627-(M627+P627+#REF!),"")</f>
        <v/>
      </c>
    </row>
    <row r="628" spans="13:29" ht="19" customHeight="1" x14ac:dyDescent="0.2">
      <c r="M628" s="1">
        <f t="shared" si="9"/>
        <v>0</v>
      </c>
      <c r="N628" s="1" t="str">
        <f>IFERROR(VLOOKUP(J:J,Прайс!A:C,3,0)*K628," ")</f>
        <v xml:space="preserve"> </v>
      </c>
      <c r="O628" s="7" t="str">
        <f>IFERROR(VLOOKUP(J:J,Прайс!A:E,5,0)*K628," ")</f>
        <v xml:space="preserve"> </v>
      </c>
      <c r="P628" s="1" t="str">
        <f>IFERROR(VLOOKUP(J:J,Прайс!A:F,6,0)*K628," ")</f>
        <v xml:space="preserve"> </v>
      </c>
      <c r="R628" s="7" t="str">
        <f>IFERROR(N628-(VLOOKUP(J:J,Прайс!A:J,10,0)+(#REF!+P628+O628+M628))," ")</f>
        <v xml:space="preserve"> </v>
      </c>
      <c r="S628" s="7"/>
      <c r="AC628" s="7" t="str">
        <f>IF(Z628&gt;0,Z628-(M628+P628+#REF!),"")</f>
        <v/>
      </c>
    </row>
    <row r="629" spans="13:29" ht="19" customHeight="1" x14ac:dyDescent="0.2">
      <c r="M629" s="1">
        <f t="shared" si="9"/>
        <v>0</v>
      </c>
      <c r="N629" s="1" t="str">
        <f>IFERROR(VLOOKUP(J:J,Прайс!A:C,3,0)*K629," ")</f>
        <v xml:space="preserve"> </v>
      </c>
      <c r="O629" s="7" t="str">
        <f>IFERROR(VLOOKUP(J:J,Прайс!A:E,5,0)*K629," ")</f>
        <v xml:space="preserve"> </v>
      </c>
      <c r="P629" s="1" t="str">
        <f>IFERROR(VLOOKUP(J:J,Прайс!A:F,6,0)*K629," ")</f>
        <v xml:space="preserve"> </v>
      </c>
      <c r="R629" s="7" t="str">
        <f>IFERROR(N629-(VLOOKUP(J:J,Прайс!A:J,10,0)+(#REF!+P629+O629+M629))," ")</f>
        <v xml:space="preserve"> </v>
      </c>
      <c r="S629" s="7"/>
      <c r="AC629" s="7" t="str">
        <f>IF(Z629&gt;0,Z629-(M629+P629+#REF!),"")</f>
        <v/>
      </c>
    </row>
    <row r="630" spans="13:29" ht="19" customHeight="1" x14ac:dyDescent="0.2">
      <c r="M630" s="1">
        <f t="shared" si="9"/>
        <v>0</v>
      </c>
      <c r="N630" s="1" t="str">
        <f>IFERROR(VLOOKUP(J:J,Прайс!A:C,3,0)*K630," ")</f>
        <v xml:space="preserve"> </v>
      </c>
      <c r="O630" s="7" t="str">
        <f>IFERROR(VLOOKUP(J:J,Прайс!A:E,5,0)*K630," ")</f>
        <v xml:space="preserve"> </v>
      </c>
      <c r="P630" s="1" t="str">
        <f>IFERROR(VLOOKUP(J:J,Прайс!A:F,6,0)*K630," ")</f>
        <v xml:space="preserve"> </v>
      </c>
      <c r="R630" s="7" t="str">
        <f>IFERROR(N630-(VLOOKUP(J:J,Прайс!A:J,10,0)+(#REF!+P630+O630+M630))," ")</f>
        <v xml:space="preserve"> </v>
      </c>
      <c r="S630" s="7"/>
      <c r="AC630" s="7" t="str">
        <f>IF(Z630&gt;0,Z630-(M630+P630+#REF!),"")</f>
        <v/>
      </c>
    </row>
    <row r="631" spans="13:29" ht="19" customHeight="1" x14ac:dyDescent="0.2">
      <c r="M631" s="1">
        <f t="shared" si="9"/>
        <v>0</v>
      </c>
      <c r="N631" s="1" t="str">
        <f>IFERROR(VLOOKUP(J:J,Прайс!A:C,3,0)*K631," ")</f>
        <v xml:space="preserve"> </v>
      </c>
      <c r="O631" s="7" t="str">
        <f>IFERROR(VLOOKUP(J:J,Прайс!A:E,5,0)*K631," ")</f>
        <v xml:space="preserve"> </v>
      </c>
      <c r="P631" s="1" t="str">
        <f>IFERROR(VLOOKUP(J:J,Прайс!A:F,6,0)*K631," ")</f>
        <v xml:space="preserve"> </v>
      </c>
      <c r="R631" s="7" t="str">
        <f>IFERROR(N631-(VLOOKUP(J:J,Прайс!A:J,10,0)+(#REF!+P631+O631+M631))," ")</f>
        <v xml:space="preserve"> </v>
      </c>
      <c r="S631" s="7"/>
      <c r="AC631" s="7" t="str">
        <f>IF(Z631&gt;0,Z631-(M631+P631+#REF!),"")</f>
        <v/>
      </c>
    </row>
    <row r="632" spans="13:29" ht="19" customHeight="1" x14ac:dyDescent="0.2">
      <c r="M632" s="1">
        <f t="shared" si="9"/>
        <v>0</v>
      </c>
      <c r="N632" s="1" t="str">
        <f>IFERROR(VLOOKUP(J:J,Прайс!A:C,3,0)*K632," ")</f>
        <v xml:space="preserve"> </v>
      </c>
      <c r="O632" s="7" t="str">
        <f>IFERROR(VLOOKUP(J:J,Прайс!A:E,5,0)*K632," ")</f>
        <v xml:space="preserve"> </v>
      </c>
      <c r="P632" s="1" t="str">
        <f>IFERROR(VLOOKUP(J:J,Прайс!A:F,6,0)*K632," ")</f>
        <v xml:space="preserve"> </v>
      </c>
      <c r="R632" s="7" t="str">
        <f>IFERROR(N632-(VLOOKUP(J:J,Прайс!A:J,10,0)+(#REF!+P632+O632+M632))," ")</f>
        <v xml:space="preserve"> </v>
      </c>
      <c r="S632" s="7"/>
      <c r="AC632" s="7" t="str">
        <f>IF(Z632&gt;0,Z632-(M632+P632+#REF!),"")</f>
        <v/>
      </c>
    </row>
    <row r="633" spans="13:29" ht="19" customHeight="1" x14ac:dyDescent="0.2">
      <c r="M633" s="1">
        <f t="shared" si="9"/>
        <v>0</v>
      </c>
      <c r="N633" s="1" t="str">
        <f>IFERROR(VLOOKUP(J:J,Прайс!A:C,3,0)*K633," ")</f>
        <v xml:space="preserve"> </v>
      </c>
      <c r="O633" s="7" t="str">
        <f>IFERROR(VLOOKUP(J:J,Прайс!A:E,5,0)*K633," ")</f>
        <v xml:space="preserve"> </v>
      </c>
      <c r="P633" s="1" t="str">
        <f>IFERROR(VLOOKUP(J:J,Прайс!A:F,6,0)*K633," ")</f>
        <v xml:space="preserve"> </v>
      </c>
      <c r="R633" s="7" t="str">
        <f>IFERROR(N633-(VLOOKUP(J:J,Прайс!A:J,10,0)+(#REF!+P633+O633+M633))," ")</f>
        <v xml:space="preserve"> </v>
      </c>
      <c r="S633" s="7"/>
      <c r="AC633" s="7" t="str">
        <f>IF(Z633&gt;0,Z633-(M633+P633+#REF!),"")</f>
        <v/>
      </c>
    </row>
    <row r="634" spans="13:29" ht="19" customHeight="1" x14ac:dyDescent="0.2">
      <c r="M634" s="1">
        <f t="shared" si="9"/>
        <v>0</v>
      </c>
      <c r="N634" s="1" t="str">
        <f>IFERROR(VLOOKUP(J:J,Прайс!A:C,3,0)*K634," ")</f>
        <v xml:space="preserve"> </v>
      </c>
      <c r="O634" s="7" t="str">
        <f>IFERROR(VLOOKUP(J:J,Прайс!A:E,5,0)*K634," ")</f>
        <v xml:space="preserve"> </v>
      </c>
      <c r="P634" s="1" t="str">
        <f>IFERROR(VLOOKUP(J:J,Прайс!A:F,6,0)*K634," ")</f>
        <v xml:space="preserve"> </v>
      </c>
      <c r="R634" s="7" t="str">
        <f>IFERROR(N634-(VLOOKUP(J:J,Прайс!A:J,10,0)+(#REF!+P634+O634+M634))," ")</f>
        <v xml:space="preserve"> </v>
      </c>
      <c r="S634" s="7"/>
      <c r="AC634" s="7" t="str">
        <f>IF(Z634&gt;0,Z634-(M634+P634+#REF!),"")</f>
        <v/>
      </c>
    </row>
    <row r="635" spans="13:29" ht="19" customHeight="1" x14ac:dyDescent="0.2">
      <c r="M635" s="1">
        <f t="shared" si="9"/>
        <v>0</v>
      </c>
      <c r="N635" s="1" t="str">
        <f>IFERROR(VLOOKUP(J:J,Прайс!A:C,3,0)*K635," ")</f>
        <v xml:space="preserve"> </v>
      </c>
      <c r="O635" s="7" t="str">
        <f>IFERROR(VLOOKUP(J:J,Прайс!A:E,5,0)*K635," ")</f>
        <v xml:space="preserve"> </v>
      </c>
      <c r="P635" s="1" t="str">
        <f>IFERROR(VLOOKUP(J:J,Прайс!A:F,6,0)*K635," ")</f>
        <v xml:space="preserve"> </v>
      </c>
      <c r="R635" s="7" t="str">
        <f>IFERROR(N635-(VLOOKUP(J:J,Прайс!A:J,10,0)+(#REF!+P635+O635+M635))," ")</f>
        <v xml:space="preserve"> </v>
      </c>
      <c r="S635" s="7"/>
      <c r="AC635" s="7" t="str">
        <f>IF(Z635&gt;0,Z635-(M635+P635+#REF!),"")</f>
        <v/>
      </c>
    </row>
    <row r="636" spans="13:29" ht="19" customHeight="1" x14ac:dyDescent="0.2">
      <c r="M636" s="1">
        <f t="shared" si="9"/>
        <v>0</v>
      </c>
      <c r="N636" s="1" t="str">
        <f>IFERROR(VLOOKUP(J:J,Прайс!A:C,3,0)*K636," ")</f>
        <v xml:space="preserve"> </v>
      </c>
      <c r="O636" s="7" t="str">
        <f>IFERROR(VLOOKUP(J:J,Прайс!A:E,5,0)*K636," ")</f>
        <v xml:space="preserve"> </v>
      </c>
      <c r="P636" s="1" t="str">
        <f>IFERROR(VLOOKUP(J:J,Прайс!A:F,6,0)*K636," ")</f>
        <v xml:space="preserve"> </v>
      </c>
      <c r="R636" s="7" t="str">
        <f>IFERROR(N636-(VLOOKUP(J:J,Прайс!A:J,10,0)+(#REF!+P636+O636+M636))," ")</f>
        <v xml:space="preserve"> </v>
      </c>
      <c r="S636" s="7"/>
      <c r="AC636" s="7" t="str">
        <f>IF(Z636&gt;0,Z636-(M636+P636+#REF!),"")</f>
        <v/>
      </c>
    </row>
    <row r="637" spans="13:29" ht="19" customHeight="1" x14ac:dyDescent="0.2">
      <c r="M637" s="1">
        <f t="shared" si="9"/>
        <v>0</v>
      </c>
      <c r="N637" s="1" t="str">
        <f>IFERROR(VLOOKUP(J:J,Прайс!A:C,3,0)*K637," ")</f>
        <v xml:space="preserve"> </v>
      </c>
      <c r="O637" s="7" t="str">
        <f>IFERROR(VLOOKUP(J:J,Прайс!A:E,5,0)*K637," ")</f>
        <v xml:space="preserve"> </v>
      </c>
      <c r="P637" s="1" t="str">
        <f>IFERROR(VLOOKUP(J:J,Прайс!A:F,6,0)*K637," ")</f>
        <v xml:space="preserve"> </v>
      </c>
      <c r="R637" s="7" t="str">
        <f>IFERROR(N637-(VLOOKUP(J:J,Прайс!A:J,10,0)+(#REF!+P637+O637+M637))," ")</f>
        <v xml:space="preserve"> </v>
      </c>
      <c r="S637" s="7"/>
      <c r="AC637" s="7" t="str">
        <f>IF(Z637&gt;0,Z637-(M637+P637+#REF!),"")</f>
        <v/>
      </c>
    </row>
    <row r="638" spans="13:29" ht="19" customHeight="1" x14ac:dyDescent="0.2">
      <c r="M638" s="1">
        <f t="shared" si="9"/>
        <v>0</v>
      </c>
      <c r="N638" s="1" t="str">
        <f>IFERROR(VLOOKUP(J:J,Прайс!A:C,3,0)*K638," ")</f>
        <v xml:space="preserve"> </v>
      </c>
      <c r="O638" s="7" t="str">
        <f>IFERROR(VLOOKUP(J:J,Прайс!A:E,5,0)*K638," ")</f>
        <v xml:space="preserve"> </v>
      </c>
      <c r="P638" s="1" t="str">
        <f>IFERROR(VLOOKUP(J:J,Прайс!A:F,6,0)*K638," ")</f>
        <v xml:space="preserve"> </v>
      </c>
      <c r="R638" s="7" t="str">
        <f>IFERROR(N638-(VLOOKUP(J:J,Прайс!A:J,10,0)+(#REF!+P638+O638+M638))," ")</f>
        <v xml:space="preserve"> </v>
      </c>
      <c r="S638" s="7"/>
      <c r="AC638" s="7" t="str">
        <f>IF(Z638&gt;0,Z638-(M638+P638+#REF!),"")</f>
        <v/>
      </c>
    </row>
    <row r="639" spans="13:29" ht="19" customHeight="1" x14ac:dyDescent="0.2">
      <c r="M639" s="1">
        <f t="shared" si="9"/>
        <v>0</v>
      </c>
      <c r="N639" s="1" t="str">
        <f>IFERROR(VLOOKUP(J:J,Прайс!A:C,3,0)*K639," ")</f>
        <v xml:space="preserve"> </v>
      </c>
      <c r="O639" s="7" t="str">
        <f>IFERROR(VLOOKUP(J:J,Прайс!A:E,5,0)*K639," ")</f>
        <v xml:space="preserve"> </v>
      </c>
      <c r="P639" s="1" t="str">
        <f>IFERROR(VLOOKUP(J:J,Прайс!A:F,6,0)*K639," ")</f>
        <v xml:space="preserve"> </v>
      </c>
      <c r="R639" s="7" t="str">
        <f>IFERROR(N639-(VLOOKUP(J:J,Прайс!A:J,10,0)+(#REF!+P639+O639+M639))," ")</f>
        <v xml:space="preserve"> </v>
      </c>
      <c r="S639" s="7"/>
      <c r="AC639" s="7" t="str">
        <f>IF(Z639&gt;0,Z639-(M639+P639+#REF!),"")</f>
        <v/>
      </c>
    </row>
    <row r="640" spans="13:29" ht="19" customHeight="1" x14ac:dyDescent="0.2">
      <c r="M640" s="1">
        <f t="shared" si="9"/>
        <v>0</v>
      </c>
      <c r="N640" s="1" t="str">
        <f>IFERROR(VLOOKUP(J:J,Прайс!A:C,3,0)*K640," ")</f>
        <v xml:space="preserve"> </v>
      </c>
      <c r="O640" s="7" t="str">
        <f>IFERROR(VLOOKUP(J:J,Прайс!A:E,5,0)*K640," ")</f>
        <v xml:space="preserve"> </v>
      </c>
      <c r="P640" s="1" t="str">
        <f>IFERROR(VLOOKUP(J:J,Прайс!A:F,6,0)*K640," ")</f>
        <v xml:space="preserve"> </v>
      </c>
      <c r="R640" s="7" t="str">
        <f>IFERROR(N640-(VLOOKUP(J:J,Прайс!A:J,10,0)+(#REF!+P640+O640+M640))," ")</f>
        <v xml:space="preserve"> </v>
      </c>
      <c r="S640" s="7"/>
      <c r="AC640" s="7" t="str">
        <f>IF(Z640&gt;0,Z640-(M640+P640+#REF!),"")</f>
        <v/>
      </c>
    </row>
    <row r="641" spans="13:29" ht="19" customHeight="1" x14ac:dyDescent="0.2">
      <c r="M641" s="1">
        <f t="shared" si="9"/>
        <v>0</v>
      </c>
      <c r="N641" s="1" t="str">
        <f>IFERROR(VLOOKUP(J:J,Прайс!A:C,3,0)*K641," ")</f>
        <v xml:space="preserve"> </v>
      </c>
      <c r="O641" s="7" t="str">
        <f>IFERROR(VLOOKUP(J:J,Прайс!A:E,5,0)*K641," ")</f>
        <v xml:space="preserve"> </v>
      </c>
      <c r="P641" s="1" t="str">
        <f>IFERROR(VLOOKUP(J:J,Прайс!A:F,6,0)*K641," ")</f>
        <v xml:space="preserve"> </v>
      </c>
      <c r="R641" s="7" t="str">
        <f>IFERROR(N641-(VLOOKUP(J:J,Прайс!A:J,10,0)+(#REF!+P641+O641+M641))," ")</f>
        <v xml:space="preserve"> </v>
      </c>
      <c r="S641" s="7"/>
      <c r="AC641" s="7" t="str">
        <f>IF(Z641&gt;0,Z641-(M641+P641+#REF!),"")</f>
        <v/>
      </c>
    </row>
    <row r="642" spans="13:29" ht="19" customHeight="1" x14ac:dyDescent="0.2">
      <c r="M642" s="1">
        <f t="shared" si="9"/>
        <v>0</v>
      </c>
      <c r="N642" s="1" t="str">
        <f>IFERROR(VLOOKUP(J:J,Прайс!A:C,3,0)*K642," ")</f>
        <v xml:space="preserve"> </v>
      </c>
      <c r="O642" s="7" t="str">
        <f>IFERROR(VLOOKUP(J:J,Прайс!A:E,5,0)*K642," ")</f>
        <v xml:space="preserve"> </v>
      </c>
      <c r="P642" s="1" t="str">
        <f>IFERROR(VLOOKUP(J:J,Прайс!A:F,6,0)*K642," ")</f>
        <v xml:space="preserve"> </v>
      </c>
      <c r="R642" s="7" t="str">
        <f>IFERROR(N642-(VLOOKUP(J:J,Прайс!A:J,10,0)+(#REF!+P642+O642+M642))," ")</f>
        <v xml:space="preserve"> </v>
      </c>
      <c r="S642" s="7"/>
      <c r="AC642" s="7" t="str">
        <f>IF(Z642&gt;0,Z642-(M642+P642+#REF!),"")</f>
        <v/>
      </c>
    </row>
    <row r="643" spans="13:29" ht="19" customHeight="1" x14ac:dyDescent="0.2">
      <c r="M643" s="1">
        <f t="shared" si="9"/>
        <v>0</v>
      </c>
      <c r="N643" s="1" t="str">
        <f>IFERROR(VLOOKUP(J:J,Прайс!A:C,3,0)*K643," ")</f>
        <v xml:space="preserve"> </v>
      </c>
      <c r="O643" s="7" t="str">
        <f>IFERROR(VLOOKUP(J:J,Прайс!A:E,5,0)*K643," ")</f>
        <v xml:space="preserve"> </v>
      </c>
      <c r="P643" s="1" t="str">
        <f>IFERROR(VLOOKUP(J:J,Прайс!A:F,6,0)*K643," ")</f>
        <v xml:space="preserve"> </v>
      </c>
      <c r="R643" s="7" t="str">
        <f>IFERROR(N643-(VLOOKUP(J:J,Прайс!A:J,10,0)+(#REF!+P643+O643+M643))," ")</f>
        <v xml:space="preserve"> </v>
      </c>
      <c r="S643" s="7"/>
      <c r="AC643" s="7" t="str">
        <f>IF(Z643&gt;0,Z643-(M643+P643+#REF!),"")</f>
        <v/>
      </c>
    </row>
    <row r="644" spans="13:29" ht="19" customHeight="1" x14ac:dyDescent="0.2">
      <c r="M644" s="1">
        <f t="shared" ref="M644:M707" si="10">IFERROR(L644*K644," ")</f>
        <v>0</v>
      </c>
      <c r="N644" s="1" t="str">
        <f>IFERROR(VLOOKUP(J:J,Прайс!A:C,3,0)*K644," ")</f>
        <v xml:space="preserve"> </v>
      </c>
      <c r="O644" s="7" t="str">
        <f>IFERROR(VLOOKUP(J:J,Прайс!A:E,5,0)*K644," ")</f>
        <v xml:space="preserve"> </v>
      </c>
      <c r="P644" s="1" t="str">
        <f>IFERROR(VLOOKUP(J:J,Прайс!A:F,6,0)*K644," ")</f>
        <v xml:space="preserve"> </v>
      </c>
      <c r="R644" s="7" t="str">
        <f>IFERROR(N644-(VLOOKUP(J:J,Прайс!A:J,10,0)+(#REF!+P644+O644+M644))," ")</f>
        <v xml:space="preserve"> </v>
      </c>
      <c r="S644" s="7"/>
      <c r="AC644" s="7" t="str">
        <f>IF(Z644&gt;0,Z644-(M644+P644+#REF!),"")</f>
        <v/>
      </c>
    </row>
    <row r="645" spans="13:29" ht="19" customHeight="1" x14ac:dyDescent="0.2">
      <c r="M645" s="1">
        <f t="shared" si="10"/>
        <v>0</v>
      </c>
      <c r="N645" s="1" t="str">
        <f>IFERROR(VLOOKUP(J:J,Прайс!A:C,3,0)*K645," ")</f>
        <v xml:space="preserve"> </v>
      </c>
      <c r="O645" s="7" t="str">
        <f>IFERROR(VLOOKUP(J:J,Прайс!A:E,5,0)*K645," ")</f>
        <v xml:space="preserve"> </v>
      </c>
      <c r="P645" s="1" t="str">
        <f>IFERROR(VLOOKUP(J:J,Прайс!A:F,6,0)*K645," ")</f>
        <v xml:space="preserve"> </v>
      </c>
      <c r="R645" s="7" t="str">
        <f>IFERROR(N645-(VLOOKUP(J:J,Прайс!A:J,10,0)+(#REF!+P645+O645+M645))," ")</f>
        <v xml:space="preserve"> </v>
      </c>
      <c r="S645" s="7"/>
      <c r="AC645" s="7" t="str">
        <f>IF(Z645&gt;0,Z645-(M645+P645+#REF!),"")</f>
        <v/>
      </c>
    </row>
    <row r="646" spans="13:29" ht="19" customHeight="1" x14ac:dyDescent="0.2">
      <c r="M646" s="1">
        <f t="shared" si="10"/>
        <v>0</v>
      </c>
      <c r="N646" s="1" t="str">
        <f>IFERROR(VLOOKUP(J:J,Прайс!A:C,3,0)*K646," ")</f>
        <v xml:space="preserve"> </v>
      </c>
      <c r="O646" s="7" t="str">
        <f>IFERROR(VLOOKUP(J:J,Прайс!A:E,5,0)*K646," ")</f>
        <v xml:space="preserve"> </v>
      </c>
      <c r="P646" s="1" t="str">
        <f>IFERROR(VLOOKUP(J:J,Прайс!A:F,6,0)*K646," ")</f>
        <v xml:space="preserve"> </v>
      </c>
      <c r="R646" s="7" t="str">
        <f>IFERROR(N646-(VLOOKUP(J:J,Прайс!A:J,10,0)+(#REF!+P646+O646+M646))," ")</f>
        <v xml:space="preserve"> </v>
      </c>
      <c r="S646" s="7"/>
      <c r="AC646" s="7" t="str">
        <f>IF(Z646&gt;0,Z646-(M646+P646+#REF!),"")</f>
        <v/>
      </c>
    </row>
    <row r="647" spans="13:29" ht="19" customHeight="1" x14ac:dyDescent="0.2">
      <c r="M647" s="1">
        <f t="shared" si="10"/>
        <v>0</v>
      </c>
      <c r="N647" s="1" t="str">
        <f>IFERROR(VLOOKUP(J:J,Прайс!A:C,3,0)*K647," ")</f>
        <v xml:space="preserve"> </v>
      </c>
      <c r="O647" s="7" t="str">
        <f>IFERROR(VLOOKUP(J:J,Прайс!A:E,5,0)*K647," ")</f>
        <v xml:space="preserve"> </v>
      </c>
      <c r="P647" s="1" t="str">
        <f>IFERROR(VLOOKUP(J:J,Прайс!A:F,6,0)*K647," ")</f>
        <v xml:space="preserve"> </v>
      </c>
      <c r="R647" s="7" t="str">
        <f>IFERROR(N647-(VLOOKUP(J:J,Прайс!A:J,10,0)+(#REF!+P647+O647+M647))," ")</f>
        <v xml:space="preserve"> </v>
      </c>
      <c r="S647" s="7"/>
      <c r="AC647" s="7" t="str">
        <f>IF(Z647&gt;0,Z647-(M647+P647+#REF!),"")</f>
        <v/>
      </c>
    </row>
    <row r="648" spans="13:29" ht="19" customHeight="1" x14ac:dyDescent="0.2">
      <c r="M648" s="1">
        <f t="shared" si="10"/>
        <v>0</v>
      </c>
      <c r="N648" s="1" t="str">
        <f>IFERROR(VLOOKUP(J:J,Прайс!A:C,3,0)*K648," ")</f>
        <v xml:space="preserve"> </v>
      </c>
      <c r="O648" s="7" t="str">
        <f>IFERROR(VLOOKUP(J:J,Прайс!A:E,5,0)*K648," ")</f>
        <v xml:space="preserve"> </v>
      </c>
      <c r="P648" s="1" t="str">
        <f>IFERROR(VLOOKUP(J:J,Прайс!A:F,6,0)*K648," ")</f>
        <v xml:space="preserve"> </v>
      </c>
      <c r="R648" s="7" t="str">
        <f>IFERROR(N648-(VLOOKUP(J:J,Прайс!A:J,10,0)+(#REF!+P648+O648+M648))," ")</f>
        <v xml:space="preserve"> </v>
      </c>
      <c r="S648" s="7"/>
      <c r="AC648" s="7" t="str">
        <f>IF(Z648&gt;0,Z648-(M648+P648+#REF!),"")</f>
        <v/>
      </c>
    </row>
    <row r="649" spans="13:29" ht="19" customHeight="1" x14ac:dyDescent="0.2">
      <c r="M649" s="1">
        <f t="shared" si="10"/>
        <v>0</v>
      </c>
      <c r="N649" s="1" t="str">
        <f>IFERROR(VLOOKUP(J:J,Прайс!A:C,3,0)*K649," ")</f>
        <v xml:space="preserve"> </v>
      </c>
      <c r="O649" s="7" t="str">
        <f>IFERROR(VLOOKUP(J:J,Прайс!A:E,5,0)*K649," ")</f>
        <v xml:space="preserve"> </v>
      </c>
      <c r="P649" s="1" t="str">
        <f>IFERROR(VLOOKUP(J:J,Прайс!A:F,6,0)*K649," ")</f>
        <v xml:space="preserve"> </v>
      </c>
      <c r="R649" s="7" t="str">
        <f>IFERROR(N649-(VLOOKUP(J:J,Прайс!A:J,10,0)+(#REF!+P649+O649+M649))," ")</f>
        <v xml:space="preserve"> </v>
      </c>
      <c r="S649" s="7"/>
      <c r="AC649" s="7" t="str">
        <f>IF(Z649&gt;0,Z649-(M649+P649+#REF!),"")</f>
        <v/>
      </c>
    </row>
    <row r="650" spans="13:29" ht="19" customHeight="1" x14ac:dyDescent="0.2">
      <c r="M650" s="1">
        <f t="shared" si="10"/>
        <v>0</v>
      </c>
      <c r="N650" s="1" t="str">
        <f>IFERROR(VLOOKUP(J:J,Прайс!A:C,3,0)*K650," ")</f>
        <v xml:space="preserve"> </v>
      </c>
      <c r="O650" s="7" t="str">
        <f>IFERROR(VLOOKUP(J:J,Прайс!A:E,5,0)*K650," ")</f>
        <v xml:space="preserve"> </v>
      </c>
      <c r="P650" s="1" t="str">
        <f>IFERROR(VLOOKUP(J:J,Прайс!A:F,6,0)*K650," ")</f>
        <v xml:space="preserve"> </v>
      </c>
      <c r="R650" s="7" t="str">
        <f>IFERROR(N650-(VLOOKUP(J:J,Прайс!A:J,10,0)+(#REF!+P650+O650+M650))," ")</f>
        <v xml:space="preserve"> </v>
      </c>
      <c r="S650" s="7"/>
      <c r="AC650" s="7" t="str">
        <f>IF(Z650&gt;0,Z650-(M650+P650+#REF!),"")</f>
        <v/>
      </c>
    </row>
    <row r="651" spans="13:29" ht="19" customHeight="1" x14ac:dyDescent="0.2">
      <c r="M651" s="1">
        <f t="shared" si="10"/>
        <v>0</v>
      </c>
      <c r="N651" s="1" t="str">
        <f>IFERROR(VLOOKUP(J:J,Прайс!A:C,3,0)*K651," ")</f>
        <v xml:space="preserve"> </v>
      </c>
      <c r="O651" s="7" t="str">
        <f>IFERROR(VLOOKUP(J:J,Прайс!A:E,5,0)*K651," ")</f>
        <v xml:space="preserve"> </v>
      </c>
      <c r="P651" s="1" t="str">
        <f>IFERROR(VLOOKUP(J:J,Прайс!A:F,6,0)*K651," ")</f>
        <v xml:space="preserve"> </v>
      </c>
      <c r="R651" s="7" t="str">
        <f>IFERROR(N651-(VLOOKUP(J:J,Прайс!A:J,10,0)+(#REF!+P651+O651+M651))," ")</f>
        <v xml:space="preserve"> </v>
      </c>
      <c r="S651" s="7"/>
      <c r="AC651" s="7" t="str">
        <f>IF(Z651&gt;0,Z651-(M651+P651+#REF!),"")</f>
        <v/>
      </c>
    </row>
    <row r="652" spans="13:29" ht="19" customHeight="1" x14ac:dyDescent="0.2">
      <c r="M652" s="1">
        <f t="shared" si="10"/>
        <v>0</v>
      </c>
      <c r="N652" s="1" t="str">
        <f>IFERROR(VLOOKUP(J:J,Прайс!A:C,3,0)*K652," ")</f>
        <v xml:space="preserve"> </v>
      </c>
      <c r="O652" s="7" t="str">
        <f>IFERROR(VLOOKUP(J:J,Прайс!A:E,5,0)*K652," ")</f>
        <v xml:space="preserve"> </v>
      </c>
      <c r="P652" s="1" t="str">
        <f>IFERROR(VLOOKUP(J:J,Прайс!A:F,6,0)*K652," ")</f>
        <v xml:space="preserve"> </v>
      </c>
      <c r="R652" s="7" t="str">
        <f>IFERROR(N652-(VLOOKUP(J:J,Прайс!A:J,10,0)+(#REF!+P652+O652+M652))," ")</f>
        <v xml:space="preserve"> </v>
      </c>
      <c r="S652" s="7"/>
      <c r="AC652" s="7" t="str">
        <f>IF(Z652&gt;0,Z652-(M652+P652+#REF!),"")</f>
        <v/>
      </c>
    </row>
    <row r="653" spans="13:29" ht="19" customHeight="1" x14ac:dyDescent="0.2">
      <c r="M653" s="1">
        <f t="shared" si="10"/>
        <v>0</v>
      </c>
      <c r="N653" s="1" t="str">
        <f>IFERROR(VLOOKUP(J:J,Прайс!A:C,3,0)*K653," ")</f>
        <v xml:space="preserve"> </v>
      </c>
      <c r="O653" s="7" t="str">
        <f>IFERROR(VLOOKUP(J:J,Прайс!A:E,5,0)*K653," ")</f>
        <v xml:space="preserve"> </v>
      </c>
      <c r="P653" s="1" t="str">
        <f>IFERROR(VLOOKUP(J:J,Прайс!A:F,6,0)*K653," ")</f>
        <v xml:space="preserve"> </v>
      </c>
      <c r="R653" s="7" t="str">
        <f>IFERROR(N653-(VLOOKUP(J:J,Прайс!A:J,10,0)+(#REF!+P653+O653+M653))," ")</f>
        <v xml:space="preserve"> </v>
      </c>
      <c r="S653" s="7"/>
      <c r="AC653" s="7" t="str">
        <f>IF(Z653&gt;0,Z653-(M653+P653+#REF!),"")</f>
        <v/>
      </c>
    </row>
    <row r="654" spans="13:29" ht="19" customHeight="1" x14ac:dyDescent="0.2">
      <c r="M654" s="1">
        <f t="shared" si="10"/>
        <v>0</v>
      </c>
      <c r="N654" s="1" t="str">
        <f>IFERROR(VLOOKUP(J:J,Прайс!A:C,3,0)*K654," ")</f>
        <v xml:space="preserve"> </v>
      </c>
      <c r="O654" s="7" t="str">
        <f>IFERROR(VLOOKUP(J:J,Прайс!A:E,5,0)*K654," ")</f>
        <v xml:space="preserve"> </v>
      </c>
      <c r="P654" s="1" t="str">
        <f>IFERROR(VLOOKUP(J:J,Прайс!A:F,6,0)*K654," ")</f>
        <v xml:space="preserve"> </v>
      </c>
      <c r="R654" s="7" t="str">
        <f>IFERROR(N654-(VLOOKUP(J:J,Прайс!A:J,10,0)+(#REF!+P654+O654+M654))," ")</f>
        <v xml:space="preserve"> </v>
      </c>
      <c r="S654" s="7"/>
      <c r="AC654" s="7" t="str">
        <f>IF(Z654&gt;0,Z654-(M654+P654+#REF!),"")</f>
        <v/>
      </c>
    </row>
    <row r="655" spans="13:29" ht="19" customHeight="1" x14ac:dyDescent="0.2">
      <c r="M655" s="1">
        <f t="shared" si="10"/>
        <v>0</v>
      </c>
      <c r="N655" s="1" t="str">
        <f>IFERROR(VLOOKUP(J:J,Прайс!A:C,3,0)*K655," ")</f>
        <v xml:space="preserve"> </v>
      </c>
      <c r="O655" s="7" t="str">
        <f>IFERROR(VLOOKUP(J:J,Прайс!A:E,5,0)*K655," ")</f>
        <v xml:space="preserve"> </v>
      </c>
      <c r="P655" s="1" t="str">
        <f>IFERROR(VLOOKUP(J:J,Прайс!A:F,6,0)*K655," ")</f>
        <v xml:space="preserve"> </v>
      </c>
      <c r="R655" s="7" t="str">
        <f>IFERROR(N655-(VLOOKUP(J:J,Прайс!A:J,10,0)+(#REF!+P655+O655+M655))," ")</f>
        <v xml:space="preserve"> </v>
      </c>
      <c r="S655" s="7"/>
      <c r="AC655" s="7" t="str">
        <f>IF(Z655&gt;0,Z655-(M655+P655+#REF!),"")</f>
        <v/>
      </c>
    </row>
    <row r="656" spans="13:29" ht="19" customHeight="1" x14ac:dyDescent="0.2">
      <c r="M656" s="1">
        <f t="shared" si="10"/>
        <v>0</v>
      </c>
      <c r="N656" s="1" t="str">
        <f>IFERROR(VLOOKUP(J:J,Прайс!A:C,3,0)*K656," ")</f>
        <v xml:space="preserve"> </v>
      </c>
      <c r="O656" s="7" t="str">
        <f>IFERROR(VLOOKUP(J:J,Прайс!A:E,5,0)*K656," ")</f>
        <v xml:space="preserve"> </v>
      </c>
      <c r="P656" s="1" t="str">
        <f>IFERROR(VLOOKUP(J:J,Прайс!A:F,6,0)*K656," ")</f>
        <v xml:space="preserve"> </v>
      </c>
      <c r="R656" s="7" t="str">
        <f>IFERROR(N656-(VLOOKUP(J:J,Прайс!A:J,10,0)+(#REF!+P656+O656+M656))," ")</f>
        <v xml:space="preserve"> </v>
      </c>
      <c r="S656" s="7"/>
      <c r="AC656" s="7" t="str">
        <f>IF(Z656&gt;0,Z656-(M656+P656+#REF!),"")</f>
        <v/>
      </c>
    </row>
    <row r="657" spans="13:29" ht="19" customHeight="1" x14ac:dyDescent="0.2">
      <c r="M657" s="1">
        <f t="shared" si="10"/>
        <v>0</v>
      </c>
      <c r="N657" s="1" t="str">
        <f>IFERROR(VLOOKUP(J:J,Прайс!A:C,3,0)*K657," ")</f>
        <v xml:space="preserve"> </v>
      </c>
      <c r="O657" s="7" t="str">
        <f>IFERROR(VLOOKUP(J:J,Прайс!A:E,5,0)*K657," ")</f>
        <v xml:space="preserve"> </v>
      </c>
      <c r="P657" s="1" t="str">
        <f>IFERROR(VLOOKUP(J:J,Прайс!A:F,6,0)*K657," ")</f>
        <v xml:space="preserve"> </v>
      </c>
      <c r="R657" s="7" t="str">
        <f>IFERROR(N657-(VLOOKUP(J:J,Прайс!A:J,10,0)+(#REF!+P657+O657+M657))," ")</f>
        <v xml:space="preserve"> </v>
      </c>
      <c r="S657" s="7"/>
      <c r="AC657" s="7" t="str">
        <f>IF(Z657&gt;0,Z657-(M657+P657+#REF!),"")</f>
        <v/>
      </c>
    </row>
    <row r="658" spans="13:29" ht="19" customHeight="1" x14ac:dyDescent="0.2">
      <c r="M658" s="1">
        <f t="shared" si="10"/>
        <v>0</v>
      </c>
      <c r="N658" s="1" t="str">
        <f>IFERROR(VLOOKUP(J:J,Прайс!A:C,3,0)*K658," ")</f>
        <v xml:space="preserve"> </v>
      </c>
      <c r="O658" s="7" t="str">
        <f>IFERROR(VLOOKUP(J:J,Прайс!A:E,5,0)*K658," ")</f>
        <v xml:space="preserve"> </v>
      </c>
      <c r="P658" s="1" t="str">
        <f>IFERROR(VLOOKUP(J:J,Прайс!A:F,6,0)*K658," ")</f>
        <v xml:space="preserve"> </v>
      </c>
      <c r="R658" s="7" t="str">
        <f>IFERROR(N658-(VLOOKUP(J:J,Прайс!A:J,10,0)+(#REF!+P658+O658+M658))," ")</f>
        <v xml:space="preserve"> </v>
      </c>
      <c r="S658" s="7"/>
      <c r="AC658" s="7" t="str">
        <f>IF(Z658&gt;0,Z658-(M658+P658+#REF!),"")</f>
        <v/>
      </c>
    </row>
    <row r="659" spans="13:29" ht="19" customHeight="1" x14ac:dyDescent="0.2">
      <c r="M659" s="1">
        <f t="shared" si="10"/>
        <v>0</v>
      </c>
      <c r="N659" s="1" t="str">
        <f>IFERROR(VLOOKUP(J:J,Прайс!A:C,3,0)*K659," ")</f>
        <v xml:space="preserve"> </v>
      </c>
      <c r="O659" s="7" t="str">
        <f>IFERROR(VLOOKUP(J:J,Прайс!A:E,5,0)*K659," ")</f>
        <v xml:space="preserve"> </v>
      </c>
      <c r="P659" s="1" t="str">
        <f>IFERROR(VLOOKUP(J:J,Прайс!A:F,6,0)*K659," ")</f>
        <v xml:space="preserve"> </v>
      </c>
      <c r="R659" s="7" t="str">
        <f>IFERROR(N659-(VLOOKUP(J:J,Прайс!A:J,10,0)+(#REF!+P659+O659+M659))," ")</f>
        <v xml:space="preserve"> </v>
      </c>
      <c r="S659" s="7"/>
      <c r="AC659" s="7" t="str">
        <f>IF(Z659&gt;0,Z659-(M659+P659+#REF!),"")</f>
        <v/>
      </c>
    </row>
    <row r="660" spans="13:29" ht="19" customHeight="1" x14ac:dyDescent="0.2">
      <c r="M660" s="1">
        <f t="shared" si="10"/>
        <v>0</v>
      </c>
      <c r="N660" s="1" t="str">
        <f>IFERROR(VLOOKUP(J:J,Прайс!A:C,3,0)*K660," ")</f>
        <v xml:space="preserve"> </v>
      </c>
      <c r="O660" s="7" t="str">
        <f>IFERROR(VLOOKUP(J:J,Прайс!A:E,5,0)*K660," ")</f>
        <v xml:space="preserve"> </v>
      </c>
      <c r="P660" s="1" t="str">
        <f>IFERROR(VLOOKUP(J:J,Прайс!A:F,6,0)*K660," ")</f>
        <v xml:space="preserve"> </v>
      </c>
      <c r="R660" s="7" t="str">
        <f>IFERROR(N660-(VLOOKUP(J:J,Прайс!A:J,10,0)+(#REF!+P660+O660+M660))," ")</f>
        <v xml:space="preserve"> </v>
      </c>
      <c r="S660" s="7"/>
      <c r="AC660" s="7" t="str">
        <f>IF(Z660&gt;0,Z660-(M660+P660+#REF!),"")</f>
        <v/>
      </c>
    </row>
    <row r="661" spans="13:29" ht="19" customHeight="1" x14ac:dyDescent="0.2">
      <c r="M661" s="1">
        <f t="shared" si="10"/>
        <v>0</v>
      </c>
      <c r="N661" s="1" t="str">
        <f>IFERROR(VLOOKUP(J:J,Прайс!A:C,3,0)*K661," ")</f>
        <v xml:space="preserve"> </v>
      </c>
      <c r="O661" s="7" t="str">
        <f>IFERROR(VLOOKUP(J:J,Прайс!A:E,5,0)*K661," ")</f>
        <v xml:space="preserve"> </v>
      </c>
      <c r="P661" s="1" t="str">
        <f>IFERROR(VLOOKUP(J:J,Прайс!A:F,6,0)*K661," ")</f>
        <v xml:space="preserve"> </v>
      </c>
      <c r="R661" s="7" t="str">
        <f>IFERROR(N661-(VLOOKUP(J:J,Прайс!A:J,10,0)+(#REF!+P661+O661+M661))," ")</f>
        <v xml:space="preserve"> </v>
      </c>
      <c r="S661" s="7"/>
      <c r="AC661" s="7" t="str">
        <f>IF(Z661&gt;0,Z661-(M661+P661+#REF!),"")</f>
        <v/>
      </c>
    </row>
    <row r="662" spans="13:29" ht="19" customHeight="1" x14ac:dyDescent="0.2">
      <c r="M662" s="1">
        <f t="shared" si="10"/>
        <v>0</v>
      </c>
      <c r="N662" s="1" t="str">
        <f>IFERROR(VLOOKUP(J:J,Прайс!A:C,3,0)*K662," ")</f>
        <v xml:space="preserve"> </v>
      </c>
      <c r="O662" s="7" t="str">
        <f>IFERROR(VLOOKUP(J:J,Прайс!A:E,5,0)*K662," ")</f>
        <v xml:space="preserve"> </v>
      </c>
      <c r="P662" s="1" t="str">
        <f>IFERROR(VLOOKUP(J:J,Прайс!A:F,6,0)*K662," ")</f>
        <v xml:space="preserve"> </v>
      </c>
      <c r="R662" s="7" t="str">
        <f>IFERROR(N662-(VLOOKUP(J:J,Прайс!A:J,10,0)+(#REF!+P662+O662+M662))," ")</f>
        <v xml:space="preserve"> </v>
      </c>
      <c r="S662" s="7"/>
      <c r="AC662" s="7" t="str">
        <f>IF(Z662&gt;0,Z662-(M662+P662+#REF!),"")</f>
        <v/>
      </c>
    </row>
    <row r="663" spans="13:29" ht="19" customHeight="1" x14ac:dyDescent="0.2">
      <c r="M663" s="1">
        <f t="shared" si="10"/>
        <v>0</v>
      </c>
      <c r="N663" s="1" t="str">
        <f>IFERROR(VLOOKUP(J:J,Прайс!A:C,3,0)*K663," ")</f>
        <v xml:space="preserve"> </v>
      </c>
      <c r="O663" s="7" t="str">
        <f>IFERROR(VLOOKUP(J:J,Прайс!A:E,5,0)*K663," ")</f>
        <v xml:space="preserve"> </v>
      </c>
      <c r="P663" s="1" t="str">
        <f>IFERROR(VLOOKUP(J:J,Прайс!A:F,6,0)*K663," ")</f>
        <v xml:space="preserve"> </v>
      </c>
      <c r="R663" s="7" t="str">
        <f>IFERROR(N663-(VLOOKUP(J:J,Прайс!A:J,10,0)+(#REF!+P663+O663+M663))," ")</f>
        <v xml:space="preserve"> </v>
      </c>
      <c r="S663" s="7"/>
      <c r="AC663" s="7" t="str">
        <f>IF(Z663&gt;0,Z663-(M663+P663+#REF!),"")</f>
        <v/>
      </c>
    </row>
    <row r="664" spans="13:29" ht="19" customHeight="1" x14ac:dyDescent="0.2">
      <c r="M664" s="1">
        <f t="shared" si="10"/>
        <v>0</v>
      </c>
      <c r="N664" s="1" t="str">
        <f>IFERROR(VLOOKUP(J:J,Прайс!A:C,3,0)*K664," ")</f>
        <v xml:space="preserve"> </v>
      </c>
      <c r="O664" s="7" t="str">
        <f>IFERROR(VLOOKUP(J:J,Прайс!A:E,5,0)*K664," ")</f>
        <v xml:space="preserve"> </v>
      </c>
      <c r="P664" s="1" t="str">
        <f>IFERROR(VLOOKUP(J:J,Прайс!A:F,6,0)*K664," ")</f>
        <v xml:space="preserve"> </v>
      </c>
      <c r="R664" s="7" t="str">
        <f>IFERROR(N664-(VLOOKUP(J:J,Прайс!A:J,10,0)+(#REF!+P664+O664+M664))," ")</f>
        <v xml:space="preserve"> </v>
      </c>
      <c r="S664" s="7"/>
      <c r="AC664" s="7" t="str">
        <f>IF(Z664&gt;0,Z664-(M664+P664+#REF!),"")</f>
        <v/>
      </c>
    </row>
    <row r="665" spans="13:29" ht="19" customHeight="1" x14ac:dyDescent="0.2">
      <c r="M665" s="1">
        <f t="shared" si="10"/>
        <v>0</v>
      </c>
      <c r="N665" s="1" t="str">
        <f>IFERROR(VLOOKUP(J:J,Прайс!A:C,3,0)*K665," ")</f>
        <v xml:space="preserve"> </v>
      </c>
      <c r="O665" s="7" t="str">
        <f>IFERROR(VLOOKUP(J:J,Прайс!A:E,5,0)*K665," ")</f>
        <v xml:space="preserve"> </v>
      </c>
      <c r="P665" s="1" t="str">
        <f>IFERROR(VLOOKUP(J:J,Прайс!A:F,6,0)*K665," ")</f>
        <v xml:space="preserve"> </v>
      </c>
      <c r="R665" s="7" t="str">
        <f>IFERROR(N665-(VLOOKUP(J:J,Прайс!A:J,10,0)+(#REF!+P665+O665+M665))," ")</f>
        <v xml:space="preserve"> </v>
      </c>
      <c r="S665" s="7"/>
      <c r="AC665" s="7" t="str">
        <f>IF(Z665&gt;0,Z665-(M665+P665+#REF!),"")</f>
        <v/>
      </c>
    </row>
    <row r="666" spans="13:29" ht="19" customHeight="1" x14ac:dyDescent="0.2">
      <c r="M666" s="1">
        <f t="shared" si="10"/>
        <v>0</v>
      </c>
      <c r="N666" s="1" t="str">
        <f>IFERROR(VLOOKUP(J:J,Прайс!A:C,3,0)*K666," ")</f>
        <v xml:space="preserve"> </v>
      </c>
      <c r="O666" s="7" t="str">
        <f>IFERROR(VLOOKUP(J:J,Прайс!A:E,5,0)*K666," ")</f>
        <v xml:space="preserve"> </v>
      </c>
      <c r="P666" s="1" t="str">
        <f>IFERROR(VLOOKUP(J:J,Прайс!A:F,6,0)*K666," ")</f>
        <v xml:space="preserve"> </v>
      </c>
      <c r="R666" s="7" t="str">
        <f>IFERROR(N666-(VLOOKUP(J:J,Прайс!A:J,10,0)+(#REF!+P666+O666+M666))," ")</f>
        <v xml:space="preserve"> </v>
      </c>
      <c r="S666" s="7"/>
      <c r="AC666" s="7" t="str">
        <f>IF(Z666&gt;0,Z666-(M666+P666+#REF!),"")</f>
        <v/>
      </c>
    </row>
    <row r="667" spans="13:29" ht="19" customHeight="1" x14ac:dyDescent="0.2">
      <c r="M667" s="1">
        <f t="shared" si="10"/>
        <v>0</v>
      </c>
      <c r="N667" s="1" t="str">
        <f>IFERROR(VLOOKUP(J:J,Прайс!A:C,3,0)*K667," ")</f>
        <v xml:space="preserve"> </v>
      </c>
      <c r="O667" s="7" t="str">
        <f>IFERROR(VLOOKUP(J:J,Прайс!A:E,5,0)*K667," ")</f>
        <v xml:space="preserve"> </v>
      </c>
      <c r="P667" s="1" t="str">
        <f>IFERROR(VLOOKUP(J:J,Прайс!A:F,6,0)*K667," ")</f>
        <v xml:space="preserve"> </v>
      </c>
      <c r="R667" s="7" t="str">
        <f>IFERROR(N667-(VLOOKUP(J:J,Прайс!A:J,10,0)+(#REF!+P667+O667+M667))," ")</f>
        <v xml:space="preserve"> </v>
      </c>
      <c r="S667" s="7"/>
      <c r="AC667" s="7" t="str">
        <f>IF(Z667&gt;0,Z667-(M667+P667+#REF!),"")</f>
        <v/>
      </c>
    </row>
    <row r="668" spans="13:29" ht="19" customHeight="1" x14ac:dyDescent="0.2">
      <c r="M668" s="1">
        <f t="shared" si="10"/>
        <v>0</v>
      </c>
      <c r="N668" s="1" t="str">
        <f>IFERROR(VLOOKUP(J:J,Прайс!A:C,3,0)*K668," ")</f>
        <v xml:space="preserve"> </v>
      </c>
      <c r="O668" s="7" t="str">
        <f>IFERROR(VLOOKUP(J:J,Прайс!A:E,5,0)*K668," ")</f>
        <v xml:space="preserve"> </v>
      </c>
      <c r="P668" s="1" t="str">
        <f>IFERROR(VLOOKUP(J:J,Прайс!A:F,6,0)*K668," ")</f>
        <v xml:space="preserve"> </v>
      </c>
      <c r="R668" s="7" t="str">
        <f>IFERROR(N668-(VLOOKUP(J:J,Прайс!A:J,10,0)+(#REF!+P668+O668+M668))," ")</f>
        <v xml:space="preserve"> </v>
      </c>
      <c r="S668" s="7"/>
      <c r="AC668" s="7" t="str">
        <f>IF(Z668&gt;0,Z668-(M668+P668+#REF!),"")</f>
        <v/>
      </c>
    </row>
    <row r="669" spans="13:29" ht="19" customHeight="1" x14ac:dyDescent="0.2">
      <c r="M669" s="1">
        <f t="shared" si="10"/>
        <v>0</v>
      </c>
      <c r="N669" s="1" t="str">
        <f>IFERROR(VLOOKUP(J:J,Прайс!A:C,3,0)*K669," ")</f>
        <v xml:space="preserve"> </v>
      </c>
      <c r="O669" s="7" t="str">
        <f>IFERROR(VLOOKUP(J:J,Прайс!A:E,5,0)*K669," ")</f>
        <v xml:space="preserve"> </v>
      </c>
      <c r="P669" s="1" t="str">
        <f>IFERROR(VLOOKUP(J:J,Прайс!A:F,6,0)*K669," ")</f>
        <v xml:space="preserve"> </v>
      </c>
      <c r="R669" s="7" t="str">
        <f>IFERROR(N669-(VLOOKUP(J:J,Прайс!A:J,10,0)+(#REF!+P669+O669+M669))," ")</f>
        <v xml:space="preserve"> </v>
      </c>
      <c r="S669" s="7"/>
      <c r="AC669" s="7" t="str">
        <f>IF(Z669&gt;0,Z669-(M669+P669+#REF!),"")</f>
        <v/>
      </c>
    </row>
    <row r="670" spans="13:29" ht="19" customHeight="1" x14ac:dyDescent="0.2">
      <c r="M670" s="1">
        <f t="shared" si="10"/>
        <v>0</v>
      </c>
      <c r="N670" s="1" t="str">
        <f>IFERROR(VLOOKUP(J:J,Прайс!A:C,3,0)*K670," ")</f>
        <v xml:space="preserve"> </v>
      </c>
      <c r="O670" s="7" t="str">
        <f>IFERROR(VLOOKUP(J:J,Прайс!A:E,5,0)*K670," ")</f>
        <v xml:space="preserve"> </v>
      </c>
      <c r="P670" s="1" t="str">
        <f>IFERROR(VLOOKUP(J:J,Прайс!A:F,6,0)*K670," ")</f>
        <v xml:space="preserve"> </v>
      </c>
      <c r="R670" s="7" t="str">
        <f>IFERROR(N670-(VLOOKUP(J:J,Прайс!A:J,10,0)+(#REF!+P670+O670+M670))," ")</f>
        <v xml:space="preserve"> </v>
      </c>
      <c r="S670" s="7"/>
      <c r="AC670" s="7" t="str">
        <f>IF(Z670&gt;0,Z670-(M670+P670+#REF!),"")</f>
        <v/>
      </c>
    </row>
    <row r="671" spans="13:29" ht="19" customHeight="1" x14ac:dyDescent="0.2">
      <c r="M671" s="1">
        <f t="shared" si="10"/>
        <v>0</v>
      </c>
      <c r="N671" s="1" t="str">
        <f>IFERROR(VLOOKUP(J:J,Прайс!A:C,3,0)*K671," ")</f>
        <v xml:space="preserve"> </v>
      </c>
      <c r="O671" s="7" t="str">
        <f>IFERROR(VLOOKUP(J:J,Прайс!A:E,5,0)*K671," ")</f>
        <v xml:space="preserve"> </v>
      </c>
      <c r="P671" s="1" t="str">
        <f>IFERROR(VLOOKUP(J:J,Прайс!A:F,6,0)*K671," ")</f>
        <v xml:space="preserve"> </v>
      </c>
      <c r="R671" s="7" t="str">
        <f>IFERROR(N671-(VLOOKUP(J:J,Прайс!A:J,10,0)+(#REF!+P671+O671+M671))," ")</f>
        <v xml:space="preserve"> </v>
      </c>
      <c r="S671" s="7"/>
      <c r="AC671" s="7" t="str">
        <f>IF(Z671&gt;0,Z671-(M671+P671+#REF!),"")</f>
        <v/>
      </c>
    </row>
    <row r="672" spans="13:29" ht="19" customHeight="1" x14ac:dyDescent="0.2">
      <c r="M672" s="1">
        <f t="shared" si="10"/>
        <v>0</v>
      </c>
      <c r="N672" s="1" t="str">
        <f>IFERROR(VLOOKUP(J:J,Прайс!A:C,3,0)*K672," ")</f>
        <v xml:space="preserve"> </v>
      </c>
      <c r="O672" s="7" t="str">
        <f>IFERROR(VLOOKUP(J:J,Прайс!A:E,5,0)*K672," ")</f>
        <v xml:space="preserve"> </v>
      </c>
      <c r="P672" s="1" t="str">
        <f>IFERROR(VLOOKUP(J:J,Прайс!A:F,6,0)*K672," ")</f>
        <v xml:space="preserve"> </v>
      </c>
      <c r="R672" s="7" t="str">
        <f>IFERROR(N672-(VLOOKUP(J:J,Прайс!A:J,10,0)+(#REF!+P672+O672+M672))," ")</f>
        <v xml:space="preserve"> </v>
      </c>
      <c r="S672" s="7"/>
      <c r="AC672" s="7" t="str">
        <f>IF(Z672&gt;0,Z672-(M672+P672+#REF!),"")</f>
        <v/>
      </c>
    </row>
    <row r="673" spans="13:29" ht="19" customHeight="1" x14ac:dyDescent="0.2">
      <c r="M673" s="1">
        <f t="shared" si="10"/>
        <v>0</v>
      </c>
      <c r="N673" s="1" t="str">
        <f>IFERROR(VLOOKUP(J:J,Прайс!A:C,3,0)*K673," ")</f>
        <v xml:space="preserve"> </v>
      </c>
      <c r="O673" s="7" t="str">
        <f>IFERROR(VLOOKUP(J:J,Прайс!A:E,5,0)*K673," ")</f>
        <v xml:space="preserve"> </v>
      </c>
      <c r="P673" s="1" t="str">
        <f>IFERROR(VLOOKUP(J:J,Прайс!A:F,6,0)*K673," ")</f>
        <v xml:space="preserve"> </v>
      </c>
      <c r="R673" s="7" t="str">
        <f>IFERROR(N673-(VLOOKUP(J:J,Прайс!A:J,10,0)+(#REF!+P673+O673+M673))," ")</f>
        <v xml:space="preserve"> </v>
      </c>
      <c r="S673" s="7"/>
      <c r="AC673" s="7" t="str">
        <f>IF(Z673&gt;0,Z673-(M673+P673+#REF!),"")</f>
        <v/>
      </c>
    </row>
    <row r="674" spans="13:29" ht="19" customHeight="1" x14ac:dyDescent="0.2">
      <c r="M674" s="1">
        <f t="shared" si="10"/>
        <v>0</v>
      </c>
      <c r="N674" s="1" t="str">
        <f>IFERROR(VLOOKUP(J:J,Прайс!A:C,3,0)*K674," ")</f>
        <v xml:space="preserve"> </v>
      </c>
      <c r="O674" s="7" t="str">
        <f>IFERROR(VLOOKUP(J:J,Прайс!A:E,5,0)*K674," ")</f>
        <v xml:space="preserve"> </v>
      </c>
      <c r="P674" s="1" t="str">
        <f>IFERROR(VLOOKUP(J:J,Прайс!A:F,6,0)*K674," ")</f>
        <v xml:space="preserve"> </v>
      </c>
      <c r="R674" s="7" t="str">
        <f>IFERROR(N674-(VLOOKUP(J:J,Прайс!A:J,10,0)+(#REF!+P674+O674+M674))," ")</f>
        <v xml:space="preserve"> </v>
      </c>
      <c r="S674" s="7"/>
      <c r="AC674" s="7" t="str">
        <f>IF(Z674&gt;0,Z674-(M674+P674+#REF!),"")</f>
        <v/>
      </c>
    </row>
    <row r="675" spans="13:29" ht="19" customHeight="1" x14ac:dyDescent="0.2">
      <c r="M675" s="1">
        <f t="shared" si="10"/>
        <v>0</v>
      </c>
      <c r="N675" s="1" t="str">
        <f>IFERROR(VLOOKUP(J:J,Прайс!A:C,3,0)*K675," ")</f>
        <v xml:space="preserve"> </v>
      </c>
      <c r="O675" s="7" t="str">
        <f>IFERROR(VLOOKUP(J:J,Прайс!A:E,5,0)*K675," ")</f>
        <v xml:space="preserve"> </v>
      </c>
      <c r="P675" s="1" t="str">
        <f>IFERROR(VLOOKUP(J:J,Прайс!A:F,6,0)*K675," ")</f>
        <v xml:space="preserve"> </v>
      </c>
      <c r="R675" s="7" t="str">
        <f>IFERROR(N675-(VLOOKUP(J:J,Прайс!A:J,10,0)+(#REF!+P675+O675+M675))," ")</f>
        <v xml:space="preserve"> </v>
      </c>
      <c r="S675" s="7"/>
      <c r="AC675" s="7" t="str">
        <f>IF(Z675&gt;0,Z675-(M675+P675+#REF!),"")</f>
        <v/>
      </c>
    </row>
    <row r="676" spans="13:29" ht="19" customHeight="1" x14ac:dyDescent="0.2">
      <c r="M676" s="1">
        <f t="shared" si="10"/>
        <v>0</v>
      </c>
      <c r="N676" s="1" t="str">
        <f>IFERROR(VLOOKUP(J:J,Прайс!A:C,3,0)*K676," ")</f>
        <v xml:space="preserve"> </v>
      </c>
      <c r="O676" s="7" t="str">
        <f>IFERROR(VLOOKUP(J:J,Прайс!A:E,5,0)*K676," ")</f>
        <v xml:space="preserve"> </v>
      </c>
      <c r="P676" s="1" t="str">
        <f>IFERROR(VLOOKUP(J:J,Прайс!A:F,6,0)*K676," ")</f>
        <v xml:space="preserve"> </v>
      </c>
      <c r="R676" s="7" t="str">
        <f>IFERROR(N676-(VLOOKUP(J:J,Прайс!A:J,10,0)+(#REF!+P676+O676+M676))," ")</f>
        <v xml:space="preserve"> </v>
      </c>
      <c r="S676" s="7"/>
      <c r="AC676" s="7" t="str">
        <f>IF(Z676&gt;0,Z676-(M676+P676+#REF!),"")</f>
        <v/>
      </c>
    </row>
    <row r="677" spans="13:29" ht="19" customHeight="1" x14ac:dyDescent="0.2">
      <c r="M677" s="1">
        <f t="shared" si="10"/>
        <v>0</v>
      </c>
      <c r="N677" s="1" t="str">
        <f>IFERROR(VLOOKUP(J:J,Прайс!A:C,3,0)*K677," ")</f>
        <v xml:space="preserve"> </v>
      </c>
      <c r="O677" s="7" t="str">
        <f>IFERROR(VLOOKUP(J:J,Прайс!A:E,5,0)*K677," ")</f>
        <v xml:space="preserve"> </v>
      </c>
      <c r="P677" s="1" t="str">
        <f>IFERROR(VLOOKUP(J:J,Прайс!A:F,6,0)*K677," ")</f>
        <v xml:space="preserve"> </v>
      </c>
      <c r="R677" s="7" t="str">
        <f>IFERROR(N677-(VLOOKUP(J:J,Прайс!A:J,10,0)+(#REF!+P677+O677+M677))," ")</f>
        <v xml:space="preserve"> </v>
      </c>
      <c r="S677" s="7"/>
      <c r="AC677" s="7" t="str">
        <f>IF(Z677&gt;0,Z677-(M677+P677+#REF!),"")</f>
        <v/>
      </c>
    </row>
    <row r="678" spans="13:29" ht="19" customHeight="1" x14ac:dyDescent="0.2">
      <c r="M678" s="1">
        <f t="shared" si="10"/>
        <v>0</v>
      </c>
      <c r="N678" s="1" t="str">
        <f>IFERROR(VLOOKUP(J:J,Прайс!A:C,3,0)*K678," ")</f>
        <v xml:space="preserve"> </v>
      </c>
      <c r="O678" s="7" t="str">
        <f>IFERROR(VLOOKUP(J:J,Прайс!A:E,5,0)*K678," ")</f>
        <v xml:space="preserve"> </v>
      </c>
      <c r="P678" s="1" t="str">
        <f>IFERROR(VLOOKUP(J:J,Прайс!A:F,6,0)*K678," ")</f>
        <v xml:space="preserve"> </v>
      </c>
      <c r="R678" s="7" t="str">
        <f>IFERROR(N678-(VLOOKUP(J:J,Прайс!A:J,10,0)+(#REF!+P678+O678+M678))," ")</f>
        <v xml:space="preserve"> </v>
      </c>
      <c r="S678" s="7"/>
      <c r="AC678" s="7" t="str">
        <f>IF(Z678&gt;0,Z678-(M678+P678+#REF!),"")</f>
        <v/>
      </c>
    </row>
    <row r="679" spans="13:29" ht="19" customHeight="1" x14ac:dyDescent="0.2">
      <c r="M679" s="1">
        <f t="shared" si="10"/>
        <v>0</v>
      </c>
      <c r="N679" s="1" t="str">
        <f>IFERROR(VLOOKUP(J:J,Прайс!A:C,3,0)*K679," ")</f>
        <v xml:space="preserve"> </v>
      </c>
      <c r="O679" s="7" t="str">
        <f>IFERROR(VLOOKUP(J:J,Прайс!A:E,5,0)*K679," ")</f>
        <v xml:space="preserve"> </v>
      </c>
      <c r="P679" s="1" t="str">
        <f>IFERROR(VLOOKUP(J:J,Прайс!A:F,6,0)*K679," ")</f>
        <v xml:space="preserve"> </v>
      </c>
      <c r="R679" s="7" t="str">
        <f>IFERROR(N679-(VLOOKUP(J:J,Прайс!A:J,10,0)+(#REF!+P679+O679+M679))," ")</f>
        <v xml:space="preserve"> </v>
      </c>
      <c r="S679" s="7"/>
      <c r="AC679" s="7" t="str">
        <f>IF(Z679&gt;0,Z679-(M679+P679+#REF!),"")</f>
        <v/>
      </c>
    </row>
    <row r="680" spans="13:29" ht="19" customHeight="1" x14ac:dyDescent="0.2">
      <c r="M680" s="1">
        <f t="shared" si="10"/>
        <v>0</v>
      </c>
      <c r="N680" s="1" t="str">
        <f>IFERROR(VLOOKUP(J:J,Прайс!A:C,3,0)*K680," ")</f>
        <v xml:space="preserve"> </v>
      </c>
      <c r="O680" s="7" t="str">
        <f>IFERROR(VLOOKUP(J:J,Прайс!A:E,5,0)*K680," ")</f>
        <v xml:space="preserve"> </v>
      </c>
      <c r="P680" s="1" t="str">
        <f>IFERROR(VLOOKUP(J:J,Прайс!A:F,6,0)*K680," ")</f>
        <v xml:space="preserve"> </v>
      </c>
      <c r="R680" s="7" t="str">
        <f>IFERROR(N680-(VLOOKUP(J:J,Прайс!A:J,10,0)+(#REF!+P680+O680+M680))," ")</f>
        <v xml:space="preserve"> </v>
      </c>
      <c r="S680" s="7"/>
      <c r="AC680" s="7" t="str">
        <f>IF(Z680&gt;0,Z680-(M680+P680+#REF!),"")</f>
        <v/>
      </c>
    </row>
    <row r="681" spans="13:29" ht="19" customHeight="1" x14ac:dyDescent="0.2">
      <c r="M681" s="1">
        <f t="shared" si="10"/>
        <v>0</v>
      </c>
      <c r="N681" s="1" t="str">
        <f>IFERROR(VLOOKUP(J:J,Прайс!A:C,3,0)*K681," ")</f>
        <v xml:space="preserve"> </v>
      </c>
      <c r="O681" s="7" t="str">
        <f>IFERROR(VLOOKUP(J:J,Прайс!A:E,5,0)*K681," ")</f>
        <v xml:space="preserve"> </v>
      </c>
      <c r="P681" s="1" t="str">
        <f>IFERROR(VLOOKUP(J:J,Прайс!A:F,6,0)*K681," ")</f>
        <v xml:space="preserve"> </v>
      </c>
      <c r="R681" s="7" t="str">
        <f>IFERROR(N681-(VLOOKUP(J:J,Прайс!A:J,10,0)+(#REF!+P681+O681+M681))," ")</f>
        <v xml:space="preserve"> </v>
      </c>
      <c r="S681" s="7"/>
      <c r="AC681" s="7" t="str">
        <f>IF(Z681&gt;0,Z681-(M681+P681+#REF!),"")</f>
        <v/>
      </c>
    </row>
    <row r="682" spans="13:29" ht="19" customHeight="1" x14ac:dyDescent="0.2">
      <c r="M682" s="1">
        <f t="shared" si="10"/>
        <v>0</v>
      </c>
      <c r="N682" s="1" t="str">
        <f>IFERROR(VLOOKUP(J:J,Прайс!A:C,3,0)*K682," ")</f>
        <v xml:space="preserve"> </v>
      </c>
      <c r="O682" s="7" t="str">
        <f>IFERROR(VLOOKUP(J:J,Прайс!A:E,5,0)*K682," ")</f>
        <v xml:space="preserve"> </v>
      </c>
      <c r="P682" s="1" t="str">
        <f>IFERROR(VLOOKUP(J:J,Прайс!A:F,6,0)*K682," ")</f>
        <v xml:space="preserve"> </v>
      </c>
      <c r="R682" s="7" t="str">
        <f>IFERROR(N682-(VLOOKUP(J:J,Прайс!A:J,10,0)+(#REF!+P682+O682+M682))," ")</f>
        <v xml:space="preserve"> </v>
      </c>
      <c r="S682" s="7"/>
      <c r="AC682" s="7" t="str">
        <f>IF(Z682&gt;0,Z682-(M682+P682+#REF!),"")</f>
        <v/>
      </c>
    </row>
    <row r="683" spans="13:29" ht="19" customHeight="1" x14ac:dyDescent="0.2">
      <c r="M683" s="1">
        <f t="shared" si="10"/>
        <v>0</v>
      </c>
      <c r="N683" s="1" t="str">
        <f>IFERROR(VLOOKUP(J:J,Прайс!A:C,3,0)*K683," ")</f>
        <v xml:space="preserve"> </v>
      </c>
      <c r="O683" s="7" t="str">
        <f>IFERROR(VLOOKUP(J:J,Прайс!A:E,5,0)*K683," ")</f>
        <v xml:space="preserve"> </v>
      </c>
      <c r="P683" s="1" t="str">
        <f>IFERROR(VLOOKUP(J:J,Прайс!A:F,6,0)*K683," ")</f>
        <v xml:space="preserve"> </v>
      </c>
      <c r="R683" s="7" t="str">
        <f>IFERROR(N683-(VLOOKUP(J:J,Прайс!A:J,10,0)+(#REF!+P683+O683+M683))," ")</f>
        <v xml:space="preserve"> </v>
      </c>
      <c r="S683" s="7"/>
      <c r="AC683" s="7" t="str">
        <f>IF(Z683&gt;0,Z683-(M683+P683+#REF!),"")</f>
        <v/>
      </c>
    </row>
    <row r="684" spans="13:29" ht="19" customHeight="1" x14ac:dyDescent="0.2">
      <c r="M684" s="1">
        <f t="shared" si="10"/>
        <v>0</v>
      </c>
      <c r="N684" s="1" t="str">
        <f>IFERROR(VLOOKUP(J:J,Прайс!A:C,3,0)*K684," ")</f>
        <v xml:space="preserve"> </v>
      </c>
      <c r="O684" s="7" t="str">
        <f>IFERROR(VLOOKUP(J:J,Прайс!A:E,5,0)*K684," ")</f>
        <v xml:space="preserve"> </v>
      </c>
      <c r="P684" s="1" t="str">
        <f>IFERROR(VLOOKUP(J:J,Прайс!A:F,6,0)*K684," ")</f>
        <v xml:space="preserve"> </v>
      </c>
      <c r="R684" s="7" t="str">
        <f>IFERROR(N684-(VLOOKUP(J:J,Прайс!A:J,10,0)+(#REF!+P684+O684+M684))," ")</f>
        <v xml:space="preserve"> </v>
      </c>
      <c r="S684" s="7"/>
      <c r="AC684" s="7" t="str">
        <f>IF(Z684&gt;0,Z684-(M684+P684+#REF!),"")</f>
        <v/>
      </c>
    </row>
    <row r="685" spans="13:29" ht="19" customHeight="1" x14ac:dyDescent="0.2">
      <c r="M685" s="1">
        <f t="shared" si="10"/>
        <v>0</v>
      </c>
      <c r="N685" s="1" t="str">
        <f>IFERROR(VLOOKUP(J:J,Прайс!A:C,3,0)*K685," ")</f>
        <v xml:space="preserve"> </v>
      </c>
      <c r="O685" s="7" t="str">
        <f>IFERROR(VLOOKUP(J:J,Прайс!A:E,5,0)*K685," ")</f>
        <v xml:space="preserve"> </v>
      </c>
      <c r="P685" s="1" t="str">
        <f>IFERROR(VLOOKUP(J:J,Прайс!A:F,6,0)*K685," ")</f>
        <v xml:space="preserve"> </v>
      </c>
      <c r="R685" s="7" t="str">
        <f>IFERROR(N685-(VLOOKUP(J:J,Прайс!A:J,10,0)+(#REF!+P685+O685+M685))," ")</f>
        <v xml:space="preserve"> </v>
      </c>
      <c r="S685" s="7"/>
      <c r="AC685" s="7" t="str">
        <f>IF(Z685&gt;0,Z685-(M685+P685+#REF!),"")</f>
        <v/>
      </c>
    </row>
    <row r="686" spans="13:29" ht="19" customHeight="1" x14ac:dyDescent="0.2">
      <c r="M686" s="1">
        <f t="shared" si="10"/>
        <v>0</v>
      </c>
      <c r="N686" s="1" t="str">
        <f>IFERROR(VLOOKUP(J:J,Прайс!A:C,3,0)*K686," ")</f>
        <v xml:space="preserve"> </v>
      </c>
      <c r="O686" s="7" t="str">
        <f>IFERROR(VLOOKUP(J:J,Прайс!A:E,5,0)*K686," ")</f>
        <v xml:space="preserve"> </v>
      </c>
      <c r="P686" s="1" t="str">
        <f>IFERROR(VLOOKUP(J:J,Прайс!A:F,6,0)*K686," ")</f>
        <v xml:space="preserve"> </v>
      </c>
      <c r="R686" s="7" t="str">
        <f>IFERROR(N686-(VLOOKUP(J:J,Прайс!A:J,10,0)+(#REF!+P686+O686+M686))," ")</f>
        <v xml:space="preserve"> </v>
      </c>
      <c r="S686" s="7"/>
      <c r="AC686" s="7" t="str">
        <f>IF(Z686&gt;0,Z686-(M686+P686+#REF!),"")</f>
        <v/>
      </c>
    </row>
    <row r="687" spans="13:29" ht="19" customHeight="1" x14ac:dyDescent="0.2">
      <c r="M687" s="1">
        <f t="shared" si="10"/>
        <v>0</v>
      </c>
      <c r="N687" s="1" t="str">
        <f>IFERROR(VLOOKUP(J:J,Прайс!A:C,3,0)*K687," ")</f>
        <v xml:space="preserve"> </v>
      </c>
      <c r="O687" s="7" t="str">
        <f>IFERROR(VLOOKUP(J:J,Прайс!A:E,5,0)*K687," ")</f>
        <v xml:space="preserve"> </v>
      </c>
      <c r="P687" s="1" t="str">
        <f>IFERROR(VLOOKUP(J:J,Прайс!A:F,6,0)*K687," ")</f>
        <v xml:space="preserve"> </v>
      </c>
      <c r="R687" s="7" t="str">
        <f>IFERROR(N687-(VLOOKUP(J:J,Прайс!A:J,10,0)+(#REF!+P687+O687+M687))," ")</f>
        <v xml:space="preserve"> </v>
      </c>
      <c r="S687" s="7"/>
      <c r="AC687" s="7" t="str">
        <f>IF(Z687&gt;0,Z687-(M687+P687+#REF!),"")</f>
        <v/>
      </c>
    </row>
    <row r="688" spans="13:29" ht="19" customHeight="1" x14ac:dyDescent="0.2">
      <c r="M688" s="1">
        <f t="shared" si="10"/>
        <v>0</v>
      </c>
      <c r="N688" s="1" t="str">
        <f>IFERROR(VLOOKUP(J:J,Прайс!A:C,3,0)*K688," ")</f>
        <v xml:space="preserve"> </v>
      </c>
      <c r="O688" s="7" t="str">
        <f>IFERROR(VLOOKUP(J:J,Прайс!A:E,5,0)*K688," ")</f>
        <v xml:space="preserve"> </v>
      </c>
      <c r="P688" s="1" t="str">
        <f>IFERROR(VLOOKUP(J:J,Прайс!A:F,6,0)*K688," ")</f>
        <v xml:space="preserve"> </v>
      </c>
      <c r="R688" s="7" t="str">
        <f>IFERROR(N688-(VLOOKUP(J:J,Прайс!A:J,10,0)+(#REF!+P688+O688+M688))," ")</f>
        <v xml:space="preserve"> </v>
      </c>
      <c r="S688" s="7"/>
      <c r="AC688" s="7" t="str">
        <f>IF(Z688&gt;0,Z688-(M688+P688+#REF!),"")</f>
        <v/>
      </c>
    </row>
    <row r="689" spans="13:29" ht="19" customHeight="1" x14ac:dyDescent="0.2">
      <c r="M689" s="1">
        <f t="shared" si="10"/>
        <v>0</v>
      </c>
      <c r="N689" s="1" t="str">
        <f>IFERROR(VLOOKUP(J:J,Прайс!A:C,3,0)*K689," ")</f>
        <v xml:space="preserve"> </v>
      </c>
      <c r="O689" s="7" t="str">
        <f>IFERROR(VLOOKUP(J:J,Прайс!A:E,5,0)*K689," ")</f>
        <v xml:space="preserve"> </v>
      </c>
      <c r="P689" s="1" t="str">
        <f>IFERROR(VLOOKUP(J:J,Прайс!A:F,6,0)*K689," ")</f>
        <v xml:space="preserve"> </v>
      </c>
      <c r="R689" s="7" t="str">
        <f>IFERROR(N689-(VLOOKUP(J:J,Прайс!A:J,10,0)+(#REF!+P689+O689+M689))," ")</f>
        <v xml:space="preserve"> </v>
      </c>
      <c r="S689" s="7"/>
      <c r="AC689" s="7" t="str">
        <f>IF(Z689&gt;0,Z689-(M689+P689+#REF!),"")</f>
        <v/>
      </c>
    </row>
    <row r="690" spans="13:29" ht="19" customHeight="1" x14ac:dyDescent="0.2">
      <c r="M690" s="1">
        <f t="shared" si="10"/>
        <v>0</v>
      </c>
      <c r="N690" s="1" t="str">
        <f>IFERROR(VLOOKUP(J:J,Прайс!A:C,3,0)*K690," ")</f>
        <v xml:space="preserve"> </v>
      </c>
      <c r="O690" s="7" t="str">
        <f>IFERROR(VLOOKUP(J:J,Прайс!A:E,5,0)*K690," ")</f>
        <v xml:space="preserve"> </v>
      </c>
      <c r="P690" s="1" t="str">
        <f>IFERROR(VLOOKUP(J:J,Прайс!A:F,6,0)*K690," ")</f>
        <v xml:space="preserve"> </v>
      </c>
      <c r="R690" s="7" t="str">
        <f>IFERROR(N690-(VLOOKUP(J:J,Прайс!A:J,10,0)+(#REF!+P690+O690+M690))," ")</f>
        <v xml:space="preserve"> </v>
      </c>
      <c r="S690" s="7"/>
      <c r="AC690" s="7" t="str">
        <f>IF(Z690&gt;0,Z690-(M690+P690+#REF!),"")</f>
        <v/>
      </c>
    </row>
    <row r="691" spans="13:29" ht="19" customHeight="1" x14ac:dyDescent="0.2">
      <c r="M691" s="1">
        <f t="shared" si="10"/>
        <v>0</v>
      </c>
      <c r="N691" s="1" t="str">
        <f>IFERROR(VLOOKUP(J:J,Прайс!A:C,3,0)*K691," ")</f>
        <v xml:space="preserve"> </v>
      </c>
      <c r="O691" s="7" t="str">
        <f>IFERROR(VLOOKUP(J:J,Прайс!A:E,5,0)*K691," ")</f>
        <v xml:space="preserve"> </v>
      </c>
      <c r="P691" s="1" t="str">
        <f>IFERROR(VLOOKUP(J:J,Прайс!A:F,6,0)*K691," ")</f>
        <v xml:space="preserve"> </v>
      </c>
      <c r="R691" s="7" t="str">
        <f>IFERROR(N691-(VLOOKUP(J:J,Прайс!A:J,10,0)+(#REF!+P691+O691+M691))," ")</f>
        <v xml:space="preserve"> </v>
      </c>
      <c r="S691" s="7"/>
      <c r="AC691" s="7" t="str">
        <f>IF(Z691&gt;0,Z691-(M691+P691+#REF!),"")</f>
        <v/>
      </c>
    </row>
    <row r="692" spans="13:29" ht="19" customHeight="1" x14ac:dyDescent="0.2">
      <c r="M692" s="1">
        <f t="shared" si="10"/>
        <v>0</v>
      </c>
      <c r="N692" s="1" t="str">
        <f>IFERROR(VLOOKUP(J:J,Прайс!A:C,3,0)*K692," ")</f>
        <v xml:space="preserve"> </v>
      </c>
      <c r="O692" s="7" t="str">
        <f>IFERROR(VLOOKUP(J:J,Прайс!A:E,5,0)*K692," ")</f>
        <v xml:space="preserve"> </v>
      </c>
      <c r="P692" s="1" t="str">
        <f>IFERROR(VLOOKUP(J:J,Прайс!A:F,6,0)*K692," ")</f>
        <v xml:space="preserve"> </v>
      </c>
      <c r="R692" s="7" t="str">
        <f>IFERROR(N692-(VLOOKUP(J:J,Прайс!A:J,10,0)+(#REF!+P692+O692+M692))," ")</f>
        <v xml:space="preserve"> </v>
      </c>
      <c r="S692" s="7"/>
      <c r="AC692" s="7" t="str">
        <f>IF(Z692&gt;0,Z692-(M692+P692+#REF!),"")</f>
        <v/>
      </c>
    </row>
    <row r="693" spans="13:29" ht="19" customHeight="1" x14ac:dyDescent="0.2">
      <c r="M693" s="1">
        <f t="shared" si="10"/>
        <v>0</v>
      </c>
      <c r="N693" s="1" t="str">
        <f>IFERROR(VLOOKUP(J:J,Прайс!A:C,3,0)*K693," ")</f>
        <v xml:space="preserve"> </v>
      </c>
      <c r="O693" s="7" t="str">
        <f>IFERROR(VLOOKUP(J:J,Прайс!A:E,5,0)*K693," ")</f>
        <v xml:space="preserve"> </v>
      </c>
      <c r="P693" s="1" t="str">
        <f>IFERROR(VLOOKUP(J:J,Прайс!A:F,6,0)*K693," ")</f>
        <v xml:space="preserve"> </v>
      </c>
      <c r="R693" s="7" t="str">
        <f>IFERROR(N693-(VLOOKUP(J:J,Прайс!A:J,10,0)+(#REF!+P693+O693+M693))," ")</f>
        <v xml:space="preserve"> </v>
      </c>
      <c r="S693" s="7"/>
      <c r="AC693" s="7" t="str">
        <f>IF(Z693&gt;0,Z693-(M693+P693+#REF!),"")</f>
        <v/>
      </c>
    </row>
    <row r="694" spans="13:29" ht="19" customHeight="1" x14ac:dyDescent="0.2">
      <c r="M694" s="1">
        <f t="shared" si="10"/>
        <v>0</v>
      </c>
      <c r="N694" s="1" t="str">
        <f>IFERROR(VLOOKUP(J:J,Прайс!A:C,3,0)*K694," ")</f>
        <v xml:space="preserve"> </v>
      </c>
      <c r="O694" s="7" t="str">
        <f>IFERROR(VLOOKUP(J:J,Прайс!A:E,5,0)*K694," ")</f>
        <v xml:space="preserve"> </v>
      </c>
      <c r="P694" s="1" t="str">
        <f>IFERROR(VLOOKUP(J:J,Прайс!A:F,6,0)*K694," ")</f>
        <v xml:space="preserve"> </v>
      </c>
      <c r="R694" s="7" t="str">
        <f>IFERROR(N694-(VLOOKUP(J:J,Прайс!A:J,10,0)+(#REF!+P694+O694+M694))," ")</f>
        <v xml:space="preserve"> </v>
      </c>
      <c r="S694" s="7"/>
      <c r="AC694" s="7" t="str">
        <f>IF(Z694&gt;0,Z694-(M694+P694+#REF!),"")</f>
        <v/>
      </c>
    </row>
    <row r="695" spans="13:29" ht="19" customHeight="1" x14ac:dyDescent="0.2">
      <c r="M695" s="1">
        <f t="shared" si="10"/>
        <v>0</v>
      </c>
      <c r="N695" s="1" t="str">
        <f>IFERROR(VLOOKUP(J:J,Прайс!A:C,3,0)*K695," ")</f>
        <v xml:space="preserve"> </v>
      </c>
      <c r="O695" s="7" t="str">
        <f>IFERROR(VLOOKUP(J:J,Прайс!A:E,5,0)*K695," ")</f>
        <v xml:space="preserve"> </v>
      </c>
      <c r="P695" s="1" t="str">
        <f>IFERROR(VLOOKUP(J:J,Прайс!A:F,6,0)*K695," ")</f>
        <v xml:space="preserve"> </v>
      </c>
      <c r="R695" s="7" t="str">
        <f>IFERROR(N695-(VLOOKUP(J:J,Прайс!A:J,10,0)+(#REF!+P695+O695+M695))," ")</f>
        <v xml:space="preserve"> </v>
      </c>
      <c r="S695" s="7"/>
      <c r="AC695" s="7" t="str">
        <f>IF(Z695&gt;0,Z695-(M695+P695+#REF!),"")</f>
        <v/>
      </c>
    </row>
    <row r="696" spans="13:29" ht="19" customHeight="1" x14ac:dyDescent="0.2">
      <c r="M696" s="1">
        <f t="shared" si="10"/>
        <v>0</v>
      </c>
      <c r="N696" s="1" t="str">
        <f>IFERROR(VLOOKUP(J:J,Прайс!A:C,3,0)*K696," ")</f>
        <v xml:space="preserve"> </v>
      </c>
      <c r="O696" s="7" t="str">
        <f>IFERROR(VLOOKUP(J:J,Прайс!A:E,5,0)*K696," ")</f>
        <v xml:space="preserve"> </v>
      </c>
      <c r="P696" s="1" t="str">
        <f>IFERROR(VLOOKUP(J:J,Прайс!A:F,6,0)*K696," ")</f>
        <v xml:space="preserve"> </v>
      </c>
      <c r="R696" s="7" t="str">
        <f>IFERROR(N696-(VLOOKUP(J:J,Прайс!A:J,10,0)+(#REF!+P696+O696+M696))," ")</f>
        <v xml:space="preserve"> </v>
      </c>
      <c r="S696" s="7"/>
      <c r="AC696" s="7" t="str">
        <f>IF(Z696&gt;0,Z696-(M696+P696+#REF!),"")</f>
        <v/>
      </c>
    </row>
    <row r="697" spans="13:29" ht="19" customHeight="1" x14ac:dyDescent="0.2">
      <c r="M697" s="1">
        <f t="shared" si="10"/>
        <v>0</v>
      </c>
      <c r="N697" s="1" t="str">
        <f>IFERROR(VLOOKUP(J:J,Прайс!A:C,3,0)*K697," ")</f>
        <v xml:space="preserve"> </v>
      </c>
      <c r="O697" s="7" t="str">
        <f>IFERROR(VLOOKUP(J:J,Прайс!A:E,5,0)*K697," ")</f>
        <v xml:space="preserve"> </v>
      </c>
      <c r="P697" s="1" t="str">
        <f>IFERROR(VLOOKUP(J:J,Прайс!A:F,6,0)*K697," ")</f>
        <v xml:space="preserve"> </v>
      </c>
      <c r="R697" s="7" t="str">
        <f>IFERROR(N697-(VLOOKUP(J:J,Прайс!A:J,10,0)+(#REF!+P697+O697+M697))," ")</f>
        <v xml:space="preserve"> </v>
      </c>
      <c r="S697" s="7"/>
      <c r="AC697" s="7" t="str">
        <f>IF(Z697&gt;0,Z697-(M697+P697+#REF!),"")</f>
        <v/>
      </c>
    </row>
    <row r="698" spans="13:29" ht="19" customHeight="1" x14ac:dyDescent="0.2">
      <c r="M698" s="1">
        <f t="shared" si="10"/>
        <v>0</v>
      </c>
      <c r="N698" s="1" t="str">
        <f>IFERROR(VLOOKUP(J:J,Прайс!A:C,3,0)*K698," ")</f>
        <v xml:space="preserve"> </v>
      </c>
      <c r="O698" s="7" t="str">
        <f>IFERROR(VLOOKUP(J:J,Прайс!A:E,5,0)*K698," ")</f>
        <v xml:space="preserve"> </v>
      </c>
      <c r="P698" s="1" t="str">
        <f>IFERROR(VLOOKUP(J:J,Прайс!A:F,6,0)*K698," ")</f>
        <v xml:space="preserve"> </v>
      </c>
      <c r="R698" s="7" t="str">
        <f>IFERROR(N698-(VLOOKUP(J:J,Прайс!A:J,10,0)+(#REF!+P698+O698+M698))," ")</f>
        <v xml:space="preserve"> </v>
      </c>
      <c r="S698" s="7"/>
      <c r="AC698" s="7" t="str">
        <f>IF(Z698&gt;0,Z698-(M698+P698+#REF!),"")</f>
        <v/>
      </c>
    </row>
    <row r="699" spans="13:29" ht="19" customHeight="1" x14ac:dyDescent="0.2">
      <c r="M699" s="1">
        <f t="shared" si="10"/>
        <v>0</v>
      </c>
      <c r="N699" s="1" t="str">
        <f>IFERROR(VLOOKUP(J:J,Прайс!A:C,3,0)*K699," ")</f>
        <v xml:space="preserve"> </v>
      </c>
      <c r="O699" s="7" t="str">
        <f>IFERROR(VLOOKUP(J:J,Прайс!A:E,5,0)*K699," ")</f>
        <v xml:space="preserve"> </v>
      </c>
      <c r="P699" s="1" t="str">
        <f>IFERROR(VLOOKUP(J:J,Прайс!A:F,6,0)*K699," ")</f>
        <v xml:space="preserve"> </v>
      </c>
      <c r="R699" s="7" t="str">
        <f>IFERROR(N699-(VLOOKUP(J:J,Прайс!A:J,10,0)+(#REF!+P699+O699+M699))," ")</f>
        <v xml:space="preserve"> </v>
      </c>
      <c r="S699" s="7"/>
      <c r="AC699" s="7" t="str">
        <f>IF(Z699&gt;0,Z699-(M699+P699+#REF!),"")</f>
        <v/>
      </c>
    </row>
    <row r="700" spans="13:29" ht="19" customHeight="1" x14ac:dyDescent="0.2">
      <c r="M700" s="1">
        <f t="shared" si="10"/>
        <v>0</v>
      </c>
      <c r="N700" s="1" t="str">
        <f>IFERROR(VLOOKUP(J:J,Прайс!A:C,3,0)*K700," ")</f>
        <v xml:space="preserve"> </v>
      </c>
      <c r="O700" s="7" t="str">
        <f>IFERROR(VLOOKUP(J:J,Прайс!A:E,5,0)*K700," ")</f>
        <v xml:space="preserve"> </v>
      </c>
      <c r="P700" s="1" t="str">
        <f>IFERROR(VLOOKUP(J:J,Прайс!A:F,6,0)*K700," ")</f>
        <v xml:space="preserve"> </v>
      </c>
      <c r="R700" s="7" t="str">
        <f>IFERROR(N700-(VLOOKUP(J:J,Прайс!A:J,10,0)+(#REF!+P700+O700+M700))," ")</f>
        <v xml:space="preserve"> </v>
      </c>
      <c r="S700" s="7"/>
      <c r="AC700" s="7" t="str">
        <f>IF(Z700&gt;0,Z700-(M700+P700+#REF!),"")</f>
        <v/>
      </c>
    </row>
    <row r="701" spans="13:29" ht="19" customHeight="1" x14ac:dyDescent="0.2">
      <c r="M701" s="1">
        <f t="shared" si="10"/>
        <v>0</v>
      </c>
      <c r="N701" s="1" t="str">
        <f>IFERROR(VLOOKUP(J:J,Прайс!A:C,3,0)*K701," ")</f>
        <v xml:space="preserve"> </v>
      </c>
      <c r="O701" s="7" t="str">
        <f>IFERROR(VLOOKUP(J:J,Прайс!A:E,5,0)*K701," ")</f>
        <v xml:space="preserve"> </v>
      </c>
      <c r="P701" s="1" t="str">
        <f>IFERROR(VLOOKUP(J:J,Прайс!A:F,6,0)*K701," ")</f>
        <v xml:space="preserve"> </v>
      </c>
      <c r="R701" s="7" t="str">
        <f>IFERROR(N701-(VLOOKUP(J:J,Прайс!A:J,10,0)+(#REF!+P701+O701+M701))," ")</f>
        <v xml:space="preserve"> </v>
      </c>
      <c r="S701" s="7"/>
      <c r="AC701" s="7" t="str">
        <f>IF(Z701&gt;0,Z701-(M701+P701+#REF!),"")</f>
        <v/>
      </c>
    </row>
    <row r="702" spans="13:29" ht="19" customHeight="1" x14ac:dyDescent="0.2">
      <c r="M702" s="1">
        <f t="shared" si="10"/>
        <v>0</v>
      </c>
      <c r="N702" s="1" t="str">
        <f>IFERROR(VLOOKUP(J:J,Прайс!A:C,3,0)*K702," ")</f>
        <v xml:space="preserve"> </v>
      </c>
      <c r="O702" s="7" t="str">
        <f>IFERROR(VLOOKUP(J:J,Прайс!A:E,5,0)*K702," ")</f>
        <v xml:space="preserve"> </v>
      </c>
      <c r="P702" s="1" t="str">
        <f>IFERROR(VLOOKUP(J:J,Прайс!A:F,6,0)*K702," ")</f>
        <v xml:space="preserve"> </v>
      </c>
      <c r="R702" s="7" t="str">
        <f>IFERROR(N702-(VLOOKUP(J:J,Прайс!A:J,10,0)+(#REF!+P702+O702+M702))," ")</f>
        <v xml:space="preserve"> </v>
      </c>
      <c r="S702" s="7"/>
      <c r="AC702" s="7" t="str">
        <f>IF(Z702&gt;0,Z702-(M702+P702+#REF!),"")</f>
        <v/>
      </c>
    </row>
    <row r="703" spans="13:29" ht="19" customHeight="1" x14ac:dyDescent="0.2">
      <c r="M703" s="1">
        <f t="shared" si="10"/>
        <v>0</v>
      </c>
      <c r="N703" s="1" t="str">
        <f>IFERROR(VLOOKUP(J:J,Прайс!A:C,3,0)*K703," ")</f>
        <v xml:space="preserve"> </v>
      </c>
      <c r="O703" s="7" t="str">
        <f>IFERROR(VLOOKUP(J:J,Прайс!A:E,5,0)*K703," ")</f>
        <v xml:space="preserve"> </v>
      </c>
      <c r="P703" s="1" t="str">
        <f>IFERROR(VLOOKUP(J:J,Прайс!A:F,6,0)*K703," ")</f>
        <v xml:space="preserve"> </v>
      </c>
      <c r="R703" s="7" t="str">
        <f>IFERROR(N703-(VLOOKUP(J:J,Прайс!A:J,10,0)+(#REF!+P703+O703+M703))," ")</f>
        <v xml:space="preserve"> </v>
      </c>
      <c r="S703" s="7"/>
      <c r="AC703" s="7" t="str">
        <f>IF(Z703&gt;0,Z703-(M703+P703+#REF!),"")</f>
        <v/>
      </c>
    </row>
    <row r="704" spans="13:29" ht="19" customHeight="1" x14ac:dyDescent="0.2">
      <c r="M704" s="1">
        <f t="shared" si="10"/>
        <v>0</v>
      </c>
      <c r="N704" s="1" t="str">
        <f>IFERROR(VLOOKUP(J:J,Прайс!A:C,3,0)*K704," ")</f>
        <v xml:space="preserve"> </v>
      </c>
      <c r="O704" s="7" t="str">
        <f>IFERROR(VLOOKUP(J:J,Прайс!A:E,5,0)*K704," ")</f>
        <v xml:space="preserve"> </v>
      </c>
      <c r="P704" s="1" t="str">
        <f>IFERROR(VLOOKUP(J:J,Прайс!A:F,6,0)*K704," ")</f>
        <v xml:space="preserve"> </v>
      </c>
      <c r="R704" s="7" t="str">
        <f>IFERROR(N704-(VLOOKUP(J:J,Прайс!A:J,10,0)+(#REF!+P704+O704+M704))," ")</f>
        <v xml:space="preserve"> </v>
      </c>
      <c r="S704" s="7"/>
      <c r="AC704" s="7" t="str">
        <f>IF(Z704&gt;0,Z704-(M704+P704+#REF!),"")</f>
        <v/>
      </c>
    </row>
    <row r="705" spans="13:29" ht="19" customHeight="1" x14ac:dyDescent="0.2">
      <c r="M705" s="1">
        <f t="shared" si="10"/>
        <v>0</v>
      </c>
      <c r="N705" s="1" t="str">
        <f>IFERROR(VLOOKUP(J:J,Прайс!A:C,3,0)*K705," ")</f>
        <v xml:space="preserve"> </v>
      </c>
      <c r="O705" s="7" t="str">
        <f>IFERROR(VLOOKUP(J:J,Прайс!A:E,5,0)*K705," ")</f>
        <v xml:space="preserve"> </v>
      </c>
      <c r="P705" s="1" t="str">
        <f>IFERROR(VLOOKUP(J:J,Прайс!A:F,6,0)*K705," ")</f>
        <v xml:space="preserve"> </v>
      </c>
      <c r="R705" s="7" t="str">
        <f>IFERROR(N705-(VLOOKUP(J:J,Прайс!A:J,10,0)+(#REF!+P705+O705+M705))," ")</f>
        <v xml:space="preserve"> </v>
      </c>
      <c r="S705" s="7"/>
      <c r="AC705" s="7" t="str">
        <f>IF(Z705&gt;0,Z705-(M705+P705+#REF!),"")</f>
        <v/>
      </c>
    </row>
    <row r="706" spans="13:29" ht="19" customHeight="1" x14ac:dyDescent="0.2">
      <c r="M706" s="1">
        <f t="shared" si="10"/>
        <v>0</v>
      </c>
      <c r="N706" s="1" t="str">
        <f>IFERROR(VLOOKUP(J:J,Прайс!A:C,3,0)*K706," ")</f>
        <v xml:space="preserve"> </v>
      </c>
      <c r="O706" s="7" t="str">
        <f>IFERROR(VLOOKUP(J:J,Прайс!A:E,5,0)*K706," ")</f>
        <v xml:space="preserve"> </v>
      </c>
      <c r="P706" s="1" t="str">
        <f>IFERROR(VLOOKUP(J:J,Прайс!A:F,6,0)*K706," ")</f>
        <v xml:space="preserve"> </v>
      </c>
      <c r="R706" s="7" t="str">
        <f>IFERROR(N706-(VLOOKUP(J:J,Прайс!A:J,10,0)+(#REF!+P706+O706+M706))," ")</f>
        <v xml:space="preserve"> </v>
      </c>
      <c r="S706" s="7"/>
      <c r="AC706" s="7" t="str">
        <f>IF(Z706&gt;0,Z706-(M706+P706+#REF!),"")</f>
        <v/>
      </c>
    </row>
    <row r="707" spans="13:29" ht="19" customHeight="1" x14ac:dyDescent="0.2">
      <c r="M707" s="1">
        <f t="shared" si="10"/>
        <v>0</v>
      </c>
      <c r="N707" s="1" t="str">
        <f>IFERROR(VLOOKUP(J:J,Прайс!A:C,3,0)*K707," ")</f>
        <v xml:space="preserve"> </v>
      </c>
      <c r="O707" s="7" t="str">
        <f>IFERROR(VLOOKUP(J:J,Прайс!A:E,5,0)*K707," ")</f>
        <v xml:space="preserve"> </v>
      </c>
      <c r="P707" s="1" t="str">
        <f>IFERROR(VLOOKUP(J:J,Прайс!A:F,6,0)*K707," ")</f>
        <v xml:space="preserve"> </v>
      </c>
      <c r="R707" s="7" t="str">
        <f>IFERROR(N707-(VLOOKUP(J:J,Прайс!A:J,10,0)+(#REF!+P707+O707+M707))," ")</f>
        <v xml:space="preserve"> </v>
      </c>
      <c r="S707" s="7"/>
      <c r="AC707" s="7" t="str">
        <f>IF(Z707&gt;0,Z707-(M707+P707+#REF!),"")</f>
        <v/>
      </c>
    </row>
    <row r="708" spans="13:29" ht="19" customHeight="1" x14ac:dyDescent="0.2">
      <c r="M708" s="1">
        <f t="shared" ref="M708:M771" si="11">IFERROR(L708*K708," ")</f>
        <v>0</v>
      </c>
      <c r="N708" s="1" t="str">
        <f>IFERROR(VLOOKUP(J:J,Прайс!A:C,3,0)*K708," ")</f>
        <v xml:space="preserve"> </v>
      </c>
      <c r="O708" s="7" t="str">
        <f>IFERROR(VLOOKUP(J:J,Прайс!A:E,5,0)*K708," ")</f>
        <v xml:space="preserve"> </v>
      </c>
      <c r="P708" s="1" t="str">
        <f>IFERROR(VLOOKUP(J:J,Прайс!A:F,6,0)*K708," ")</f>
        <v xml:space="preserve"> </v>
      </c>
      <c r="R708" s="7" t="str">
        <f>IFERROR(N708-(VLOOKUP(J:J,Прайс!A:J,10,0)+(#REF!+P708+O708+M708))," ")</f>
        <v xml:space="preserve"> </v>
      </c>
      <c r="S708" s="7"/>
      <c r="AC708" s="7" t="str">
        <f>IF(Z708&gt;0,Z708-(M708+P708+#REF!),"")</f>
        <v/>
      </c>
    </row>
    <row r="709" spans="13:29" ht="19" customHeight="1" x14ac:dyDescent="0.2">
      <c r="M709" s="1">
        <f t="shared" si="11"/>
        <v>0</v>
      </c>
      <c r="N709" s="1" t="str">
        <f>IFERROR(VLOOKUP(J:J,Прайс!A:C,3,0)*K709," ")</f>
        <v xml:space="preserve"> </v>
      </c>
      <c r="O709" s="7" t="str">
        <f>IFERROR(VLOOKUP(J:J,Прайс!A:E,5,0)*K709," ")</f>
        <v xml:space="preserve"> </v>
      </c>
      <c r="P709" s="1" t="str">
        <f>IFERROR(VLOOKUP(J:J,Прайс!A:F,6,0)*K709," ")</f>
        <v xml:space="preserve"> </v>
      </c>
      <c r="R709" s="7" t="str">
        <f>IFERROR(N709-(VLOOKUP(J:J,Прайс!A:J,10,0)+(#REF!+P709+O709+M709))," ")</f>
        <v xml:space="preserve"> </v>
      </c>
      <c r="S709" s="7"/>
      <c r="AC709" s="7" t="str">
        <f>IF(Z709&gt;0,Z709-(M709+P709+#REF!),"")</f>
        <v/>
      </c>
    </row>
    <row r="710" spans="13:29" ht="19" customHeight="1" x14ac:dyDescent="0.2">
      <c r="M710" s="1">
        <f t="shared" si="11"/>
        <v>0</v>
      </c>
      <c r="N710" s="1" t="str">
        <f>IFERROR(VLOOKUP(J:J,Прайс!A:C,3,0)*K710," ")</f>
        <v xml:space="preserve"> </v>
      </c>
      <c r="O710" s="7" t="str">
        <f>IFERROR(VLOOKUP(J:J,Прайс!A:E,5,0)*K710," ")</f>
        <v xml:space="preserve"> </v>
      </c>
      <c r="P710" s="1" t="str">
        <f>IFERROR(VLOOKUP(J:J,Прайс!A:F,6,0)*K710," ")</f>
        <v xml:space="preserve"> </v>
      </c>
      <c r="R710" s="7" t="str">
        <f>IFERROR(N710-(VLOOKUP(J:J,Прайс!A:J,10,0)+(#REF!+P710+O710+M710))," ")</f>
        <v xml:space="preserve"> </v>
      </c>
      <c r="S710" s="7"/>
      <c r="AC710" s="7" t="str">
        <f>IF(Z710&gt;0,Z710-(M710+P710+#REF!),"")</f>
        <v/>
      </c>
    </row>
    <row r="711" spans="13:29" ht="19" customHeight="1" x14ac:dyDescent="0.2">
      <c r="M711" s="1">
        <f t="shared" si="11"/>
        <v>0</v>
      </c>
      <c r="N711" s="1" t="str">
        <f>IFERROR(VLOOKUP(J:J,Прайс!A:C,3,0)*K711," ")</f>
        <v xml:space="preserve"> </v>
      </c>
      <c r="O711" s="7" t="str">
        <f>IFERROR(VLOOKUP(J:J,Прайс!A:E,5,0)*K711," ")</f>
        <v xml:space="preserve"> </v>
      </c>
      <c r="P711" s="1" t="str">
        <f>IFERROR(VLOOKUP(J:J,Прайс!A:F,6,0)*K711," ")</f>
        <v xml:space="preserve"> </v>
      </c>
      <c r="R711" s="7" t="str">
        <f>IFERROR(N711-(VLOOKUP(J:J,Прайс!A:J,10,0)+(#REF!+P711+O711+M711))," ")</f>
        <v xml:space="preserve"> </v>
      </c>
      <c r="S711" s="7"/>
      <c r="AC711" s="7" t="str">
        <f>IF(Z711&gt;0,Z711-(M711+P711+#REF!),"")</f>
        <v/>
      </c>
    </row>
    <row r="712" spans="13:29" ht="19" customHeight="1" x14ac:dyDescent="0.2">
      <c r="M712" s="1">
        <f t="shared" si="11"/>
        <v>0</v>
      </c>
      <c r="N712" s="1" t="str">
        <f>IFERROR(VLOOKUP(J:J,Прайс!A:C,3,0)*K712," ")</f>
        <v xml:space="preserve"> </v>
      </c>
      <c r="O712" s="7" t="str">
        <f>IFERROR(VLOOKUP(J:J,Прайс!A:E,5,0)*K712," ")</f>
        <v xml:space="preserve"> </v>
      </c>
      <c r="P712" s="1" t="str">
        <f>IFERROR(VLOOKUP(J:J,Прайс!A:F,6,0)*K712," ")</f>
        <v xml:space="preserve"> </v>
      </c>
      <c r="R712" s="7" t="str">
        <f>IFERROR(N712-(VLOOKUP(J:J,Прайс!A:J,10,0)+(#REF!+P712+O712+M712))," ")</f>
        <v xml:space="preserve"> </v>
      </c>
      <c r="S712" s="7"/>
      <c r="AC712" s="7" t="str">
        <f>IF(Z712&gt;0,Z712-(M712+P712+#REF!),"")</f>
        <v/>
      </c>
    </row>
    <row r="713" spans="13:29" ht="19" customHeight="1" x14ac:dyDescent="0.2">
      <c r="M713" s="1">
        <f t="shared" si="11"/>
        <v>0</v>
      </c>
      <c r="N713" s="1" t="str">
        <f>IFERROR(VLOOKUP(J:J,Прайс!A:C,3,0)*K713," ")</f>
        <v xml:space="preserve"> </v>
      </c>
      <c r="O713" s="7" t="str">
        <f>IFERROR(VLOOKUP(J:J,Прайс!A:E,5,0)*K713," ")</f>
        <v xml:space="preserve"> </v>
      </c>
      <c r="P713" s="1" t="str">
        <f>IFERROR(VLOOKUP(J:J,Прайс!A:F,6,0)*K713," ")</f>
        <v xml:space="preserve"> </v>
      </c>
      <c r="R713" s="7" t="str">
        <f>IFERROR(N713-(VLOOKUP(J:J,Прайс!A:J,10,0)+(#REF!+P713+O713+M713))," ")</f>
        <v xml:space="preserve"> </v>
      </c>
      <c r="S713" s="7"/>
      <c r="AC713" s="7" t="str">
        <f>IF(Z713&gt;0,Z713-(M713+P713+#REF!),"")</f>
        <v/>
      </c>
    </row>
    <row r="714" spans="13:29" ht="19" customHeight="1" x14ac:dyDescent="0.2">
      <c r="M714" s="1">
        <f t="shared" si="11"/>
        <v>0</v>
      </c>
      <c r="N714" s="1" t="str">
        <f>IFERROR(VLOOKUP(J:J,Прайс!A:C,3,0)*K714," ")</f>
        <v xml:space="preserve"> </v>
      </c>
      <c r="O714" s="7" t="str">
        <f>IFERROR(VLOOKUP(J:J,Прайс!A:E,5,0)*K714," ")</f>
        <v xml:space="preserve"> </v>
      </c>
      <c r="P714" s="1" t="str">
        <f>IFERROR(VLOOKUP(J:J,Прайс!A:F,6,0)*K714," ")</f>
        <v xml:space="preserve"> </v>
      </c>
      <c r="R714" s="7" t="str">
        <f>IFERROR(N714-(VLOOKUP(J:J,Прайс!A:J,10,0)+(#REF!+P714+O714+M714))," ")</f>
        <v xml:space="preserve"> </v>
      </c>
      <c r="S714" s="7"/>
      <c r="AC714" s="7" t="str">
        <f>IF(Z714&gt;0,Z714-(M714+P714+#REF!),"")</f>
        <v/>
      </c>
    </row>
    <row r="715" spans="13:29" ht="19" customHeight="1" x14ac:dyDescent="0.2">
      <c r="M715" s="1">
        <f t="shared" si="11"/>
        <v>0</v>
      </c>
      <c r="N715" s="1" t="str">
        <f>IFERROR(VLOOKUP(J:J,Прайс!A:C,3,0)*K715," ")</f>
        <v xml:space="preserve"> </v>
      </c>
      <c r="O715" s="7" t="str">
        <f>IFERROR(VLOOKUP(J:J,Прайс!A:E,5,0)*K715," ")</f>
        <v xml:space="preserve"> </v>
      </c>
      <c r="P715" s="1" t="str">
        <f>IFERROR(VLOOKUP(J:J,Прайс!A:F,6,0)*K715," ")</f>
        <v xml:space="preserve"> </v>
      </c>
      <c r="R715" s="7" t="str">
        <f>IFERROR(N715-(VLOOKUP(J:J,Прайс!A:J,10,0)+(#REF!+P715+O715+M715))," ")</f>
        <v xml:space="preserve"> </v>
      </c>
      <c r="S715" s="7"/>
      <c r="AC715" s="7" t="str">
        <f>IF(Z715&gt;0,Z715-(M715+P715+#REF!),"")</f>
        <v/>
      </c>
    </row>
    <row r="716" spans="13:29" ht="19" customHeight="1" x14ac:dyDescent="0.2">
      <c r="M716" s="1">
        <f t="shared" si="11"/>
        <v>0</v>
      </c>
      <c r="N716" s="1" t="str">
        <f>IFERROR(VLOOKUP(J:J,Прайс!A:C,3,0)*K716," ")</f>
        <v xml:space="preserve"> </v>
      </c>
      <c r="O716" s="7" t="str">
        <f>IFERROR(VLOOKUP(J:J,Прайс!A:E,5,0)*K716," ")</f>
        <v xml:space="preserve"> </v>
      </c>
      <c r="P716" s="1" t="str">
        <f>IFERROR(VLOOKUP(J:J,Прайс!A:F,6,0)*K716," ")</f>
        <v xml:space="preserve"> </v>
      </c>
      <c r="R716" s="7" t="str">
        <f>IFERROR(N716-(VLOOKUP(J:J,Прайс!A:J,10,0)+(#REF!+P716+O716+M716))," ")</f>
        <v xml:space="preserve"> </v>
      </c>
      <c r="S716" s="7"/>
      <c r="AC716" s="7" t="str">
        <f>IF(Z716&gt;0,Z716-(M716+P716+#REF!),"")</f>
        <v/>
      </c>
    </row>
    <row r="717" spans="13:29" ht="19" customHeight="1" x14ac:dyDescent="0.2">
      <c r="M717" s="1">
        <f t="shared" si="11"/>
        <v>0</v>
      </c>
      <c r="N717" s="1" t="str">
        <f>IFERROR(VLOOKUP(J:J,Прайс!A:C,3,0)*K717," ")</f>
        <v xml:space="preserve"> </v>
      </c>
      <c r="O717" s="7" t="str">
        <f>IFERROR(VLOOKUP(J:J,Прайс!A:E,5,0)*K717," ")</f>
        <v xml:space="preserve"> </v>
      </c>
      <c r="P717" s="1" t="str">
        <f>IFERROR(VLOOKUP(J:J,Прайс!A:F,6,0)*K717," ")</f>
        <v xml:space="preserve"> </v>
      </c>
      <c r="R717" s="7" t="str">
        <f>IFERROR(N717-(VLOOKUP(J:J,Прайс!A:J,10,0)+(#REF!+P717+O717+M717))," ")</f>
        <v xml:space="preserve"> </v>
      </c>
      <c r="S717" s="7"/>
      <c r="AC717" s="7" t="str">
        <f>IF(Z717&gt;0,Z717-(M717+P717+#REF!),"")</f>
        <v/>
      </c>
    </row>
    <row r="718" spans="13:29" ht="19" customHeight="1" x14ac:dyDescent="0.2">
      <c r="M718" s="1">
        <f t="shared" si="11"/>
        <v>0</v>
      </c>
      <c r="N718" s="1" t="str">
        <f>IFERROR(VLOOKUP(J:J,Прайс!A:C,3,0)*K718," ")</f>
        <v xml:space="preserve"> </v>
      </c>
      <c r="O718" s="7" t="str">
        <f>IFERROR(VLOOKUP(J:J,Прайс!A:E,5,0)*K718," ")</f>
        <v xml:space="preserve"> </v>
      </c>
      <c r="P718" s="1" t="str">
        <f>IFERROR(VLOOKUP(J:J,Прайс!A:F,6,0)*K718," ")</f>
        <v xml:space="preserve"> </v>
      </c>
      <c r="R718" s="7" t="str">
        <f>IFERROR(N718-(VLOOKUP(J:J,Прайс!A:J,10,0)+(#REF!+P718+O718+M718))," ")</f>
        <v xml:space="preserve"> </v>
      </c>
      <c r="S718" s="7"/>
      <c r="AC718" s="7" t="str">
        <f>IF(Z718&gt;0,Z718-(M718+P718+#REF!),"")</f>
        <v/>
      </c>
    </row>
    <row r="719" spans="13:29" ht="19" customHeight="1" x14ac:dyDescent="0.2">
      <c r="M719" s="1">
        <f t="shared" si="11"/>
        <v>0</v>
      </c>
      <c r="N719" s="1" t="str">
        <f>IFERROR(VLOOKUP(J:J,Прайс!A:C,3,0)*K719," ")</f>
        <v xml:space="preserve"> </v>
      </c>
      <c r="O719" s="7" t="str">
        <f>IFERROR(VLOOKUP(J:J,Прайс!A:E,5,0)*K719," ")</f>
        <v xml:space="preserve"> </v>
      </c>
      <c r="P719" s="1" t="str">
        <f>IFERROR(VLOOKUP(J:J,Прайс!A:F,6,0)*K719," ")</f>
        <v xml:space="preserve"> </v>
      </c>
      <c r="R719" s="7" t="str">
        <f>IFERROR(N719-(VLOOKUP(J:J,Прайс!A:J,10,0)+(#REF!+P719+O719+M719))," ")</f>
        <v xml:space="preserve"> </v>
      </c>
      <c r="S719" s="7"/>
      <c r="AC719" s="7" t="str">
        <f>IF(Z719&gt;0,Z719-(M719+P719+#REF!),"")</f>
        <v/>
      </c>
    </row>
    <row r="720" spans="13:29" ht="19" customHeight="1" x14ac:dyDescent="0.2">
      <c r="M720" s="1">
        <f t="shared" si="11"/>
        <v>0</v>
      </c>
      <c r="N720" s="1" t="str">
        <f>IFERROR(VLOOKUP(J:J,Прайс!A:C,3,0)*K720," ")</f>
        <v xml:space="preserve"> </v>
      </c>
      <c r="O720" s="7" t="str">
        <f>IFERROR(VLOOKUP(J:J,Прайс!A:E,5,0)*K720," ")</f>
        <v xml:space="preserve"> </v>
      </c>
      <c r="P720" s="1" t="str">
        <f>IFERROR(VLOOKUP(J:J,Прайс!A:F,6,0)*K720," ")</f>
        <v xml:space="preserve"> </v>
      </c>
      <c r="R720" s="7" t="str">
        <f>IFERROR(N720-(VLOOKUP(J:J,Прайс!A:J,10,0)+(#REF!+P720+O720+M720))," ")</f>
        <v xml:space="preserve"> </v>
      </c>
      <c r="S720" s="7"/>
      <c r="AC720" s="7" t="str">
        <f>IF(Z720&gt;0,Z720-(M720+P720+#REF!),"")</f>
        <v/>
      </c>
    </row>
    <row r="721" spans="13:29" ht="19" customHeight="1" x14ac:dyDescent="0.2">
      <c r="M721" s="1">
        <f t="shared" si="11"/>
        <v>0</v>
      </c>
      <c r="N721" s="1" t="str">
        <f>IFERROR(VLOOKUP(J:J,Прайс!A:C,3,0)*K721," ")</f>
        <v xml:space="preserve"> </v>
      </c>
      <c r="O721" s="7" t="str">
        <f>IFERROR(VLOOKUP(J:J,Прайс!A:E,5,0)*K721," ")</f>
        <v xml:space="preserve"> </v>
      </c>
      <c r="P721" s="1" t="str">
        <f>IFERROR(VLOOKUP(J:J,Прайс!A:F,6,0)*K721," ")</f>
        <v xml:space="preserve"> </v>
      </c>
      <c r="R721" s="7" t="str">
        <f>IFERROR(N721-(VLOOKUP(J:J,Прайс!A:J,10,0)+(#REF!+P721+O721+M721))," ")</f>
        <v xml:space="preserve"> </v>
      </c>
      <c r="S721" s="7"/>
      <c r="AC721" s="7" t="str">
        <f>IF(Z721&gt;0,Z721-(M721+P721+#REF!),"")</f>
        <v/>
      </c>
    </row>
    <row r="722" spans="13:29" ht="19" customHeight="1" x14ac:dyDescent="0.2">
      <c r="M722" s="1">
        <f t="shared" si="11"/>
        <v>0</v>
      </c>
      <c r="N722" s="1" t="str">
        <f>IFERROR(VLOOKUP(J:J,Прайс!A:C,3,0)*K722," ")</f>
        <v xml:space="preserve"> </v>
      </c>
      <c r="O722" s="7" t="str">
        <f>IFERROR(VLOOKUP(J:J,Прайс!A:E,5,0)*K722," ")</f>
        <v xml:space="preserve"> </v>
      </c>
      <c r="P722" s="1" t="str">
        <f>IFERROR(VLOOKUP(J:J,Прайс!A:F,6,0)*K722," ")</f>
        <v xml:space="preserve"> </v>
      </c>
      <c r="R722" s="7" t="str">
        <f>IFERROR(N722-(VLOOKUP(J:J,Прайс!A:J,10,0)+(#REF!+P722+O722+M722))," ")</f>
        <v xml:space="preserve"> </v>
      </c>
      <c r="S722" s="7"/>
      <c r="AC722" s="7" t="str">
        <f>IF(Z722&gt;0,Z722-(M722+P722+#REF!),"")</f>
        <v/>
      </c>
    </row>
    <row r="723" spans="13:29" ht="19" customHeight="1" x14ac:dyDescent="0.2">
      <c r="M723" s="1">
        <f t="shared" si="11"/>
        <v>0</v>
      </c>
      <c r="N723" s="1" t="str">
        <f>IFERROR(VLOOKUP(J:J,Прайс!A:C,3,0)*K723," ")</f>
        <v xml:space="preserve"> </v>
      </c>
      <c r="O723" s="7" t="str">
        <f>IFERROR(VLOOKUP(J:J,Прайс!A:E,5,0)*K723," ")</f>
        <v xml:space="preserve"> </v>
      </c>
      <c r="P723" s="1" t="str">
        <f>IFERROR(VLOOKUP(J:J,Прайс!A:F,6,0)*K723," ")</f>
        <v xml:space="preserve"> </v>
      </c>
      <c r="R723" s="7" t="str">
        <f>IFERROR(N723-(VLOOKUP(J:J,Прайс!A:J,10,0)+(#REF!+P723+O723+M723))," ")</f>
        <v xml:space="preserve"> </v>
      </c>
      <c r="S723" s="7"/>
      <c r="AC723" s="7" t="str">
        <f>IF(Z723&gt;0,Z723-(M723+P723+#REF!),"")</f>
        <v/>
      </c>
    </row>
    <row r="724" spans="13:29" ht="19" customHeight="1" x14ac:dyDescent="0.2">
      <c r="M724" s="1">
        <f t="shared" si="11"/>
        <v>0</v>
      </c>
      <c r="N724" s="1" t="str">
        <f>IFERROR(VLOOKUP(J:J,Прайс!A:C,3,0)*K724," ")</f>
        <v xml:space="preserve"> </v>
      </c>
      <c r="O724" s="7" t="str">
        <f>IFERROR(VLOOKUP(J:J,Прайс!A:E,5,0)*K724," ")</f>
        <v xml:space="preserve"> </v>
      </c>
      <c r="P724" s="1" t="str">
        <f>IFERROR(VLOOKUP(J:J,Прайс!A:F,6,0)*K724," ")</f>
        <v xml:space="preserve"> </v>
      </c>
      <c r="R724" s="7" t="str">
        <f>IFERROR(N724-(VLOOKUP(J:J,Прайс!A:J,10,0)+(#REF!+P724+O724+M724))," ")</f>
        <v xml:space="preserve"> </v>
      </c>
      <c r="S724" s="7"/>
      <c r="AC724" s="7" t="str">
        <f>IF(Z724&gt;0,Z724-(M724+P724+#REF!),"")</f>
        <v/>
      </c>
    </row>
    <row r="725" spans="13:29" ht="19" customHeight="1" x14ac:dyDescent="0.2">
      <c r="M725" s="1">
        <f t="shared" si="11"/>
        <v>0</v>
      </c>
      <c r="N725" s="1" t="str">
        <f>IFERROR(VLOOKUP(J:J,Прайс!A:C,3,0)*K725," ")</f>
        <v xml:space="preserve"> </v>
      </c>
      <c r="O725" s="7" t="str">
        <f>IFERROR(VLOOKUP(J:J,Прайс!A:E,5,0)*K725," ")</f>
        <v xml:space="preserve"> </v>
      </c>
      <c r="P725" s="1" t="str">
        <f>IFERROR(VLOOKUP(J:J,Прайс!A:F,6,0)*K725," ")</f>
        <v xml:space="preserve"> </v>
      </c>
      <c r="R725" s="7" t="str">
        <f>IFERROR(N725-(VLOOKUP(J:J,Прайс!A:J,10,0)+(#REF!+P725+O725+M725))," ")</f>
        <v xml:space="preserve"> </v>
      </c>
      <c r="S725" s="7"/>
      <c r="AC725" s="7" t="str">
        <f>IF(Z725&gt;0,Z725-(M725+P725+#REF!),"")</f>
        <v/>
      </c>
    </row>
    <row r="726" spans="13:29" ht="19" customHeight="1" x14ac:dyDescent="0.2">
      <c r="M726" s="1">
        <f t="shared" si="11"/>
        <v>0</v>
      </c>
      <c r="N726" s="1" t="str">
        <f>IFERROR(VLOOKUP(J:J,Прайс!A:C,3,0)*K726," ")</f>
        <v xml:space="preserve"> </v>
      </c>
      <c r="O726" s="7" t="str">
        <f>IFERROR(VLOOKUP(J:J,Прайс!A:E,5,0)*K726," ")</f>
        <v xml:space="preserve"> </v>
      </c>
      <c r="P726" s="1" t="str">
        <f>IFERROR(VLOOKUP(J:J,Прайс!A:F,6,0)*K726," ")</f>
        <v xml:space="preserve"> </v>
      </c>
      <c r="R726" s="7" t="str">
        <f>IFERROR(N726-(VLOOKUP(J:J,Прайс!A:J,10,0)+(#REF!+P726+O726+M726))," ")</f>
        <v xml:space="preserve"> </v>
      </c>
      <c r="S726" s="7"/>
      <c r="AC726" s="7" t="str">
        <f>IF(Z726&gt;0,Z726-(M726+P726+#REF!),"")</f>
        <v/>
      </c>
    </row>
    <row r="727" spans="13:29" ht="19" customHeight="1" x14ac:dyDescent="0.2">
      <c r="M727" s="1">
        <f t="shared" si="11"/>
        <v>0</v>
      </c>
      <c r="N727" s="1" t="str">
        <f>IFERROR(VLOOKUP(J:J,Прайс!A:C,3,0)*K727," ")</f>
        <v xml:space="preserve"> </v>
      </c>
      <c r="O727" s="7" t="str">
        <f>IFERROR(VLOOKUP(J:J,Прайс!A:E,5,0)*K727," ")</f>
        <v xml:space="preserve"> </v>
      </c>
      <c r="P727" s="1" t="str">
        <f>IFERROR(VLOOKUP(J:J,Прайс!A:F,6,0)*K727," ")</f>
        <v xml:space="preserve"> </v>
      </c>
      <c r="R727" s="7" t="str">
        <f>IFERROR(N727-(VLOOKUP(J:J,Прайс!A:J,10,0)+(#REF!+P727+O727+M727))," ")</f>
        <v xml:space="preserve"> </v>
      </c>
      <c r="S727" s="7"/>
      <c r="AC727" s="7" t="str">
        <f>IF(Z727&gt;0,Z727-(M727+P727+#REF!),"")</f>
        <v/>
      </c>
    </row>
    <row r="728" spans="13:29" ht="19" customHeight="1" x14ac:dyDescent="0.2">
      <c r="M728" s="1">
        <f t="shared" si="11"/>
        <v>0</v>
      </c>
      <c r="N728" s="1" t="str">
        <f>IFERROR(VLOOKUP(J:J,Прайс!A:C,3,0)*K728," ")</f>
        <v xml:space="preserve"> </v>
      </c>
      <c r="O728" s="7" t="str">
        <f>IFERROR(VLOOKUP(J:J,Прайс!A:E,5,0)*K728," ")</f>
        <v xml:space="preserve"> </v>
      </c>
      <c r="P728" s="1" t="str">
        <f>IFERROR(VLOOKUP(J:J,Прайс!A:F,6,0)*K728," ")</f>
        <v xml:space="preserve"> </v>
      </c>
      <c r="R728" s="7" t="str">
        <f>IFERROR(N728-(VLOOKUP(J:J,Прайс!A:J,10,0)+(#REF!+P728+O728+M728))," ")</f>
        <v xml:space="preserve"> </v>
      </c>
      <c r="S728" s="7"/>
      <c r="AC728" s="7" t="str">
        <f>IF(Z728&gt;0,Z728-(M728+P728+#REF!),"")</f>
        <v/>
      </c>
    </row>
    <row r="729" spans="13:29" ht="19" customHeight="1" x14ac:dyDescent="0.2">
      <c r="M729" s="1">
        <f t="shared" si="11"/>
        <v>0</v>
      </c>
      <c r="N729" s="1" t="str">
        <f>IFERROR(VLOOKUP(J:J,Прайс!A:C,3,0)*K729," ")</f>
        <v xml:space="preserve"> </v>
      </c>
      <c r="O729" s="7" t="str">
        <f>IFERROR(VLOOKUP(J:J,Прайс!A:E,5,0)*K729," ")</f>
        <v xml:space="preserve"> </v>
      </c>
      <c r="P729" s="1" t="str">
        <f>IFERROR(VLOOKUP(J:J,Прайс!A:F,6,0)*K729," ")</f>
        <v xml:space="preserve"> </v>
      </c>
      <c r="R729" s="7" t="str">
        <f>IFERROR(N729-(VLOOKUP(J:J,Прайс!A:J,10,0)+(#REF!+P729+O729+M729))," ")</f>
        <v xml:space="preserve"> </v>
      </c>
      <c r="S729" s="7"/>
      <c r="AC729" s="7" t="str">
        <f>IF(Z729&gt;0,Z729-(M729+P729+#REF!),"")</f>
        <v/>
      </c>
    </row>
    <row r="730" spans="13:29" ht="19" customHeight="1" x14ac:dyDescent="0.2">
      <c r="M730" s="1">
        <f t="shared" si="11"/>
        <v>0</v>
      </c>
      <c r="N730" s="1" t="str">
        <f>IFERROR(VLOOKUP(J:J,Прайс!A:C,3,0)*K730," ")</f>
        <v xml:space="preserve"> </v>
      </c>
      <c r="O730" s="7" t="str">
        <f>IFERROR(VLOOKUP(J:J,Прайс!A:E,5,0)*K730," ")</f>
        <v xml:space="preserve"> </v>
      </c>
      <c r="P730" s="1" t="str">
        <f>IFERROR(VLOOKUP(J:J,Прайс!A:F,6,0)*K730," ")</f>
        <v xml:space="preserve"> </v>
      </c>
      <c r="R730" s="7" t="str">
        <f>IFERROR(N730-(VLOOKUP(J:J,Прайс!A:J,10,0)+(#REF!+P730+O730+M730))," ")</f>
        <v xml:space="preserve"> </v>
      </c>
      <c r="S730" s="7"/>
      <c r="AC730" s="7" t="str">
        <f>IF(Z730&gt;0,Z730-(M730+P730+#REF!),"")</f>
        <v/>
      </c>
    </row>
    <row r="731" spans="13:29" ht="19" customHeight="1" x14ac:dyDescent="0.2">
      <c r="M731" s="1">
        <f t="shared" si="11"/>
        <v>0</v>
      </c>
      <c r="N731" s="1" t="str">
        <f>IFERROR(VLOOKUP(J:J,Прайс!A:C,3,0)*K731," ")</f>
        <v xml:space="preserve"> </v>
      </c>
      <c r="O731" s="7" t="str">
        <f>IFERROR(VLOOKUP(J:J,Прайс!A:E,5,0)*K731," ")</f>
        <v xml:space="preserve"> </v>
      </c>
      <c r="P731" s="1" t="str">
        <f>IFERROR(VLOOKUP(J:J,Прайс!A:F,6,0)*K731," ")</f>
        <v xml:space="preserve"> </v>
      </c>
      <c r="R731" s="7" t="str">
        <f>IFERROR(N731-(VLOOKUP(J:J,Прайс!A:J,10,0)+(#REF!+P731+O731+M731))," ")</f>
        <v xml:space="preserve"> </v>
      </c>
      <c r="S731" s="7"/>
      <c r="AC731" s="7" t="str">
        <f>IF(Z731&gt;0,Z731-(M731+P731+#REF!),"")</f>
        <v/>
      </c>
    </row>
    <row r="732" spans="13:29" ht="19" customHeight="1" x14ac:dyDescent="0.2">
      <c r="M732" s="1">
        <f t="shared" si="11"/>
        <v>0</v>
      </c>
      <c r="N732" s="1" t="str">
        <f>IFERROR(VLOOKUP(J:J,Прайс!A:C,3,0)*K732," ")</f>
        <v xml:space="preserve"> </v>
      </c>
      <c r="O732" s="7" t="str">
        <f>IFERROR(VLOOKUP(J:J,Прайс!A:E,5,0)*K732," ")</f>
        <v xml:space="preserve"> </v>
      </c>
      <c r="P732" s="1" t="str">
        <f>IFERROR(VLOOKUP(J:J,Прайс!A:F,6,0)*K732," ")</f>
        <v xml:space="preserve"> </v>
      </c>
      <c r="R732" s="7" t="str">
        <f>IFERROR(N732-(VLOOKUP(J:J,Прайс!A:J,10,0)+(#REF!+P732+O732+M732))," ")</f>
        <v xml:space="preserve"> </v>
      </c>
      <c r="S732" s="7"/>
      <c r="AC732" s="7" t="str">
        <f>IF(Z732&gt;0,Z732-(M732+P732+#REF!),"")</f>
        <v/>
      </c>
    </row>
    <row r="733" spans="13:29" ht="19" customHeight="1" x14ac:dyDescent="0.2">
      <c r="M733" s="1">
        <f t="shared" si="11"/>
        <v>0</v>
      </c>
      <c r="N733" s="1" t="str">
        <f>IFERROR(VLOOKUP(J:J,Прайс!A:C,3,0)*K733," ")</f>
        <v xml:space="preserve"> </v>
      </c>
      <c r="O733" s="7" t="str">
        <f>IFERROR(VLOOKUP(J:J,Прайс!A:E,5,0)*K733," ")</f>
        <v xml:space="preserve"> </v>
      </c>
      <c r="P733" s="1" t="str">
        <f>IFERROR(VLOOKUP(J:J,Прайс!A:F,6,0)*K733," ")</f>
        <v xml:space="preserve"> </v>
      </c>
      <c r="R733" s="7" t="str">
        <f>IFERROR(N733-(VLOOKUP(J:J,Прайс!A:J,10,0)+(#REF!+P733+O733+M733))," ")</f>
        <v xml:space="preserve"> </v>
      </c>
      <c r="S733" s="7"/>
      <c r="AC733" s="7" t="str">
        <f>IF(Z733&gt;0,Z733-(M733+P733+#REF!),"")</f>
        <v/>
      </c>
    </row>
    <row r="734" spans="13:29" ht="19" customHeight="1" x14ac:dyDescent="0.2">
      <c r="M734" s="1">
        <f t="shared" si="11"/>
        <v>0</v>
      </c>
      <c r="N734" s="1" t="str">
        <f>IFERROR(VLOOKUP(J:J,Прайс!A:C,3,0)*K734," ")</f>
        <v xml:space="preserve"> </v>
      </c>
      <c r="O734" s="7" t="str">
        <f>IFERROR(VLOOKUP(J:J,Прайс!A:E,5,0)*K734," ")</f>
        <v xml:space="preserve"> </v>
      </c>
      <c r="P734" s="1" t="str">
        <f>IFERROR(VLOOKUP(J:J,Прайс!A:F,6,0)*K734," ")</f>
        <v xml:space="preserve"> </v>
      </c>
      <c r="R734" s="7" t="str">
        <f>IFERROR(N734-(VLOOKUP(J:J,Прайс!A:J,10,0)+(#REF!+P734+O734+M734))," ")</f>
        <v xml:space="preserve"> </v>
      </c>
      <c r="S734" s="7"/>
      <c r="AC734" s="7" t="str">
        <f>IF(Z734&gt;0,Z734-(M734+P734+#REF!),"")</f>
        <v/>
      </c>
    </row>
    <row r="735" spans="13:29" ht="19" customHeight="1" x14ac:dyDescent="0.2">
      <c r="M735" s="1">
        <f t="shared" si="11"/>
        <v>0</v>
      </c>
      <c r="N735" s="1" t="str">
        <f>IFERROR(VLOOKUP(J:J,Прайс!A:C,3,0)*K735," ")</f>
        <v xml:space="preserve"> </v>
      </c>
      <c r="O735" s="7" t="str">
        <f>IFERROR(VLOOKUP(J:J,Прайс!A:E,5,0)*K735," ")</f>
        <v xml:space="preserve"> </v>
      </c>
      <c r="P735" s="1" t="str">
        <f>IFERROR(VLOOKUP(J:J,Прайс!A:F,6,0)*K735," ")</f>
        <v xml:space="preserve"> </v>
      </c>
      <c r="R735" s="7" t="str">
        <f>IFERROR(N735-(VLOOKUP(J:J,Прайс!A:J,10,0)+(#REF!+P735+O735+M735))," ")</f>
        <v xml:space="preserve"> </v>
      </c>
      <c r="S735" s="7"/>
      <c r="AC735" s="7" t="str">
        <f>IF(Z735&gt;0,Z735-(M735+P735+#REF!),"")</f>
        <v/>
      </c>
    </row>
    <row r="736" spans="13:29" ht="19" customHeight="1" x14ac:dyDescent="0.2">
      <c r="M736" s="1">
        <f t="shared" si="11"/>
        <v>0</v>
      </c>
      <c r="N736" s="1" t="str">
        <f>IFERROR(VLOOKUP(J:J,Прайс!A:C,3,0)*K736," ")</f>
        <v xml:space="preserve"> </v>
      </c>
      <c r="O736" s="7" t="str">
        <f>IFERROR(VLOOKUP(J:J,Прайс!A:E,5,0)*K736," ")</f>
        <v xml:space="preserve"> </v>
      </c>
      <c r="P736" s="1" t="str">
        <f>IFERROR(VLOOKUP(J:J,Прайс!A:F,6,0)*K736," ")</f>
        <v xml:space="preserve"> </v>
      </c>
      <c r="R736" s="7" t="str">
        <f>IFERROR(N736-(VLOOKUP(J:J,Прайс!A:J,10,0)+(#REF!+P736+O736+M736))," ")</f>
        <v xml:space="preserve"> </v>
      </c>
      <c r="S736" s="7"/>
      <c r="AC736" s="7" t="str">
        <f>IF(Z736&gt;0,Z736-(M736+P736+#REF!),"")</f>
        <v/>
      </c>
    </row>
    <row r="737" spans="13:29" ht="19" customHeight="1" x14ac:dyDescent="0.2">
      <c r="M737" s="1">
        <f t="shared" si="11"/>
        <v>0</v>
      </c>
      <c r="N737" s="1" t="str">
        <f>IFERROR(VLOOKUP(J:J,Прайс!A:C,3,0)*K737," ")</f>
        <v xml:space="preserve"> </v>
      </c>
      <c r="O737" s="7" t="str">
        <f>IFERROR(VLOOKUP(J:J,Прайс!A:E,5,0)*K737," ")</f>
        <v xml:space="preserve"> </v>
      </c>
      <c r="P737" s="1" t="str">
        <f>IFERROR(VLOOKUP(J:J,Прайс!A:F,6,0)*K737," ")</f>
        <v xml:space="preserve"> </v>
      </c>
      <c r="R737" s="7" t="str">
        <f>IFERROR(N737-(VLOOKUP(J:J,Прайс!A:J,10,0)+(#REF!+P737+O737+M737))," ")</f>
        <v xml:space="preserve"> </v>
      </c>
      <c r="S737" s="7"/>
      <c r="AC737" s="7" t="str">
        <f>IF(Z737&gt;0,Z737-(M737+P737+#REF!),"")</f>
        <v/>
      </c>
    </row>
    <row r="738" spans="13:29" ht="19" customHeight="1" x14ac:dyDescent="0.2">
      <c r="M738" s="1">
        <f t="shared" si="11"/>
        <v>0</v>
      </c>
      <c r="N738" s="1" t="str">
        <f>IFERROR(VLOOKUP(J:J,Прайс!A:C,3,0)*K738," ")</f>
        <v xml:space="preserve"> </v>
      </c>
      <c r="O738" s="7" t="str">
        <f>IFERROR(VLOOKUP(J:J,Прайс!A:E,5,0)*K738," ")</f>
        <v xml:space="preserve"> </v>
      </c>
      <c r="P738" s="1" t="str">
        <f>IFERROR(VLOOKUP(J:J,Прайс!A:F,6,0)*K738," ")</f>
        <v xml:space="preserve"> </v>
      </c>
      <c r="R738" s="7" t="str">
        <f>IFERROR(N738-(VLOOKUP(J:J,Прайс!A:J,10,0)+(#REF!+P738+O738+M738))," ")</f>
        <v xml:space="preserve"> </v>
      </c>
      <c r="S738" s="7"/>
      <c r="AC738" s="7" t="str">
        <f>IF(Z738&gt;0,Z738-(M738+P738+#REF!),"")</f>
        <v/>
      </c>
    </row>
    <row r="739" spans="13:29" ht="19" customHeight="1" x14ac:dyDescent="0.2">
      <c r="M739" s="1">
        <f t="shared" si="11"/>
        <v>0</v>
      </c>
      <c r="N739" s="1" t="str">
        <f>IFERROR(VLOOKUP(J:J,Прайс!A:C,3,0)*K739," ")</f>
        <v xml:space="preserve"> </v>
      </c>
      <c r="O739" s="7" t="str">
        <f>IFERROR(VLOOKUP(J:J,Прайс!A:E,5,0)*K739," ")</f>
        <v xml:space="preserve"> </v>
      </c>
      <c r="P739" s="1" t="str">
        <f>IFERROR(VLOOKUP(J:J,Прайс!A:F,6,0)*K739," ")</f>
        <v xml:space="preserve"> </v>
      </c>
      <c r="R739" s="7" t="str">
        <f>IFERROR(N739-(VLOOKUP(J:J,Прайс!A:J,10,0)+(#REF!+P739+O739+M739))," ")</f>
        <v xml:space="preserve"> </v>
      </c>
      <c r="S739" s="7"/>
      <c r="AC739" s="7" t="str">
        <f>IF(Z739&gt;0,Z739-(M739+P739+#REF!),"")</f>
        <v/>
      </c>
    </row>
    <row r="740" spans="13:29" ht="19" customHeight="1" x14ac:dyDescent="0.2">
      <c r="M740" s="1">
        <f t="shared" si="11"/>
        <v>0</v>
      </c>
      <c r="N740" s="1" t="str">
        <f>IFERROR(VLOOKUP(J:J,Прайс!A:C,3,0)*K740," ")</f>
        <v xml:space="preserve"> </v>
      </c>
      <c r="O740" s="7" t="str">
        <f>IFERROR(VLOOKUP(J:J,Прайс!A:E,5,0)*K740," ")</f>
        <v xml:space="preserve"> </v>
      </c>
      <c r="P740" s="1" t="str">
        <f>IFERROR(VLOOKUP(J:J,Прайс!A:F,6,0)*K740," ")</f>
        <v xml:space="preserve"> </v>
      </c>
      <c r="R740" s="7" t="str">
        <f>IFERROR(N740-(VLOOKUP(J:J,Прайс!A:J,10,0)+(#REF!+P740+O740+M740))," ")</f>
        <v xml:space="preserve"> </v>
      </c>
      <c r="S740" s="7"/>
      <c r="AC740" s="7" t="str">
        <f>IF(Z740&gt;0,Z740-(M740+P740+#REF!),"")</f>
        <v/>
      </c>
    </row>
    <row r="741" spans="13:29" ht="19" customHeight="1" x14ac:dyDescent="0.2">
      <c r="M741" s="1">
        <f t="shared" si="11"/>
        <v>0</v>
      </c>
      <c r="N741" s="1" t="str">
        <f>IFERROR(VLOOKUP(J:J,Прайс!A:C,3,0)*K741," ")</f>
        <v xml:space="preserve"> </v>
      </c>
      <c r="O741" s="7" t="str">
        <f>IFERROR(VLOOKUP(J:J,Прайс!A:E,5,0)*K741," ")</f>
        <v xml:space="preserve"> </v>
      </c>
      <c r="P741" s="1" t="str">
        <f>IFERROR(VLOOKUP(J:J,Прайс!A:F,6,0)*K741," ")</f>
        <v xml:space="preserve"> </v>
      </c>
      <c r="R741" s="7" t="str">
        <f>IFERROR(N741-(VLOOKUP(J:J,Прайс!A:J,10,0)+(#REF!+P741+O741+M741))," ")</f>
        <v xml:space="preserve"> </v>
      </c>
      <c r="S741" s="7"/>
      <c r="AC741" s="7" t="str">
        <f>IF(Z741&gt;0,Z741-(M741+P741+#REF!),"")</f>
        <v/>
      </c>
    </row>
    <row r="742" spans="13:29" ht="19" customHeight="1" x14ac:dyDescent="0.2">
      <c r="M742" s="1">
        <f t="shared" si="11"/>
        <v>0</v>
      </c>
      <c r="N742" s="1" t="str">
        <f>IFERROR(VLOOKUP(J:J,Прайс!A:C,3,0)*K742," ")</f>
        <v xml:space="preserve"> </v>
      </c>
      <c r="O742" s="7" t="str">
        <f>IFERROR(VLOOKUP(J:J,Прайс!A:E,5,0)*K742," ")</f>
        <v xml:space="preserve"> </v>
      </c>
      <c r="P742" s="1" t="str">
        <f>IFERROR(VLOOKUP(J:J,Прайс!A:F,6,0)*K742," ")</f>
        <v xml:space="preserve"> </v>
      </c>
      <c r="R742" s="7" t="str">
        <f>IFERROR(N742-(VLOOKUP(J:J,Прайс!A:J,10,0)+(#REF!+P742+O742+M742))," ")</f>
        <v xml:space="preserve"> </v>
      </c>
      <c r="S742" s="7"/>
      <c r="AC742" s="7" t="str">
        <f>IF(Z742&gt;0,Z742-(M742+P742+#REF!),"")</f>
        <v/>
      </c>
    </row>
    <row r="743" spans="13:29" ht="19" customHeight="1" x14ac:dyDescent="0.2">
      <c r="M743" s="1">
        <f t="shared" si="11"/>
        <v>0</v>
      </c>
      <c r="N743" s="1" t="str">
        <f>IFERROR(VLOOKUP(J:J,Прайс!A:C,3,0)*K743," ")</f>
        <v xml:space="preserve"> </v>
      </c>
      <c r="O743" s="7" t="str">
        <f>IFERROR(VLOOKUP(J:J,Прайс!A:E,5,0)*K743," ")</f>
        <v xml:space="preserve"> </v>
      </c>
      <c r="P743" s="1" t="str">
        <f>IFERROR(VLOOKUP(J:J,Прайс!A:F,6,0)*K743," ")</f>
        <v xml:space="preserve"> </v>
      </c>
      <c r="R743" s="7" t="str">
        <f>IFERROR(N743-(VLOOKUP(J:J,Прайс!A:J,10,0)+(#REF!+P743+O743+M743))," ")</f>
        <v xml:space="preserve"> </v>
      </c>
      <c r="S743" s="7"/>
      <c r="AC743" s="7" t="str">
        <f>IF(Z743&gt;0,Z743-(M743+P743+#REF!),"")</f>
        <v/>
      </c>
    </row>
    <row r="744" spans="13:29" ht="19" customHeight="1" x14ac:dyDescent="0.2">
      <c r="M744" s="1">
        <f t="shared" si="11"/>
        <v>0</v>
      </c>
      <c r="N744" s="1" t="str">
        <f>IFERROR(VLOOKUP(J:J,Прайс!A:C,3,0)*K744," ")</f>
        <v xml:space="preserve"> </v>
      </c>
      <c r="O744" s="7" t="str">
        <f>IFERROR(VLOOKUP(J:J,Прайс!A:E,5,0)*K744," ")</f>
        <v xml:space="preserve"> </v>
      </c>
      <c r="P744" s="1" t="str">
        <f>IFERROR(VLOOKUP(J:J,Прайс!A:F,6,0)*K744," ")</f>
        <v xml:space="preserve"> </v>
      </c>
      <c r="R744" s="7" t="str">
        <f>IFERROR(N744-(VLOOKUP(J:J,Прайс!A:J,10,0)+(#REF!+P744+O744+M744))," ")</f>
        <v xml:space="preserve"> </v>
      </c>
      <c r="S744" s="7"/>
      <c r="AC744" s="7" t="str">
        <f>IF(Z744&gt;0,Z744-(M744+P744+#REF!),"")</f>
        <v/>
      </c>
    </row>
    <row r="745" spans="13:29" ht="19" customHeight="1" x14ac:dyDescent="0.2">
      <c r="M745" s="1">
        <f t="shared" si="11"/>
        <v>0</v>
      </c>
      <c r="N745" s="1" t="str">
        <f>IFERROR(VLOOKUP(J:J,Прайс!A:C,3,0)*K745," ")</f>
        <v xml:space="preserve"> </v>
      </c>
      <c r="O745" s="7" t="str">
        <f>IFERROR(VLOOKUP(J:J,Прайс!A:E,5,0)*K745," ")</f>
        <v xml:space="preserve"> </v>
      </c>
      <c r="P745" s="1" t="str">
        <f>IFERROR(VLOOKUP(J:J,Прайс!A:F,6,0)*K745," ")</f>
        <v xml:space="preserve"> </v>
      </c>
      <c r="R745" s="7" t="str">
        <f>IFERROR(N745-(VLOOKUP(J:J,Прайс!A:J,10,0)+(#REF!+P745+O745+M745))," ")</f>
        <v xml:space="preserve"> </v>
      </c>
      <c r="S745" s="7"/>
      <c r="AC745" s="7" t="str">
        <f>IF(Z745&gt;0,Z745-(M745+P745+#REF!),"")</f>
        <v/>
      </c>
    </row>
    <row r="746" spans="13:29" ht="19" customHeight="1" x14ac:dyDescent="0.2">
      <c r="M746" s="1">
        <f t="shared" si="11"/>
        <v>0</v>
      </c>
      <c r="N746" s="1" t="str">
        <f>IFERROR(VLOOKUP(J:J,Прайс!A:C,3,0)*K746," ")</f>
        <v xml:space="preserve"> </v>
      </c>
      <c r="O746" s="7" t="str">
        <f>IFERROR(VLOOKUP(J:J,Прайс!A:E,5,0)*K746," ")</f>
        <v xml:space="preserve"> </v>
      </c>
      <c r="P746" s="1" t="str">
        <f>IFERROR(VLOOKUP(J:J,Прайс!A:F,6,0)*K746," ")</f>
        <v xml:space="preserve"> </v>
      </c>
      <c r="R746" s="7" t="str">
        <f>IFERROR(N746-(VLOOKUP(J:J,Прайс!A:J,10,0)+(#REF!+P746+O746+M746))," ")</f>
        <v xml:space="preserve"> </v>
      </c>
      <c r="S746" s="7"/>
      <c r="AC746" s="7" t="str">
        <f>IF(Z746&gt;0,Z746-(M746+P746+#REF!),"")</f>
        <v/>
      </c>
    </row>
    <row r="747" spans="13:29" ht="19" customHeight="1" x14ac:dyDescent="0.2">
      <c r="M747" s="1">
        <f t="shared" si="11"/>
        <v>0</v>
      </c>
      <c r="N747" s="1" t="str">
        <f>IFERROR(VLOOKUP(J:J,Прайс!A:C,3,0)*K747," ")</f>
        <v xml:space="preserve"> </v>
      </c>
      <c r="O747" s="7" t="str">
        <f>IFERROR(VLOOKUP(J:J,Прайс!A:E,5,0)*K747," ")</f>
        <v xml:space="preserve"> </v>
      </c>
      <c r="P747" s="1" t="str">
        <f>IFERROR(VLOOKUP(J:J,Прайс!A:F,6,0)*K747," ")</f>
        <v xml:space="preserve"> </v>
      </c>
      <c r="R747" s="7" t="str">
        <f>IFERROR(N747-(VLOOKUP(J:J,Прайс!A:J,10,0)+(#REF!+P747+O747+M747))," ")</f>
        <v xml:space="preserve"> </v>
      </c>
      <c r="S747" s="7"/>
      <c r="AC747" s="7" t="str">
        <f>IF(Z747&gt;0,Z747-(M747+P747+#REF!),"")</f>
        <v/>
      </c>
    </row>
    <row r="748" spans="13:29" ht="19" customHeight="1" x14ac:dyDescent="0.2">
      <c r="M748" s="1">
        <f t="shared" si="11"/>
        <v>0</v>
      </c>
      <c r="N748" s="1" t="str">
        <f>IFERROR(VLOOKUP(J:J,Прайс!A:C,3,0)*K748," ")</f>
        <v xml:space="preserve"> </v>
      </c>
      <c r="O748" s="7" t="str">
        <f>IFERROR(VLOOKUP(J:J,Прайс!A:E,5,0)*K748," ")</f>
        <v xml:space="preserve"> </v>
      </c>
      <c r="P748" s="1" t="str">
        <f>IFERROR(VLOOKUP(J:J,Прайс!A:F,6,0)*K748," ")</f>
        <v xml:space="preserve"> </v>
      </c>
      <c r="R748" s="7" t="str">
        <f>IFERROR(N748-(VLOOKUP(J:J,Прайс!A:J,10,0)+(#REF!+P748+O748+M748))," ")</f>
        <v xml:space="preserve"> </v>
      </c>
      <c r="S748" s="7"/>
      <c r="AC748" s="7" t="str">
        <f>IF(Z748&gt;0,Z748-(M748+P748+#REF!),"")</f>
        <v/>
      </c>
    </row>
    <row r="749" spans="13:29" ht="19" customHeight="1" x14ac:dyDescent="0.2">
      <c r="M749" s="1">
        <f t="shared" si="11"/>
        <v>0</v>
      </c>
      <c r="N749" s="1" t="str">
        <f>IFERROR(VLOOKUP(J:J,Прайс!A:C,3,0)*K749," ")</f>
        <v xml:space="preserve"> </v>
      </c>
      <c r="O749" s="7" t="str">
        <f>IFERROR(VLOOKUP(J:J,Прайс!A:E,5,0)*K749," ")</f>
        <v xml:space="preserve"> </v>
      </c>
      <c r="P749" s="1" t="str">
        <f>IFERROR(VLOOKUP(J:J,Прайс!A:F,6,0)*K749," ")</f>
        <v xml:space="preserve"> </v>
      </c>
      <c r="R749" s="7" t="str">
        <f>IFERROR(N749-(VLOOKUP(J:J,Прайс!A:J,10,0)+(#REF!+P749+O749+M749))," ")</f>
        <v xml:space="preserve"> </v>
      </c>
      <c r="S749" s="7"/>
      <c r="AC749" s="7" t="str">
        <f>IF(Z749&gt;0,Z749-(M749+P749+#REF!),"")</f>
        <v/>
      </c>
    </row>
    <row r="750" spans="13:29" ht="19" customHeight="1" x14ac:dyDescent="0.2">
      <c r="M750" s="1">
        <f t="shared" si="11"/>
        <v>0</v>
      </c>
      <c r="N750" s="1" t="str">
        <f>IFERROR(VLOOKUP(J:J,Прайс!A:C,3,0)*K750," ")</f>
        <v xml:space="preserve"> </v>
      </c>
      <c r="O750" s="7" t="str">
        <f>IFERROR(VLOOKUP(J:J,Прайс!A:E,5,0)*K750," ")</f>
        <v xml:space="preserve"> </v>
      </c>
      <c r="P750" s="1" t="str">
        <f>IFERROR(VLOOKUP(J:J,Прайс!A:F,6,0)*K750," ")</f>
        <v xml:space="preserve"> </v>
      </c>
      <c r="R750" s="7" t="str">
        <f>IFERROR(N750-(VLOOKUP(J:J,Прайс!A:J,10,0)+(#REF!+P750+O750+M750))," ")</f>
        <v xml:space="preserve"> </v>
      </c>
      <c r="S750" s="7"/>
      <c r="AC750" s="7" t="str">
        <f>IF(Z750&gt;0,Z750-(M750+P750+#REF!),"")</f>
        <v/>
      </c>
    </row>
    <row r="751" spans="13:29" ht="19" customHeight="1" x14ac:dyDescent="0.2">
      <c r="M751" s="1">
        <f t="shared" si="11"/>
        <v>0</v>
      </c>
      <c r="N751" s="1" t="str">
        <f>IFERROR(VLOOKUP(J:J,Прайс!A:C,3,0)*K751," ")</f>
        <v xml:space="preserve"> </v>
      </c>
      <c r="O751" s="7" t="str">
        <f>IFERROR(VLOOKUP(J:J,Прайс!A:E,5,0)*K751," ")</f>
        <v xml:space="preserve"> </v>
      </c>
      <c r="P751" s="1" t="str">
        <f>IFERROR(VLOOKUP(J:J,Прайс!A:F,6,0)*K751," ")</f>
        <v xml:space="preserve"> </v>
      </c>
      <c r="R751" s="7" t="str">
        <f>IFERROR(N751-(VLOOKUP(J:J,Прайс!A:J,10,0)+(#REF!+P751+O751+M751))," ")</f>
        <v xml:space="preserve"> </v>
      </c>
      <c r="S751" s="7"/>
      <c r="AC751" s="7" t="str">
        <f>IF(Z751&gt;0,Z751-(M751+P751+#REF!),"")</f>
        <v/>
      </c>
    </row>
    <row r="752" spans="13:29" ht="19" customHeight="1" x14ac:dyDescent="0.2">
      <c r="M752" s="1">
        <f t="shared" si="11"/>
        <v>0</v>
      </c>
      <c r="N752" s="1" t="str">
        <f>IFERROR(VLOOKUP(J:J,Прайс!A:C,3,0)*K752," ")</f>
        <v xml:space="preserve"> </v>
      </c>
      <c r="O752" s="7" t="str">
        <f>IFERROR(VLOOKUP(J:J,Прайс!A:E,5,0)*K752," ")</f>
        <v xml:space="preserve"> </v>
      </c>
      <c r="P752" s="1" t="str">
        <f>IFERROR(VLOOKUP(J:J,Прайс!A:F,6,0)*K752," ")</f>
        <v xml:space="preserve"> </v>
      </c>
      <c r="R752" s="7" t="str">
        <f>IFERROR(N752-(VLOOKUP(J:J,Прайс!A:J,10,0)+(#REF!+P752+O752+M752))," ")</f>
        <v xml:space="preserve"> </v>
      </c>
      <c r="S752" s="7"/>
      <c r="AC752" s="7" t="str">
        <f>IF(Z752&gt;0,Z752-(M752+P752+#REF!),"")</f>
        <v/>
      </c>
    </row>
    <row r="753" spans="13:29" ht="19" customHeight="1" x14ac:dyDescent="0.2">
      <c r="M753" s="1">
        <f t="shared" si="11"/>
        <v>0</v>
      </c>
      <c r="N753" s="1" t="str">
        <f>IFERROR(VLOOKUP(J:J,Прайс!A:C,3,0)*K753," ")</f>
        <v xml:space="preserve"> </v>
      </c>
      <c r="O753" s="7" t="str">
        <f>IFERROR(VLOOKUP(J:J,Прайс!A:E,5,0)*K753," ")</f>
        <v xml:space="preserve"> </v>
      </c>
      <c r="P753" s="1" t="str">
        <f>IFERROR(VLOOKUP(J:J,Прайс!A:F,6,0)*K753," ")</f>
        <v xml:space="preserve"> </v>
      </c>
      <c r="R753" s="7" t="str">
        <f>IFERROR(N753-(VLOOKUP(J:J,Прайс!A:J,10,0)+(#REF!+P753+O753+M753))," ")</f>
        <v xml:space="preserve"> </v>
      </c>
      <c r="S753" s="7"/>
      <c r="AC753" s="7" t="str">
        <f>IF(Z753&gt;0,Z753-(M753+P753+#REF!),"")</f>
        <v/>
      </c>
    </row>
    <row r="754" spans="13:29" ht="19" customHeight="1" x14ac:dyDescent="0.2">
      <c r="M754" s="1">
        <f t="shared" si="11"/>
        <v>0</v>
      </c>
      <c r="N754" s="1" t="str">
        <f>IFERROR(VLOOKUP(J:J,Прайс!A:C,3,0)*K754," ")</f>
        <v xml:space="preserve"> </v>
      </c>
      <c r="O754" s="7" t="str">
        <f>IFERROR(VLOOKUP(J:J,Прайс!A:E,5,0)*K754," ")</f>
        <v xml:space="preserve"> </v>
      </c>
      <c r="P754" s="1" t="str">
        <f>IFERROR(VLOOKUP(J:J,Прайс!A:F,6,0)*K754," ")</f>
        <v xml:space="preserve"> </v>
      </c>
      <c r="R754" s="7" t="str">
        <f>IFERROR(N754-(VLOOKUP(J:J,Прайс!A:J,10,0)+(#REF!+P754+O754+M754))," ")</f>
        <v xml:space="preserve"> </v>
      </c>
      <c r="S754" s="7"/>
      <c r="AC754" s="7" t="str">
        <f>IF(Z754&gt;0,Z754-(M754+P754+#REF!),"")</f>
        <v/>
      </c>
    </row>
    <row r="755" spans="13:29" ht="19" customHeight="1" x14ac:dyDescent="0.2">
      <c r="M755" s="1">
        <f t="shared" si="11"/>
        <v>0</v>
      </c>
      <c r="N755" s="1" t="str">
        <f>IFERROR(VLOOKUP(J:J,Прайс!A:C,3,0)*K755," ")</f>
        <v xml:space="preserve"> </v>
      </c>
      <c r="O755" s="7" t="str">
        <f>IFERROR(VLOOKUP(J:J,Прайс!A:E,5,0)*K755," ")</f>
        <v xml:space="preserve"> </v>
      </c>
      <c r="P755" s="1" t="str">
        <f>IFERROR(VLOOKUP(J:J,Прайс!A:F,6,0)*K755," ")</f>
        <v xml:space="preserve"> </v>
      </c>
      <c r="R755" s="7" t="str">
        <f>IFERROR(N755-(VLOOKUP(J:J,Прайс!A:J,10,0)+(#REF!+P755+O755+M755))," ")</f>
        <v xml:space="preserve"> </v>
      </c>
      <c r="S755" s="7"/>
      <c r="AC755" s="7" t="str">
        <f>IF(Z755&gt;0,Z755-(M755+P755+#REF!),"")</f>
        <v/>
      </c>
    </row>
    <row r="756" spans="13:29" ht="19" customHeight="1" x14ac:dyDescent="0.2">
      <c r="M756" s="1">
        <f t="shared" si="11"/>
        <v>0</v>
      </c>
      <c r="N756" s="1" t="str">
        <f>IFERROR(VLOOKUP(J:J,Прайс!A:C,3,0)*K756," ")</f>
        <v xml:space="preserve"> </v>
      </c>
      <c r="O756" s="7" t="str">
        <f>IFERROR(VLOOKUP(J:J,Прайс!A:E,5,0)*K756," ")</f>
        <v xml:space="preserve"> </v>
      </c>
      <c r="P756" s="1" t="str">
        <f>IFERROR(VLOOKUP(J:J,Прайс!A:F,6,0)*K756," ")</f>
        <v xml:space="preserve"> </v>
      </c>
      <c r="R756" s="7" t="str">
        <f>IFERROR(N756-(VLOOKUP(J:J,Прайс!A:J,10,0)+(#REF!+P756+O756+M756))," ")</f>
        <v xml:space="preserve"> </v>
      </c>
      <c r="S756" s="7"/>
      <c r="AC756" s="7" t="str">
        <f>IF(Z756&gt;0,Z756-(M756+P756+#REF!),"")</f>
        <v/>
      </c>
    </row>
    <row r="757" spans="13:29" ht="19" customHeight="1" x14ac:dyDescent="0.2">
      <c r="M757" s="1">
        <f t="shared" si="11"/>
        <v>0</v>
      </c>
      <c r="N757" s="1" t="str">
        <f>IFERROR(VLOOKUP(J:J,Прайс!A:C,3,0)*K757," ")</f>
        <v xml:space="preserve"> </v>
      </c>
      <c r="O757" s="7" t="str">
        <f>IFERROR(VLOOKUP(J:J,Прайс!A:E,5,0)*K757," ")</f>
        <v xml:space="preserve"> </v>
      </c>
      <c r="P757" s="1" t="str">
        <f>IFERROR(VLOOKUP(J:J,Прайс!A:F,6,0)*K757," ")</f>
        <v xml:space="preserve"> </v>
      </c>
      <c r="R757" s="7" t="str">
        <f>IFERROR(N757-(VLOOKUP(J:J,Прайс!A:J,10,0)+(#REF!+P757+O757+M757))," ")</f>
        <v xml:space="preserve"> </v>
      </c>
      <c r="S757" s="7"/>
      <c r="AC757" s="7" t="str">
        <f>IF(Z757&gt;0,Z757-(M757+P757+#REF!),"")</f>
        <v/>
      </c>
    </row>
    <row r="758" spans="13:29" ht="19" customHeight="1" x14ac:dyDescent="0.2">
      <c r="M758" s="1">
        <f t="shared" si="11"/>
        <v>0</v>
      </c>
      <c r="N758" s="1" t="str">
        <f>IFERROR(VLOOKUP(J:J,Прайс!A:C,3,0)*K758," ")</f>
        <v xml:space="preserve"> </v>
      </c>
      <c r="O758" s="7" t="str">
        <f>IFERROR(VLOOKUP(J:J,Прайс!A:E,5,0)*K758," ")</f>
        <v xml:space="preserve"> </v>
      </c>
      <c r="P758" s="1" t="str">
        <f>IFERROR(VLOOKUP(J:J,Прайс!A:F,6,0)*K758," ")</f>
        <v xml:space="preserve"> </v>
      </c>
      <c r="R758" s="7" t="str">
        <f>IFERROR(N758-(VLOOKUP(J:J,Прайс!A:J,10,0)+(#REF!+P758+O758+M758))," ")</f>
        <v xml:space="preserve"> </v>
      </c>
      <c r="S758" s="7"/>
      <c r="AC758" s="7" t="str">
        <f>IF(Z758&gt;0,Z758-(M758+P758+#REF!),"")</f>
        <v/>
      </c>
    </row>
    <row r="759" spans="13:29" ht="19" customHeight="1" x14ac:dyDescent="0.2">
      <c r="M759" s="1">
        <f t="shared" si="11"/>
        <v>0</v>
      </c>
      <c r="N759" s="1" t="str">
        <f>IFERROR(VLOOKUP(J:J,Прайс!A:C,3,0)*K759," ")</f>
        <v xml:space="preserve"> </v>
      </c>
      <c r="O759" s="7" t="str">
        <f>IFERROR(VLOOKUP(J:J,Прайс!A:E,5,0)*K759," ")</f>
        <v xml:space="preserve"> </v>
      </c>
      <c r="P759" s="1" t="str">
        <f>IFERROR(VLOOKUP(J:J,Прайс!A:F,6,0)*K759," ")</f>
        <v xml:space="preserve"> </v>
      </c>
      <c r="R759" s="7" t="str">
        <f>IFERROR(N759-(VLOOKUP(J:J,Прайс!A:J,10,0)+(#REF!+P759+O759+M759))," ")</f>
        <v xml:space="preserve"> </v>
      </c>
      <c r="S759" s="7"/>
      <c r="AC759" s="7" t="str">
        <f>IF(Z759&gt;0,Z759-(M759+P759+#REF!),"")</f>
        <v/>
      </c>
    </row>
    <row r="760" spans="13:29" ht="19" customHeight="1" x14ac:dyDescent="0.2">
      <c r="M760" s="1">
        <f t="shared" si="11"/>
        <v>0</v>
      </c>
      <c r="N760" s="1" t="str">
        <f>IFERROR(VLOOKUP(J:J,Прайс!A:C,3,0)*K760," ")</f>
        <v xml:space="preserve"> </v>
      </c>
      <c r="O760" s="7" t="str">
        <f>IFERROR(VLOOKUP(J:J,Прайс!A:E,5,0)*K760," ")</f>
        <v xml:space="preserve"> </v>
      </c>
      <c r="P760" s="1" t="str">
        <f>IFERROR(VLOOKUP(J:J,Прайс!A:F,6,0)*K760," ")</f>
        <v xml:space="preserve"> </v>
      </c>
      <c r="R760" s="7" t="str">
        <f>IFERROR(N760-(VLOOKUP(J:J,Прайс!A:J,10,0)+(#REF!+P760+O760+M760))," ")</f>
        <v xml:space="preserve"> </v>
      </c>
      <c r="S760" s="7"/>
      <c r="AC760" s="7" t="str">
        <f>IF(Z760&gt;0,Z760-(M760+P760+#REF!),"")</f>
        <v/>
      </c>
    </row>
    <row r="761" spans="13:29" ht="19" customHeight="1" x14ac:dyDescent="0.2">
      <c r="M761" s="1">
        <f t="shared" si="11"/>
        <v>0</v>
      </c>
      <c r="N761" s="1" t="str">
        <f>IFERROR(VLOOKUP(J:J,Прайс!A:C,3,0)*K761," ")</f>
        <v xml:space="preserve"> </v>
      </c>
      <c r="O761" s="7" t="str">
        <f>IFERROR(VLOOKUP(J:J,Прайс!A:E,5,0)*K761," ")</f>
        <v xml:space="preserve"> </v>
      </c>
      <c r="P761" s="1" t="str">
        <f>IFERROR(VLOOKUP(J:J,Прайс!A:F,6,0)*K761," ")</f>
        <v xml:space="preserve"> </v>
      </c>
      <c r="R761" s="7" t="str">
        <f>IFERROR(N761-(VLOOKUP(J:J,Прайс!A:J,10,0)+(#REF!+P761+O761+M761))," ")</f>
        <v xml:space="preserve"> </v>
      </c>
      <c r="S761" s="7"/>
      <c r="AC761" s="7" t="str">
        <f>IF(Z761&gt;0,Z761-(M761+P761+#REF!),"")</f>
        <v/>
      </c>
    </row>
    <row r="762" spans="13:29" ht="19" customHeight="1" x14ac:dyDescent="0.2">
      <c r="M762" s="1">
        <f t="shared" si="11"/>
        <v>0</v>
      </c>
      <c r="N762" s="1" t="str">
        <f>IFERROR(VLOOKUP(J:J,Прайс!A:C,3,0)*K762," ")</f>
        <v xml:space="preserve"> </v>
      </c>
      <c r="O762" s="7" t="str">
        <f>IFERROR(VLOOKUP(J:J,Прайс!A:E,5,0)*K762," ")</f>
        <v xml:space="preserve"> </v>
      </c>
      <c r="P762" s="1" t="str">
        <f>IFERROR(VLOOKUP(J:J,Прайс!A:F,6,0)*K762," ")</f>
        <v xml:space="preserve"> </v>
      </c>
      <c r="R762" s="7" t="str">
        <f>IFERROR(N762-(VLOOKUP(J:J,Прайс!A:J,10,0)+(#REF!+P762+O762+M762))," ")</f>
        <v xml:space="preserve"> </v>
      </c>
      <c r="S762" s="7"/>
      <c r="AC762" s="7" t="str">
        <f>IF(Z762&gt;0,Z762-(M762+P762+#REF!),"")</f>
        <v/>
      </c>
    </row>
    <row r="763" spans="13:29" ht="19" customHeight="1" x14ac:dyDescent="0.2">
      <c r="M763" s="1">
        <f t="shared" si="11"/>
        <v>0</v>
      </c>
      <c r="N763" s="1" t="str">
        <f>IFERROR(VLOOKUP(J:J,Прайс!A:C,3,0)*K763," ")</f>
        <v xml:space="preserve"> </v>
      </c>
      <c r="O763" s="7" t="str">
        <f>IFERROR(VLOOKUP(J:J,Прайс!A:E,5,0)*K763," ")</f>
        <v xml:space="preserve"> </v>
      </c>
      <c r="P763" s="1" t="str">
        <f>IFERROR(VLOOKUP(J:J,Прайс!A:F,6,0)*K763," ")</f>
        <v xml:space="preserve"> </v>
      </c>
      <c r="R763" s="7" t="str">
        <f>IFERROR(N763-(VLOOKUP(J:J,Прайс!A:J,10,0)+(#REF!+P763+O763+M763))," ")</f>
        <v xml:space="preserve"> </v>
      </c>
      <c r="S763" s="7"/>
      <c r="AC763" s="7" t="str">
        <f>IF(Z763&gt;0,Z763-(M763+P763+#REF!),"")</f>
        <v/>
      </c>
    </row>
    <row r="764" spans="13:29" ht="19" customHeight="1" x14ac:dyDescent="0.2">
      <c r="M764" s="1">
        <f t="shared" si="11"/>
        <v>0</v>
      </c>
      <c r="N764" s="1" t="str">
        <f>IFERROR(VLOOKUP(J:J,Прайс!A:C,3,0)*K764," ")</f>
        <v xml:space="preserve"> </v>
      </c>
      <c r="O764" s="7" t="str">
        <f>IFERROR(VLOOKUP(J:J,Прайс!A:E,5,0)*K764," ")</f>
        <v xml:space="preserve"> </v>
      </c>
      <c r="P764" s="1" t="str">
        <f>IFERROR(VLOOKUP(J:J,Прайс!A:F,6,0)*K764," ")</f>
        <v xml:space="preserve"> </v>
      </c>
      <c r="R764" s="7" t="str">
        <f>IFERROR(N764-(VLOOKUP(J:J,Прайс!A:J,10,0)+(#REF!+P764+O764+M764))," ")</f>
        <v xml:space="preserve"> </v>
      </c>
      <c r="S764" s="7"/>
      <c r="AC764" s="7" t="str">
        <f>IF(Z764&gt;0,Z764-(M764+P764+#REF!),"")</f>
        <v/>
      </c>
    </row>
    <row r="765" spans="13:29" ht="19" customHeight="1" x14ac:dyDescent="0.2">
      <c r="M765" s="1">
        <f t="shared" si="11"/>
        <v>0</v>
      </c>
      <c r="N765" s="1" t="str">
        <f>IFERROR(VLOOKUP(J:J,Прайс!A:C,3,0)*K765," ")</f>
        <v xml:space="preserve"> </v>
      </c>
      <c r="O765" s="7" t="str">
        <f>IFERROR(VLOOKUP(J:J,Прайс!A:E,5,0)*K765," ")</f>
        <v xml:space="preserve"> </v>
      </c>
      <c r="P765" s="1" t="str">
        <f>IFERROR(VLOOKUP(J:J,Прайс!A:F,6,0)*K765," ")</f>
        <v xml:space="preserve"> </v>
      </c>
      <c r="R765" s="7" t="str">
        <f>IFERROR(N765-(VLOOKUP(J:J,Прайс!A:J,10,0)+(#REF!+P765+O765+M765))," ")</f>
        <v xml:space="preserve"> </v>
      </c>
      <c r="S765" s="7"/>
      <c r="AC765" s="7" t="str">
        <f>IF(Z765&gt;0,Z765-(M765+P765+#REF!),"")</f>
        <v/>
      </c>
    </row>
    <row r="766" spans="13:29" ht="19" customHeight="1" x14ac:dyDescent="0.2">
      <c r="M766" s="1">
        <f t="shared" si="11"/>
        <v>0</v>
      </c>
      <c r="N766" s="1" t="str">
        <f>IFERROR(VLOOKUP(J:J,Прайс!A:C,3,0)*K766," ")</f>
        <v xml:space="preserve"> </v>
      </c>
      <c r="O766" s="7" t="str">
        <f>IFERROR(VLOOKUP(J:J,Прайс!A:E,5,0)*K766," ")</f>
        <v xml:space="preserve"> </v>
      </c>
      <c r="P766" s="1" t="str">
        <f>IFERROR(VLOOKUP(J:J,Прайс!A:F,6,0)*K766," ")</f>
        <v xml:space="preserve"> </v>
      </c>
      <c r="R766" s="7" t="str">
        <f>IFERROR(N766-(VLOOKUP(J:J,Прайс!A:J,10,0)+(#REF!+P766+O766+M766))," ")</f>
        <v xml:space="preserve"> </v>
      </c>
      <c r="S766" s="7"/>
      <c r="AC766" s="7" t="str">
        <f>IF(Z766&gt;0,Z766-(M766+P766+#REF!),"")</f>
        <v/>
      </c>
    </row>
    <row r="767" spans="13:29" ht="19" customHeight="1" x14ac:dyDescent="0.2">
      <c r="M767" s="1">
        <f t="shared" si="11"/>
        <v>0</v>
      </c>
      <c r="N767" s="1" t="str">
        <f>IFERROR(VLOOKUP(J:J,Прайс!A:C,3,0)*K767," ")</f>
        <v xml:space="preserve"> </v>
      </c>
      <c r="O767" s="7" t="str">
        <f>IFERROR(VLOOKUP(J:J,Прайс!A:E,5,0)*K767," ")</f>
        <v xml:space="preserve"> </v>
      </c>
      <c r="P767" s="1" t="str">
        <f>IFERROR(VLOOKUP(J:J,Прайс!A:F,6,0)*K767," ")</f>
        <v xml:space="preserve"> </v>
      </c>
      <c r="R767" s="7" t="str">
        <f>IFERROR(N767-(VLOOKUP(J:J,Прайс!A:J,10,0)+(#REF!+P767+O767+M767))," ")</f>
        <v xml:space="preserve"> </v>
      </c>
      <c r="S767" s="7"/>
      <c r="AC767" s="7" t="str">
        <f>IF(Z767&gt;0,Z767-(M767+P767+#REF!),"")</f>
        <v/>
      </c>
    </row>
    <row r="768" spans="13:29" ht="19" customHeight="1" x14ac:dyDescent="0.2">
      <c r="M768" s="1">
        <f t="shared" si="11"/>
        <v>0</v>
      </c>
      <c r="N768" s="1" t="str">
        <f>IFERROR(VLOOKUP(J:J,Прайс!A:C,3,0)*K768," ")</f>
        <v xml:space="preserve"> </v>
      </c>
      <c r="O768" s="7" t="str">
        <f>IFERROR(VLOOKUP(J:J,Прайс!A:E,5,0)*K768," ")</f>
        <v xml:space="preserve"> </v>
      </c>
      <c r="P768" s="1" t="str">
        <f>IFERROR(VLOOKUP(J:J,Прайс!A:F,6,0)*K768," ")</f>
        <v xml:space="preserve"> </v>
      </c>
      <c r="R768" s="7" t="str">
        <f>IFERROR(N768-(VLOOKUP(J:J,Прайс!A:J,10,0)+(#REF!+P768+O768+M768))," ")</f>
        <v xml:space="preserve"> </v>
      </c>
      <c r="S768" s="7"/>
      <c r="AC768" s="7" t="str">
        <f>IF(Z768&gt;0,Z768-(M768+P768+#REF!),"")</f>
        <v/>
      </c>
    </row>
    <row r="769" spans="13:29" ht="19" customHeight="1" x14ac:dyDescent="0.2">
      <c r="M769" s="1">
        <f t="shared" si="11"/>
        <v>0</v>
      </c>
      <c r="N769" s="1" t="str">
        <f>IFERROR(VLOOKUP(J:J,Прайс!A:C,3,0)*K769," ")</f>
        <v xml:space="preserve"> </v>
      </c>
      <c r="O769" s="7" t="str">
        <f>IFERROR(VLOOKUP(J:J,Прайс!A:E,5,0)*K769," ")</f>
        <v xml:space="preserve"> </v>
      </c>
      <c r="P769" s="1" t="str">
        <f>IFERROR(VLOOKUP(J:J,Прайс!A:F,6,0)*K769," ")</f>
        <v xml:space="preserve"> </v>
      </c>
      <c r="R769" s="7" t="str">
        <f>IFERROR(N769-(VLOOKUP(J:J,Прайс!A:J,10,0)+(#REF!+P769+O769+M769))," ")</f>
        <v xml:space="preserve"> </v>
      </c>
      <c r="S769" s="7"/>
      <c r="AC769" s="7" t="str">
        <f>IF(Z769&gt;0,Z769-(M769+P769+#REF!),"")</f>
        <v/>
      </c>
    </row>
    <row r="770" spans="13:29" ht="19" customHeight="1" x14ac:dyDescent="0.2">
      <c r="M770" s="1">
        <f t="shared" si="11"/>
        <v>0</v>
      </c>
      <c r="N770" s="1" t="str">
        <f>IFERROR(VLOOKUP(J:J,Прайс!A:C,3,0)*K770," ")</f>
        <v xml:space="preserve"> </v>
      </c>
      <c r="O770" s="7" t="str">
        <f>IFERROR(VLOOKUP(J:J,Прайс!A:E,5,0)*K770," ")</f>
        <v xml:space="preserve"> </v>
      </c>
      <c r="P770" s="1" t="str">
        <f>IFERROR(VLOOKUP(J:J,Прайс!A:F,6,0)*K770," ")</f>
        <v xml:space="preserve"> </v>
      </c>
      <c r="R770" s="7" t="str">
        <f>IFERROR(N770-(VLOOKUP(J:J,Прайс!A:J,10,0)+(#REF!+P770+O770+M770))," ")</f>
        <v xml:space="preserve"> </v>
      </c>
      <c r="S770" s="7"/>
      <c r="AC770" s="7" t="str">
        <f>IF(Z770&gt;0,Z770-(M770+P770+#REF!),"")</f>
        <v/>
      </c>
    </row>
    <row r="771" spans="13:29" ht="19" customHeight="1" x14ac:dyDescent="0.2">
      <c r="M771" s="1">
        <f t="shared" si="11"/>
        <v>0</v>
      </c>
      <c r="N771" s="1" t="str">
        <f>IFERROR(VLOOKUP(J:J,Прайс!A:C,3,0)*K771," ")</f>
        <v xml:space="preserve"> </v>
      </c>
      <c r="O771" s="7" t="str">
        <f>IFERROR(VLOOKUP(J:J,Прайс!A:E,5,0)*K771," ")</f>
        <v xml:space="preserve"> </v>
      </c>
      <c r="P771" s="1" t="str">
        <f>IFERROR(VLOOKUP(J:J,Прайс!A:F,6,0)*K771," ")</f>
        <v xml:space="preserve"> </v>
      </c>
      <c r="R771" s="7" t="str">
        <f>IFERROR(N771-(VLOOKUP(J:J,Прайс!A:J,10,0)+(#REF!+P771+O771+M771))," ")</f>
        <v xml:space="preserve"> </v>
      </c>
      <c r="S771" s="7"/>
      <c r="AC771" s="7" t="str">
        <f>IF(Z771&gt;0,Z771-(M771+P771+#REF!),"")</f>
        <v/>
      </c>
    </row>
    <row r="772" spans="13:29" ht="19" customHeight="1" x14ac:dyDescent="0.2">
      <c r="M772" s="1">
        <f>IFERROR(L772*K772," ")</f>
        <v>0</v>
      </c>
      <c r="N772" s="1" t="str">
        <f>IFERROR(VLOOKUP(J:J,Прайс!A:C,3,0)*K772," ")</f>
        <v xml:space="preserve"> </v>
      </c>
      <c r="O772" s="7" t="str">
        <f>IFERROR(VLOOKUP(J:J,Прайс!A:E,5,0)*K772," ")</f>
        <v xml:space="preserve"> </v>
      </c>
      <c r="P772" s="1" t="str">
        <f>IFERROR(VLOOKUP(J:J,Прайс!A:F,6,0)*K772," ")</f>
        <v xml:space="preserve"> </v>
      </c>
      <c r="R772" s="7" t="str">
        <f>IFERROR(N772-(VLOOKUP(J:J,Прайс!A:J,10,0)+(#REF!+P772+O772+M772))," ")</f>
        <v xml:space="preserve"> </v>
      </c>
      <c r="S772" s="7"/>
      <c r="AC772" s="7" t="str">
        <f>IF(Z772&gt;0,Z772-(M772+P772+#REF!),"")</f>
        <v/>
      </c>
    </row>
    <row r="773" spans="13:29" ht="19" customHeight="1" x14ac:dyDescent="0.2">
      <c r="M773" s="1">
        <f>IFERROR(L773*K773," ")</f>
        <v>0</v>
      </c>
      <c r="N773" s="1" t="str">
        <f>IFERROR(VLOOKUP(J:J,Прайс!A:C,3,0)*K773," ")</f>
        <v xml:space="preserve"> </v>
      </c>
      <c r="O773" s="7" t="str">
        <f>IFERROR(VLOOKUP(J:J,Прайс!A:E,5,0)*K773," ")</f>
        <v xml:space="preserve"> </v>
      </c>
      <c r="P773" s="1" t="str">
        <f>IFERROR(VLOOKUP(J:J,Прайс!A:F,6,0)*K773," ")</f>
        <v xml:space="preserve"> </v>
      </c>
      <c r="R773" s="7" t="str">
        <f>IFERROR(N773-(VLOOKUP(J:J,Прайс!A:J,10,0)+(#REF!+P773+O773+M773))," ")</f>
        <v xml:space="preserve"> </v>
      </c>
      <c r="S773" s="7"/>
      <c r="AC773" s="7" t="str">
        <f>IF(Z773&gt;0,Z773-(M773+P773+#REF!),"")</f>
        <v/>
      </c>
    </row>
  </sheetData>
  <mergeCells count="21">
    <mergeCell ref="R1:S1"/>
    <mergeCell ref="V1:V2"/>
    <mergeCell ref="W1:W2"/>
    <mergeCell ref="X1:X2"/>
    <mergeCell ref="T1:U1"/>
    <mergeCell ref="AE1:AF1"/>
    <mergeCell ref="O1:O2"/>
    <mergeCell ref="A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Y1:Y2"/>
    <mergeCell ref="AC1:AD1"/>
    <mergeCell ref="Z1:AB1"/>
    <mergeCell ref="P1:Q1"/>
  </mergeCells>
  <phoneticPr fontId="3" type="noConversion"/>
  <conditionalFormatting sqref="A3:A1048576">
    <cfRule type="endsWith" dxfId="17" priority="1" operator="endsWith" text="ВЛ V">
      <formula>RIGHT(A3,LEN("ВЛ V"))="ВЛ V"</formula>
    </cfRule>
    <cfRule type="endsWith" dxfId="16" priority="2" operator="endsWith" text="ВЛ 5">
      <formula>RIGHT(A3,LEN("ВЛ 5"))="ВЛ 5"</formula>
    </cfRule>
    <cfRule type="endsWith" dxfId="15" priority="3" stopIfTrue="1" operator="endsWith" text="ВЛ IV">
      <formula>RIGHT(A3,LEN("ВЛ IV"))="ВЛ IV"</formula>
    </cfRule>
    <cfRule type="endsWith" dxfId="14" priority="4" operator="endsWith" text="ВЛ 4">
      <formula>RIGHT(A3,LEN("ВЛ 4"))="ВЛ 4"</formula>
    </cfRule>
    <cfRule type="endsWith" dxfId="13" priority="5" operator="endsWith" text="ВЛ III">
      <formula>RIGHT(A3,LEN("ВЛ III"))="ВЛ III"</formula>
    </cfRule>
    <cfRule type="endsWith" dxfId="12" priority="6" operator="endsWith" text="ВЛ 3">
      <formula>RIGHT(A3,LEN("ВЛ 3"))="ВЛ 3"</formula>
    </cfRule>
    <cfRule type="endsWith" dxfId="11" priority="7" operator="endsWith" text="ВЛ II">
      <formula>RIGHT(A3,LEN("ВЛ II"))="ВЛ II"</formula>
    </cfRule>
    <cfRule type="endsWith" dxfId="10" priority="8" operator="endsWith" text="ВЛ 2">
      <formula>RIGHT(A3,LEN("ВЛ 2"))="ВЛ 2"</formula>
    </cfRule>
    <cfRule type="endsWith" dxfId="9" priority="9" operator="endsWith" text="ВЛ I">
      <formula>RIGHT(A3,LEN("ВЛ I"))="ВЛ I"</formula>
    </cfRule>
    <cfRule type="containsText" dxfId="8" priority="10" operator="containsText" text="ВЛ 1">
      <formula>NOT(ISERROR(SEARCH("ВЛ 1",A3)))</formula>
    </cfRule>
  </conditionalFormatting>
  <conditionalFormatting sqref="V3:V773">
    <cfRule type="containsText" dxfId="7" priority="11" operator="containsText" text="ДОСТАВЛЕН">
      <formula>NOT(ISERROR(SEARCH("ДОСТАВЛЕН",V3)))</formula>
    </cfRule>
    <cfRule type="containsText" dxfId="6" priority="12" operator="containsText" text="ОПЛАЧЕН">
      <formula>NOT(ISERROR(SEARCH("ОПЛАЧЕН",V3)))</formula>
    </cfRule>
    <cfRule type="containsText" dxfId="5" priority="13" operator="containsText" text="ОТГРУЖЕН">
      <formula>NOT(ISERROR(SEARCH("ОТГРУЖЕН",V3)))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D50B711-3281-6E4C-BC74-DCB903941FEC}">
          <x14:formula1>
            <xm:f>Доп!$E$1:$E$10</xm:f>
          </x14:formula1>
          <xm:sqref>A3:A15</xm:sqref>
        </x14:dataValidation>
        <x14:dataValidation type="list" allowBlank="1" showInputMessage="1" showErrorMessage="1" xr:uid="{AE2EFC41-1F4B-F34F-A759-286713370787}">
          <x14:formula1>
            <xm:f>Доп!$F$1:$F$10</xm:f>
          </x14:formula1>
          <xm:sqref>B3:B4</xm:sqref>
        </x14:dataValidation>
        <x14:dataValidation type="list" allowBlank="1" showInputMessage="1" showErrorMessage="1" xr:uid="{556F85C0-B0C8-9A4F-8CEB-52889D0E1D4A}">
          <x14:formula1>
            <xm:f>Доп!$G$1:$G$10</xm:f>
          </x14:formula1>
          <xm:sqref>C3:C4</xm:sqref>
        </x14:dataValidation>
        <x14:dataValidation type="list" allowBlank="1" showInputMessage="1" showErrorMessage="1" xr:uid="{2170C7A0-4253-CB4D-831E-79E5B2A539F2}">
          <x14:formula1>
            <xm:f>Доп!$H$1:$H$10</xm:f>
          </x14:formula1>
          <xm:sqref>D3:D4</xm:sqref>
        </x14:dataValidation>
        <x14:dataValidation type="list" allowBlank="1" showInputMessage="1" showErrorMessage="1" xr:uid="{C1B11E4D-ECC5-264E-AAA1-56BF1738B8FA}">
          <x14:formula1>
            <xm:f>Доп!$I$1:$I$10</xm:f>
          </x14:formula1>
          <xm:sqref>E3:E4</xm:sqref>
        </x14:dataValidation>
        <x14:dataValidation type="list" allowBlank="1" showInputMessage="1" showErrorMessage="1" xr:uid="{60739875-2A32-3142-8623-BE35892AFE9B}">
          <x14:formula1>
            <xm:f>Прайс!$A$1:$A$17</xm:f>
          </x14:formula1>
          <xm:sqref>J3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84BA-4FCE-CF4E-BA79-24C4ECAB09D1}">
  <dimension ref="A1:AF2"/>
  <sheetViews>
    <sheetView topLeftCell="M1" workbookViewId="0">
      <selection activeCell="O3" sqref="O3"/>
    </sheetView>
  </sheetViews>
  <sheetFormatPr baseColWidth="10" defaultRowHeight="16" x14ac:dyDescent="0.2"/>
  <cols>
    <col min="1" max="5" width="2.6640625" style="1" bestFit="1" customWidth="1"/>
    <col min="6" max="6" width="15.5" customWidth="1"/>
    <col min="7" max="7" width="3.6640625" bestFit="1" customWidth="1"/>
    <col min="8" max="8" width="18.6640625" customWidth="1"/>
    <col min="9" max="9" width="3.6640625" bestFit="1" customWidth="1"/>
    <col min="10" max="10" width="32.33203125" customWidth="1"/>
    <col min="11" max="11" width="4.6640625" customWidth="1"/>
    <col min="12" max="12" width="9.5" customWidth="1"/>
    <col min="13" max="13" width="8.83203125" customWidth="1"/>
    <col min="14" max="14" width="10.5" style="1" customWidth="1"/>
    <col min="15" max="15" width="10.83203125" style="20"/>
  </cols>
  <sheetData>
    <row r="1" spans="1:32" ht="19" customHeight="1" x14ac:dyDescent="0.2">
      <c r="A1" s="31" t="s">
        <v>29</v>
      </c>
      <c r="B1" s="31"/>
      <c r="C1" s="31"/>
      <c r="D1" s="31"/>
      <c r="E1" s="31"/>
      <c r="F1" s="31" t="s">
        <v>0</v>
      </c>
      <c r="G1" s="31" t="s">
        <v>1</v>
      </c>
      <c r="H1" s="31" t="s">
        <v>2</v>
      </c>
      <c r="I1" s="31" t="s">
        <v>1</v>
      </c>
      <c r="J1" s="31" t="s">
        <v>3</v>
      </c>
      <c r="K1" s="32" t="s">
        <v>4</v>
      </c>
      <c r="L1" s="31" t="s">
        <v>5</v>
      </c>
      <c r="M1" s="31" t="s">
        <v>6</v>
      </c>
      <c r="N1" s="31" t="s">
        <v>7</v>
      </c>
      <c r="O1" s="31" t="s">
        <v>21</v>
      </c>
      <c r="P1" s="22"/>
      <c r="Q1" s="38" t="s">
        <v>102</v>
      </c>
      <c r="R1" s="39"/>
      <c r="S1" s="39"/>
      <c r="T1" s="39"/>
      <c r="U1" s="39"/>
      <c r="V1" s="39"/>
      <c r="W1" s="40"/>
      <c r="X1" s="41" t="s">
        <v>91</v>
      </c>
      <c r="Y1" s="43" t="s">
        <v>9</v>
      </c>
      <c r="Z1" s="43" t="s">
        <v>90</v>
      </c>
      <c r="AA1" s="43"/>
      <c r="AB1" s="43" t="s">
        <v>11</v>
      </c>
      <c r="AC1" s="43" t="s">
        <v>20</v>
      </c>
      <c r="AD1" s="35" t="s">
        <v>99</v>
      </c>
      <c r="AE1" s="36"/>
      <c r="AF1" s="37"/>
    </row>
    <row r="2" spans="1:32" ht="79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2"/>
      <c r="L2" s="31"/>
      <c r="M2" s="31"/>
      <c r="N2" s="31"/>
      <c r="O2" s="31"/>
      <c r="P2" s="23"/>
      <c r="Q2" s="24" t="s">
        <v>87</v>
      </c>
      <c r="R2" s="24"/>
      <c r="S2" s="24" t="s">
        <v>86</v>
      </c>
      <c r="T2" s="24" t="s">
        <v>89</v>
      </c>
      <c r="U2" s="24"/>
      <c r="V2" s="24" t="s">
        <v>93</v>
      </c>
      <c r="W2" s="25" t="s">
        <v>92</v>
      </c>
      <c r="X2" s="42"/>
      <c r="Y2" s="44"/>
      <c r="Z2" s="44"/>
      <c r="AA2" s="45"/>
      <c r="AB2" s="44"/>
      <c r="AC2" s="44"/>
      <c r="AD2" s="38"/>
      <c r="AE2" s="39"/>
      <c r="AF2" s="40"/>
    </row>
  </sheetData>
  <mergeCells count="19">
    <mergeCell ref="Q1:W1"/>
    <mergeCell ref="A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D1:AF2"/>
    <mergeCell ref="X1:X2"/>
    <mergeCell ref="Y1:Y2"/>
    <mergeCell ref="Z1:Z2"/>
    <mergeCell ref="AA1:AA2"/>
    <mergeCell ref="AB1:AB2"/>
    <mergeCell ref="AC1:AC2"/>
  </mergeCells>
  <conditionalFormatting sqref="N1:N1048576">
    <cfRule type="cellIs" dxfId="4" priority="2" operator="lessThan">
      <formula>50000</formula>
    </cfRule>
  </conditionalFormatting>
  <conditionalFormatting sqref="N3:N1048576">
    <cfRule type="cellIs" dxfId="3" priority="1" operator="greaterThanOrEqual">
      <formula>50000</formula>
    </cfRule>
  </conditionalFormatting>
  <conditionalFormatting sqref="O3:O883">
    <cfRule type="containsText" dxfId="2" priority="4" operator="containsText" text="ВОЗВРАТ">
      <formula>NOT(ISERROR(SEARCH("ВОЗВРАТ",O3)))</formula>
    </cfRule>
    <cfRule type="containsText" dxfId="1" priority="5" stopIfTrue="1" operator="containsText" text="ОТМЕНА">
      <formula>NOT(ISERROR(SEARCH("ОТМЕНА",O3)))</formula>
    </cfRule>
  </conditionalFormatting>
  <conditionalFormatting sqref="O3:O1048576">
    <cfRule type="endsWith" dxfId="0" priority="3" operator="endsWith" text="ОТМ-ВОЗ">
      <formula>RIGHT(O3,LEN("ОТМ-ВОЗ"))="ОТМ-ВОЗ"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Доп</vt:lpstr>
      <vt:lpstr>Сводная</vt:lpstr>
      <vt:lpstr>Прайс</vt:lpstr>
      <vt:lpstr>Сегодня</vt:lpstr>
      <vt:lpstr>ОТМ 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iMac</dc:creator>
  <cp:lastModifiedBy>cccguild@outlook.com</cp:lastModifiedBy>
  <dcterms:created xsi:type="dcterms:W3CDTF">2024-05-30T10:35:27Z</dcterms:created>
  <dcterms:modified xsi:type="dcterms:W3CDTF">2024-08-29T07:34:26Z</dcterms:modified>
</cp:coreProperties>
</file>