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95"/>
  </bookViews>
  <sheets>
    <sheet name="Январь" sheetId="1" r:id="rId1"/>
    <sheet name="Параметры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M17" i="1" s="1"/>
  <c r="K17" i="1"/>
  <c r="L17" i="1"/>
  <c r="Q17" i="1"/>
  <c r="C17" i="1"/>
  <c r="N17" i="1" l="1"/>
  <c r="C2" i="1"/>
  <c r="C12" i="1"/>
  <c r="D12" i="1" s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AC12" i="1" s="1"/>
  <c r="AD12" i="1" s="1"/>
  <c r="AE12" i="1" s="1"/>
  <c r="AF12" i="1" s="1"/>
  <c r="AG12" i="1" s="1"/>
  <c r="AK3" i="1"/>
  <c r="AK4" i="1" s="1"/>
  <c r="O17" i="1" l="1"/>
  <c r="C3" i="1"/>
  <c r="C4" i="1"/>
  <c r="D2" i="1"/>
  <c r="D3" i="1" s="1"/>
  <c r="C5" i="1"/>
  <c r="B17" i="1"/>
  <c r="B15" i="1"/>
  <c r="B13" i="1"/>
  <c r="AK5" i="1"/>
  <c r="AK6" i="1" s="1"/>
  <c r="AK7" i="1" s="1"/>
  <c r="AK8" i="1" s="1"/>
  <c r="AK9" i="1" s="1"/>
  <c r="AK10" i="1" s="1"/>
  <c r="AK11" i="1" s="1"/>
  <c r="AK12" i="1" s="1"/>
  <c r="AK13" i="1" s="1"/>
  <c r="AK14" i="1" s="1"/>
  <c r="AK15" i="1" s="1"/>
  <c r="AK16" i="1" s="1"/>
  <c r="AK17" i="1" s="1"/>
  <c r="AK18" i="1" s="1"/>
  <c r="AK19" i="1" s="1"/>
  <c r="AK20" i="1" s="1"/>
  <c r="AK21" i="1" s="1"/>
  <c r="AK22" i="1" s="1"/>
  <c r="AK23" i="1" s="1"/>
  <c r="AK24" i="1" s="1"/>
  <c r="AK25" i="1" s="1"/>
  <c r="AK26" i="1" s="1"/>
  <c r="AK27" i="1" s="1"/>
  <c r="AK28" i="1" s="1"/>
  <c r="AK29" i="1" s="1"/>
  <c r="AK30" i="1" s="1"/>
  <c r="AK31" i="1" s="1"/>
  <c r="AK32" i="1" s="1"/>
  <c r="AK33" i="1" s="1"/>
  <c r="B3" i="1"/>
  <c r="B4" i="1"/>
  <c r="B5" i="1"/>
  <c r="P17" i="1" l="1"/>
  <c r="E15" i="1"/>
  <c r="D15" i="1"/>
  <c r="H15" i="1"/>
  <c r="H16" i="1" s="1"/>
  <c r="G13" i="1"/>
  <c r="G14" i="1" s="1"/>
  <c r="C13" i="1"/>
  <c r="F13" i="1"/>
  <c r="F14" i="1" s="1"/>
  <c r="V13" i="1"/>
  <c r="V14" i="1" s="1"/>
  <c r="C18" i="1"/>
  <c r="D16" i="1"/>
  <c r="C14" i="1"/>
  <c r="D4" i="1"/>
  <c r="D5" i="1"/>
  <c r="E2" i="1"/>
  <c r="E3" i="1" s="1"/>
  <c r="R17" i="1" l="1"/>
  <c r="E16" i="1"/>
  <c r="F2" i="1"/>
  <c r="F3" i="1" s="1"/>
  <c r="E4" i="1"/>
  <c r="E5" i="1"/>
  <c r="S17" i="1" l="1"/>
  <c r="G2" i="1"/>
  <c r="G3" i="1" s="1"/>
  <c r="F4" i="1"/>
  <c r="F5" i="1"/>
  <c r="T17" i="1" l="1"/>
  <c r="H2" i="1"/>
  <c r="H3" i="1" s="1"/>
  <c r="G4" i="1"/>
  <c r="G5" i="1"/>
  <c r="U17" i="1" l="1"/>
  <c r="I2" i="1"/>
  <c r="I3" i="1" s="1"/>
  <c r="H4" i="1"/>
  <c r="H5" i="1"/>
  <c r="V17" i="1" l="1"/>
  <c r="J2" i="1"/>
  <c r="J3" i="1" s="1"/>
  <c r="I4" i="1"/>
  <c r="I5" i="1"/>
  <c r="W17" i="1" l="1"/>
  <c r="K2" i="1"/>
  <c r="K3" i="1" s="1"/>
  <c r="J4" i="1"/>
  <c r="J5" i="1"/>
  <c r="Y17" i="1" l="1"/>
  <c r="X17" i="1"/>
  <c r="L2" i="1"/>
  <c r="L3" i="1" s="1"/>
  <c r="K4" i="1"/>
  <c r="K5" i="1"/>
  <c r="Z17" i="1" l="1"/>
  <c r="Q18" i="1"/>
  <c r="M2" i="1"/>
  <c r="M3" i="1" s="1"/>
  <c r="L4" i="1"/>
  <c r="L5" i="1"/>
  <c r="AA17" i="1" l="1"/>
  <c r="AB17" i="1"/>
  <c r="N2" i="1"/>
  <c r="N3" i="1" s="1"/>
  <c r="M4" i="1"/>
  <c r="M5" i="1"/>
  <c r="AC17" i="1" l="1"/>
  <c r="O2" i="1"/>
  <c r="O3" i="1" s="1"/>
  <c r="N4" i="1"/>
  <c r="N5" i="1"/>
  <c r="AD17" i="1" l="1"/>
  <c r="P2" i="1"/>
  <c r="P3" i="1" s="1"/>
  <c r="O4" i="1"/>
  <c r="O5" i="1"/>
  <c r="AF17" i="1" l="1"/>
  <c r="AE17" i="1"/>
  <c r="Q2" i="1"/>
  <c r="Q3" i="1" s="1"/>
  <c r="P4" i="1"/>
  <c r="P5" i="1"/>
  <c r="AG17" i="1" l="1"/>
  <c r="R2" i="1"/>
  <c r="R3" i="1" s="1"/>
  <c r="Q4" i="1"/>
  <c r="Q5" i="1"/>
  <c r="S2" i="1" l="1"/>
  <c r="S3" i="1" s="1"/>
  <c r="R4" i="1"/>
  <c r="R5" i="1"/>
  <c r="T2" i="1" l="1"/>
  <c r="T3" i="1" s="1"/>
  <c r="S4" i="1"/>
  <c r="S5" i="1"/>
  <c r="U2" i="1" l="1"/>
  <c r="U3" i="1" s="1"/>
  <c r="T4" i="1"/>
  <c r="T5" i="1"/>
  <c r="V2" i="1" l="1"/>
  <c r="V3" i="1" s="1"/>
  <c r="U4" i="1"/>
  <c r="U5" i="1"/>
  <c r="W2" i="1" l="1"/>
  <c r="W3" i="1" s="1"/>
  <c r="V4" i="1"/>
  <c r="V5" i="1"/>
  <c r="X2" i="1" l="1"/>
  <c r="X3" i="1" s="1"/>
  <c r="W4" i="1"/>
  <c r="W5" i="1"/>
  <c r="Y2" i="1" l="1"/>
  <c r="Y3" i="1" s="1"/>
  <c r="X4" i="1"/>
  <c r="X5" i="1"/>
  <c r="Z2" i="1" l="1"/>
  <c r="Z3" i="1" s="1"/>
  <c r="Y4" i="1"/>
  <c r="Y5" i="1"/>
  <c r="AA2" i="1" l="1"/>
  <c r="AA3" i="1" s="1"/>
  <c r="Z4" i="1"/>
  <c r="Z5" i="1"/>
  <c r="AB2" i="1" l="1"/>
  <c r="AB3" i="1" s="1"/>
  <c r="AA4" i="1"/>
  <c r="AA5" i="1"/>
  <c r="AC2" i="1" l="1"/>
  <c r="AC3" i="1" s="1"/>
  <c r="AB4" i="1"/>
  <c r="AB5" i="1"/>
  <c r="AD2" i="1" l="1"/>
  <c r="AD3" i="1" s="1"/>
  <c r="AC4" i="1"/>
  <c r="AC5" i="1"/>
  <c r="AE2" i="1" l="1"/>
  <c r="AE3" i="1" s="1"/>
  <c r="AD4" i="1"/>
  <c r="AD5" i="1"/>
  <c r="AF2" i="1" l="1"/>
  <c r="AF3" i="1" s="1"/>
  <c r="AE4" i="1"/>
  <c r="AE5" i="1"/>
  <c r="AG2" i="1" l="1"/>
  <c r="AG3" i="1" s="1"/>
  <c r="AF4" i="1"/>
  <c r="AF5" i="1"/>
  <c r="D13" i="1" l="1"/>
  <c r="D14" i="1" s="1"/>
  <c r="E13" i="1"/>
  <c r="E14" i="1" s="1"/>
  <c r="I13" i="1"/>
  <c r="I14" i="1" s="1"/>
  <c r="H13" i="1"/>
  <c r="H14" i="1" s="1"/>
  <c r="J13" i="1"/>
  <c r="J14" i="1" s="1"/>
  <c r="K13" i="1"/>
  <c r="K14" i="1" s="1"/>
  <c r="L13" i="1"/>
  <c r="N13" i="1"/>
  <c r="N14" i="1" s="1"/>
  <c r="M13" i="1"/>
  <c r="M14" i="1" s="1"/>
  <c r="O13" i="1"/>
  <c r="O14" i="1" s="1"/>
  <c r="P13" i="1"/>
  <c r="P14" i="1" s="1"/>
  <c r="Q13" i="1"/>
  <c r="Q14" i="1" s="1"/>
  <c r="S13" i="1"/>
  <c r="S14" i="1" s="1"/>
  <c r="R13" i="1"/>
  <c r="R14" i="1" s="1"/>
  <c r="T13" i="1"/>
  <c r="T14" i="1" s="1"/>
  <c r="U13" i="1"/>
  <c r="U14" i="1" s="1"/>
  <c r="AG4" i="1"/>
  <c r="AG5" i="1"/>
  <c r="C15" i="1" l="1"/>
  <c r="C16" i="1" s="1"/>
  <c r="F15" i="1"/>
  <c r="F16" i="1" s="1"/>
  <c r="G15" i="1"/>
  <c r="I15" i="1"/>
  <c r="W13" i="1"/>
  <c r="X13" i="1" s="1"/>
  <c r="L14" i="1"/>
  <c r="D18" i="1"/>
  <c r="J15" i="1" l="1"/>
  <c r="K15" i="1" s="1"/>
  <c r="X14" i="1"/>
  <c r="G16" i="1"/>
  <c r="W14" i="1"/>
  <c r="Y13" i="1"/>
  <c r="Z13" i="1"/>
  <c r="E18" i="1"/>
  <c r="Z14" i="1" l="1"/>
  <c r="AA13" i="1"/>
  <c r="Y14" i="1"/>
  <c r="AB13" i="1"/>
  <c r="L15" i="1"/>
  <c r="G18" i="1"/>
  <c r="I16" i="1"/>
  <c r="F18" i="1"/>
  <c r="AB14" i="1" l="1"/>
  <c r="AC13" i="1"/>
  <c r="N15" i="1"/>
  <c r="M15" i="1"/>
  <c r="O15" i="1"/>
  <c r="AA14" i="1"/>
  <c r="H18" i="1"/>
  <c r="J16" i="1"/>
  <c r="P15" i="1" l="1"/>
  <c r="AC14" i="1"/>
  <c r="AD13" i="1"/>
  <c r="M16" i="1"/>
  <c r="I18" i="1"/>
  <c r="L16" i="1"/>
  <c r="K16" i="1"/>
  <c r="AD14" i="1" l="1"/>
  <c r="AE13" i="1"/>
  <c r="Q15" i="1"/>
  <c r="R15" i="1"/>
  <c r="S15" i="1" s="1"/>
  <c r="K18" i="1"/>
  <c r="J18" i="1"/>
  <c r="AE14" i="1" l="1"/>
  <c r="T15" i="1"/>
  <c r="U15" i="1" s="1"/>
  <c r="AF13" i="1"/>
  <c r="AF14" i="1" s="1"/>
  <c r="N16" i="1"/>
  <c r="M18" i="1"/>
  <c r="L18" i="1"/>
  <c r="AG13" i="1" l="1"/>
  <c r="AG14" i="1" s="1"/>
  <c r="AI13" i="1" s="1"/>
  <c r="AI3" i="1" s="1"/>
  <c r="V15" i="1"/>
  <c r="O16" i="1"/>
  <c r="P18" i="1"/>
  <c r="O18" i="1"/>
  <c r="N18" i="1"/>
  <c r="W15" i="1" l="1"/>
  <c r="P16" i="1"/>
  <c r="R18" i="1"/>
  <c r="X15" i="1" l="1"/>
  <c r="Q16" i="1"/>
  <c r="S18" i="1"/>
  <c r="Y15" i="1" l="1"/>
  <c r="Z15" i="1" s="1"/>
  <c r="AA15" i="1" s="1"/>
  <c r="AB15" i="1" s="1"/>
  <c r="R16" i="1"/>
  <c r="T18" i="1"/>
  <c r="U18" i="1"/>
  <c r="AC15" i="1" l="1"/>
  <c r="AD15" i="1" s="1"/>
  <c r="AE15" i="1" s="1"/>
  <c r="S16" i="1"/>
  <c r="U16" i="1"/>
  <c r="V18" i="1"/>
  <c r="AF15" i="1" l="1"/>
  <c r="AG15" i="1" s="1"/>
  <c r="T16" i="1"/>
  <c r="W18" i="1"/>
  <c r="W16" i="1" l="1"/>
  <c r="V16" i="1"/>
  <c r="X16" i="1"/>
  <c r="X18" i="1"/>
  <c r="Z16" i="1" l="1"/>
  <c r="Y16" i="1"/>
  <c r="AA16" i="1"/>
  <c r="Y18" i="1"/>
  <c r="Z18" i="1" l="1"/>
  <c r="AB16" i="1"/>
  <c r="AC16" i="1" l="1"/>
  <c r="AA18" i="1"/>
  <c r="AB18" i="1" l="1"/>
  <c r="AD16" i="1"/>
  <c r="AE16" i="1"/>
  <c r="AG16" i="1" l="1"/>
  <c r="AC18" i="1"/>
  <c r="AF16" i="1" l="1"/>
  <c r="AD18" i="1"/>
  <c r="AI15" i="1"/>
  <c r="AI4" i="1" s="1"/>
  <c r="AE18" i="1" l="1"/>
  <c r="AF18" i="1" l="1"/>
  <c r="AI17" i="1" s="1"/>
  <c r="AI5" i="1" s="1"/>
  <c r="AG18" i="1"/>
</calcChain>
</file>

<file path=xl/sharedStrings.xml><?xml version="1.0" encoding="utf-8"?>
<sst xmlns="http://schemas.openxmlformats.org/spreadsheetml/2006/main" count="79" uniqueCount="21">
  <si>
    <t>Кураторы</t>
  </si>
  <si>
    <t>Год</t>
  </si>
  <si>
    <t>Дата</t>
  </si>
  <si>
    <t>2-я смена</t>
  </si>
  <si>
    <t>Целая</t>
  </si>
  <si>
    <t>1-я смена</t>
  </si>
  <si>
    <t>Длительность смены</t>
  </si>
  <si>
    <t>Целый день</t>
  </si>
  <si>
    <t>График</t>
  </si>
  <si>
    <t>Итого</t>
  </si>
  <si>
    <t>Андрей</t>
  </si>
  <si>
    <t>Петр</t>
  </si>
  <si>
    <t>Василий</t>
  </si>
  <si>
    <t>ЯНВАРЬ 2024</t>
  </si>
  <si>
    <t>Д</t>
  </si>
  <si>
    <t>День</t>
  </si>
  <si>
    <t>Смена1</t>
  </si>
  <si>
    <t>Смена2</t>
  </si>
  <si>
    <t>График (10 дней)</t>
  </si>
  <si>
    <t>П:2</t>
  </si>
  <si>
    <t>П:1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</si>
</sst>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\-mmm\-yyyy;@"/>
    <numFmt numFmtId="166" formatCode="d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3" xfId="0" applyBorder="1"/>
    <xf numFmtId="0" fontId="0" fillId="0" borderId="4" xfId="0" applyBorder="1"/>
    <xf numFmtId="164" fontId="1" fillId="3" borderId="18" xfId="0" applyNumberFormat="1" applyFont="1" applyFill="1" applyBorder="1" applyAlignment="1">
      <alignment horizontal="center" vertical="center"/>
    </xf>
    <xf numFmtId="164" fontId="1" fillId="3" borderId="19" xfId="0" applyNumberFormat="1" applyFont="1" applyFill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8" xfId="0" applyBorder="1"/>
    <xf numFmtId="0" fontId="0" fillId="0" borderId="28" xfId="0" applyBorder="1"/>
    <xf numFmtId="0" fontId="0" fillId="0" borderId="19" xfId="0" applyBorder="1"/>
    <xf numFmtId="0" fontId="0" fillId="0" borderId="29" xfId="0" applyBorder="1"/>
    <xf numFmtId="0" fontId="1" fillId="2" borderId="8" xfId="0" applyFont="1" applyFill="1" applyBorder="1" applyAlignment="1">
      <alignment horizontal="center" vertical="center"/>
    </xf>
    <xf numFmtId="0" fontId="1" fillId="2" borderId="17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1" fillId="2" borderId="31" xfId="0" applyFont="1" applyFill="1" applyBorder="1"/>
    <xf numFmtId="0" fontId="1" fillId="2" borderId="28" xfId="0" applyFont="1" applyFill="1" applyBorder="1"/>
    <xf numFmtId="0" fontId="1" fillId="2" borderId="0" xfId="0" applyFont="1" applyFill="1" applyBorder="1"/>
    <xf numFmtId="49" fontId="4" fillId="2" borderId="0" xfId="0" applyNumberFormat="1" applyFont="1" applyFill="1" applyAlignment="1">
      <alignment horizontal="center"/>
    </xf>
    <xf numFmtId="0" fontId="1" fillId="2" borderId="1" xfId="0" applyFont="1" applyFill="1" applyBorder="1"/>
    <xf numFmtId="0" fontId="1" fillId="2" borderId="3" xfId="0" applyFont="1" applyFill="1" applyBorder="1"/>
    <xf numFmtId="0" fontId="1" fillId="2" borderId="41" xfId="0" applyFont="1" applyFill="1" applyBorder="1"/>
    <xf numFmtId="0" fontId="1" fillId="2" borderId="4" xfId="0" applyFont="1" applyFill="1" applyBorder="1"/>
    <xf numFmtId="0" fontId="1" fillId="2" borderId="42" xfId="0" applyFont="1" applyFill="1" applyBorder="1"/>
    <xf numFmtId="0" fontId="1" fillId="2" borderId="43" xfId="0" applyFont="1" applyFill="1" applyBorder="1"/>
    <xf numFmtId="0" fontId="1" fillId="2" borderId="29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1" fillId="2" borderId="4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6" fontId="1" fillId="2" borderId="45" xfId="0" applyNumberFormat="1" applyFont="1" applyFill="1" applyBorder="1" applyAlignment="1">
      <alignment horizontal="center" vertical="center"/>
    </xf>
    <xf numFmtId="166" fontId="1" fillId="2" borderId="46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39" xfId="0" applyFont="1" applyFill="1" applyBorder="1"/>
    <xf numFmtId="0" fontId="1" fillId="2" borderId="33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166" fontId="1" fillId="2" borderId="41" xfId="0" applyNumberFormat="1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19</xdr:row>
      <xdr:rowOff>9526</xdr:rowOff>
    </xdr:from>
    <xdr:to>
      <xdr:col>14</xdr:col>
      <xdr:colOff>104775</xdr:colOff>
      <xdr:row>21</xdr:row>
      <xdr:rowOff>66676</xdr:rowOff>
    </xdr:to>
    <xdr:sp macro="" textlink="">
      <xdr:nvSpPr>
        <xdr:cNvPr id="7" name="Облачко с текстом: прямоугольное 6">
          <a:extLst>
            <a:ext uri="{FF2B5EF4-FFF2-40B4-BE49-F238E27FC236}">
              <a16:creationId xmlns:a16="http://schemas.microsoft.com/office/drawing/2014/main" id="{7FAE3A2C-FA59-43A2-A5DD-BE39A3F75749}"/>
            </a:ext>
          </a:extLst>
        </xdr:cNvPr>
        <xdr:cNvSpPr/>
      </xdr:nvSpPr>
      <xdr:spPr>
        <a:xfrm>
          <a:off x="3362325" y="4819651"/>
          <a:ext cx="2305050" cy="533400"/>
        </a:xfrm>
        <a:prstGeom prst="wedgeRectCallout">
          <a:avLst>
            <a:gd name="adj1" fmla="val -45416"/>
            <a:gd name="adj2" fmla="val -11428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>
              <a:latin typeface="Times New Roman" panose="02020603050405020304" pitchFamily="18" charset="0"/>
              <a:cs typeface="Times New Roman" panose="02020603050405020304" pitchFamily="18" charset="0"/>
            </a:rPr>
            <a:t>ДЛИТЕЛЬНОСТЬ СМЕНЫ (ставится автоматом)</a:t>
          </a:r>
        </a:p>
      </xdr:txBody>
    </xdr:sp>
    <xdr:clientData/>
  </xdr:twoCellAnchor>
  <xdr:twoCellAnchor>
    <xdr:from>
      <xdr:col>1</xdr:col>
      <xdr:colOff>962025</xdr:colOff>
      <xdr:row>9</xdr:row>
      <xdr:rowOff>104775</xdr:rowOff>
    </xdr:from>
    <xdr:to>
      <xdr:col>8</xdr:col>
      <xdr:colOff>190500</xdr:colOff>
      <xdr:row>10</xdr:row>
      <xdr:rowOff>161925</xdr:rowOff>
    </xdr:to>
    <xdr:sp macro="" textlink="">
      <xdr:nvSpPr>
        <xdr:cNvPr id="8" name="Облачко с текстом: прямоугольное 7">
          <a:extLst>
            <a:ext uri="{FF2B5EF4-FFF2-40B4-BE49-F238E27FC236}">
              <a16:creationId xmlns:a16="http://schemas.microsoft.com/office/drawing/2014/main" id="{61A5A718-C286-4975-AFF6-0F9F7CCC5D41}"/>
            </a:ext>
          </a:extLst>
        </xdr:cNvPr>
        <xdr:cNvSpPr/>
      </xdr:nvSpPr>
      <xdr:spPr>
        <a:xfrm>
          <a:off x="1571625" y="2428875"/>
          <a:ext cx="2238375" cy="295275"/>
        </a:xfrm>
        <a:prstGeom prst="wedgeRectCallout">
          <a:avLst>
            <a:gd name="adj1" fmla="val 92358"/>
            <a:gd name="adj2" fmla="val 5470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400">
              <a:latin typeface="Times New Roman" panose="02020603050405020304" pitchFamily="18" charset="0"/>
              <a:cs typeface="Times New Roman" panose="02020603050405020304" pitchFamily="18" charset="0"/>
            </a:rPr>
            <a:t>ОСНОВНАЯ ТАБЛИЦА</a:t>
          </a:r>
        </a:p>
      </xdr:txBody>
    </xdr:sp>
    <xdr:clientData/>
  </xdr:twoCellAnchor>
  <xdr:twoCellAnchor>
    <xdr:from>
      <xdr:col>1</xdr:col>
      <xdr:colOff>123825</xdr:colOff>
      <xdr:row>21</xdr:row>
      <xdr:rowOff>47626</xdr:rowOff>
    </xdr:from>
    <xdr:to>
      <xdr:col>6</xdr:col>
      <xdr:colOff>123825</xdr:colOff>
      <xdr:row>22</xdr:row>
      <xdr:rowOff>114301</xdr:rowOff>
    </xdr:to>
    <xdr:sp macro="" textlink="">
      <xdr:nvSpPr>
        <xdr:cNvPr id="9" name="Облачко с текстом: прямоугольное 8">
          <a:extLst>
            <a:ext uri="{FF2B5EF4-FFF2-40B4-BE49-F238E27FC236}">
              <a16:creationId xmlns:a16="http://schemas.microsoft.com/office/drawing/2014/main" id="{50E59A69-5FEA-4785-9AC7-4CE60643E0A9}"/>
            </a:ext>
          </a:extLst>
        </xdr:cNvPr>
        <xdr:cNvSpPr/>
      </xdr:nvSpPr>
      <xdr:spPr>
        <a:xfrm>
          <a:off x="733425" y="5419726"/>
          <a:ext cx="3257550" cy="314325"/>
        </a:xfrm>
        <a:prstGeom prst="wedgeRectCallout">
          <a:avLst>
            <a:gd name="adj1" fmla="val 19614"/>
            <a:gd name="adj2" fmla="val -24740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400">
              <a:latin typeface="Times New Roman" panose="02020603050405020304" pitchFamily="18" charset="0"/>
              <a:cs typeface="Times New Roman" panose="02020603050405020304" pitchFamily="18" charset="0"/>
            </a:rPr>
            <a:t>СМЕНА (ставится вручную)</a:t>
          </a:r>
        </a:p>
      </xdr:txBody>
    </xdr:sp>
    <xdr:clientData/>
  </xdr:twoCellAnchor>
  <xdr:twoCellAnchor>
    <xdr:from>
      <xdr:col>28</xdr:col>
      <xdr:colOff>28575</xdr:colOff>
      <xdr:row>20</xdr:row>
      <xdr:rowOff>200025</xdr:rowOff>
    </xdr:from>
    <xdr:to>
      <xdr:col>34</xdr:col>
      <xdr:colOff>647700</xdr:colOff>
      <xdr:row>23</xdr:row>
      <xdr:rowOff>180975</xdr:rowOff>
    </xdr:to>
    <xdr:sp macro="" textlink="">
      <xdr:nvSpPr>
        <xdr:cNvPr id="10" name="Облачко с текстом: прямоугольное 9">
          <a:extLst>
            <a:ext uri="{FF2B5EF4-FFF2-40B4-BE49-F238E27FC236}">
              <a16:creationId xmlns:a16="http://schemas.microsoft.com/office/drawing/2014/main" id="{2EB98421-466B-4DC2-9447-231B9B8BD415}"/>
            </a:ext>
          </a:extLst>
        </xdr:cNvPr>
        <xdr:cNvSpPr/>
      </xdr:nvSpPr>
      <xdr:spPr>
        <a:xfrm>
          <a:off x="10125075" y="5248275"/>
          <a:ext cx="2238375" cy="704850"/>
        </a:xfrm>
        <a:prstGeom prst="wedgeRectCallout">
          <a:avLst>
            <a:gd name="adj1" fmla="val 92358"/>
            <a:gd name="adj2" fmla="val 5470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400">
              <a:latin typeface="Times New Roman" panose="02020603050405020304" pitchFamily="18" charset="0"/>
              <a:cs typeface="Times New Roman" panose="02020603050405020304" pitchFamily="18" charset="0"/>
            </a:rPr>
            <a:t>Думаю, что эта таблица не нужна, как и второй  лист "Параметры"</a:t>
          </a:r>
        </a:p>
        <a:p>
          <a:pPr algn="l"/>
          <a:endParaRPr lang="ru-RU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895350</xdr:colOff>
      <xdr:row>22</xdr:row>
      <xdr:rowOff>76199</xdr:rowOff>
    </xdr:from>
    <xdr:to>
      <xdr:col>23</xdr:col>
      <xdr:colOff>123825</xdr:colOff>
      <xdr:row>31</xdr:row>
      <xdr:rowOff>190500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7E32120-CCB1-4B60-BC74-F50FB978A357}"/>
            </a:ext>
          </a:extLst>
        </xdr:cNvPr>
        <xdr:cNvSpPr txBox="1"/>
      </xdr:nvSpPr>
      <xdr:spPr>
        <a:xfrm>
          <a:off x="1504950" y="5600699"/>
          <a:ext cx="7096125" cy="22764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6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А вообще-то данных маловато!</a:t>
          </a:r>
        </a:p>
        <a:p>
          <a:r>
            <a:rPr lang="ru-RU" sz="16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Первый работник (Андрей) как выходит на работу? У него свободный график?</a:t>
          </a:r>
        </a:p>
        <a:p>
          <a:r>
            <a:rPr lang="ru-RU" sz="16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Сменщики, они кто? основные или сменщики для Андрея, если основные, то как им ставить график - 1-2 смены или есть еще выход  на день? выходные у сменщиков есть или</a:t>
          </a:r>
          <a:r>
            <a:rPr lang="ru-RU" sz="16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как придется?</a:t>
          </a:r>
        </a:p>
        <a:p>
          <a:r>
            <a:rPr lang="ru-RU" sz="16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Нужны более полные данные!</a:t>
          </a:r>
        </a:p>
        <a:p>
          <a:r>
            <a:rPr lang="ru-RU" sz="16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Желательно показать премерный график за прошлый месяц, ну чтобы понять что требуется!</a:t>
          </a:r>
        </a:p>
        <a:p>
          <a:r>
            <a:rPr lang="ru-RU" sz="16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С Уважением!</a:t>
          </a:r>
          <a:endParaRPr lang="ru-RU" sz="16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4"/>
  <sheetViews>
    <sheetView tabSelected="1" topLeftCell="A7" zoomScale="50" zoomScaleNormal="50" workbookViewId="0">
      <selection activeCell="AU18" sqref="AU18"/>
    </sheetView>
  </sheetViews>
  <sheetFormatPr defaultRowHeight="18.75" x14ac:dyDescent="0.3"/>
  <cols>
    <col min="1" max="1" width="9.140625" style="1"/>
    <col min="2" max="2" width="16" style="1" bestFit="1" customWidth="1"/>
    <col min="3" max="3" width="14.42578125" style="1" bestFit="1" customWidth="1"/>
    <col min="4" max="4" width="9.85546875" style="1" bestFit="1" customWidth="1"/>
    <col min="5" max="5" width="4.85546875" style="1" customWidth="1"/>
    <col min="6" max="6" width="3.28515625" style="1" bestFit="1" customWidth="1"/>
    <col min="7" max="16" width="4.85546875" style="1" customWidth="1"/>
    <col min="17" max="17" width="21.28515625" style="1" bestFit="1" customWidth="1"/>
    <col min="18" max="33" width="4.85546875" style="1" customWidth="1"/>
    <col min="34" max="34" width="4.85546875" style="1" hidden="1" customWidth="1"/>
    <col min="35" max="35" width="10.42578125" style="1" bestFit="1" customWidth="1"/>
    <col min="36" max="36" width="9.140625" style="1"/>
    <col min="37" max="37" width="16.28515625" style="1" customWidth="1"/>
    <col min="38" max="46" width="5" style="1" customWidth="1"/>
    <col min="47" max="48" width="9.140625" style="1"/>
    <col min="49" max="49" width="18.5703125" style="1" customWidth="1"/>
    <col min="50" max="16384" width="9.140625" style="1"/>
  </cols>
  <sheetData>
    <row r="1" spans="1:46" ht="19.5" thickBot="1" x14ac:dyDescent="0.35">
      <c r="AK1" s="30" t="s">
        <v>8</v>
      </c>
      <c r="AL1" s="31"/>
      <c r="AM1" s="31"/>
      <c r="AN1" s="31"/>
      <c r="AO1" s="31"/>
      <c r="AP1" s="31"/>
      <c r="AQ1" s="31"/>
      <c r="AR1" s="31"/>
      <c r="AS1" s="31"/>
      <c r="AT1" s="32"/>
    </row>
    <row r="2" spans="1:46" ht="19.5" thickBot="1" x14ac:dyDescent="0.35">
      <c r="B2" s="13"/>
      <c r="C2" s="62">
        <f>DATE(Параметры!$E$2,1,1)</f>
        <v>45292</v>
      </c>
      <c r="D2" s="63">
        <f>C2+1</f>
        <v>45293</v>
      </c>
      <c r="E2" s="63">
        <f t="shared" ref="E2:AG2" si="0">D2+1</f>
        <v>45294</v>
      </c>
      <c r="F2" s="63">
        <f t="shared" si="0"/>
        <v>45295</v>
      </c>
      <c r="G2" s="63">
        <f t="shared" si="0"/>
        <v>45296</v>
      </c>
      <c r="H2" s="63">
        <f t="shared" si="0"/>
        <v>45297</v>
      </c>
      <c r="I2" s="63">
        <f t="shared" si="0"/>
        <v>45298</v>
      </c>
      <c r="J2" s="63">
        <f t="shared" si="0"/>
        <v>45299</v>
      </c>
      <c r="K2" s="63">
        <f t="shared" si="0"/>
        <v>45300</v>
      </c>
      <c r="L2" s="63">
        <f t="shared" si="0"/>
        <v>45301</v>
      </c>
      <c r="M2" s="63">
        <f t="shared" si="0"/>
        <v>45302</v>
      </c>
      <c r="N2" s="63">
        <f t="shared" si="0"/>
        <v>45303</v>
      </c>
      <c r="O2" s="63">
        <f t="shared" si="0"/>
        <v>45304</v>
      </c>
      <c r="P2" s="63">
        <f t="shared" si="0"/>
        <v>45305</v>
      </c>
      <c r="Q2" s="63">
        <f t="shared" si="0"/>
        <v>45306</v>
      </c>
      <c r="R2" s="63">
        <f t="shared" si="0"/>
        <v>45307</v>
      </c>
      <c r="S2" s="63">
        <f t="shared" si="0"/>
        <v>45308</v>
      </c>
      <c r="T2" s="63">
        <f t="shared" si="0"/>
        <v>45309</v>
      </c>
      <c r="U2" s="63">
        <f t="shared" si="0"/>
        <v>45310</v>
      </c>
      <c r="V2" s="63">
        <f t="shared" si="0"/>
        <v>45311</v>
      </c>
      <c r="W2" s="63">
        <f t="shared" si="0"/>
        <v>45312</v>
      </c>
      <c r="X2" s="63">
        <f t="shared" si="0"/>
        <v>45313</v>
      </c>
      <c r="Y2" s="63">
        <f t="shared" si="0"/>
        <v>45314</v>
      </c>
      <c r="Z2" s="63">
        <f t="shared" si="0"/>
        <v>45315</v>
      </c>
      <c r="AA2" s="63">
        <f t="shared" si="0"/>
        <v>45316</v>
      </c>
      <c r="AB2" s="63">
        <f t="shared" si="0"/>
        <v>45317</v>
      </c>
      <c r="AC2" s="63">
        <f t="shared" si="0"/>
        <v>45318</v>
      </c>
      <c r="AD2" s="63">
        <f t="shared" si="0"/>
        <v>45319</v>
      </c>
      <c r="AE2" s="63">
        <f t="shared" si="0"/>
        <v>45320</v>
      </c>
      <c r="AF2" s="63">
        <f t="shared" si="0"/>
        <v>45321</v>
      </c>
      <c r="AG2" s="63">
        <f t="shared" si="0"/>
        <v>45322</v>
      </c>
      <c r="AH2" s="81"/>
      <c r="AI2" s="14" t="s">
        <v>9</v>
      </c>
      <c r="AK2" s="8" t="s">
        <v>2</v>
      </c>
      <c r="AL2" s="39" t="s">
        <v>4</v>
      </c>
      <c r="AM2" s="40"/>
      <c r="AN2" s="40"/>
      <c r="AO2" s="40" t="s">
        <v>5</v>
      </c>
      <c r="AP2" s="40"/>
      <c r="AQ2" s="40"/>
      <c r="AR2" s="40" t="s">
        <v>3</v>
      </c>
      <c r="AS2" s="40"/>
      <c r="AT2" s="41"/>
    </row>
    <row r="3" spans="1:46" x14ac:dyDescent="0.3">
      <c r="B3" s="13" t="str">
        <f>"(1) "&amp;Параметры!B2</f>
        <v>(1) Андрей</v>
      </c>
      <c r="C3" s="64">
        <f>IFERROR(LOOKUP(MATCH("Андрей",INDEX($AL$3:$AT$33,MATCH(C$2,$AK$3:$AK$33,),),),{0,3,6},{"Д",1,2}),"")</f>
        <v>1</v>
      </c>
      <c r="D3" s="65" t="str">
        <f>IFERROR(LOOKUP(MATCH("Андрей",INDEX($AL$3:$AT$33,MATCH(D$2,$AK$3:$AK$33,),),),{0,3,6},{"Д",1,2}),"")</f>
        <v/>
      </c>
      <c r="E3" s="65" t="str">
        <f>IFERROR(LOOKUP(MATCH("Андрей",INDEX($AL$3:$AT$33,MATCH(E$2,$AK$3:$AK$33,),),),{0,3,6},{"Д",1,2}),"")</f>
        <v/>
      </c>
      <c r="F3" s="65">
        <f>IFERROR(LOOKUP(MATCH("Андрей",INDEX($AL$3:$AT$33,MATCH(F$2,$AK$3:$AK$33,),),),{0,3,6},{"Д",1,2}),"")</f>
        <v>1</v>
      </c>
      <c r="G3" s="65">
        <f>IFERROR(LOOKUP(MATCH("Андрей",INDEX($AL$3:$AT$33,MATCH(G$2,$AK$3:$AK$33,),),),{0,3,6},{"Д",1,2}),"")</f>
        <v>1</v>
      </c>
      <c r="H3" s="65" t="str">
        <f>IFERROR(LOOKUP(MATCH("Андрей",INDEX($AL$3:$AT$33,MATCH(H$2,$AK$3:$AK$33,),),),{0,3,6},{"Д",1,2}),"")</f>
        <v/>
      </c>
      <c r="I3" s="65" t="str">
        <f>IFERROR(LOOKUP(MATCH("Андрей",INDEX($AL$3:$AT$33,MATCH(I$2,$AK$3:$AK$33,),),),{0,3,6},{"Д",1,2}),"")</f>
        <v/>
      </c>
      <c r="J3" s="65" t="str">
        <f>IFERROR(LOOKUP(MATCH("Андрей",INDEX($AL$3:$AT$33,MATCH(J$2,$AK$3:$AK$33,),),),{0,3,6},{"Д",1,2}),"")</f>
        <v/>
      </c>
      <c r="K3" s="65" t="str">
        <f>IFERROR(LOOKUP(MATCH("Андрей",INDEX($AL$3:$AT$33,MATCH(K$2,$AK$3:$AK$33,),),),{0,3,6},{"Д",1,2}),"")</f>
        <v/>
      </c>
      <c r="L3" s="65" t="str">
        <f>IFERROR(LOOKUP(MATCH("Андрей",INDEX($AL$3:$AT$33,MATCH(L$2,$AK$3:$AK$33,),),),{0,3,6},{"Д",1,2}),"")</f>
        <v/>
      </c>
      <c r="M3" s="65" t="str">
        <f>IFERROR(LOOKUP(MATCH("Андрей",INDEX($AL$3:$AT$33,MATCH(M$2,$AK$3:$AK$33,),),),{0,3,6},{"Д",1,2}),"")</f>
        <v/>
      </c>
      <c r="N3" s="65" t="str">
        <f>IFERROR(LOOKUP(MATCH("Андрей",INDEX($AL$3:$AT$33,MATCH(N$2,$AK$3:$AK$33,),),),{0,3,6},{"Д",1,2}),"")</f>
        <v/>
      </c>
      <c r="O3" s="65" t="str">
        <f>IFERROR(LOOKUP(MATCH("Андрей",INDEX($AL$3:$AT$33,MATCH(O$2,$AK$3:$AK$33,),),),{0,3,6},{"Д",1,2}),"")</f>
        <v/>
      </c>
      <c r="P3" s="65" t="str">
        <f>IFERROR(LOOKUP(MATCH("Андрей",INDEX($AL$3:$AT$33,MATCH(P$2,$AK$3:$AK$33,),),),{0,3,6},{"Д",1,2}),"")</f>
        <v/>
      </c>
      <c r="Q3" s="65" t="str">
        <f>IFERROR(LOOKUP(MATCH("Андрей",INDEX($AL$3:$AT$33,MATCH(Q$2,$AK$3:$AK$33,),),),{0,3,6},{"Д",1,2}),"")</f>
        <v/>
      </c>
      <c r="R3" s="65" t="str">
        <f>IFERROR(LOOKUP(MATCH("Андрей",INDEX($AL$3:$AT$33,MATCH(R$2,$AK$3:$AK$33,),),),{0,3,6},{"Д",1,2}),"")</f>
        <v/>
      </c>
      <c r="S3" s="65" t="str">
        <f>IFERROR(LOOKUP(MATCH("Андрей",INDEX($AL$3:$AT$33,MATCH(S$2,$AK$3:$AK$33,),),),{0,3,6},{"Д",1,2}),"")</f>
        <v/>
      </c>
      <c r="T3" s="65" t="str">
        <f>IFERROR(LOOKUP(MATCH("Андрей",INDEX($AL$3:$AT$33,MATCH(T$2,$AK$3:$AK$33,),),),{0,3,6},{"Д",1,2}),"")</f>
        <v/>
      </c>
      <c r="U3" s="65" t="str">
        <f>IFERROR(LOOKUP(MATCH("Андрей",INDEX($AL$3:$AT$33,MATCH(U$2,$AK$3:$AK$33,),),),{0,3,6},{"Д",1,2}),"")</f>
        <v/>
      </c>
      <c r="V3" s="65">
        <f>IFERROR(LOOKUP(MATCH("Андрей",INDEX($AL$3:$AT$33,MATCH(V$2,$AK$3:$AK$33,),),),{0,3,6},{"Д",1,2}),"")</f>
        <v>1</v>
      </c>
      <c r="W3" s="65" t="str">
        <f>IFERROR(LOOKUP(MATCH("Андрей",INDEX($AL$3:$AT$33,MATCH(W$2,$AK$3:$AK$33,),),),{0,3,6},{"Д",1,2}),"")</f>
        <v/>
      </c>
      <c r="X3" s="65" t="str">
        <f>IFERROR(LOOKUP(MATCH("Андрей",INDEX($AL$3:$AT$33,MATCH(X$2,$AK$3:$AK$33,),),),{0,3,6},{"Д",1,2}),"")</f>
        <v/>
      </c>
      <c r="Y3" s="65" t="str">
        <f>IFERROR(LOOKUP(MATCH("Андрей",INDEX($AL$3:$AT$33,MATCH(Y$2,$AK$3:$AK$33,),),),{0,3,6},{"Д",1,2}),"")</f>
        <v/>
      </c>
      <c r="Z3" s="65" t="str">
        <f>IFERROR(LOOKUP(MATCH("Андрей",INDEX($AL$3:$AT$33,MATCH(Z$2,$AK$3:$AK$33,),),),{0,3,6},{"Д",1,2}),"")</f>
        <v/>
      </c>
      <c r="AA3" s="65" t="str">
        <f>IFERROR(LOOKUP(MATCH("Андрей",INDEX($AL$3:$AT$33,MATCH(AA$2,$AK$3:$AK$33,),),),{0,3,6},{"Д",1,2}),"")</f>
        <v/>
      </c>
      <c r="AB3" s="65" t="str">
        <f>IFERROR(LOOKUP(MATCH("Андрей",INDEX($AL$3:$AT$33,MATCH(AB$2,$AK$3:$AK$33,),),),{0,3,6},{"Д",1,2}),"")</f>
        <v/>
      </c>
      <c r="AC3" s="65" t="str">
        <f>IFERROR(LOOKUP(MATCH("Андрей",INDEX($AL$3:$AT$33,MATCH(AC$2,$AK$3:$AK$33,),),),{0,3,6},{"Д",1,2}),"")</f>
        <v/>
      </c>
      <c r="AD3" s="65" t="str">
        <f>IFERROR(LOOKUP(MATCH("Андрей",INDEX($AL$3:$AT$33,MATCH(AD$2,$AK$3:$AK$33,),),),{0,3,6},{"Д",1,2}),"")</f>
        <v/>
      </c>
      <c r="AE3" s="65" t="str">
        <f>IFERROR(LOOKUP(MATCH("Андрей",INDEX($AL$3:$AT$33,MATCH(AE$2,$AK$3:$AK$33,),),),{0,3,6},{"Д",1,2}),"")</f>
        <v/>
      </c>
      <c r="AF3" s="65" t="str">
        <f>IFERROR(LOOKUP(MATCH("Андрей",INDEX($AL$3:$AT$33,MATCH(AF$2,$AK$3:$AK$33,),),),{0,3,6},{"Д",1,2}),"")</f>
        <v/>
      </c>
      <c r="AG3" s="66" t="str">
        <f>IFERROR(LOOKUP(MATCH("Андрей",INDEX($AL$3:$AT$33,MATCH(AG$2,$AK$3:$AK$33,),),),{0,3,6},{"Д",1,2}),"")</f>
        <v/>
      </c>
      <c r="AH3" s="82"/>
      <c r="AI3" s="60">
        <f>AI13</f>
        <v>75</v>
      </c>
      <c r="AK3" s="7">
        <f>DATE(Параметры!E2,1,1)</f>
        <v>45292</v>
      </c>
      <c r="AL3" s="42"/>
      <c r="AM3" s="43"/>
      <c r="AN3" s="43"/>
      <c r="AO3" s="43" t="s">
        <v>10</v>
      </c>
      <c r="AP3" s="43"/>
      <c r="AQ3" s="43"/>
      <c r="AR3" s="43" t="s">
        <v>12</v>
      </c>
      <c r="AS3" s="43"/>
      <c r="AT3" s="44"/>
    </row>
    <row r="4" spans="1:46" x14ac:dyDescent="0.3">
      <c r="B4" s="13" t="str">
        <f>"(2) "&amp;Параметры!B3</f>
        <v>(2) Петр</v>
      </c>
      <c r="C4" s="15" t="str">
        <f>IFERROR(LOOKUP(MATCH("Петр",INDEX($AL$3:$AT$33,MATCH(C$2,$AK$3:$AK$33,),),),{0,3,6},{"Д",1,2}),"")</f>
        <v/>
      </c>
      <c r="D4" s="61" t="str">
        <f>IFERROR(LOOKUP(MATCH("Петр",INDEX($AL$3:$AT$33,MATCH(D$2,$AK$3:$AK$33,),),),{0,3,6},{"Д",1,2}),"")</f>
        <v>Д</v>
      </c>
      <c r="E4" s="61" t="str">
        <f>IFERROR(LOOKUP(MATCH("Петр",INDEX($AL$3:$AT$33,MATCH(E$2,$AK$3:$AK$33,),),),{0,3,6},{"Д",1,2}),"")</f>
        <v>Д</v>
      </c>
      <c r="F4" s="61" t="str">
        <f>IFERROR(LOOKUP(MATCH("Петр",INDEX($AL$3:$AT$33,MATCH(F$2,$AK$3:$AK$33,),),),{0,3,6},{"Д",1,2}),"")</f>
        <v/>
      </c>
      <c r="G4" s="61" t="str">
        <f>IFERROR(LOOKUP(MATCH("Петр",INDEX($AL$3:$AT$33,MATCH(G$2,$AK$3:$AK$33,),),),{0,3,6},{"Д",1,2}),"")</f>
        <v/>
      </c>
      <c r="H4" s="61">
        <f>IFERROR(LOOKUP(MATCH("Петр",INDEX($AL$3:$AT$33,MATCH(H$2,$AK$3:$AK$33,),),),{0,3,6},{"Д",1,2}),"")</f>
        <v>2</v>
      </c>
      <c r="I4" s="61" t="str">
        <f>IFERROR(LOOKUP(MATCH("Петр",INDEX($AL$3:$AT$33,MATCH(I$2,$AK$3:$AK$33,),),),{0,3,6},{"Д",1,2}),"")</f>
        <v/>
      </c>
      <c r="J4" s="61" t="str">
        <f>IFERROR(LOOKUP(MATCH("Петр",INDEX($AL$3:$AT$33,MATCH(J$2,$AK$3:$AK$33,),),),{0,3,6},{"Д",1,2}),"")</f>
        <v/>
      </c>
      <c r="K4" s="61" t="str">
        <f>IFERROR(LOOKUP(MATCH("Петр",INDEX($AL$3:$AT$33,MATCH(K$2,$AK$3:$AK$33,),),),{0,3,6},{"Д",1,2}),"")</f>
        <v/>
      </c>
      <c r="L4" s="61" t="str">
        <f>IFERROR(LOOKUP(MATCH("Петр",INDEX($AL$3:$AT$33,MATCH(L$2,$AK$3:$AK$33,),),),{0,3,6},{"Д",1,2}),"")</f>
        <v/>
      </c>
      <c r="M4" s="61" t="str">
        <f>IFERROR(LOOKUP(MATCH("Петр",INDEX($AL$3:$AT$33,MATCH(M$2,$AK$3:$AK$33,),),),{0,3,6},{"Д",1,2}),"")</f>
        <v/>
      </c>
      <c r="N4" s="61" t="str">
        <f>IFERROR(LOOKUP(MATCH("Петр",INDEX($AL$3:$AT$33,MATCH(N$2,$AK$3:$AK$33,),),),{0,3,6},{"Д",1,2}),"")</f>
        <v/>
      </c>
      <c r="O4" s="61" t="str">
        <f>IFERROR(LOOKUP(MATCH("Петр",INDEX($AL$3:$AT$33,MATCH(O$2,$AK$3:$AK$33,),),),{0,3,6},{"Д",1,2}),"")</f>
        <v/>
      </c>
      <c r="P4" s="61" t="str">
        <f>IFERROR(LOOKUP(MATCH("Петр",INDEX($AL$3:$AT$33,MATCH(P$2,$AK$3:$AK$33,),),),{0,3,6},{"Д",1,2}),"")</f>
        <v/>
      </c>
      <c r="Q4" s="61" t="str">
        <f>IFERROR(LOOKUP(MATCH("Петр",INDEX($AL$3:$AT$33,MATCH(Q$2,$AK$3:$AK$33,),),),{0,3,6},{"Д",1,2}),"")</f>
        <v/>
      </c>
      <c r="R4" s="61" t="str">
        <f>IFERROR(LOOKUP(MATCH("Петр",INDEX($AL$3:$AT$33,MATCH(R$2,$AK$3:$AK$33,),),),{0,3,6},{"Д",1,2}),"")</f>
        <v/>
      </c>
      <c r="S4" s="61" t="str">
        <f>IFERROR(LOOKUP(MATCH("Петр",INDEX($AL$3:$AT$33,MATCH(S$2,$AK$3:$AK$33,),),),{0,3,6},{"Д",1,2}),"")</f>
        <v/>
      </c>
      <c r="T4" s="61" t="str">
        <f>IFERROR(LOOKUP(MATCH("Петр",INDEX($AL$3:$AT$33,MATCH(T$2,$AK$3:$AK$33,),),),{0,3,6},{"Д",1,2}),"")</f>
        <v/>
      </c>
      <c r="U4" s="61" t="str">
        <f>IFERROR(LOOKUP(MATCH("Петр",INDEX($AL$3:$AT$33,MATCH(U$2,$AK$3:$AK$33,),),),{0,3,6},{"Д",1,2}),"")</f>
        <v/>
      </c>
      <c r="V4" s="61" t="str">
        <f>IFERROR(LOOKUP(MATCH("Петр",INDEX($AL$3:$AT$33,MATCH(V$2,$AK$3:$AK$33,),),),{0,3,6},{"Д",1,2}),"")</f>
        <v/>
      </c>
      <c r="W4" s="61" t="str">
        <f>IFERROR(LOOKUP(MATCH("Петр",INDEX($AL$3:$AT$33,MATCH(W$2,$AK$3:$AK$33,),),),{0,3,6},{"Д",1,2}),"")</f>
        <v/>
      </c>
      <c r="X4" s="61" t="str">
        <f>IFERROR(LOOKUP(MATCH("Петр",INDEX($AL$3:$AT$33,MATCH(X$2,$AK$3:$AK$33,),),),{0,3,6},{"Д",1,2}),"")</f>
        <v/>
      </c>
      <c r="Y4" s="61" t="str">
        <f>IFERROR(LOOKUP(MATCH("Петр",INDEX($AL$3:$AT$33,MATCH(Y$2,$AK$3:$AK$33,),),),{0,3,6},{"Д",1,2}),"")</f>
        <v/>
      </c>
      <c r="Z4" s="61" t="str">
        <f>IFERROR(LOOKUP(MATCH("Петр",INDEX($AL$3:$AT$33,MATCH(Z$2,$AK$3:$AK$33,),),),{0,3,6},{"Д",1,2}),"")</f>
        <v/>
      </c>
      <c r="AA4" s="61" t="str">
        <f>IFERROR(LOOKUP(MATCH("Петр",INDEX($AL$3:$AT$33,MATCH(AA$2,$AK$3:$AK$33,),),),{0,3,6},{"Д",1,2}),"")</f>
        <v/>
      </c>
      <c r="AB4" s="61" t="str">
        <f>IFERROR(LOOKUP(MATCH("Петр",INDEX($AL$3:$AT$33,MATCH(AB$2,$AK$3:$AK$33,),),),{0,3,6},{"Д",1,2}),"")</f>
        <v/>
      </c>
      <c r="AC4" s="61" t="str">
        <f>IFERROR(LOOKUP(MATCH("Петр",INDEX($AL$3:$AT$33,MATCH(AC$2,$AK$3:$AK$33,),),),{0,3,6},{"Д",1,2}),"")</f>
        <v/>
      </c>
      <c r="AD4" s="61" t="str">
        <f>IFERROR(LOOKUP(MATCH("Петр",INDEX($AL$3:$AT$33,MATCH(AD$2,$AK$3:$AK$33,),),),{0,3,6},{"Д",1,2}),"")</f>
        <v/>
      </c>
      <c r="AE4" s="61" t="str">
        <f>IFERROR(LOOKUP(MATCH("Петр",INDEX($AL$3:$AT$33,MATCH(AE$2,$AK$3:$AK$33,),),),{0,3,6},{"Д",1,2}),"")</f>
        <v/>
      </c>
      <c r="AF4" s="61" t="str">
        <f>IFERROR(LOOKUP(MATCH("Петр",INDEX($AL$3:$AT$33,MATCH(AF$2,$AK$3:$AK$33,),),),{0,3,6},{"Д",1,2}),"")</f>
        <v/>
      </c>
      <c r="AG4" s="67" t="str">
        <f>IFERROR(LOOKUP(MATCH("Петр",INDEX($AL$3:$AT$33,MATCH(AG$2,$AK$3:$AK$33,),),),{0,3,6},{"Д",1,2}),"")</f>
        <v/>
      </c>
      <c r="AH4" s="83"/>
      <c r="AI4" s="60">
        <f>AI15</f>
        <v>150</v>
      </c>
      <c r="AK4" s="5">
        <f t="shared" ref="AK4:AK33" si="1">AK3+1</f>
        <v>45293</v>
      </c>
      <c r="AL4" s="45" t="s">
        <v>11</v>
      </c>
      <c r="AM4" s="35"/>
      <c r="AN4" s="35"/>
      <c r="AO4" s="35"/>
      <c r="AP4" s="35"/>
      <c r="AQ4" s="35"/>
      <c r="AR4" s="35"/>
      <c r="AS4" s="35"/>
      <c r="AT4" s="36"/>
    </row>
    <row r="5" spans="1:46" ht="22.5" customHeight="1" thickBot="1" x14ac:dyDescent="0.35">
      <c r="B5" s="13" t="str">
        <f>"(3) "&amp;Параметры!B4</f>
        <v>(3) Василий</v>
      </c>
      <c r="C5" s="68">
        <f>IFERROR(LOOKUP(MATCH("Василий",INDEX($AL$3:$AT$33,MATCH(C$2,$AK$3:$AK$33,),),),{0,3,6},{"Д",1,2}),"")</f>
        <v>2</v>
      </c>
      <c r="D5" s="69" t="str">
        <f>IFERROR(LOOKUP(MATCH("Василий",INDEX($AL$3:$AT$33,MATCH(D$2,$AK$3:$AK$33,),),),{0,3,6},{"Д",1,2}),"")</f>
        <v/>
      </c>
      <c r="E5" s="69" t="str">
        <f>IFERROR(LOOKUP(MATCH("Василий",INDEX($AL$3:$AT$33,MATCH(E$2,$AK$3:$AK$33,),),),{0,3,6},{"Д",1,2}),"")</f>
        <v/>
      </c>
      <c r="F5" s="69" t="str">
        <f>IFERROR(LOOKUP(MATCH("Василий",INDEX($AL$3:$AT$33,MATCH(F$2,$AK$3:$AK$33,),),),{0,3,6},{"Д",1,2}),"")</f>
        <v/>
      </c>
      <c r="G5" s="69" t="str">
        <f>IFERROR(LOOKUP(MATCH("Василий",INDEX($AL$3:$AT$33,MATCH(G$2,$AK$3:$AK$33,),),),{0,3,6},{"Д",1,2}),"")</f>
        <v/>
      </c>
      <c r="H5" s="69" t="str">
        <f>IFERROR(LOOKUP(MATCH("Василий",INDEX($AL$3:$AT$33,MATCH(H$2,$AK$3:$AK$33,),),),{0,3,6},{"Д",1,2}),"")</f>
        <v/>
      </c>
      <c r="I5" s="69" t="str">
        <f>IFERROR(LOOKUP(MATCH("Василий",INDEX($AL$3:$AT$33,MATCH(I$2,$AK$3:$AK$33,),),),{0,3,6},{"Д",1,2}),"")</f>
        <v/>
      </c>
      <c r="J5" s="69" t="str">
        <f>IFERROR(LOOKUP(MATCH("Василий",INDEX($AL$3:$AT$33,MATCH(J$2,$AK$3:$AK$33,),),),{0,3,6},{"Д",1,2}),"")</f>
        <v/>
      </c>
      <c r="K5" s="69">
        <f>IFERROR(LOOKUP(MATCH("Василий",INDEX($AL$3:$AT$33,MATCH(K$2,$AK$3:$AK$33,),),),{0,3,6},{"Д",1,2}),"")</f>
        <v>1</v>
      </c>
      <c r="L5" s="69" t="str">
        <f>IFERROR(LOOKUP(MATCH("Василий",INDEX($AL$3:$AT$33,MATCH(L$2,$AK$3:$AK$33,),),),{0,3,6},{"Д",1,2}),"")</f>
        <v/>
      </c>
      <c r="M5" s="69" t="str">
        <f>IFERROR(LOOKUP(MATCH("Василий",INDEX($AL$3:$AT$33,MATCH(M$2,$AK$3:$AK$33,),),),{0,3,6},{"Д",1,2}),"")</f>
        <v/>
      </c>
      <c r="N5" s="69" t="str">
        <f>IFERROR(LOOKUP(MATCH("Василий",INDEX($AL$3:$AT$33,MATCH(N$2,$AK$3:$AK$33,),),),{0,3,6},{"Д",1,2}),"")</f>
        <v/>
      </c>
      <c r="O5" s="69" t="str">
        <f>IFERROR(LOOKUP(MATCH("Василий",INDEX($AL$3:$AT$33,MATCH(O$2,$AK$3:$AK$33,),),),{0,3,6},{"Д",1,2}),"")</f>
        <v/>
      </c>
      <c r="P5" s="69" t="str">
        <f>IFERROR(LOOKUP(MATCH("Василий",INDEX($AL$3:$AT$33,MATCH(P$2,$AK$3:$AK$33,),),),{0,3,6},{"Д",1,2}),"")</f>
        <v/>
      </c>
      <c r="Q5" s="69" t="str">
        <f>IFERROR(LOOKUP(MATCH("Василий",INDEX($AL$3:$AT$33,MATCH(Q$2,$AK$3:$AK$33,),),),{0,3,6},{"Д",1,2}),"")</f>
        <v>Д</v>
      </c>
      <c r="R5" s="69" t="str">
        <f>IFERROR(LOOKUP(MATCH("Василий",INDEX($AL$3:$AT$33,MATCH(R$2,$AK$3:$AK$33,),),),{0,3,6},{"Д",1,2}),"")</f>
        <v/>
      </c>
      <c r="S5" s="69" t="str">
        <f>IFERROR(LOOKUP(MATCH("Василий",INDEX($AL$3:$AT$33,MATCH(S$2,$AK$3:$AK$33,),),),{0,3,6},{"Д",1,2}),"")</f>
        <v/>
      </c>
      <c r="T5" s="69" t="str">
        <f>IFERROR(LOOKUP(MATCH("Василий",INDEX($AL$3:$AT$33,MATCH(T$2,$AK$3:$AK$33,),),),{0,3,6},{"Д",1,2}),"")</f>
        <v/>
      </c>
      <c r="U5" s="69" t="str">
        <f>IFERROR(LOOKUP(MATCH("Василий",INDEX($AL$3:$AT$33,MATCH(U$2,$AK$3:$AK$33,),),),{0,3,6},{"Д",1,2}),"")</f>
        <v/>
      </c>
      <c r="V5" s="69" t="str">
        <f>IFERROR(LOOKUP(MATCH("Василий",INDEX($AL$3:$AT$33,MATCH(V$2,$AK$3:$AK$33,),),),{0,3,6},{"Д",1,2}),"")</f>
        <v/>
      </c>
      <c r="W5" s="69" t="str">
        <f>IFERROR(LOOKUP(MATCH("Василий",INDEX($AL$3:$AT$33,MATCH(W$2,$AK$3:$AK$33,),),),{0,3,6},{"Д",1,2}),"")</f>
        <v/>
      </c>
      <c r="X5" s="69" t="str">
        <f>IFERROR(LOOKUP(MATCH("Василий",INDEX($AL$3:$AT$33,MATCH(X$2,$AK$3:$AK$33,),),),{0,3,6},{"Д",1,2}),"")</f>
        <v/>
      </c>
      <c r="Y5" s="69" t="str">
        <f>IFERROR(LOOKUP(MATCH("Василий",INDEX($AL$3:$AT$33,MATCH(Y$2,$AK$3:$AK$33,),),),{0,3,6},{"Д",1,2}),"")</f>
        <v/>
      </c>
      <c r="Z5" s="69" t="str">
        <f>IFERROR(LOOKUP(MATCH("Василий",INDEX($AL$3:$AT$33,MATCH(Z$2,$AK$3:$AK$33,),),),{0,3,6},{"Д",1,2}),"")</f>
        <v/>
      </c>
      <c r="AA5" s="69" t="str">
        <f>IFERROR(LOOKUP(MATCH("Василий",INDEX($AL$3:$AT$33,MATCH(AA$2,$AK$3:$AK$33,),),),{0,3,6},{"Д",1,2}),"")</f>
        <v/>
      </c>
      <c r="AB5" s="69" t="str">
        <f>IFERROR(LOOKUP(MATCH("Василий",INDEX($AL$3:$AT$33,MATCH(AB$2,$AK$3:$AK$33,),),),{0,3,6},{"Д",1,2}),"")</f>
        <v/>
      </c>
      <c r="AC5" s="69" t="str">
        <f>IFERROR(LOOKUP(MATCH("Василий",INDEX($AL$3:$AT$33,MATCH(AC$2,$AK$3:$AK$33,),),),{0,3,6},{"Д",1,2}),"")</f>
        <v/>
      </c>
      <c r="AD5" s="69" t="str">
        <f>IFERROR(LOOKUP(MATCH("Василий",INDEX($AL$3:$AT$33,MATCH(AD$2,$AK$3:$AK$33,),),),{0,3,6},{"Д",1,2}),"")</f>
        <v/>
      </c>
      <c r="AE5" s="69" t="str">
        <f>IFERROR(LOOKUP(MATCH("Василий",INDEX($AL$3:$AT$33,MATCH(AE$2,$AK$3:$AK$33,),),),{0,3,6},{"Д",1,2}),"")</f>
        <v/>
      </c>
      <c r="AF5" s="69" t="str">
        <f>IFERROR(LOOKUP(MATCH("Василий",INDEX($AL$3:$AT$33,MATCH(AF$2,$AK$3:$AK$33,),),),{0,3,6},{"Д",1,2}),"")</f>
        <v/>
      </c>
      <c r="AG5" s="70" t="str">
        <f>IFERROR(LOOKUP(MATCH("Василий",INDEX($AL$3:$AT$33,MATCH(AG$2,$AK$3:$AK$33,),),),{0,3,6},{"Д",1,2}),"")</f>
        <v/>
      </c>
      <c r="AH5" s="84"/>
      <c r="AI5" s="60">
        <f>AI17</f>
        <v>45</v>
      </c>
      <c r="AK5" s="5">
        <f t="shared" si="1"/>
        <v>45294</v>
      </c>
      <c r="AL5" s="45" t="s">
        <v>11</v>
      </c>
      <c r="AM5" s="35"/>
      <c r="AN5" s="35"/>
      <c r="AO5" s="35"/>
      <c r="AP5" s="35"/>
      <c r="AQ5" s="35"/>
      <c r="AR5" s="35"/>
      <c r="AS5" s="35"/>
      <c r="AT5" s="36"/>
    </row>
    <row r="6" spans="1:46" ht="22.5" customHeight="1" x14ac:dyDescent="0.3">
      <c r="AK6" s="5">
        <f t="shared" si="1"/>
        <v>45295</v>
      </c>
      <c r="AL6" s="45"/>
      <c r="AM6" s="35"/>
      <c r="AN6" s="35"/>
      <c r="AO6" s="35" t="s">
        <v>10</v>
      </c>
      <c r="AP6" s="35"/>
      <c r="AQ6" s="35"/>
      <c r="AR6" s="35"/>
      <c r="AS6" s="35"/>
      <c r="AT6" s="36"/>
    </row>
    <row r="7" spans="1:46" ht="22.5" customHeight="1" x14ac:dyDescent="0.3">
      <c r="AK7" s="5">
        <f t="shared" si="1"/>
        <v>45296</v>
      </c>
      <c r="AL7" s="45"/>
      <c r="AM7" s="35"/>
      <c r="AN7" s="35"/>
      <c r="AO7" s="35" t="s">
        <v>10</v>
      </c>
      <c r="AP7" s="35"/>
      <c r="AQ7" s="35"/>
      <c r="AR7" s="35"/>
      <c r="AS7" s="35"/>
      <c r="AT7" s="36"/>
    </row>
    <row r="8" spans="1:46" x14ac:dyDescent="0.3">
      <c r="AK8" s="5">
        <f t="shared" si="1"/>
        <v>45297</v>
      </c>
      <c r="AL8" s="45"/>
      <c r="AM8" s="35"/>
      <c r="AN8" s="35"/>
      <c r="AO8" s="35"/>
      <c r="AP8" s="35"/>
      <c r="AQ8" s="35"/>
      <c r="AR8" s="35" t="s">
        <v>11</v>
      </c>
      <c r="AS8" s="35"/>
      <c r="AT8" s="36"/>
    </row>
    <row r="9" spans="1:46" ht="19.5" thickBot="1" x14ac:dyDescent="0.35">
      <c r="AK9" s="5">
        <f t="shared" si="1"/>
        <v>45298</v>
      </c>
      <c r="AL9" s="46"/>
      <c r="AM9" s="37"/>
      <c r="AN9" s="37"/>
      <c r="AO9" s="37"/>
      <c r="AP9" s="37"/>
      <c r="AQ9" s="37"/>
      <c r="AR9" s="37"/>
      <c r="AS9" s="37"/>
      <c r="AT9" s="38"/>
    </row>
    <row r="10" spans="1:46" x14ac:dyDescent="0.3">
      <c r="A10" s="18"/>
      <c r="AK10" s="5">
        <f t="shared" si="1"/>
        <v>45299</v>
      </c>
      <c r="AL10" s="47"/>
      <c r="AM10" s="48"/>
      <c r="AN10" s="48"/>
      <c r="AO10" s="48"/>
      <c r="AP10" s="48"/>
      <c r="AQ10" s="48"/>
      <c r="AR10" s="48"/>
      <c r="AS10" s="48"/>
      <c r="AT10" s="53"/>
    </row>
    <row r="11" spans="1:46" ht="19.5" thickBot="1" x14ac:dyDescent="0.35">
      <c r="A11" s="18"/>
      <c r="B11" s="16"/>
      <c r="C11" s="59" t="s">
        <v>13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19"/>
      <c r="AK11" s="5">
        <f t="shared" si="1"/>
        <v>45300</v>
      </c>
      <c r="AL11" s="33"/>
      <c r="AM11" s="34"/>
      <c r="AN11" s="34"/>
      <c r="AO11" s="34" t="s">
        <v>12</v>
      </c>
      <c r="AP11" s="34"/>
      <c r="AQ11" s="34"/>
      <c r="AR11" s="34"/>
      <c r="AS11" s="34"/>
      <c r="AT11" s="54"/>
    </row>
    <row r="12" spans="1:46" ht="19.5" thickBot="1" x14ac:dyDescent="0.35">
      <c r="A12" s="17"/>
      <c r="B12" s="72"/>
      <c r="C12" s="62">
        <f>DATE(Параметры!$E$2,1,1)</f>
        <v>45292</v>
      </c>
      <c r="D12" s="63">
        <f>C12+1</f>
        <v>45293</v>
      </c>
      <c r="E12" s="63">
        <f t="shared" ref="E12:AG12" si="2">D12+1</f>
        <v>45294</v>
      </c>
      <c r="F12" s="63">
        <f t="shared" si="2"/>
        <v>45295</v>
      </c>
      <c r="G12" s="63">
        <f t="shared" si="2"/>
        <v>45296</v>
      </c>
      <c r="H12" s="63">
        <f t="shared" si="2"/>
        <v>45297</v>
      </c>
      <c r="I12" s="63">
        <f t="shared" si="2"/>
        <v>45298</v>
      </c>
      <c r="J12" s="63">
        <f t="shared" si="2"/>
        <v>45299</v>
      </c>
      <c r="K12" s="63">
        <f t="shared" si="2"/>
        <v>45300</v>
      </c>
      <c r="L12" s="63">
        <f t="shared" si="2"/>
        <v>45301</v>
      </c>
      <c r="M12" s="63">
        <f t="shared" si="2"/>
        <v>45302</v>
      </c>
      <c r="N12" s="63">
        <f t="shared" si="2"/>
        <v>45303</v>
      </c>
      <c r="O12" s="63">
        <f t="shared" si="2"/>
        <v>45304</v>
      </c>
      <c r="P12" s="63">
        <f t="shared" si="2"/>
        <v>45305</v>
      </c>
      <c r="Q12" s="63">
        <f t="shared" si="2"/>
        <v>45306</v>
      </c>
      <c r="R12" s="63">
        <f t="shared" si="2"/>
        <v>45307</v>
      </c>
      <c r="S12" s="63">
        <f t="shared" si="2"/>
        <v>45308</v>
      </c>
      <c r="T12" s="63">
        <f t="shared" si="2"/>
        <v>45309</v>
      </c>
      <c r="U12" s="63">
        <f t="shared" si="2"/>
        <v>45310</v>
      </c>
      <c r="V12" s="63">
        <f t="shared" si="2"/>
        <v>45311</v>
      </c>
      <c r="W12" s="63">
        <f t="shared" si="2"/>
        <v>45312</v>
      </c>
      <c r="X12" s="63">
        <f t="shared" si="2"/>
        <v>45313</v>
      </c>
      <c r="Y12" s="63">
        <f t="shared" si="2"/>
        <v>45314</v>
      </c>
      <c r="Z12" s="63">
        <f t="shared" si="2"/>
        <v>45315</v>
      </c>
      <c r="AA12" s="63">
        <f t="shared" si="2"/>
        <v>45316</v>
      </c>
      <c r="AB12" s="63">
        <f t="shared" si="2"/>
        <v>45317</v>
      </c>
      <c r="AC12" s="63">
        <f t="shared" si="2"/>
        <v>45318</v>
      </c>
      <c r="AD12" s="63">
        <f t="shared" si="2"/>
        <v>45319</v>
      </c>
      <c r="AE12" s="63">
        <f t="shared" si="2"/>
        <v>45320</v>
      </c>
      <c r="AF12" s="63">
        <f t="shared" si="2"/>
        <v>45321</v>
      </c>
      <c r="AG12" s="63">
        <f t="shared" si="2"/>
        <v>45322</v>
      </c>
      <c r="AH12" s="81"/>
      <c r="AI12" s="76" t="s">
        <v>9</v>
      </c>
      <c r="AK12" s="5">
        <f t="shared" si="1"/>
        <v>45301</v>
      </c>
      <c r="AL12" s="33"/>
      <c r="AM12" s="34"/>
      <c r="AN12" s="34"/>
      <c r="AO12" s="34"/>
      <c r="AP12" s="34"/>
      <c r="AQ12" s="34"/>
      <c r="AR12" s="34"/>
      <c r="AS12" s="34"/>
      <c r="AT12" s="54"/>
    </row>
    <row r="13" spans="1:46" x14ac:dyDescent="0.3">
      <c r="A13" s="18"/>
      <c r="B13" s="74" t="str">
        <f>Параметры!B2</f>
        <v>Андрей</v>
      </c>
      <c r="C13" s="65">
        <f>IFERROR(LOOKUP(MATCH($B13,INDEX($AL$3:$AT$33,MATCH(C$12,$AK$3:$AK$33,),),),{0,3,6},{"Д",1,2}),IF(MAX(D3:$AG3)=0,IFERROR("П:"&amp;2/SUBSTITUTE(INDEX($B13:B13,MAX(MATCH("яя",$B13:B13,1),MATCH(9,$B13:B13,1))),"П:",""),""),""))</f>
        <v>1</v>
      </c>
      <c r="D13" s="65" t="str">
        <f>IFERROR(LOOKUP(MATCH($B13,INDEX($AL$3:$AT$33,MATCH(D$12,$AK$3:$AK$33,),),),{0,3,6},{"Д",1,2}),IF(MAX(E3:$AG3)=0,IFERROR("П:"&amp;2/SUBSTITUTE(INDEX($B13:C13,MAX(MATCH("яя",$B13:C13,1),MATCH(9,$B13:C13,1))),"П:",""),""),""))</f>
        <v/>
      </c>
      <c r="E13" s="65" t="str">
        <f>IFERROR(LOOKUP(MATCH($B13,INDEX($AL$3:$AT$33,MATCH(E$12,$AK$3:$AK$33,),),),{0,3,6},{"Д",1,2}),IF(MAX(F3:$AG3)=0,IFERROR("П:"&amp;2/SUBSTITUTE(INDEX($B13:D13,MAX(MATCH("яя",$B13:D13,1),MATCH(9,$B13:D13,1))),"П:",""),""),""))</f>
        <v/>
      </c>
      <c r="F13" s="65">
        <f>IFERROR(LOOKUP(MATCH($B13,INDEX($AL$3:$AT$33,MATCH(F$12,$AK$3:$AK$33,),),),{0,3,6},{"Д",1,2}),IF(MAX(G3:$AG3)=0,IFERROR("П:"&amp;2/SUBSTITUTE(INDEX($B13:E13,MAX(MATCH("яя",$B13:E13,1),MATCH(9,$B13:E13,1))),"П:",""),""),""))</f>
        <v>1</v>
      </c>
      <c r="G13" s="65">
        <f>IFERROR(LOOKUP(MATCH($B13,INDEX($AL$3:$AT$33,MATCH(G$12,$AK$3:$AK$33,),),),{0,3,6},{"Д",1,2}),IF(MAX(H3:$AG3)=0,IFERROR("П:"&amp;2/SUBSTITUTE(INDEX($B13:F13,MAX(MATCH("яя",$B13:F13,1),MATCH(9,$B13:F13,1))),"П:",""),""),""))</f>
        <v>1</v>
      </c>
      <c r="H13" s="65" t="str">
        <f>IFERROR(LOOKUP(MATCH($B13,INDEX($AL$3:$AT$33,MATCH(H$12,$AK$3:$AK$33,),),),{0,3,6},{"Д",1,2}),IF(MAX(I3:$AG3)=0,IFERROR("П:"&amp;2/SUBSTITUTE(INDEX($B13:G13,MAX(MATCH("яя",$B13:G13,1),MATCH(9,$B13:G13,1))),"П:",""),""),""))</f>
        <v/>
      </c>
      <c r="I13" s="65" t="str">
        <f>IFERROR(LOOKUP(MATCH($B13,INDEX($AL$3:$AT$33,MATCH(I$12,$AK$3:$AK$33,),),),{0,3,6},{"Д",1,2}),IF(MAX(J3:$AG3)=0,IFERROR("П:"&amp;2/SUBSTITUTE(INDEX($B13:H13,MAX(MATCH("яя",$B13:H13,1),MATCH(9,$B13:H13,1))),"П:",""),""),""))</f>
        <v/>
      </c>
      <c r="J13" s="65" t="str">
        <f>IFERROR(LOOKUP(MATCH($B13,INDEX($AL$3:$AT$33,MATCH(J$12,$AK$3:$AK$33,),),),{0,3,6},{"Д",1,2}),IF(MAX(K3:$AG3)=0,IFERROR("П:"&amp;2/SUBSTITUTE(INDEX($B13:I13,MAX(MATCH("яя",$B13:I13,1),MATCH(9,$B13:I13,1))),"П:",""),""),""))</f>
        <v/>
      </c>
      <c r="K13" s="65" t="str">
        <f>IFERROR(LOOKUP(MATCH($B13,INDEX($AL$3:$AT$33,MATCH(K$12,$AK$3:$AK$33,),),),{0,3,6},{"Д",1,2}),IF(MAX(L3:$AG3)=0,IFERROR("П:"&amp;2/SUBSTITUTE(INDEX($B13:J13,MAX(MATCH("яя",$B13:J13,1),MATCH(9,$B13:J13,1))),"П:",""),""),""))</f>
        <v/>
      </c>
      <c r="L13" s="65" t="str">
        <f>IFERROR(LOOKUP(MATCH($B13,INDEX($AL$3:$AT$33,MATCH(L$12,$AK$3:$AK$33,),),),{0,3,6},{"Д",1,2}),IF(MAX(M3:$AG3)=0,IFERROR("П:"&amp;2/SUBSTITUTE(INDEX($B13:K13,MAX(MATCH("яя",$B13:K13,1),MATCH(9,$B13:K13,1))),"П:",""),""),""))</f>
        <v/>
      </c>
      <c r="M13" s="65" t="str">
        <f>IFERROR(LOOKUP(MATCH($B13,INDEX($AL$3:$AT$33,MATCH(M$12,$AK$3:$AK$33,),),),{0,3,6},{"Д",1,2}),IF(MAX(N3:$AG3)=0,IFERROR("П:"&amp;2/SUBSTITUTE(INDEX($B13:L13,MAX(MATCH("яя",$B13:L13,1),MATCH(9,$B13:L13,1))),"П:",""),""),""))</f>
        <v/>
      </c>
      <c r="N13" s="65" t="str">
        <f>IFERROR(LOOKUP(MATCH($B13,INDEX($AL$3:$AT$33,MATCH(N$12,$AK$3:$AK$33,),),),{0,3,6},{"Д",1,2}),IF(MAX(O3:$AG3)=0,IFERROR("П:"&amp;2/SUBSTITUTE(INDEX($B13:M13,MAX(MATCH("яя",$B13:M13,1),MATCH(9,$B13:M13,1))),"П:",""),""),""))</f>
        <v/>
      </c>
      <c r="O13" s="65" t="str">
        <f>IFERROR(LOOKUP(MATCH($B13,INDEX($AL$3:$AT$33,MATCH(O$12,$AK$3:$AK$33,),),),{0,3,6},{"Д",1,2}),IF(MAX(P3:$AG3)=0,IFERROR("П:"&amp;2/SUBSTITUTE(INDEX($B13:N13,MAX(MATCH("яя",$B13:N13,1),MATCH(9,$B13:N13,1))),"П:",""),""),""))</f>
        <v/>
      </c>
      <c r="P13" s="65" t="str">
        <f>IFERROR(LOOKUP(MATCH($B13,INDEX($AL$3:$AT$33,MATCH(P$12,$AK$3:$AK$33,),),),{0,3,6},{"Д",1,2}),IF(MAX(Q3:$AG3)=0,IFERROR("П:"&amp;2/SUBSTITUTE(INDEX($B13:O13,MAX(MATCH("яя",$B13:O13,1),MATCH(9,$B13:O13,1))),"П:",""),""),""))</f>
        <v/>
      </c>
      <c r="Q13" s="65" t="str">
        <f>IFERROR(LOOKUP(MATCH($B13,INDEX($AL$3:$AT$33,MATCH(Q$12,$AK$3:$AK$33,),),),{0,3,6},{"Д",1,2}),IF(MAX(R3:$AG3)=0,IFERROR("П:"&amp;2/SUBSTITUTE(INDEX($B13:P13,MAX(MATCH("яя",$B13:P13,1),MATCH(9,$B13:P13,1))),"П:",""),""),""))</f>
        <v/>
      </c>
      <c r="R13" s="65" t="str">
        <f>IFERROR(LOOKUP(MATCH($B13,INDEX($AL$3:$AT$33,MATCH(R$12,$AK$3:$AK$33,),),),{0,3,6},{"Д",1,2}),IF(MAX(S3:$AG3)=0,IFERROR("П:"&amp;2/SUBSTITUTE(INDEX($B13:Q13,MAX(MATCH("яя",$B13:Q13,1),MATCH(9,$B13:Q13,1))),"П:",""),""),""))</f>
        <v/>
      </c>
      <c r="S13" s="65" t="str">
        <f>IFERROR(LOOKUP(MATCH($B13,INDEX($AL$3:$AT$33,MATCH(S$12,$AK$3:$AK$33,),),),{0,3,6},{"Д",1,2}),IF(MAX(T3:$AG3)=0,IFERROR("П:"&amp;2/SUBSTITUTE(INDEX($B13:R13,MAX(MATCH("яя",$B13:R13,1),MATCH(9,$B13:R13,1))),"П:",""),""),""))</f>
        <v/>
      </c>
      <c r="T13" s="65" t="str">
        <f>IFERROR(LOOKUP(MATCH($B13,INDEX($AL$3:$AT$33,MATCH(T$12,$AK$3:$AK$33,),),),{0,3,6},{"Д",1,2}),IF(MAX(U3:$AG3)=0,IFERROR("П:"&amp;2/SUBSTITUTE(INDEX($B13:S13,MAX(MATCH("яя",$B13:S13,1),MATCH(9,$B13:S13,1))),"П:",""),""),""))</f>
        <v/>
      </c>
      <c r="U13" s="65" t="str">
        <f>IFERROR(LOOKUP(MATCH($B13,INDEX($AL$3:$AT$33,MATCH(U$12,$AK$3:$AK$33,),),),{0,3,6},{"Д",1,2}),IF(MAX(V3:$AG3)=0,IFERROR("П:"&amp;2/SUBSTITUTE(INDEX($B13:T13,MAX(MATCH("яя",$B13:T13,1),MATCH(9,$B13:T13,1))),"П:",""),""),""))</f>
        <v/>
      </c>
      <c r="V13" s="65">
        <f>IFERROR(LOOKUP(MATCH($B13,INDEX($AL$3:$AT$33,MATCH(V$12,$AK$3:$AK$33,),),),{0,3,6},{"Д",1,2}),IF(MAX(W3:$AG3)=0,IFERROR("П:"&amp;2/SUBSTITUTE(INDEX($B13:U13,MAX(MATCH("яя",$B13:U13,1),MATCH(9,$B13:U13,1))),"П:",""),""),""))</f>
        <v>1</v>
      </c>
      <c r="W13" s="65" t="str">
        <f>IFERROR(LOOKUP(MATCH($B13,INDEX($AL$3:$AT$33,MATCH(W$12,$AK$3:$AK$33,),),),{0,3,6},{"Д",1,2}),IF(MAX(X3:$AG3)=0,IFERROR("П:"&amp;2/SUBSTITUTE(INDEX($B13:V13,MAX(MATCH("яя",$B13:V13,1),MATCH(9,$B13:V13,1))),"П:",""),""),""))</f>
        <v>П:2</v>
      </c>
      <c r="X13" s="65" t="str">
        <f>IFERROR(LOOKUP(MATCH($B13,INDEX($AL$3:$AT$33,MATCH(X$12,$AK$3:$AK$33,),),),{0,3,6},{"Д",1,2}),IF(MAX(Y3:$AG3)=0,IFERROR("П:"&amp;2/SUBSTITUTE(INDEX($B13:W13,MAX(MATCH("яя",$B13:W13,1),MATCH(9,$B13:W13,1))),"П:",""),""),""))</f>
        <v>П:1</v>
      </c>
      <c r="Y13" s="65" t="str">
        <f>IFERROR(LOOKUP(MATCH($B13,INDEX($AL$3:$AT$33,MATCH(Y$12,$AK$3:$AK$33,),),),{0,3,6},{"Д",1,2}),IF(MAX(Z3:$AG3)=0,IFERROR("П:"&amp;2/SUBSTITUTE(INDEX($B13:X13,MAX(MATCH("яя",$B13:X13,1),MATCH(9,$B13:X13,1))),"П:",""),""),""))</f>
        <v>П:2</v>
      </c>
      <c r="Z13" s="65" t="str">
        <f>IFERROR(LOOKUP(MATCH($B13,INDEX($AL$3:$AT$33,MATCH(Z$12,$AK$3:$AK$33,),),),{0,3,6},{"Д",1,2}),IF(MAX(AA3:$AG3)=0,IFERROR("П:"&amp;2/SUBSTITUTE(INDEX($B13:Y13,MAX(MATCH("яя",$B13:Y13,1),MATCH(9,$B13:Y13,1))),"П:",""),""),""))</f>
        <v>П:1</v>
      </c>
      <c r="AA13" s="65" t="str">
        <f>IFERROR(LOOKUP(MATCH($B13,INDEX($AL$3:$AT$33,MATCH(AA$12,$AK$3:$AK$33,),),),{0,3,6},{"Д",1,2}),IF(MAX(AB3:$AG3)=0,IFERROR("П:"&amp;2/SUBSTITUTE(INDEX($B13:Z13,MAX(MATCH("яя",$B13:Z13,1),MATCH(9,$B13:Z13,1))),"П:",""),""),""))</f>
        <v>П:2</v>
      </c>
      <c r="AB13" s="65" t="str">
        <f>IFERROR(LOOKUP(MATCH($B13,INDEX($AL$3:$AT$33,MATCH(AB$12,$AK$3:$AK$33,),),),{0,3,6},{"Д",1,2}),IF(MAX(AC3:$AG3)=0,IFERROR("П:"&amp;2/SUBSTITUTE(INDEX($B13:AA13,MAX(MATCH("яя",$B13:AA13,1),MATCH(9,$B13:AA13,1))),"П:",""),""),""))</f>
        <v>П:1</v>
      </c>
      <c r="AC13" s="65" t="str">
        <f>IFERROR(LOOKUP(MATCH($B13,INDEX($AL$3:$AT$33,MATCH(AC$12,$AK$3:$AK$33,),),),{0,3,6},{"Д",1,2}),IF(MAX(AD3:$AG3)=0,IFERROR("П:"&amp;2/SUBSTITUTE(INDEX($B13:AB13,MAX(MATCH("яя",$B13:AB13,1),MATCH(9,$B13:AB13,1))),"П:",""),""),""))</f>
        <v>П:2</v>
      </c>
      <c r="AD13" s="65" t="str">
        <f>IFERROR(LOOKUP(MATCH($B13,INDEX($AL$3:$AT$33,MATCH(AD$12,$AK$3:$AK$33,),),),{0,3,6},{"Д",1,2}),IF(MAX(AE3:$AG3)=0,IFERROR("П:"&amp;2/SUBSTITUTE(INDEX($B13:AC13,MAX(MATCH("яя",$B13:AC13,1),MATCH(9,$B13:AC13,1))),"П:",""),""),""))</f>
        <v>П:1</v>
      </c>
      <c r="AE13" s="65" t="str">
        <f>IFERROR(LOOKUP(MATCH($B13,INDEX($AL$3:$AT$33,MATCH(AE$12,$AK$3:$AK$33,),),),{0,3,6},{"Д",1,2}),IF(MAX(AF3:$AG3)=0,IFERROR("П:"&amp;2/SUBSTITUTE(INDEX($B13:AD13,MAX(MATCH("яя",$B13:AD13,1),MATCH(9,$B13:AD13,1))),"П:",""),""),""))</f>
        <v>П:2</v>
      </c>
      <c r="AF13" s="65" t="str">
        <f>IFERROR(LOOKUP(MATCH($B13,INDEX($AL$3:$AT$33,MATCH(AF$12,$AK$3:$AK$33,),),),{0,3,6},{"Д",1,2}),IF(MAX(AG3:$AG3)=0,IFERROR("П:"&amp;2/SUBSTITUTE(INDEX($B13:AE13,MAX(MATCH("яя",$B13:AE13,1),MATCH(9,$B13:AE13,1))),"П:",""),""),""))</f>
        <v>П:1</v>
      </c>
      <c r="AG13" s="65" t="str">
        <f>IFERROR(LOOKUP(MATCH($B13,INDEX($AL$3:$AT$33,MATCH(AG$12,$AK$3:$AK$33,),),),{0,3,6},{"Д",1,2}),IF(MAX($AG3:AG3)=0,IFERROR("П:"&amp;2/SUBSTITUTE(INDEX($B13:AF13,MAX(MATCH("яя",$B13:AF13,1),MATCH(9,$B13:AF13,1))),"П:",""),""),""))</f>
        <v>П:2</v>
      </c>
      <c r="AH13" s="85"/>
      <c r="AI13" s="53">
        <f>SUM(C14:AG14)</f>
        <v>75</v>
      </c>
      <c r="AK13" s="5">
        <f t="shared" si="1"/>
        <v>45302</v>
      </c>
      <c r="AL13" s="33"/>
      <c r="AM13" s="34"/>
      <c r="AN13" s="34"/>
      <c r="AO13" s="34"/>
      <c r="AP13" s="34"/>
      <c r="AQ13" s="34"/>
      <c r="AR13" s="34"/>
      <c r="AS13" s="34"/>
      <c r="AT13" s="54"/>
    </row>
    <row r="14" spans="1:46" ht="19.5" thickBot="1" x14ac:dyDescent="0.35">
      <c r="A14" s="18"/>
      <c r="B14" s="75"/>
      <c r="C14" s="69">
        <f>IF(C13="","",5+(C13="Д")*5)</f>
        <v>5</v>
      </c>
      <c r="D14" s="69" t="str">
        <f t="shared" ref="D14:AG14" si="3">IF(D13="","",5+(D13="Д")*5)</f>
        <v/>
      </c>
      <c r="E14" s="69" t="str">
        <f t="shared" si="3"/>
        <v/>
      </c>
      <c r="F14" s="69">
        <f t="shared" si="3"/>
        <v>5</v>
      </c>
      <c r="G14" s="69">
        <f t="shared" si="3"/>
        <v>5</v>
      </c>
      <c r="H14" s="69" t="str">
        <f t="shared" si="3"/>
        <v/>
      </c>
      <c r="I14" s="69" t="str">
        <f t="shared" si="3"/>
        <v/>
      </c>
      <c r="J14" s="69" t="str">
        <f t="shared" si="3"/>
        <v/>
      </c>
      <c r="K14" s="69" t="str">
        <f t="shared" si="3"/>
        <v/>
      </c>
      <c r="L14" s="69" t="str">
        <f t="shared" si="3"/>
        <v/>
      </c>
      <c r="M14" s="69" t="str">
        <f t="shared" si="3"/>
        <v/>
      </c>
      <c r="N14" s="69" t="str">
        <f t="shared" si="3"/>
        <v/>
      </c>
      <c r="O14" s="69" t="str">
        <f t="shared" si="3"/>
        <v/>
      </c>
      <c r="P14" s="69" t="str">
        <f t="shared" si="3"/>
        <v/>
      </c>
      <c r="Q14" s="69" t="str">
        <f t="shared" si="3"/>
        <v/>
      </c>
      <c r="R14" s="69" t="str">
        <f t="shared" si="3"/>
        <v/>
      </c>
      <c r="S14" s="69" t="str">
        <f t="shared" si="3"/>
        <v/>
      </c>
      <c r="T14" s="69" t="str">
        <f t="shared" si="3"/>
        <v/>
      </c>
      <c r="U14" s="69" t="str">
        <f t="shared" si="3"/>
        <v/>
      </c>
      <c r="V14" s="69">
        <f t="shared" si="3"/>
        <v>5</v>
      </c>
      <c r="W14" s="69">
        <f t="shared" si="3"/>
        <v>5</v>
      </c>
      <c r="X14" s="69">
        <f t="shared" si="3"/>
        <v>5</v>
      </c>
      <c r="Y14" s="69">
        <f t="shared" si="3"/>
        <v>5</v>
      </c>
      <c r="Z14" s="69">
        <f t="shared" si="3"/>
        <v>5</v>
      </c>
      <c r="AA14" s="69">
        <f t="shared" si="3"/>
        <v>5</v>
      </c>
      <c r="AB14" s="69">
        <f t="shared" si="3"/>
        <v>5</v>
      </c>
      <c r="AC14" s="69">
        <f t="shared" si="3"/>
        <v>5</v>
      </c>
      <c r="AD14" s="69">
        <f t="shared" si="3"/>
        <v>5</v>
      </c>
      <c r="AE14" s="69">
        <f t="shared" si="3"/>
        <v>5</v>
      </c>
      <c r="AF14" s="69">
        <f t="shared" si="3"/>
        <v>5</v>
      </c>
      <c r="AG14" s="69">
        <f t="shared" si="3"/>
        <v>5</v>
      </c>
      <c r="AH14" s="86"/>
      <c r="AI14" s="55"/>
      <c r="AK14" s="5">
        <f t="shared" si="1"/>
        <v>45303</v>
      </c>
      <c r="AL14" s="33"/>
      <c r="AM14" s="34"/>
      <c r="AN14" s="34"/>
      <c r="AO14" s="34"/>
      <c r="AP14" s="34"/>
      <c r="AQ14" s="34"/>
      <c r="AR14" s="34"/>
      <c r="AS14" s="34"/>
      <c r="AT14" s="54"/>
    </row>
    <row r="15" spans="1:46" x14ac:dyDescent="0.3">
      <c r="A15" s="18"/>
      <c r="B15" s="77" t="str">
        <f>Параметры!B3</f>
        <v>Петр</v>
      </c>
      <c r="C15" s="71" t="str">
        <f>IFERROR(LOOKUP(MATCH($B15,INDEX($AL$3:$AT$33,MATCH(C$12,$AK$3:$AK$33,),),),{0,3,6},{"Д",1,2}),IF(MAX(D4:$AG4)=0,IFERROR("П:"&amp;2/SUBSTITUTE(INDEX($B15:B15,MAX(MATCH("яя",$B15:B15,1),MATCH(9,$B15:B15,1))),"П:",""),""),""))</f>
        <v/>
      </c>
      <c r="D15" s="71" t="str">
        <f>IFERROR(LOOKUP(MATCH($B15,INDEX($AL$3:$AT$33,MATCH(D$12,$AK$3:$AK$33,),),),{0,3,6},{"Д",1,2}),IF(MAX(E4:$AG4)=0,IFERROR("П:"&amp;2/SUBSTITUTE(INDEX($B15:C15,MAX(MATCH("яя",$B15:C15,1),MATCH(9,$B15:C15,1))),"П:",""),""),""))</f>
        <v>Д</v>
      </c>
      <c r="E15" s="71" t="str">
        <f>IFERROR(LOOKUP(MATCH($B15,INDEX($AL$3:$AT$33,MATCH(E$12,$AK$3:$AK$33,),),),{0,3,6},{"Д",1,2}),IF(MAX(F4:$AG4)=0,IFERROR("П:"&amp;2/SUBSTITUTE(INDEX($B15:D15,MAX(MATCH("яя",$B15:D15,1),MATCH(9,$B15:D15,1))),"П:",""),""),""))</f>
        <v>Д</v>
      </c>
      <c r="F15" s="71" t="str">
        <f>IFERROR(LOOKUP(MATCH($B15,INDEX($AL$3:$AT$33,MATCH(F$12,$AK$3:$AK$33,),),),{0,3,6},{"Д",1,2}),IF(MAX(G4:$AG4)=0,IFERROR("П:"&amp;2/SUBSTITUTE(INDEX($B15:E15,MAX(MATCH("яя",$B15:E15,1),MATCH(9,$B15:E15,1))),"П:",""),""),""))</f>
        <v/>
      </c>
      <c r="G15" s="71" t="str">
        <f>IFERROR(LOOKUP(MATCH($B15,INDEX($AL$3:$AT$33,MATCH(G$12,$AK$3:$AK$33,),),),{0,3,6},{"Д",1,2}),IF(MAX(H4:$AG4)=0,IFERROR("П:"&amp;2/SUBSTITUTE(INDEX($B15:F15,MAX(MATCH("яя",$B15:F15,1),MATCH(9,$B15:F15,1))),"П:",""),""),""))</f>
        <v/>
      </c>
      <c r="H15" s="71">
        <f>IFERROR(LOOKUP(MATCH($B15,INDEX($AL$3:$AT$33,MATCH(H$12,$AK$3:$AK$33,),),),{0,3,6},{"Д",1,2}),IF(MAX(I4:$AG4)=0,IFERROR("П:"&amp;2/SUBSTITUTE(INDEX($B15:G15,MAX(MATCH("яя",$B15:G15,1),MATCH(9,$B15:G15,1))),"П:",""),""),""))</f>
        <v>2</v>
      </c>
      <c r="I15" s="71" t="str">
        <f>IFERROR(LOOKUP(MATCH($B15,INDEX($AL$3:$AT$33,MATCH(I$12,$AK$3:$AK$33,),),),{0,3,6},{"Д",1,2}),IF(MAX(J4:$AG4)=0,IFERROR("П:"&amp;2/SUBSTITUTE(INDEX($B15:H15,MAX(MATCH("яя",$B15:H15,1),MATCH(9,$B15:H15,1))),"П:",""),""),""))</f>
        <v>П:1</v>
      </c>
      <c r="J15" s="71" t="str">
        <f>IFERROR(LOOKUP(MATCH($B15,INDEX($AL$3:$AT$33,MATCH(J$12,$AK$3:$AK$33,),),),{0,3,6},{"Д",1,2}),IF(MAX(K4:$AG4)=0,IFERROR("П:"&amp;2/SUBSTITUTE(INDEX($B15:I15,MAX(MATCH("яя",$B15:I15,1),MATCH(9,$B15:I15,1))),"П:",""),""),""))</f>
        <v>П:2</v>
      </c>
      <c r="K15" s="71" t="str">
        <f>IFERROR(LOOKUP(MATCH($B15,INDEX($AL$3:$AT$33,MATCH(K$12,$AK$3:$AK$33,),),),{0,3,6},{"Д",1,2}),IF(MAX(L4:$AG4)=0,IFERROR("П:"&amp;2/SUBSTITUTE(INDEX($B15:J15,MAX(MATCH("яя",$B15:J15,1),MATCH(9,$B15:J15,1))),"П:",""),""),""))</f>
        <v>П:1</v>
      </c>
      <c r="L15" s="71" t="str">
        <f>IFERROR(LOOKUP(MATCH($B15,INDEX($AL$3:$AT$33,MATCH(L$12,$AK$3:$AK$33,),),),{0,3,6},{"Д",1,2}),IF(MAX(M4:$AG4)=0,IFERROR("П:"&amp;2/SUBSTITUTE(INDEX($B15:K15,MAX(MATCH("яя",$B15:K15,1),MATCH(9,$B15:K15,1))),"П:",""),""),""))</f>
        <v>П:2</v>
      </c>
      <c r="M15" s="71" t="str">
        <f>IFERROR(LOOKUP(MATCH($B15,INDEX($AL$3:$AT$33,MATCH(M$12,$AK$3:$AK$33,),),),{0,3,6},{"Д",1,2}),IF(MAX(N4:$AG4)=0,IFERROR("П:"&amp;2/SUBSTITUTE(INDEX($B15:L15,MAX(MATCH("яя",$B15:L15,1),MATCH(9,$B15:L15,1))),"П:",""),""),""))</f>
        <v>П:1</v>
      </c>
      <c r="N15" s="71" t="str">
        <f>IFERROR(LOOKUP(MATCH($B15,INDEX($AL$3:$AT$33,MATCH(N$12,$AK$3:$AK$33,),),),{0,3,6},{"Д",1,2}),IF(MAX(O4:$AG4)=0,IFERROR("П:"&amp;2/SUBSTITUTE(INDEX($B15:M15,MAX(MATCH("яя",$B15:M15,1),MATCH(9,$B15:M15,1))),"П:",""),""),""))</f>
        <v>П:2</v>
      </c>
      <c r="O15" s="71" t="str">
        <f>IFERROR(LOOKUP(MATCH($B15,INDEX($AL$3:$AT$33,MATCH(O$12,$AK$3:$AK$33,),),),{0,3,6},{"Д",1,2}),IF(MAX(P4:$AG4)=0,IFERROR("П:"&amp;2/SUBSTITUTE(INDEX($B15:N15,MAX(MATCH("яя",$B15:N15,1),MATCH(9,$B15:N15,1))),"П:",""),""),""))</f>
        <v>П:1</v>
      </c>
      <c r="P15" s="71" t="str">
        <f>IFERROR(LOOKUP(MATCH($B15,INDEX($AL$3:$AT$33,MATCH(P$12,$AK$3:$AK$33,),),),{0,3,6},{"Д",1,2}),IF(MAX(Q4:$AG4)=0,IFERROR("П:"&amp;2/SUBSTITUTE(INDEX($B15:O15,MAX(MATCH("яя",$B15:O15,1),MATCH(9,$B15:O15,1))),"П:",""),""),""))</f>
        <v>П:2</v>
      </c>
      <c r="Q15" s="71" t="str">
        <f>IFERROR(LOOKUP(MATCH($B15,INDEX($AL$3:$AT$33,MATCH(Q$12,$AK$3:$AK$33,),),),{0,3,6},{"Д",1,2}),IF(MAX(R4:$AG4)=0,IFERROR("П:"&amp;2/SUBSTITUTE(INDEX($B15:P15,MAX(MATCH("яя",$B15:P15,1),MATCH(9,$B15:P15,1))),"П:",""),""),""))</f>
        <v>П:1</v>
      </c>
      <c r="R15" s="71" t="str">
        <f>IFERROR(LOOKUP(MATCH($B15,INDEX($AL$3:$AT$33,MATCH(R$12,$AK$3:$AK$33,),),),{0,3,6},{"Д",1,2}),IF(MAX(S4:$AG4)=0,IFERROR("П:"&amp;2/SUBSTITUTE(INDEX($B15:Q15,MAX(MATCH("яя",$B15:Q15,1),MATCH(9,$B15:Q15,1))),"П:",""),""),""))</f>
        <v>П:2</v>
      </c>
      <c r="S15" s="71" t="str">
        <f>IFERROR(LOOKUP(MATCH($B15,INDEX($AL$3:$AT$33,MATCH(S$12,$AK$3:$AK$33,),),),{0,3,6},{"Д",1,2}),IF(MAX(T4:$AG4)=0,IFERROR("П:"&amp;2/SUBSTITUTE(INDEX($B15:R15,MAX(MATCH("яя",$B15:R15,1),MATCH(9,$B15:R15,1))),"П:",""),""),""))</f>
        <v>П:1</v>
      </c>
      <c r="T15" s="71" t="str">
        <f>IFERROR(LOOKUP(MATCH($B15,INDEX($AL$3:$AT$33,MATCH(T$12,$AK$3:$AK$33,),),),{0,3,6},{"Д",1,2}),IF(MAX(U4:$AG4)=0,IFERROR("П:"&amp;2/SUBSTITUTE(INDEX($B15:S15,MAX(MATCH("яя",$B15:S15,1),MATCH(9,$B15:S15,1))),"П:",""),""),""))</f>
        <v>П:2</v>
      </c>
      <c r="U15" s="71" t="str">
        <f>IFERROR(LOOKUP(MATCH($B15,INDEX($AL$3:$AT$33,MATCH(U$12,$AK$3:$AK$33,),),),{0,3,6},{"Д",1,2}),IF(MAX(V4:$AG4)=0,IFERROR("П:"&amp;2/SUBSTITUTE(INDEX($B15:T15,MAX(MATCH("яя",$B15:T15,1),MATCH(9,$B15:T15,1))),"П:",""),""),""))</f>
        <v>П:1</v>
      </c>
      <c r="V15" s="71" t="str">
        <f>IFERROR(LOOKUP(MATCH($B15,INDEX($AL$3:$AT$33,MATCH(V$12,$AK$3:$AK$33,),),),{0,3,6},{"Д",1,2}),IF(MAX(W4:$AG4)=0,IFERROR("П:"&amp;2/SUBSTITUTE(INDEX($B15:U15,MAX(MATCH("яя",$B15:U15,1),MATCH(9,$B15:U15,1))),"П:",""),""),""))</f>
        <v>П:2</v>
      </c>
      <c r="W15" s="71" t="str">
        <f>IFERROR(LOOKUP(MATCH($B15,INDEX($AL$3:$AT$33,MATCH(W$12,$AK$3:$AK$33,),),),{0,3,6},{"Д",1,2}),IF(MAX(X4:$AG4)=0,IFERROR("П:"&amp;2/SUBSTITUTE(INDEX($B15:V15,MAX(MATCH("яя",$B15:V15,1),MATCH(9,$B15:V15,1))),"П:",""),""),""))</f>
        <v>П:1</v>
      </c>
      <c r="X15" s="71" t="str">
        <f>IFERROR(LOOKUP(MATCH($B15,INDEX($AL$3:$AT$33,MATCH(X$12,$AK$3:$AK$33,),),),{0,3,6},{"Д",1,2}),IF(MAX(Y4:$AG4)=0,IFERROR("П:"&amp;2/SUBSTITUTE(INDEX($B15:W15,MAX(MATCH("яя",$B15:W15,1),MATCH(9,$B15:W15,1))),"П:",""),""),""))</f>
        <v>П:2</v>
      </c>
      <c r="Y15" s="71" t="str">
        <f>IFERROR(LOOKUP(MATCH($B15,INDEX($AL$3:$AT$33,MATCH(Y$12,$AK$3:$AK$33,),),),{0,3,6},{"Д",1,2}),IF(MAX(Z4:$AG4)=0,IFERROR("П:"&amp;2/SUBSTITUTE(INDEX($B15:X15,MAX(MATCH("яя",$B15:X15,1),MATCH(9,$B15:X15,1))),"П:",""),""),""))</f>
        <v>П:1</v>
      </c>
      <c r="Z15" s="71" t="str">
        <f>IFERROR(LOOKUP(MATCH($B15,INDEX($AL$3:$AT$33,MATCH(Z$12,$AK$3:$AK$33,),),),{0,3,6},{"Д",1,2}),IF(MAX(AA4:$AG4)=0,IFERROR("П:"&amp;2/SUBSTITUTE(INDEX($B15:Y15,MAX(MATCH("яя",$B15:Y15,1),MATCH(9,$B15:Y15,1))),"П:",""),""),""))</f>
        <v>П:2</v>
      </c>
      <c r="AA15" s="71" t="str">
        <f>IFERROR(LOOKUP(MATCH($B15,INDEX($AL$3:$AT$33,MATCH(AA$12,$AK$3:$AK$33,),),),{0,3,6},{"Д",1,2}),IF(MAX(AB4:$AG4)=0,IFERROR("П:"&amp;2/SUBSTITUTE(INDEX($B15:Z15,MAX(MATCH("яя",$B15:Z15,1),MATCH(9,$B15:Z15,1))),"П:",""),""),""))</f>
        <v>П:1</v>
      </c>
      <c r="AB15" s="71" t="str">
        <f>IFERROR(LOOKUP(MATCH($B15,INDEX($AL$3:$AT$33,MATCH(AB$12,$AK$3:$AK$33,),),),{0,3,6},{"Д",1,2}),IF(MAX(AC4:$AG4)=0,IFERROR("П:"&amp;2/SUBSTITUTE(INDEX($B15:AA15,MAX(MATCH("яя",$B15:AA15,1),MATCH(9,$B15:AA15,1))),"П:",""),""),""))</f>
        <v>П:2</v>
      </c>
      <c r="AC15" s="71" t="str">
        <f>IFERROR(LOOKUP(MATCH($B15,INDEX($AL$3:$AT$33,MATCH(AC$12,$AK$3:$AK$33,),),),{0,3,6},{"Д",1,2}),IF(MAX(AD4:$AG4)=0,IFERROR("П:"&amp;2/SUBSTITUTE(INDEX($B15:AB15,MAX(MATCH("яя",$B15:AB15,1),MATCH(9,$B15:AB15,1))),"П:",""),""),""))</f>
        <v>П:1</v>
      </c>
      <c r="AD15" s="71" t="str">
        <f>IFERROR(LOOKUP(MATCH($B15,INDEX($AL$3:$AT$33,MATCH(AD$12,$AK$3:$AK$33,),),),{0,3,6},{"Д",1,2}),IF(MAX(AE4:$AG4)=0,IFERROR("П:"&amp;2/SUBSTITUTE(INDEX($B15:AC15,MAX(MATCH("яя",$B15:AC15,1),MATCH(9,$B15:AC15,1))),"П:",""),""),""))</f>
        <v>П:2</v>
      </c>
      <c r="AE15" s="71" t="str">
        <f>IFERROR(LOOKUP(MATCH($B15,INDEX($AL$3:$AT$33,MATCH(AE$12,$AK$3:$AK$33,),),),{0,3,6},{"Д",1,2}),IF(MAX(AF4:$AG4)=0,IFERROR("П:"&amp;2/SUBSTITUTE(INDEX($B15:AD15,MAX(MATCH("яя",$B15:AD15,1),MATCH(9,$B15:AD15,1))),"П:",""),""),""))</f>
        <v>П:1</v>
      </c>
      <c r="AF15" s="71" t="str">
        <f>IFERROR(LOOKUP(MATCH($B15,INDEX($AL$3:$AT$33,MATCH(AF$12,$AK$3:$AK$33,),),),{0,3,6},{"Д",1,2}),IF(MAX(AG4:$AG4)=0,IFERROR("П:"&amp;2/SUBSTITUTE(INDEX($B15:AE15,MAX(MATCH("яя",$B15:AE15,1),MATCH(9,$B15:AE15,1))),"П:",""),""),""))</f>
        <v>П:2</v>
      </c>
      <c r="AG15" s="71" t="str">
        <f>IFERROR(LOOKUP(MATCH($B15,INDEX($AL$3:$AT$33,MATCH(AG$12,$AK$3:$AK$33,),),),{0,3,6},{"Д",1,2}),IF(MAX($AG4:AG4)=0,IFERROR("П:"&amp;2/SUBSTITUTE(INDEX($B15:AF15,MAX(MATCH("яя",$B15:AF15,1),MATCH(9,$B15:AF15,1))),"П:",""),""),""))</f>
        <v>П:1</v>
      </c>
      <c r="AH15" s="87"/>
      <c r="AI15" s="78">
        <f>SUM(C16:AG16)</f>
        <v>150</v>
      </c>
      <c r="AK15" s="5">
        <f t="shared" si="1"/>
        <v>45304</v>
      </c>
      <c r="AL15" s="33"/>
      <c r="AM15" s="34"/>
      <c r="AN15" s="34"/>
      <c r="AO15" s="34"/>
      <c r="AP15" s="34"/>
      <c r="AQ15" s="34"/>
      <c r="AR15" s="34"/>
      <c r="AS15" s="34"/>
      <c r="AT15" s="54"/>
    </row>
    <row r="16" spans="1:46" ht="19.5" thickBot="1" x14ac:dyDescent="0.35">
      <c r="A16" s="18"/>
      <c r="B16" s="79"/>
      <c r="C16" s="73" t="str">
        <f t="shared" ref="C16:C18" si="4">IF(C15="","",5+(C15="Д")*5)</f>
        <v/>
      </c>
      <c r="D16" s="73">
        <f t="shared" ref="D16:D18" si="5">IF(D15="","",5+(D15="Д")*5)</f>
        <v>10</v>
      </c>
      <c r="E16" s="73">
        <f t="shared" ref="E16:E18" si="6">IF(E15="","",5+(E15="Д")*5)</f>
        <v>10</v>
      </c>
      <c r="F16" s="73" t="str">
        <f t="shared" ref="F16:F18" si="7">IF(F15="","",5+(F15="Д")*5)</f>
        <v/>
      </c>
      <c r="G16" s="73" t="str">
        <f t="shared" ref="G16:G18" si="8">IF(G15="","",5+(G15="Д")*5)</f>
        <v/>
      </c>
      <c r="H16" s="73">
        <f t="shared" ref="H16:H18" si="9">IF(H15="","",5+(H15="Д")*5)</f>
        <v>5</v>
      </c>
      <c r="I16" s="73">
        <f t="shared" ref="I16:I18" si="10">IF(I15="","",5+(I15="Д")*5)</f>
        <v>5</v>
      </c>
      <c r="J16" s="73">
        <f t="shared" ref="J16:J18" si="11">IF(J15="","",5+(J15="Д")*5)</f>
        <v>5</v>
      </c>
      <c r="K16" s="73">
        <f t="shared" ref="K16:K18" si="12">IF(K15="","",5+(K15="Д")*5)</f>
        <v>5</v>
      </c>
      <c r="L16" s="73">
        <f t="shared" ref="L16:L18" si="13">IF(L15="","",5+(L15="Д")*5)</f>
        <v>5</v>
      </c>
      <c r="M16" s="73">
        <f t="shared" ref="M16:M18" si="14">IF(M15="","",5+(M15="Д")*5)</f>
        <v>5</v>
      </c>
      <c r="N16" s="73">
        <f t="shared" ref="N16:N18" si="15">IF(N15="","",5+(N15="Д")*5)</f>
        <v>5</v>
      </c>
      <c r="O16" s="73">
        <f t="shared" ref="O16:O18" si="16">IF(O15="","",5+(O15="Д")*5)</f>
        <v>5</v>
      </c>
      <c r="P16" s="73">
        <f t="shared" ref="P16:P18" si="17">IF(P15="","",5+(P15="Д")*5)</f>
        <v>5</v>
      </c>
      <c r="Q16" s="73">
        <f t="shared" ref="Q16:Q18" si="18">IF(Q15="","",5+(Q15="Д")*5)</f>
        <v>5</v>
      </c>
      <c r="R16" s="73">
        <f t="shared" ref="R16:R18" si="19">IF(R15="","",5+(R15="Д")*5)</f>
        <v>5</v>
      </c>
      <c r="S16" s="73">
        <f t="shared" ref="S16:S18" si="20">IF(S15="","",5+(S15="Д")*5)</f>
        <v>5</v>
      </c>
      <c r="T16" s="73">
        <f t="shared" ref="T16:T18" si="21">IF(T15="","",5+(T15="Д")*5)</f>
        <v>5</v>
      </c>
      <c r="U16" s="73">
        <f t="shared" ref="U16:U18" si="22">IF(U15="","",5+(U15="Д")*5)</f>
        <v>5</v>
      </c>
      <c r="V16" s="73">
        <f t="shared" ref="V16:V18" si="23">IF(V15="","",5+(V15="Д")*5)</f>
        <v>5</v>
      </c>
      <c r="W16" s="73">
        <f t="shared" ref="W16:W18" si="24">IF(W15="","",5+(W15="Д")*5)</f>
        <v>5</v>
      </c>
      <c r="X16" s="73">
        <f t="shared" ref="X16:X18" si="25">IF(X15="","",5+(X15="Д")*5)</f>
        <v>5</v>
      </c>
      <c r="Y16" s="73">
        <f t="shared" ref="Y16:Y18" si="26">IF(Y15="","",5+(Y15="Д")*5)</f>
        <v>5</v>
      </c>
      <c r="Z16" s="73">
        <f t="shared" ref="Z16:Z18" si="27">IF(Z15="","",5+(Z15="Д")*5)</f>
        <v>5</v>
      </c>
      <c r="AA16" s="73">
        <f t="shared" ref="AA16:AA18" si="28">IF(AA15="","",5+(AA15="Д")*5)</f>
        <v>5</v>
      </c>
      <c r="AB16" s="73">
        <f t="shared" ref="AB16:AB18" si="29">IF(AB15="","",5+(AB15="Д")*5)</f>
        <v>5</v>
      </c>
      <c r="AC16" s="73">
        <f t="shared" ref="AC16:AC18" si="30">IF(AC15="","",5+(AC15="Д")*5)</f>
        <v>5</v>
      </c>
      <c r="AD16" s="73">
        <f t="shared" ref="AD16:AD18" si="31">IF(AD15="","",5+(AD15="Д")*5)</f>
        <v>5</v>
      </c>
      <c r="AE16" s="73">
        <f t="shared" ref="AE16:AE18" si="32">IF(AE15="","",5+(AE15="Д")*5)</f>
        <v>5</v>
      </c>
      <c r="AF16" s="73">
        <f t="shared" ref="AF16:AF18" si="33">IF(AF15="","",5+(AF15="Д")*5)</f>
        <v>5</v>
      </c>
      <c r="AG16" s="73">
        <f t="shared" ref="AG16:AG18" si="34">IF(AG15="","",5+(AG15="Д")*5)</f>
        <v>5</v>
      </c>
      <c r="AH16" s="88"/>
      <c r="AI16" s="80"/>
      <c r="AK16" s="5">
        <f t="shared" si="1"/>
        <v>45305</v>
      </c>
      <c r="AL16" s="49"/>
      <c r="AM16" s="50"/>
      <c r="AN16" s="50"/>
      <c r="AO16" s="50"/>
      <c r="AP16" s="50"/>
      <c r="AQ16" s="50"/>
      <c r="AR16" s="50"/>
      <c r="AS16" s="50"/>
      <c r="AT16" s="55"/>
    </row>
    <row r="17" spans="2:46" x14ac:dyDescent="0.3">
      <c r="B17" s="74" t="str">
        <f>Параметры!B4</f>
        <v>Василий</v>
      </c>
      <c r="C17" s="65">
        <f>IFERROR(LOOKUP(MATCH($B17,INDEX($AL$3:$AT$33,MATCH(C$12,$AK$3:$AK$33,),),),{0,3,6},{"Д",1,2}),IF(MAX(D5:$AG5)=0,IFERROR("П:"&amp;2/SUBSTITUTE(INDEX($B17:B17,MAX(MATCH("яя",$B17:B17,1),MATCH(9,$B17:B17,1))),"П:",""),""),""))</f>
        <v>2</v>
      </c>
      <c r="D17" s="65" t="str">
        <f>IFERROR(LOOKUP(MATCH($B17,INDEX($AL$3:$AT$33,MATCH(D$12,$AK$3:$AK$33,),),),{0,3,6},{"Д",1,2}),IF(MAX(E5:$AG5)=0,IFERROR("П:"&amp;2/SUBSTITUTE(INDEX($B17:C17,MAX(MATCH("яя",$B17:C17,1),MATCH(9,$B17:C17,1))),"П:",""),""),""))</f>
        <v/>
      </c>
      <c r="E17" s="65" t="str">
        <f>IFERROR(LOOKUP(MATCH($B17,INDEX($AL$3:$AT$33,MATCH(E$12,$AK$3:$AK$33,),),),{0,3,6},{"Д",1,2}),IF(MAX(F5:$AG5)=0,IFERROR("П:"&amp;2/SUBSTITUTE(INDEX($B17:D17,MAX(MATCH("яя",$B17:D17,1),MATCH(9,$B17:D17,1))),"П:",""),""),""))</f>
        <v/>
      </c>
      <c r="F17" s="65" t="str">
        <f>IFERROR(LOOKUP(MATCH($B17,INDEX($AL$3:$AT$33,MATCH(F$12,$AK$3:$AK$33,),),),{0,3,6},{"Д",1,2}),IF(MAX(G5:$AG5)=0,IFERROR("П:"&amp;2/SUBSTITUTE(INDEX($B17:E17,MAX(MATCH("яя",$B17:E17,1),MATCH(9,$B17:E17,1))),"П:",""),""),""))</f>
        <v/>
      </c>
      <c r="G17" s="65" t="str">
        <f>IFERROR(LOOKUP(MATCH($B17,INDEX($AL$3:$AT$33,MATCH(G$12,$AK$3:$AK$33,),),),{0,3,6},{"Д",1,2}),IF(MAX(H5:$AG5)=0,IFERROR("П:"&amp;2/SUBSTITUTE(INDEX($B17:F17,MAX(MATCH("яя",$B17:F17,1),MATCH(9,$B17:F17,1))),"П:",""),""),""))</f>
        <v/>
      </c>
      <c r="H17" s="65" t="str">
        <f>IFERROR(LOOKUP(MATCH($B17,INDEX($AL$3:$AT$33,MATCH(H$12,$AK$3:$AK$33,),),),{0,3,6},{"Д",1,2}),IF(MAX(I5:$AG5)=0,IFERROR("П:"&amp;2/SUBSTITUTE(INDEX($B17:G17,MAX(MATCH("яя",$B17:G17,1),MATCH(9,$B17:G17,1))),"П:",""),""),""))</f>
        <v/>
      </c>
      <c r="I17" s="65" t="str">
        <f>IFERROR(LOOKUP(MATCH($B17,INDEX($AL$3:$AT$33,MATCH(I$12,$AK$3:$AK$33,),),),{0,3,6},{"Д",1,2}),IF(MAX(J5:$AG5)=0,IFERROR("П:"&amp;2/SUBSTITUTE(INDEX($B17:H17,MAX(MATCH("яя",$B17:H17,1),MATCH(9,$B17:H17,1))),"П:",""),""),""))</f>
        <v/>
      </c>
      <c r="J17" s="65" t="str">
        <f>IFERROR(LOOKUP(MATCH($B17,INDEX($AL$3:$AT$33,MATCH(J$12,$AK$3:$AK$33,),),),{0,3,6},{"Д",1,2}),IF(MAX(K5:$AG5)=0,IFERROR("П:"&amp;2/SUBSTITUTE(INDEX($B17:I17,MAX(MATCH("яя",$B17:I17,1),MATCH(9,$B17:I17,1))),"П:",""),""),""))</f>
        <v/>
      </c>
      <c r="K17" s="65">
        <f>IFERROR(LOOKUP(MATCH($B17,INDEX($AL$3:$AT$33,MATCH(K$12,$AK$3:$AK$33,),),),{0,3,6},{"Д",1,2}),IF(MAX(L5:$AG5)=0,IFERROR("П:"&amp;2/SUBSTITUTE(INDEX($B17:J17,MAX(MATCH("яя",$B17:J17,1),MATCH(9,$B17:J17,1))),"П:",""),""),""))</f>
        <v>1</v>
      </c>
      <c r="L17" s="65" t="str">
        <f>IFERROR(LOOKUP(MATCH($B17,INDEX($AL$3:$AT$33,MATCH(L$12,$AK$3:$AK$33,),),),{0,3,6},{"Д",1,2}),IF(MAX(M5:$AG5)=0,IFERROR("П:"&amp;2/SUBSTITUTE(INDEX($B17:K17,MAX(MATCH("яя",$B17:K17,1),MATCH(9,$B17:K17,1))),"П:",""),""),""))</f>
        <v>П:2</v>
      </c>
      <c r="M17" s="65" t="str">
        <f>IFERROR(LOOKUP(MATCH($B17,INDEX($AL$3:$AT$33,MATCH(M$12,$AK$3:$AK$33,),),),{0,3,6},{"Д",1,2}),IF(MAX(N5:$AG5)=0,IFERROR("П:"&amp;2/SUBSTITUTE(INDEX($B17:L17,MAX(MATCH("яя",$B17:L17,1),MATCH(9,$B17:L17,1))),"П:",""),""),""))</f>
        <v>П:1</v>
      </c>
      <c r="N17" s="65" t="str">
        <f>IFERROR(LOOKUP(MATCH($B17,INDEX($AL$3:$AT$33,MATCH(N$12,$AK$3:$AK$33,),),),{0,3,6},{"Д",1,2}),IF(MAX(O5:$AG5)=0,IFERROR("П:"&amp;2/SUBSTITUTE(INDEX($B17:M17,MAX(MATCH("яя",$B17:M17,1),MATCH(9,$B17:M17,1))),"П:",""),""),""))</f>
        <v>П:2</v>
      </c>
      <c r="O17" s="65" t="str">
        <f>IFERROR(LOOKUP(MATCH($B17,INDEX($AL$3:$AT$33,MATCH(O$12,$AK$3:$AK$33,),),),{0,3,6},{"Д",1,2}),IF(MAX(P5:$AG5)=0,IFERROR("П:"&amp;2/SUBSTITUTE(INDEX($B17:N17,MAX(MATCH("яя",$B17:N17,1),MATCH(9,$B17:N17,1))),"П:",""),""),""))</f>
        <v>П:1</v>
      </c>
      <c r="P17" s="65" t="str">
        <f>IFERROR(LOOKUP(MATCH($B17,INDEX($AL$3:$AT$33,MATCH(P$12,$AK$3:$AK$33,),),),{0,3,6},{"Д",1,2}),IF(MAX(Q5:$AG5)=0,IFERROR("П:"&amp;2/SUBSTITUTE(INDEX($B17:O17,MAX(MATCH("яя",$B17:O17,1),MATCH(9,$B17:O17,1))),"П:",""),""),""))</f>
        <v>П:2</v>
      </c>
      <c r="Q17" s="65" t="str">
        <f>IFERROR(LOOKUP(MATCH($B17,INDEX($AL$3:$AT$33,MATCH(Q$12,$AK$3:$AK$33,),),),{0,3,6},{"Д",1,2}),IF(MAX(R5:$AG5)=0,IFERROR("П:"&amp;2/SUBSTITUTE(INDEX($B17:P17,MAX(MATCH("яя",$B17:P17,1),MATCH(9,$B17:P17,1))),"П:",""),""),""))</f>
        <v>Д</v>
      </c>
      <c r="R17" s="65" t="str">
        <f>IFERROR(LOOKUP(MATCH($B17,INDEX($AL$3:$AT$33,MATCH(R$12,$AK$3:$AK$33,),),),{0,3,6},{"Д",1,2}),IF(MAX(S5:$AG5)=0,IFERROR("П:"&amp;2/SUBSTITUTE(INDEX($B17:Q17,MAX(MATCH("яя",$B17:Q17,1),MATCH(9,$B17:Q17,1))),"П:",""),""),""))</f>
        <v/>
      </c>
      <c r="S17" s="65" t="str">
        <f>IFERROR(LOOKUP(MATCH($B17,INDEX($AL$3:$AT$33,MATCH(S$12,$AK$3:$AK$33,),),),{0,3,6},{"Д",1,2}),IF(MAX(T5:$AG5)=0,IFERROR("П:"&amp;2/SUBSTITUTE(INDEX($B17:R17,MAX(MATCH("яя",$B17:R17,1),MATCH(9,$B17:R17,1))),"П:",""),""),""))</f>
        <v/>
      </c>
      <c r="T17" s="65" t="str">
        <f>IFERROR(LOOKUP(MATCH($B17,INDEX($AL$3:$AT$33,MATCH(T$12,$AK$3:$AK$33,),),),{0,3,6},{"Д",1,2}),IF(MAX(U5:$AG5)=0,IFERROR("П:"&amp;2/SUBSTITUTE(INDEX($B17:S17,MAX(MATCH("яя",$B17:S17,1),MATCH(9,$B17:S17,1))),"П:",""),""),""))</f>
        <v/>
      </c>
      <c r="U17" s="65" t="str">
        <f>IFERROR(LOOKUP(MATCH($B17,INDEX($AL$3:$AT$33,MATCH(U$12,$AK$3:$AK$33,),),),{0,3,6},{"Д",1,2}),IF(MAX(V5:$AG5)=0,IFERROR("П:"&amp;2/SUBSTITUTE(INDEX($B17:T17,MAX(MATCH("яя",$B17:T17,1),MATCH(9,$B17:T17,1))),"П:",""),""),""))</f>
        <v/>
      </c>
      <c r="V17" s="65" t="str">
        <f>IFERROR(LOOKUP(MATCH($B17,INDEX($AL$3:$AT$33,MATCH(V$12,$AK$3:$AK$33,),),),{0,3,6},{"Д",1,2}),IF(MAX(W5:$AG5)=0,IFERROR("П:"&amp;2/SUBSTITUTE(INDEX($B17:U17,MAX(MATCH("яя",$B17:U17,1),MATCH(9,$B17:U17,1))),"П:",""),""),""))</f>
        <v/>
      </c>
      <c r="W17" s="65" t="str">
        <f>IFERROR(LOOKUP(MATCH($B17,INDEX($AL$3:$AT$33,MATCH(W$12,$AK$3:$AK$33,),),),{0,3,6},{"Д",1,2}),IF(MAX(X5:$AG5)=0,IFERROR("П:"&amp;2/SUBSTITUTE(INDEX($B17:V17,MAX(MATCH("яя",$B17:V17,1),MATCH(9,$B17:V17,1))),"П:",""),""),""))</f>
        <v/>
      </c>
      <c r="X17" s="65" t="str">
        <f>IFERROR(LOOKUP(MATCH($B17,INDEX($AL$3:$AT$33,MATCH(X$12,$AK$3:$AK$33,),),),{0,3,6},{"Д",1,2}),IF(MAX(Y5:$AG5)=0,IFERROR("П:"&amp;2/SUBSTITUTE(INDEX($B17:W17,MAX(MATCH("яя",$B17:W17,1),MATCH(9,$B17:W17,1))),"П:",""),""),""))</f>
        <v/>
      </c>
      <c r="Y17" s="65" t="str">
        <f>IFERROR(LOOKUP(MATCH($B17,INDEX($AL$3:$AT$33,MATCH(Y$12,$AK$3:$AK$33,),),),{0,3,6},{"Д",1,2}),IF(MAX(Z5:$AG5)=0,IFERROR("П:"&amp;2/SUBSTITUTE(INDEX($B17:X17,MAX(MATCH("яя",$B17:X17,1),MATCH(9,$B17:X17,1))),"П:",""),""),""))</f>
        <v/>
      </c>
      <c r="Z17" s="65" t="str">
        <f>IFERROR(LOOKUP(MATCH($B17,INDEX($AL$3:$AT$33,MATCH(Z$12,$AK$3:$AK$33,),),),{0,3,6},{"Д",1,2}),IF(MAX(AA5:$AG5)=0,IFERROR("П:"&amp;2/SUBSTITUTE(INDEX($B17:Y17,MAX(MATCH("яя",$B17:Y17,1),MATCH(9,$B17:Y17,1))),"П:",""),""),""))</f>
        <v/>
      </c>
      <c r="AA17" s="65" t="str">
        <f>IFERROR(LOOKUP(MATCH($B17,INDEX($AL$3:$AT$33,MATCH(AA$12,$AK$3:$AK$33,),),),{0,3,6},{"Д",1,2}),IF(MAX(AB5:$AG5)=0,IFERROR("П:"&amp;2/SUBSTITUTE(INDEX($B17:Z17,MAX(MATCH("яя",$B17:Z17,1),MATCH(9,$B17:Z17,1))),"П:",""),""),""))</f>
        <v/>
      </c>
      <c r="AB17" s="65" t="str">
        <f>IFERROR(LOOKUP(MATCH($B17,INDEX($AL$3:$AT$33,MATCH(AB$12,$AK$3:$AK$33,),),),{0,3,6},{"Д",1,2}),IF(MAX(AC5:$AG5)=0,IFERROR("П:"&amp;2/SUBSTITUTE(INDEX($B17:AA17,MAX(MATCH("яя",$B17:AA17,1),MATCH(9,$B17:AA17,1))),"П:",""),""),""))</f>
        <v/>
      </c>
      <c r="AC17" s="65" t="str">
        <f>IFERROR(LOOKUP(MATCH($B17,INDEX($AL$3:$AT$33,MATCH(AC$12,$AK$3:$AK$33,),),),{0,3,6},{"Д",1,2}),IF(MAX(AD5:$AG5)=0,IFERROR("П:"&amp;2/SUBSTITUTE(INDEX($B17:AB17,MAX(MATCH("яя",$B17:AB17,1),MATCH(9,$B17:AB17,1))),"П:",""),""),""))</f>
        <v/>
      </c>
      <c r="AD17" s="65" t="str">
        <f>IFERROR(LOOKUP(MATCH($B17,INDEX($AL$3:$AT$33,MATCH(AD$12,$AK$3:$AK$33,),),),{0,3,6},{"Д",1,2}),IF(MAX(AE5:$AG5)=0,IFERROR("П:"&amp;2/SUBSTITUTE(INDEX($B17:AC17,MAX(MATCH("яя",$B17:AC17,1),MATCH(9,$B17:AC17,1))),"П:",""),""),""))</f>
        <v/>
      </c>
      <c r="AE17" s="65" t="str">
        <f>IFERROR(LOOKUP(MATCH($B17,INDEX($AL$3:$AT$33,MATCH(AE$12,$AK$3:$AK$33,),),),{0,3,6},{"Д",1,2}),IF(MAX(AF5:$AG5)=0,IFERROR("П:"&amp;2/SUBSTITUTE(INDEX($B17:AD17,MAX(MATCH("яя",$B17:AD17,1),MATCH(9,$B17:AD17,1))),"П:",""),""),""))</f>
        <v/>
      </c>
      <c r="AF17" s="65" t="str">
        <f>IFERROR(LOOKUP(MATCH($B17,INDEX($AL$3:$AT$33,MATCH(AF$12,$AK$3:$AK$33,),),),{0,3,6},{"Д",1,2}),IF(MAX(AG5:$AG5)=0,IFERROR("П:"&amp;2/SUBSTITUTE(INDEX($B17:AE17,MAX(MATCH("яя",$B17:AE17,1),MATCH(9,$B17:AE17,1))),"П:",""),""),""))</f>
        <v/>
      </c>
      <c r="AG17" s="65" t="str">
        <f>IFERROR(LOOKUP(MATCH($B17,INDEX($AL$3:$AT$33,MATCH(AG$12,$AK$3:$AK$33,),),),{0,3,6},{"Д",1,2}),IF(MAX($AG5:AH5)=0,IFERROR("П:"&amp;2/SUBSTITUTE(INDEX($B17:AF17,MAX(MATCH("яя",$B17:AF17,1),MATCH(9,$B17:AF17,1))),"П:",""),""),""))</f>
        <v/>
      </c>
      <c r="AH17" s="85"/>
      <c r="AI17" s="53">
        <f>SUM(C18:AG18)</f>
        <v>45</v>
      </c>
      <c r="AK17" s="5">
        <f t="shared" si="1"/>
        <v>45306</v>
      </c>
      <c r="AL17" s="51" t="s">
        <v>12</v>
      </c>
      <c r="AM17" s="52"/>
      <c r="AN17" s="52"/>
      <c r="AO17" s="52"/>
      <c r="AP17" s="52"/>
      <c r="AQ17" s="52"/>
      <c r="AR17" s="52"/>
      <c r="AS17" s="52"/>
      <c r="AT17" s="56"/>
    </row>
    <row r="18" spans="2:46" ht="19.5" thickBot="1" x14ac:dyDescent="0.35">
      <c r="B18" s="75"/>
      <c r="C18" s="69">
        <f t="shared" ref="C18" si="35">IF(C17="","",5+(C17="Д")*5)</f>
        <v>5</v>
      </c>
      <c r="D18" s="69" t="str">
        <f t="shared" ref="D18" si="36">IF(D17="","",5+(D17="Д")*5)</f>
        <v/>
      </c>
      <c r="E18" s="69" t="str">
        <f t="shared" ref="E18" si="37">IF(E17="","",5+(E17="Д")*5)</f>
        <v/>
      </c>
      <c r="F18" s="69" t="str">
        <f t="shared" ref="F18" si="38">IF(F17="","",5+(F17="Д")*5)</f>
        <v/>
      </c>
      <c r="G18" s="69" t="str">
        <f t="shared" ref="G18" si="39">IF(G17="","",5+(G17="Д")*5)</f>
        <v/>
      </c>
      <c r="H18" s="69" t="str">
        <f t="shared" ref="H18" si="40">IF(H17="","",5+(H17="Д")*5)</f>
        <v/>
      </c>
      <c r="I18" s="69" t="str">
        <f t="shared" ref="I18" si="41">IF(I17="","",5+(I17="Д")*5)</f>
        <v/>
      </c>
      <c r="J18" s="69" t="str">
        <f t="shared" ref="J18" si="42">IF(J17="","",5+(J17="Д")*5)</f>
        <v/>
      </c>
      <c r="K18" s="69">
        <f t="shared" ref="K18" si="43">IF(K17="","",5+(K17="Д")*5)</f>
        <v>5</v>
      </c>
      <c r="L18" s="69">
        <f t="shared" ref="L18" si="44">IF(L17="","",5+(L17="Д")*5)</f>
        <v>5</v>
      </c>
      <c r="M18" s="69">
        <f t="shared" ref="M18" si="45">IF(M17="","",5+(M17="Д")*5)</f>
        <v>5</v>
      </c>
      <c r="N18" s="69">
        <f t="shared" ref="N18" si="46">IF(N17="","",5+(N17="Д")*5)</f>
        <v>5</v>
      </c>
      <c r="O18" s="69">
        <f t="shared" ref="O18" si="47">IF(O17="","",5+(O17="Д")*5)</f>
        <v>5</v>
      </c>
      <c r="P18" s="69">
        <f t="shared" ref="P18" si="48">IF(P17="","",5+(P17="Д")*5)</f>
        <v>5</v>
      </c>
      <c r="Q18" s="69">
        <f t="shared" ref="Q18" si="49">IF(Q17="","",5+(Q17="Д")*5)</f>
        <v>10</v>
      </c>
      <c r="R18" s="69" t="str">
        <f t="shared" ref="R18" si="50">IF(R17="","",5+(R17="Д")*5)</f>
        <v/>
      </c>
      <c r="S18" s="69" t="str">
        <f t="shared" ref="S18" si="51">IF(S17="","",5+(S17="Д")*5)</f>
        <v/>
      </c>
      <c r="T18" s="69" t="str">
        <f t="shared" ref="T18" si="52">IF(T17="","",5+(T17="Д")*5)</f>
        <v/>
      </c>
      <c r="U18" s="69" t="str">
        <f t="shared" ref="U18" si="53">IF(U17="","",5+(U17="Д")*5)</f>
        <v/>
      </c>
      <c r="V18" s="69" t="str">
        <f t="shared" ref="V18" si="54">IF(V17="","",5+(V17="Д")*5)</f>
        <v/>
      </c>
      <c r="W18" s="69" t="str">
        <f t="shared" ref="W18" si="55">IF(W17="","",5+(W17="Д")*5)</f>
        <v/>
      </c>
      <c r="X18" s="69" t="str">
        <f t="shared" ref="X18" si="56">IF(X17="","",5+(X17="Д")*5)</f>
        <v/>
      </c>
      <c r="Y18" s="69" t="str">
        <f t="shared" ref="Y18" si="57">IF(Y17="","",5+(Y17="Д")*5)</f>
        <v/>
      </c>
      <c r="Z18" s="69" t="str">
        <f t="shared" ref="Z18" si="58">IF(Z17="","",5+(Z17="Д")*5)</f>
        <v/>
      </c>
      <c r="AA18" s="69" t="str">
        <f t="shared" ref="AA18" si="59">IF(AA17="","",5+(AA17="Д")*5)</f>
        <v/>
      </c>
      <c r="AB18" s="69" t="str">
        <f t="shared" ref="AB18" si="60">IF(AB17="","",5+(AB17="Д")*5)</f>
        <v/>
      </c>
      <c r="AC18" s="69" t="str">
        <f t="shared" ref="AC18" si="61">IF(AC17="","",5+(AC17="Д")*5)</f>
        <v/>
      </c>
      <c r="AD18" s="69" t="str">
        <f t="shared" ref="AD18" si="62">IF(AD17="","",5+(AD17="Д")*5)</f>
        <v/>
      </c>
      <c r="AE18" s="69" t="str">
        <f t="shared" ref="AE18" si="63">IF(AE17="","",5+(AE17="Д")*5)</f>
        <v/>
      </c>
      <c r="AF18" s="69" t="str">
        <f t="shared" ref="AF18" si="64">IF(AF17="","",5+(AF17="Д")*5)</f>
        <v/>
      </c>
      <c r="AG18" s="69" t="str">
        <f t="shared" ref="AG18" si="65">IF(AG17="","",5+(AG17="Д")*5)</f>
        <v/>
      </c>
      <c r="AH18" s="86"/>
      <c r="AI18" s="55"/>
      <c r="AK18" s="5">
        <f t="shared" si="1"/>
        <v>45307</v>
      </c>
      <c r="AL18" s="45"/>
      <c r="AM18" s="35"/>
      <c r="AN18" s="35"/>
      <c r="AO18" s="35"/>
      <c r="AP18" s="35"/>
      <c r="AQ18" s="35"/>
      <c r="AR18" s="35"/>
      <c r="AS18" s="35"/>
      <c r="AT18" s="36"/>
    </row>
    <row r="19" spans="2:46" x14ac:dyDescent="0.3">
      <c r="AK19" s="5">
        <f t="shared" si="1"/>
        <v>45308</v>
      </c>
      <c r="AL19" s="45"/>
      <c r="AM19" s="35"/>
      <c r="AN19" s="35"/>
      <c r="AO19" s="35"/>
      <c r="AP19" s="35"/>
      <c r="AQ19" s="35"/>
      <c r="AR19" s="35"/>
      <c r="AS19" s="35"/>
      <c r="AT19" s="36"/>
    </row>
    <row r="20" spans="2:46" x14ac:dyDescent="0.3">
      <c r="AK20" s="5">
        <f t="shared" si="1"/>
        <v>45309</v>
      </c>
      <c r="AL20" s="45"/>
      <c r="AM20" s="35"/>
      <c r="AN20" s="35"/>
      <c r="AO20" s="35"/>
      <c r="AP20" s="35"/>
      <c r="AQ20" s="35"/>
      <c r="AR20" s="35"/>
      <c r="AS20" s="35"/>
      <c r="AT20" s="36"/>
    </row>
    <row r="21" spans="2:46" x14ac:dyDescent="0.3">
      <c r="AK21" s="5">
        <f t="shared" si="1"/>
        <v>45310</v>
      </c>
      <c r="AL21" s="45"/>
      <c r="AM21" s="35"/>
      <c r="AN21" s="35"/>
      <c r="AO21" s="35"/>
      <c r="AP21" s="35"/>
      <c r="AQ21" s="35"/>
      <c r="AR21" s="35"/>
      <c r="AS21" s="35"/>
      <c r="AT21" s="36"/>
    </row>
    <row r="22" spans="2:46" x14ac:dyDescent="0.3">
      <c r="AK22" s="5">
        <f t="shared" si="1"/>
        <v>45311</v>
      </c>
      <c r="AL22" s="45"/>
      <c r="AM22" s="35"/>
      <c r="AN22" s="35"/>
      <c r="AO22" s="35" t="s">
        <v>10</v>
      </c>
      <c r="AP22" s="35"/>
      <c r="AQ22" s="35"/>
      <c r="AR22" s="35"/>
      <c r="AS22" s="35"/>
      <c r="AT22" s="36"/>
    </row>
    <row r="23" spans="2:46" ht="19.5" thickBot="1" x14ac:dyDescent="0.35">
      <c r="AK23" s="5">
        <f t="shared" si="1"/>
        <v>45312</v>
      </c>
      <c r="AL23" s="46"/>
      <c r="AM23" s="37"/>
      <c r="AN23" s="37"/>
      <c r="AO23" s="37"/>
      <c r="AP23" s="37"/>
      <c r="AQ23" s="37"/>
      <c r="AR23" s="37"/>
      <c r="AS23" s="37"/>
      <c r="AT23" s="38"/>
    </row>
    <row r="24" spans="2:46" x14ac:dyDescent="0.3">
      <c r="AK24" s="5">
        <f t="shared" si="1"/>
        <v>45313</v>
      </c>
      <c r="AL24" s="47"/>
      <c r="AM24" s="48"/>
      <c r="AN24" s="48"/>
      <c r="AO24" s="48"/>
      <c r="AP24" s="48"/>
      <c r="AQ24" s="48"/>
      <c r="AR24" s="48"/>
      <c r="AS24" s="48"/>
      <c r="AT24" s="53"/>
    </row>
    <row r="25" spans="2:46" x14ac:dyDescent="0.3">
      <c r="AK25" s="5">
        <f t="shared" si="1"/>
        <v>45314</v>
      </c>
      <c r="AL25" s="33"/>
      <c r="AM25" s="34"/>
      <c r="AN25" s="34"/>
      <c r="AO25" s="34"/>
      <c r="AP25" s="34"/>
      <c r="AQ25" s="34"/>
      <c r="AR25" s="34"/>
      <c r="AS25" s="34"/>
      <c r="AT25" s="54"/>
    </row>
    <row r="26" spans="2:46" x14ac:dyDescent="0.3">
      <c r="AK26" s="5">
        <f t="shared" si="1"/>
        <v>45315</v>
      </c>
      <c r="AL26" s="33"/>
      <c r="AM26" s="34"/>
      <c r="AN26" s="34"/>
      <c r="AO26" s="34"/>
      <c r="AP26" s="34"/>
      <c r="AQ26" s="34"/>
      <c r="AR26" s="34"/>
      <c r="AS26" s="34"/>
      <c r="AT26" s="54"/>
    </row>
    <row r="27" spans="2:46" x14ac:dyDescent="0.3">
      <c r="L27" s="57"/>
      <c r="M27" s="57"/>
      <c r="N27" s="57"/>
      <c r="AK27" s="5">
        <f t="shared" si="1"/>
        <v>45316</v>
      </c>
      <c r="AL27" s="33"/>
      <c r="AM27" s="34"/>
      <c r="AN27" s="34"/>
      <c r="AO27" s="34"/>
      <c r="AP27" s="34"/>
      <c r="AQ27" s="34"/>
      <c r="AR27" s="34"/>
      <c r="AS27" s="34"/>
      <c r="AT27" s="54"/>
    </row>
    <row r="28" spans="2:46" x14ac:dyDescent="0.3">
      <c r="L28" s="57"/>
      <c r="M28" s="57"/>
      <c r="N28" s="57"/>
      <c r="AK28" s="5">
        <f t="shared" si="1"/>
        <v>45317</v>
      </c>
      <c r="AL28" s="33"/>
      <c r="AM28" s="34"/>
      <c r="AN28" s="34"/>
      <c r="AO28" s="34"/>
      <c r="AP28" s="34"/>
      <c r="AQ28" s="34"/>
      <c r="AR28" s="34"/>
      <c r="AS28" s="34"/>
      <c r="AT28" s="54"/>
    </row>
    <row r="29" spans="2:46" x14ac:dyDescent="0.3">
      <c r="L29" s="57"/>
      <c r="M29" s="57"/>
      <c r="N29" s="57"/>
      <c r="AK29" s="5">
        <f t="shared" si="1"/>
        <v>45318</v>
      </c>
      <c r="AL29" s="33"/>
      <c r="AM29" s="34"/>
      <c r="AN29" s="34"/>
      <c r="AO29" s="34"/>
      <c r="AP29" s="34"/>
      <c r="AQ29" s="34"/>
      <c r="AR29" s="34"/>
      <c r="AS29" s="34"/>
      <c r="AT29" s="54"/>
    </row>
    <row r="30" spans="2:46" ht="19.5" thickBot="1" x14ac:dyDescent="0.35">
      <c r="L30" s="57"/>
      <c r="M30" s="57"/>
      <c r="N30" s="57"/>
      <c r="AK30" s="5">
        <f t="shared" si="1"/>
        <v>45319</v>
      </c>
      <c r="AL30" s="49"/>
      <c r="AM30" s="50"/>
      <c r="AN30" s="50"/>
      <c r="AO30" s="50"/>
      <c r="AP30" s="50"/>
      <c r="AQ30" s="50"/>
      <c r="AR30" s="50"/>
      <c r="AS30" s="50"/>
      <c r="AT30" s="55"/>
    </row>
    <row r="31" spans="2:46" x14ac:dyDescent="0.3">
      <c r="L31" s="57"/>
      <c r="M31" s="57"/>
      <c r="N31" s="57"/>
      <c r="AK31" s="5">
        <f t="shared" si="1"/>
        <v>45320</v>
      </c>
      <c r="AL31" s="51"/>
      <c r="AM31" s="52"/>
      <c r="AN31" s="52"/>
      <c r="AO31" s="52"/>
      <c r="AP31" s="52"/>
      <c r="AQ31" s="52"/>
      <c r="AR31" s="52"/>
      <c r="AS31" s="52"/>
      <c r="AT31" s="56"/>
    </row>
    <row r="32" spans="2:46" x14ac:dyDescent="0.3">
      <c r="L32" s="57"/>
      <c r="M32" s="57"/>
      <c r="N32" s="57"/>
      <c r="AK32" s="5">
        <f t="shared" si="1"/>
        <v>45321</v>
      </c>
      <c r="AL32" s="45"/>
      <c r="AM32" s="35"/>
      <c r="AN32" s="35"/>
      <c r="AO32" s="35"/>
      <c r="AP32" s="35"/>
      <c r="AQ32" s="35"/>
      <c r="AR32" s="35"/>
      <c r="AS32" s="35"/>
      <c r="AT32" s="36"/>
    </row>
    <row r="33" spans="1:46" ht="19.5" thickBot="1" x14ac:dyDescent="0.35">
      <c r="L33" s="57"/>
      <c r="M33" s="57"/>
      <c r="N33" s="57"/>
      <c r="AK33" s="6">
        <f t="shared" si="1"/>
        <v>45322</v>
      </c>
      <c r="AL33" s="46"/>
      <c r="AM33" s="37"/>
      <c r="AN33" s="37"/>
      <c r="AO33" s="37"/>
      <c r="AP33" s="37"/>
      <c r="AQ33" s="37"/>
      <c r="AR33" s="37"/>
      <c r="AS33" s="37"/>
      <c r="AT33" s="38"/>
    </row>
    <row r="34" spans="1:46" ht="19.5" thickBot="1" x14ac:dyDescent="0.35">
      <c r="L34" s="57"/>
      <c r="M34" s="57"/>
      <c r="N34" s="57"/>
    </row>
    <row r="35" spans="1:46" x14ac:dyDescent="0.3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58"/>
      <c r="M35" s="58"/>
      <c r="N35" s="58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3"/>
    </row>
    <row r="36" spans="1:46" x14ac:dyDescent="0.3">
      <c r="A36" s="24"/>
      <c r="B36" s="20"/>
      <c r="C36" s="20" t="s">
        <v>15</v>
      </c>
      <c r="D36" s="20" t="s">
        <v>16</v>
      </c>
      <c r="E36" s="20" t="s">
        <v>17</v>
      </c>
      <c r="F36" s="20"/>
      <c r="G36" s="20"/>
      <c r="H36" s="18"/>
      <c r="I36" s="18"/>
      <c r="J36" s="18"/>
      <c r="K36" s="18"/>
      <c r="L36" s="57"/>
      <c r="M36" s="57"/>
      <c r="N36" s="57"/>
      <c r="O36" s="18"/>
      <c r="P36" s="18"/>
      <c r="Q36" s="18" t="s">
        <v>18</v>
      </c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7"/>
    </row>
    <row r="37" spans="1:46" x14ac:dyDescent="0.3">
      <c r="A37" s="24"/>
      <c r="B37" s="20">
        <v>1</v>
      </c>
      <c r="C37" s="20" t="s">
        <v>10</v>
      </c>
      <c r="D37" s="20"/>
      <c r="E37" s="20"/>
      <c r="F37" s="20"/>
      <c r="G37" s="20"/>
      <c r="H37" s="18"/>
      <c r="I37" s="18"/>
      <c r="J37" s="18"/>
      <c r="K37" s="18"/>
      <c r="L37" s="57"/>
      <c r="M37" s="57"/>
      <c r="N37" s="57"/>
      <c r="O37" s="18"/>
      <c r="P37" s="20"/>
      <c r="Q37" s="20"/>
      <c r="R37" s="20">
        <v>1</v>
      </c>
      <c r="S37" s="20">
        <v>2</v>
      </c>
      <c r="T37" s="20">
        <v>3</v>
      </c>
      <c r="U37" s="20">
        <v>4</v>
      </c>
      <c r="V37" s="20">
        <v>5</v>
      </c>
      <c r="W37" s="20">
        <v>6</v>
      </c>
      <c r="X37" s="20">
        <v>7</v>
      </c>
      <c r="Y37" s="20">
        <v>8</v>
      </c>
      <c r="Z37" s="20">
        <v>9</v>
      </c>
      <c r="AA37" s="20">
        <v>10</v>
      </c>
      <c r="AB37" s="18"/>
      <c r="AC37" s="18"/>
      <c r="AD37" s="17"/>
    </row>
    <row r="38" spans="1:46" x14ac:dyDescent="0.3">
      <c r="A38" s="24"/>
      <c r="B38" s="20">
        <v>2</v>
      </c>
      <c r="C38" s="20"/>
      <c r="D38" s="20" t="s">
        <v>11</v>
      </c>
      <c r="E38" s="20" t="s">
        <v>12</v>
      </c>
      <c r="F38" s="20"/>
      <c r="G38" s="20"/>
      <c r="H38" s="18"/>
      <c r="I38" s="18"/>
      <c r="J38" s="18"/>
      <c r="K38" s="18"/>
      <c r="L38" s="57"/>
      <c r="M38" s="57"/>
      <c r="N38" s="57"/>
      <c r="O38" s="18"/>
      <c r="P38" s="20" t="s">
        <v>10</v>
      </c>
      <c r="Q38" s="20"/>
      <c r="R38" s="20" t="s">
        <v>14</v>
      </c>
      <c r="S38" s="20"/>
      <c r="T38" s="20"/>
      <c r="U38" s="20"/>
      <c r="V38" s="20"/>
      <c r="W38" s="20"/>
      <c r="X38" s="20"/>
      <c r="Y38" s="20"/>
      <c r="Z38" s="20"/>
      <c r="AA38" s="20"/>
      <c r="AB38" s="18"/>
      <c r="AC38" s="18"/>
      <c r="AD38" s="17"/>
    </row>
    <row r="39" spans="1:46" x14ac:dyDescent="0.3">
      <c r="A39" s="24"/>
      <c r="B39" s="20">
        <v>3</v>
      </c>
      <c r="C39" s="20" t="s">
        <v>12</v>
      </c>
      <c r="D39" s="20"/>
      <c r="E39" s="20"/>
      <c r="F39" s="20"/>
      <c r="G39" s="20"/>
      <c r="H39" s="18"/>
      <c r="I39" s="18"/>
      <c r="J39" s="18"/>
      <c r="K39" s="18"/>
      <c r="L39" s="57"/>
      <c r="M39" s="57"/>
      <c r="N39" s="57"/>
      <c r="O39" s="18"/>
      <c r="P39" s="20" t="s">
        <v>11</v>
      </c>
      <c r="Q39" s="20"/>
      <c r="R39" s="20"/>
      <c r="S39" s="20">
        <v>1</v>
      </c>
      <c r="T39" s="20" t="s">
        <v>14</v>
      </c>
      <c r="U39" s="20"/>
      <c r="V39" s="20" t="s">
        <v>19</v>
      </c>
      <c r="W39" s="20" t="s">
        <v>20</v>
      </c>
      <c r="X39" s="20" t="s">
        <v>19</v>
      </c>
      <c r="Y39" s="20" t="s">
        <v>20</v>
      </c>
      <c r="Z39" s="20" t="s">
        <v>19</v>
      </c>
      <c r="AA39" s="20" t="s">
        <v>20</v>
      </c>
      <c r="AB39" s="18"/>
      <c r="AC39" s="18"/>
      <c r="AD39" s="17"/>
    </row>
    <row r="40" spans="1:46" x14ac:dyDescent="0.3">
      <c r="A40" s="24"/>
      <c r="B40" s="20">
        <v>4</v>
      </c>
      <c r="C40" s="20" t="s">
        <v>11</v>
      </c>
      <c r="D40" s="20"/>
      <c r="E40" s="20"/>
      <c r="F40" s="20"/>
      <c r="G40" s="20"/>
      <c r="H40" s="18"/>
      <c r="I40" s="18"/>
      <c r="J40" s="18"/>
      <c r="K40" s="18"/>
      <c r="L40" s="57"/>
      <c r="M40" s="57"/>
      <c r="N40" s="57"/>
      <c r="O40" s="18"/>
      <c r="P40" s="20" t="s">
        <v>12</v>
      </c>
      <c r="Q40" s="20"/>
      <c r="R40" s="20"/>
      <c r="S40" s="20">
        <v>2</v>
      </c>
      <c r="T40" s="20"/>
      <c r="U40" s="20" t="s">
        <v>14</v>
      </c>
      <c r="V40" s="20" t="s">
        <v>20</v>
      </c>
      <c r="W40" s="20" t="s">
        <v>19</v>
      </c>
      <c r="X40" s="20" t="s">
        <v>20</v>
      </c>
      <c r="Y40" s="20" t="s">
        <v>19</v>
      </c>
      <c r="Z40" s="20" t="s">
        <v>20</v>
      </c>
      <c r="AA40" s="20" t="s">
        <v>19</v>
      </c>
      <c r="AB40" s="18"/>
      <c r="AC40" s="18"/>
      <c r="AD40" s="17"/>
    </row>
    <row r="41" spans="1:46" x14ac:dyDescent="0.3">
      <c r="A41" s="24"/>
      <c r="B41" s="20">
        <v>5</v>
      </c>
      <c r="C41" s="20"/>
      <c r="D41" s="20"/>
      <c r="E41" s="20"/>
      <c r="F41" s="20"/>
      <c r="G41" s="20"/>
      <c r="H41" s="18"/>
      <c r="I41" s="18"/>
      <c r="J41" s="18"/>
      <c r="K41" s="18"/>
      <c r="L41" s="57"/>
      <c r="M41" s="57"/>
      <c r="N41" s="57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7"/>
    </row>
    <row r="42" spans="1:46" x14ac:dyDescent="0.3">
      <c r="A42" s="24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57"/>
      <c r="M42" s="57"/>
      <c r="N42" s="57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7"/>
    </row>
    <row r="43" spans="1:46" x14ac:dyDescent="0.3">
      <c r="A43" s="24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57"/>
      <c r="M43" s="57"/>
      <c r="N43" s="57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7"/>
    </row>
    <row r="44" spans="1:46" x14ac:dyDescent="0.3">
      <c r="A44" s="24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57"/>
      <c r="M44" s="57"/>
      <c r="N44" s="57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7"/>
    </row>
    <row r="45" spans="1:46" x14ac:dyDescent="0.3">
      <c r="A45" s="24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7"/>
    </row>
    <row r="46" spans="1:46" x14ac:dyDescent="0.3">
      <c r="A46" s="24"/>
      <c r="B46" s="20"/>
      <c r="C46" s="20" t="s">
        <v>15</v>
      </c>
      <c r="D46" s="20" t="s">
        <v>16</v>
      </c>
      <c r="E46" s="20" t="s">
        <v>17</v>
      </c>
      <c r="F46" s="20"/>
      <c r="G46" s="20"/>
      <c r="H46" s="18"/>
      <c r="I46" s="18"/>
      <c r="J46" s="18"/>
      <c r="K46" s="18"/>
      <c r="L46" s="18"/>
      <c r="M46" s="18"/>
      <c r="N46" s="18"/>
      <c r="O46" s="18"/>
      <c r="P46" s="18"/>
      <c r="Q46" s="18" t="s">
        <v>18</v>
      </c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7"/>
    </row>
    <row r="47" spans="1:46" x14ac:dyDescent="0.3">
      <c r="A47" s="24"/>
      <c r="B47" s="20">
        <v>1</v>
      </c>
      <c r="C47" s="20" t="s">
        <v>10</v>
      </c>
      <c r="D47" s="20"/>
      <c r="E47" s="20"/>
      <c r="F47" s="20"/>
      <c r="G47" s="20"/>
      <c r="H47" s="18"/>
      <c r="I47" s="18"/>
      <c r="J47" s="18"/>
      <c r="K47" s="18"/>
      <c r="L47" s="18"/>
      <c r="M47" s="18"/>
      <c r="N47" s="18"/>
      <c r="O47" s="18"/>
      <c r="P47" s="20"/>
      <c r="Q47" s="20"/>
      <c r="R47" s="20">
        <v>1</v>
      </c>
      <c r="S47" s="20">
        <v>2</v>
      </c>
      <c r="T47" s="20">
        <v>3</v>
      </c>
      <c r="U47" s="20">
        <v>4</v>
      </c>
      <c r="V47" s="20">
        <v>5</v>
      </c>
      <c r="W47" s="20">
        <v>6</v>
      </c>
      <c r="X47" s="20">
        <v>7</v>
      </c>
      <c r="Y47" s="20">
        <v>8</v>
      </c>
      <c r="Z47" s="20">
        <v>9</v>
      </c>
      <c r="AA47" s="20">
        <v>10</v>
      </c>
      <c r="AB47" s="18"/>
      <c r="AC47" s="18"/>
      <c r="AD47" s="17"/>
    </row>
    <row r="48" spans="1:46" x14ac:dyDescent="0.3">
      <c r="A48" s="24"/>
      <c r="B48" s="20">
        <v>2</v>
      </c>
      <c r="C48" s="20"/>
      <c r="D48" s="20" t="s">
        <v>11</v>
      </c>
      <c r="E48" s="20" t="s">
        <v>12</v>
      </c>
      <c r="F48" s="20"/>
      <c r="G48" s="20"/>
      <c r="H48" s="18"/>
      <c r="I48" s="18"/>
      <c r="J48" s="18"/>
      <c r="K48" s="18"/>
      <c r="L48" s="18"/>
      <c r="M48" s="18"/>
      <c r="N48" s="18"/>
      <c r="O48" s="18"/>
      <c r="P48" s="20" t="s">
        <v>10</v>
      </c>
      <c r="Q48" s="20"/>
      <c r="R48" s="20" t="s">
        <v>14</v>
      </c>
      <c r="S48" s="20"/>
      <c r="T48" s="20"/>
      <c r="U48" s="20"/>
      <c r="V48" s="20"/>
      <c r="W48" s="20"/>
      <c r="X48" s="20"/>
      <c r="Y48" s="20"/>
      <c r="Z48" s="20"/>
      <c r="AA48" s="20"/>
      <c r="AB48" s="18"/>
      <c r="AC48" s="18"/>
      <c r="AD48" s="17"/>
    </row>
    <row r="49" spans="1:30" x14ac:dyDescent="0.3">
      <c r="A49" s="24"/>
      <c r="B49" s="20">
        <v>3</v>
      </c>
      <c r="C49" s="20"/>
      <c r="D49" s="20"/>
      <c r="E49" s="20"/>
      <c r="F49" s="20"/>
      <c r="G49" s="20"/>
      <c r="H49" s="18"/>
      <c r="I49" s="18"/>
      <c r="J49" s="18"/>
      <c r="K49" s="18"/>
      <c r="L49" s="18"/>
      <c r="M49" s="18"/>
      <c r="N49" s="18"/>
      <c r="O49" s="18"/>
      <c r="P49" s="20" t="s">
        <v>11</v>
      </c>
      <c r="Q49" s="20"/>
      <c r="R49" s="20"/>
      <c r="S49" s="20">
        <v>1</v>
      </c>
      <c r="T49" s="20"/>
      <c r="U49" s="20" t="s">
        <v>14</v>
      </c>
      <c r="V49" s="20">
        <v>1</v>
      </c>
      <c r="W49" s="20">
        <v>1</v>
      </c>
      <c r="X49" s="20" t="s">
        <v>19</v>
      </c>
      <c r="Y49" s="20" t="s">
        <v>20</v>
      </c>
      <c r="Z49" s="20" t="s">
        <v>19</v>
      </c>
      <c r="AA49" s="20" t="s">
        <v>20</v>
      </c>
      <c r="AB49" s="18"/>
      <c r="AC49" s="18"/>
      <c r="AD49" s="17"/>
    </row>
    <row r="50" spans="1:30" x14ac:dyDescent="0.3">
      <c r="A50" s="24"/>
      <c r="B50" s="20">
        <v>4</v>
      </c>
      <c r="C50" s="20" t="s">
        <v>11</v>
      </c>
      <c r="D50" s="20"/>
      <c r="E50" s="20"/>
      <c r="F50" s="20"/>
      <c r="G50" s="20"/>
      <c r="H50" s="18"/>
      <c r="I50" s="18"/>
      <c r="J50" s="18"/>
      <c r="K50" s="18"/>
      <c r="L50" s="18"/>
      <c r="M50" s="18"/>
      <c r="N50" s="18"/>
      <c r="O50" s="18"/>
      <c r="P50" s="20" t="s">
        <v>12</v>
      </c>
      <c r="Q50" s="20"/>
      <c r="R50" s="20"/>
      <c r="S50" s="20">
        <v>2</v>
      </c>
      <c r="T50" s="20"/>
      <c r="U50" s="20"/>
      <c r="V50" s="20">
        <v>2</v>
      </c>
      <c r="W50" s="20">
        <v>2</v>
      </c>
      <c r="X50" s="20" t="s">
        <v>20</v>
      </c>
      <c r="Y50" s="20" t="s">
        <v>19</v>
      </c>
      <c r="Z50" s="20" t="s">
        <v>20</v>
      </c>
      <c r="AA50" s="20" t="s">
        <v>19</v>
      </c>
      <c r="AB50" s="18"/>
      <c r="AC50" s="18"/>
      <c r="AD50" s="17"/>
    </row>
    <row r="51" spans="1:30" x14ac:dyDescent="0.3">
      <c r="A51" s="24"/>
      <c r="B51" s="20">
        <v>5</v>
      </c>
      <c r="C51" s="20"/>
      <c r="D51" s="20" t="s">
        <v>11</v>
      </c>
      <c r="E51" s="27" t="s">
        <v>12</v>
      </c>
      <c r="F51" s="28"/>
      <c r="G51" s="29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7"/>
    </row>
    <row r="52" spans="1:30" x14ac:dyDescent="0.3">
      <c r="A52" s="24"/>
      <c r="B52" s="20">
        <v>6</v>
      </c>
      <c r="C52" s="20"/>
      <c r="D52" s="20" t="s">
        <v>11</v>
      </c>
      <c r="E52" s="20" t="s">
        <v>12</v>
      </c>
      <c r="F52" s="20"/>
      <c r="G52" s="20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7"/>
    </row>
    <row r="53" spans="1:30" x14ac:dyDescent="0.3">
      <c r="A53" s="24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7"/>
    </row>
    <row r="54" spans="1:30" ht="19.5" thickBot="1" x14ac:dyDescent="0.35">
      <c r="A54" s="25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26"/>
    </row>
  </sheetData>
  <mergeCells count="123">
    <mergeCell ref="B13:B14"/>
    <mergeCell ref="B15:B16"/>
    <mergeCell ref="B17:B18"/>
    <mergeCell ref="L30:N30"/>
    <mergeCell ref="L31:N31"/>
    <mergeCell ref="L34:N34"/>
    <mergeCell ref="L35:N35"/>
    <mergeCell ref="L27:N27"/>
    <mergeCell ref="L28:N28"/>
    <mergeCell ref="L29:N29"/>
    <mergeCell ref="L42:N42"/>
    <mergeCell ref="L43:N43"/>
    <mergeCell ref="C11:AG11"/>
    <mergeCell ref="AI13:AI14"/>
    <mergeCell ref="AI15:AI16"/>
    <mergeCell ref="AI17:AI18"/>
    <mergeCell ref="L44:N44"/>
    <mergeCell ref="L36:N36"/>
    <mergeCell ref="L37:N37"/>
    <mergeCell ref="L38:N38"/>
    <mergeCell ref="L39:N39"/>
    <mergeCell ref="L40:N40"/>
    <mergeCell ref="L41:N41"/>
    <mergeCell ref="AR28:AT28"/>
    <mergeCell ref="AR29:AT29"/>
    <mergeCell ref="AR30:AT30"/>
    <mergeCell ref="AR31:AT31"/>
    <mergeCell ref="AR32:AT32"/>
    <mergeCell ref="AR33:AT33"/>
    <mergeCell ref="AO31:AQ31"/>
    <mergeCell ref="AO32:AQ32"/>
    <mergeCell ref="AO33:AQ33"/>
    <mergeCell ref="AL28:AN28"/>
    <mergeCell ref="AL29:AN29"/>
    <mergeCell ref="AL30:AN30"/>
    <mergeCell ref="AL31:AN31"/>
    <mergeCell ref="AL32:AN32"/>
    <mergeCell ref="AL33:AN33"/>
    <mergeCell ref="L32:N32"/>
    <mergeCell ref="L33:N33"/>
    <mergeCell ref="AR22:AT22"/>
    <mergeCell ref="AR23:AT23"/>
    <mergeCell ref="AR24:AT24"/>
    <mergeCell ref="AR25:AT25"/>
    <mergeCell ref="AR26:AT26"/>
    <mergeCell ref="AR27:AT27"/>
    <mergeCell ref="AR16:AT16"/>
    <mergeCell ref="AR17:AT17"/>
    <mergeCell ref="AR18:AT18"/>
    <mergeCell ref="AR19:AT19"/>
    <mergeCell ref="AR20:AT20"/>
    <mergeCell ref="AR21:AT21"/>
    <mergeCell ref="AR10:AT10"/>
    <mergeCell ref="AR11:AT11"/>
    <mergeCell ref="AR12:AT12"/>
    <mergeCell ref="AR13:AT13"/>
    <mergeCell ref="AR14:AT14"/>
    <mergeCell ref="AR15:AT15"/>
    <mergeCell ref="AO16:AQ16"/>
    <mergeCell ref="AO17:AQ17"/>
    <mergeCell ref="AO18:AQ18"/>
    <mergeCell ref="AO19:AQ19"/>
    <mergeCell ref="AO20:AQ20"/>
    <mergeCell ref="AO21:AQ21"/>
    <mergeCell ref="AO10:AQ10"/>
    <mergeCell ref="AO11:AQ11"/>
    <mergeCell ref="AO12:AQ12"/>
    <mergeCell ref="AO13:AQ13"/>
    <mergeCell ref="AO14:AQ14"/>
    <mergeCell ref="AO15:AQ15"/>
    <mergeCell ref="AO22:AQ22"/>
    <mergeCell ref="AO23:AQ23"/>
    <mergeCell ref="AO24:AQ24"/>
    <mergeCell ref="AO25:AQ25"/>
    <mergeCell ref="AO26:AQ26"/>
    <mergeCell ref="AO27:AQ27"/>
    <mergeCell ref="AO28:AQ28"/>
    <mergeCell ref="AO29:AQ29"/>
    <mergeCell ref="AO30:AQ30"/>
    <mergeCell ref="AL24:AN24"/>
    <mergeCell ref="AL25:AN25"/>
    <mergeCell ref="AL26:AN26"/>
    <mergeCell ref="AL27:AN27"/>
    <mergeCell ref="AL15:AN15"/>
    <mergeCell ref="AL4:AN4"/>
    <mergeCell ref="AL5:AN5"/>
    <mergeCell ref="AL6:AN6"/>
    <mergeCell ref="AL7:AN7"/>
    <mergeCell ref="AL8:AN8"/>
    <mergeCell ref="AL9:AN9"/>
    <mergeCell ref="AL16:AN16"/>
    <mergeCell ref="AL17:AN17"/>
    <mergeCell ref="AL18:AN18"/>
    <mergeCell ref="AL19:AN19"/>
    <mergeCell ref="AL20:AN20"/>
    <mergeCell ref="AL21:AN21"/>
    <mergeCell ref="AL10:AN10"/>
    <mergeCell ref="AL11:AN11"/>
    <mergeCell ref="AL12:AN12"/>
    <mergeCell ref="E51:G51"/>
    <mergeCell ref="AK1:AT1"/>
    <mergeCell ref="AL13:AN13"/>
    <mergeCell ref="AL14:AN14"/>
    <mergeCell ref="AR4:AT4"/>
    <mergeCell ref="AR5:AT5"/>
    <mergeCell ref="AR6:AT6"/>
    <mergeCell ref="AR7:AT7"/>
    <mergeCell ref="AR8:AT8"/>
    <mergeCell ref="AR9:AT9"/>
    <mergeCell ref="AO7:AQ7"/>
    <mergeCell ref="AO8:AQ8"/>
    <mergeCell ref="AO9:AQ9"/>
    <mergeCell ref="AO4:AQ4"/>
    <mergeCell ref="AO5:AQ5"/>
    <mergeCell ref="AO6:AQ6"/>
    <mergeCell ref="AL2:AN2"/>
    <mergeCell ref="AO2:AQ2"/>
    <mergeCell ref="AR2:AT2"/>
    <mergeCell ref="AL3:AN3"/>
    <mergeCell ref="AO3:AQ3"/>
    <mergeCell ref="AR3:AT3"/>
    <mergeCell ref="AL22:AN22"/>
    <mergeCell ref="AL23:AN23"/>
  </mergeCells>
  <phoneticPr fontId="2" type="noConversion"/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Параметры!$B$2:$B$4</xm:f>
          </x14:formula1>
          <xm:sqref>AL3:AT33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C3" sqref="C3"/>
    </sheetView>
  </sheetViews>
  <sheetFormatPr defaultRowHeight="15" x14ac:dyDescent="0.25"/>
  <cols>
    <col min="6" max="6" width="20.5703125" bestFit="1" customWidth="1"/>
  </cols>
  <sheetData>
    <row r="1" spans="1:7" x14ac:dyDescent="0.25">
      <c r="B1" s="3" t="s">
        <v>0</v>
      </c>
      <c r="C1" s="4"/>
      <c r="E1" t="s">
        <v>1</v>
      </c>
      <c r="F1" t="s">
        <v>6</v>
      </c>
    </row>
    <row r="2" spans="1:7" x14ac:dyDescent="0.25">
      <c r="A2">
        <v>1</v>
      </c>
      <c r="B2" s="9" t="s">
        <v>10</v>
      </c>
      <c r="C2" s="10">
        <v>1</v>
      </c>
      <c r="E2">
        <v>2024</v>
      </c>
      <c r="F2" s="2" t="s">
        <v>5</v>
      </c>
      <c r="G2" s="2">
        <v>5</v>
      </c>
    </row>
    <row r="3" spans="1:7" x14ac:dyDescent="0.25">
      <c r="A3">
        <v>2</v>
      </c>
      <c r="B3" s="9" t="s">
        <v>11</v>
      </c>
      <c r="C3" s="10">
        <v>2</v>
      </c>
      <c r="F3" s="2" t="s">
        <v>3</v>
      </c>
      <c r="G3" s="2">
        <v>5</v>
      </c>
    </row>
    <row r="4" spans="1:7" ht="15.75" thickBot="1" x14ac:dyDescent="0.3">
      <c r="A4">
        <v>3</v>
      </c>
      <c r="B4" s="11" t="s">
        <v>12</v>
      </c>
      <c r="C4" s="12">
        <v>3</v>
      </c>
      <c r="F4" s="2" t="s">
        <v>7</v>
      </c>
      <c r="G4" s="2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Параметры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</dc:creator>
  <cp:lastModifiedBy>DomVV</cp:lastModifiedBy>
  <dcterms:created xsi:type="dcterms:W3CDTF">2024-08-29T14:49:24Z</dcterms:created>
  <dcterms:modified xsi:type="dcterms:W3CDTF">2024-08-31T09:35:21Z</dcterms:modified>
</cp:coreProperties>
</file>