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CB2B423-AB7E-4589-81FE-DC6F848DB29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 a="1"/>
  <c r="E3" i="1"/>
  <c r="E4" i="1" a="1"/>
  <c r="E4" i="1" s="1"/>
  <c r="E5" i="1" a="1"/>
  <c r="E5" i="1" s="1"/>
  <c r="E6" i="1" a="1"/>
  <c r="E6" i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/>
  <c r="E13" i="1" a="1"/>
  <c r="E13" i="1" s="1"/>
  <c r="E2" i="1" a="1"/>
  <c r="E2" i="1" s="1"/>
  <c r="F2" i="1" a="1"/>
  <c r="F2" i="1" s="1"/>
  <c r="F3" i="1" a="1"/>
  <c r="F3" i="1" s="1"/>
  <c r="F4" i="1" a="1"/>
  <c r="F4" i="1"/>
  <c r="F5" i="1" a="1"/>
  <c r="F5" i="1" s="1"/>
  <c r="F6" i="1" a="1"/>
  <c r="F6" i="1" s="1"/>
  <c r="F7" i="1" a="1"/>
  <c r="F7" i="1"/>
  <c r="F8" i="1" a="1"/>
  <c r="F8" i="1" s="1"/>
  <c r="F9" i="1" a="1"/>
  <c r="F9" i="1" s="1"/>
  <c r="F10" i="1" a="1"/>
  <c r="F10" i="1"/>
  <c r="F11" i="1" a="1"/>
  <c r="F11" i="1" s="1"/>
  <c r="F12" i="1" a="1"/>
  <c r="F12" i="1" s="1"/>
  <c r="F13" i="1" a="1"/>
  <c r="F13" i="1" s="1"/>
  <c r="E1" i="1" a="1"/>
  <c r="E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<sst xmlns="http://schemas.openxmlformats.org/spreadsheetml/2006/main" count="22" uniqueCount="17">
  <si>
    <t>Рельс несущий GR-65</t>
  </si>
  <si>
    <t>графит</t>
  </si>
  <si>
    <t>650x48x9 мм 0.4 кг. 270 ₽ 2 540 ₽</t>
  </si>
  <si>
    <t>Рельс несущий GR-95</t>
  </si>
  <si>
    <t>950x48x9 мм 0.63 кг. 340 ₽ 3 1020 ₽</t>
  </si>
  <si>
    <t>Стойка GS-50 графит 25x504x25 мм 0.37 кг. 190 ₽ 1 190 ₽</t>
  </si>
  <si>
    <t>Стойка GS-150 графит 25x1528x25 мм 1.15 кг. 470 ₽ 5 2350 ₽</t>
  </si>
  <si>
    <t>Стойка GS-200 графит 25x2008x25 мм 1 кг. 600 ₽ 3 1800 ₽</t>
  </si>
  <si>
    <t>Кронштейн полки GBr-40</t>
  </si>
  <si>
    <t>U графит</t>
  </si>
  <si>
    <t>12x70x435 мм 0.41 кг. 210 ₽ 42 8820 ₽</t>
  </si>
  <si>
    <t>Кронштейн штанги GRB</t>
  </si>
  <si>
    <t>30x100x31 мм 0.04 кг. 45 ₽ 5 225 ₽</t>
  </si>
  <si>
    <t>Рельс несущий GR-65 графит 650x48x9 мм 0.4 кг. 270 ₽ 2 540 ₽</t>
  </si>
  <si>
    <t>Рельс несущий GR-95 графит 950x48x9 мм 0.63 кг. 340 ₽ 3 1020 ₽</t>
  </si>
  <si>
    <t>Кронштейн полки GBr-40 U графит 12x70x435 мм 0.41 кг. 210 ₽ 42 8820 ₽</t>
  </si>
  <si>
    <t>Кронштейн штанги GRB графит 30x100x31 мм 0.04 кг. 45 ₽ 5 225 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</si>
</sst>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₽&quot;;[Red]\-#,##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37"/>
  <sheetViews>
    <sheetView tabSelected="1" workbookViewId="0">
      <selection activeCell="F2" sqref="F2"/>
    </sheetView>
  </sheetViews>
  <sheetFormatPr defaultRowHeight="15" x14ac:dyDescent="0.25"/>
  <cols>
    <col min="1" max="1" width="53.7109375" customWidth="1"/>
    <col min="4" max="5" width="66.7109375" bestFit="1" customWidth="1"/>
    <col min="6" max="6" width="4" customWidth="1"/>
  </cols>
  <sheetData>
    <row r="1" spans="1:6" x14ac:dyDescent="0.25">
      <c r="A1" t="s">
        <v>0</v>
      </c>
      <c r="D1" t="s">
        <v>13</v>
      </c>
      <c r="E1" s="2" t="str" cm="1">
        <f t="array" ref="E1">_xlfn.TEXTJOIN(" ",,A1:INDEX(A1:$A$15,MATCH(1=1,RIGHT(A1:$A$15)="₽",0)))</f>
        <v>Рельс несущий GR-65 графит 650x48x9 мм 0.4 кг. 270 ₽ 2 540 ₽</v>
      </c>
      <c r="F1" s="2">
        <v>1</v>
      </c>
    </row>
    <row r="2" spans="1:6" x14ac:dyDescent="0.25">
      <c r="A2" t="s">
        <v>1</v>
      </c>
      <c r="E2" t="str" cm="1">
        <f t="array" ref="E2">IF(F2&lt;&gt;F1,_xlfn.TEXTJOIN(" ",,A2:INDEX(A2:$A$15,MATCH(1=1,RIGHT(A2:$A$15)="₽",0))),"")</f>
        <v/>
      </c>
      <c r="F2" cm="1">
        <f t="array" ref="F2">IFERROR(LOOKUP(,-1/(RIGHT($A$1:A1)="₽"),ROW($A$1:A1)+1),1)</f>
        <v>1</v>
      </c>
    </row>
    <row r="3" spans="1:6" x14ac:dyDescent="0.25">
      <c r="A3" t="s">
        <v>2</v>
      </c>
      <c r="E3" t="str" cm="1">
        <f t="array" ref="E3">IF(F3&lt;&gt;F2,_xlfn.TEXTJOIN(" ",,A3:INDEX(A3:$A$15,MATCH(1=1,RIGHT(A3:$A$15)="₽",0))),"")</f>
        <v/>
      </c>
      <c r="F3" cm="1">
        <f t="array" ref="F3">IFERROR(LOOKUP(,-1/(RIGHT($A$1:A2)="₽"),ROW($A$1:A2)+1),1)</f>
        <v>1</v>
      </c>
    </row>
    <row r="4" spans="1:6" x14ac:dyDescent="0.25">
      <c r="A4" t="s">
        <v>3</v>
      </c>
      <c r="D4" t="s">
        <v>14</v>
      </c>
      <c r="E4" t="str" cm="1">
        <f t="array" ref="E4">IF(F4&lt;&gt;F3,_xlfn.TEXTJOIN(" ",,A4:INDEX(A4:$A$15,MATCH(1=1,RIGHT(A4:$A$15)="₽",0))),"")</f>
        <v>Рельс несущий GR-95 графит 950x48x9 мм 0.63 кг. 340 ₽ 3 1020 ₽</v>
      </c>
      <c r="F4" cm="1">
        <f t="array" ref="F4">IFERROR(LOOKUP(,-1/(RIGHT($A$1:A3)="₽"),ROW($A$1:A3)+1),1)</f>
        <v>4</v>
      </c>
    </row>
    <row r="5" spans="1:6" x14ac:dyDescent="0.25">
      <c r="A5" t="s">
        <v>1</v>
      </c>
      <c r="E5" t="str" cm="1">
        <f t="array" ref="E5">IF(F5&lt;&gt;F4,_xlfn.TEXTJOIN(" ",,A5:INDEX(A5:$A$15,MATCH(1=1,RIGHT(A5:$A$15)="₽",0))),"")</f>
        <v/>
      </c>
      <c r="F5" cm="1">
        <f t="array" ref="F5">IFERROR(LOOKUP(,-1/(RIGHT($A$1:A4)="₽"),ROW($A$1:A4)+1),1)</f>
        <v>4</v>
      </c>
    </row>
    <row r="6" spans="1:6" x14ac:dyDescent="0.25">
      <c r="A6" t="s">
        <v>4</v>
      </c>
      <c r="E6" t="str" cm="1">
        <f t="array" ref="E6">IF(F6&lt;&gt;F5,_xlfn.TEXTJOIN(" ",,A6:INDEX(A6:$A$15,MATCH(1=1,RIGHT(A6:$A$15)="₽",0))),"")</f>
        <v/>
      </c>
      <c r="F6" cm="1">
        <f t="array" ref="F6">IFERROR(LOOKUP(,-1/(RIGHT($A$1:A5)="₽"),ROW($A$1:A5)+1),1)</f>
        <v>4</v>
      </c>
    </row>
    <row r="7" spans="1:6" x14ac:dyDescent="0.25">
      <c r="A7" t="s">
        <v>5</v>
      </c>
      <c r="D7" t="s">
        <v>5</v>
      </c>
      <c r="E7" t="str" cm="1">
        <f t="array" ref="E7">IF(F7&lt;&gt;F6,_xlfn.TEXTJOIN(" ",,A7:INDEX(A7:$A$15,MATCH(1=1,RIGHT(A7:$A$15)="₽",0))),"")</f>
        <v>Стойка GS-50 графит 25x504x25 мм 0.37 кг. 190 ₽ 1 190 ₽</v>
      </c>
      <c r="F7" cm="1">
        <f t="array" ref="F7">IFERROR(LOOKUP(,-1/(RIGHT($A$1:A6)="₽"),ROW($A$1:A6)+1),1)</f>
        <v>7</v>
      </c>
    </row>
    <row r="8" spans="1:6" x14ac:dyDescent="0.25">
      <c r="A8" t="s">
        <v>6</v>
      </c>
      <c r="D8" t="s">
        <v>6</v>
      </c>
      <c r="E8" t="str" cm="1">
        <f t="array" ref="E8">IF(F8&lt;&gt;F7,_xlfn.TEXTJOIN(" ",,A8:INDEX(A8:$A$15,MATCH(1=1,RIGHT(A8:$A$15)="₽",0))),"")</f>
        <v>Стойка GS-150 графит 25x1528x25 мм 1.15 кг. 470 ₽ 5 2350 ₽</v>
      </c>
      <c r="F8" cm="1">
        <f t="array" ref="F8">IFERROR(LOOKUP(,-1/(RIGHT($A$1:A7)="₽"),ROW($A$1:A7)+1),1)</f>
        <v>8</v>
      </c>
    </row>
    <row r="9" spans="1:6" x14ac:dyDescent="0.25">
      <c r="A9" t="s">
        <v>7</v>
      </c>
      <c r="D9" t="s">
        <v>7</v>
      </c>
      <c r="E9" t="str" cm="1">
        <f t="array" ref="E9">IF(F9&lt;&gt;F8,_xlfn.TEXTJOIN(" ",,A9:INDEX(A9:$A$15,MATCH(1=1,RIGHT(A9:$A$15)="₽",0))),"")</f>
        <v>Стойка GS-200 графит 25x2008x25 мм 1 кг. 600 ₽ 3 1800 ₽</v>
      </c>
      <c r="F9" cm="1">
        <f t="array" ref="F9">IFERROR(LOOKUP(,-1/(RIGHT($A$1:A8)="₽"),ROW($A$1:A8)+1),1)</f>
        <v>9</v>
      </c>
    </row>
    <row r="10" spans="1:6" x14ac:dyDescent="0.25">
      <c r="A10" t="s">
        <v>8</v>
      </c>
      <c r="D10" t="s">
        <v>15</v>
      </c>
      <c r="E10" t="str" cm="1">
        <f t="array" ref="E10">IF(F10&lt;&gt;F9,_xlfn.TEXTJOIN(" ",,A10:INDEX(A10:$A$15,MATCH(1=1,RIGHT(A10:$A$15)="₽",0))),"")</f>
        <v>Кронштейн полки GBr-40 U графит 12x70x435 мм 0.41 кг. 210 ₽ 42 8820 ₽</v>
      </c>
      <c r="F10" cm="1">
        <f t="array" ref="F10">IFERROR(LOOKUP(,-1/(RIGHT($A$1:A9)="₽"),ROW($A$1:A9)+1),1)</f>
        <v>10</v>
      </c>
    </row>
    <row r="11" spans="1:6" x14ac:dyDescent="0.25">
      <c r="A11" t="s">
        <v>9</v>
      </c>
      <c r="E11" t="str" cm="1">
        <f t="array" ref="E11">IF(F11&lt;&gt;F10,_xlfn.TEXTJOIN(" ",,A11:INDEX(A11:$A$15,MATCH(1=1,RIGHT(A11:$A$15)="₽",0))),"")</f>
        <v/>
      </c>
      <c r="F11" cm="1">
        <f t="array" ref="F11">IFERROR(LOOKUP(,-1/(RIGHT($A$1:A10)="₽"),ROW($A$1:A10)+1),1)</f>
        <v>10</v>
      </c>
    </row>
    <row r="12" spans="1:6" x14ac:dyDescent="0.25">
      <c r="A12" t="s">
        <v>10</v>
      </c>
      <c r="E12" t="str" cm="1">
        <f t="array" ref="E12">IF(F12&lt;&gt;F11,_xlfn.TEXTJOIN(" ",,A12:INDEX(A12:$A$15,MATCH(1=1,RIGHT(A12:$A$15)="₽",0))),"")</f>
        <v/>
      </c>
      <c r="F12" cm="1">
        <f t="array" ref="F12">IFERROR(LOOKUP(,-1/(RIGHT($A$1:A11)="₽"),ROW($A$1:A11)+1),1)</f>
        <v>10</v>
      </c>
    </row>
    <row r="13" spans="1:6" x14ac:dyDescent="0.25">
      <c r="A13" t="s">
        <v>11</v>
      </c>
      <c r="D13" t="s">
        <v>16</v>
      </c>
      <c r="E13" t="str" cm="1">
        <f t="array" ref="E13">IF(F13&lt;&gt;F12,_xlfn.TEXTJOIN(" ",,A13:INDEX(A13:$A$15,MATCH(1=1,RIGHT(A13:$A$15)="₽",0))),"")</f>
        <v>Кронштейн штанги GRB графит 30x100x31 мм 0.04 кг. 45 ₽ 5 225 ₽</v>
      </c>
      <c r="F13" cm="1">
        <f t="array" ref="F13">IFERROR(LOOKUP(,-1/(RIGHT($A$1:A12)="₽"),ROW($A$1:A12)+1),1)</f>
        <v>13</v>
      </c>
    </row>
    <row r="14" spans="1:6" x14ac:dyDescent="0.25">
      <c r="A14" t="s">
        <v>1</v>
      </c>
    </row>
    <row r="15" spans="1:6" x14ac:dyDescent="0.25">
      <c r="A15" t="s">
        <v>12</v>
      </c>
    </row>
    <row r="37" spans="1:1" x14ac:dyDescent="0.25">
      <c r="A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 Антон Викторович</dc:creator>
  <cp:lastModifiedBy>Elena P</cp:lastModifiedBy>
  <dcterms:created xsi:type="dcterms:W3CDTF">2015-06-05T18:19:34Z</dcterms:created>
  <dcterms:modified xsi:type="dcterms:W3CDTF">2024-08-27T05:38:42Z</dcterms:modified>
</cp:coreProperties>
</file>