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8_{F1426873-0D5A-4056-A7FB-A2AE4CC0C0C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 iterateCount="201" calcOnSave="0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3" l="1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F7" i="2" s="1"/>
  <c r="A9" i="3"/>
  <c r="A8" i="3"/>
  <c r="A7" i="3"/>
  <c r="A6" i="3"/>
  <c r="A5" i="3"/>
  <c r="A4" i="3"/>
  <c r="A3" i="3"/>
  <c r="A2" i="3"/>
  <c r="K7" i="2" l="1"/>
  <c r="J7" i="2"/>
  <c r="H7" i="2"/>
  <c r="G7" i="2"/>
  <c r="I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Пыжик Виктория Александровна</author>
  </authors>
  <commentList>
    <comment ref="D3" authorId="0" shapeId="0" xr:uid="{1EC31A09-78CC-44CA-B46E-65A30C55F4EC}">
      <text>
        <r>
          <rPr>
            <b/>
            <sz val="9"/>
            <color indexed="81"/>
            <rFont val="Tahoma"/>
            <family val="2"/>
            <charset val="204"/>
          </rPr>
          <t>Пыжик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Венев (поломка тягача, эвакуация)</t>
        </r>
      </text>
    </comment>
    <comment ref="C13" authorId="0" shapeId="0" xr:uid="{D735AE96-9CE5-4628-9715-CF3A1B0B95A0}">
      <text>
        <r>
          <rPr>
            <b/>
            <sz val="9"/>
            <color indexed="81"/>
            <rFont val="Tahoma"/>
            <family val="2"/>
            <charset val="204"/>
          </rPr>
          <t>Пыжик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факт 02.01.22
</t>
        </r>
      </text>
    </comment>
  </commentList>
</comments>
</file>

<file path=xl/sharedStrings.xml><?xml version="1.0" encoding="utf-8"?>
<sst xmlns="http://schemas.openxmlformats.org/spreadsheetml/2006/main" count="131" uniqueCount="73">
  <si>
    <t>№</t>
  </si>
  <si>
    <t>Дата вывиски путевого листа</t>
  </si>
  <si>
    <t>Выехал по факту</t>
  </si>
  <si>
    <t>Приехал по факту</t>
  </si>
  <si>
    <t>Окончание путевого листа</t>
  </si>
  <si>
    <t>АО</t>
  </si>
  <si>
    <t>ФИО</t>
  </si>
  <si>
    <t>Гаражный номер</t>
  </si>
  <si>
    <t xml:space="preserve">Прицеп </t>
  </si>
  <si>
    <t>Топливо при возвр.</t>
  </si>
  <si>
    <t>Спидометр при возвр.</t>
  </si>
  <si>
    <t>Время отпр.</t>
  </si>
  <si>
    <t>Время приезда</t>
  </si>
  <si>
    <t>Примечание</t>
  </si>
  <si>
    <t>Дата сдачи документов</t>
  </si>
  <si>
    <t>Дата Приемки путевого (для журнала)</t>
  </si>
  <si>
    <t>Инструктаж</t>
  </si>
  <si>
    <t>Расход топлива</t>
  </si>
  <si>
    <t>Опасный груз (вес)</t>
  </si>
  <si>
    <t>Кол-во путевых</t>
  </si>
  <si>
    <t>АЕ7635 67</t>
  </si>
  <si>
    <t>07:28</t>
  </si>
  <si>
    <t>-</t>
  </si>
  <si>
    <t>А 2402 Е-5</t>
  </si>
  <si>
    <t>21:48</t>
  </si>
  <si>
    <t>223-л</t>
  </si>
  <si>
    <t>068-л</t>
  </si>
  <si>
    <t>14:30</t>
  </si>
  <si>
    <t>055</t>
  </si>
  <si>
    <t>А 8866 Е-5</t>
  </si>
  <si>
    <t>08:46</t>
  </si>
  <si>
    <t>УХ 0915 77</t>
  </si>
  <si>
    <t>09:22</t>
  </si>
  <si>
    <t>А 8896 Е-5</t>
  </si>
  <si>
    <t>08:02</t>
  </si>
  <si>
    <t>1-л</t>
  </si>
  <si>
    <t>09:00</t>
  </si>
  <si>
    <t>2-л</t>
  </si>
  <si>
    <t>512-л</t>
  </si>
  <si>
    <t>09:15</t>
  </si>
  <si>
    <t>А 8865 Е-5</t>
  </si>
  <si>
    <t xml:space="preserve">185 МК </t>
  </si>
  <si>
    <t>09:56</t>
  </si>
  <si>
    <t>ЕМ 9773 50</t>
  </si>
  <si>
    <t>07:16</t>
  </si>
  <si>
    <t>А 8871 Е-5</t>
  </si>
  <si>
    <t>08:40</t>
  </si>
  <si>
    <t>3-л</t>
  </si>
  <si>
    <t>08:20</t>
  </si>
  <si>
    <t>21:57</t>
  </si>
  <si>
    <t>ЕС 3933 50</t>
  </si>
  <si>
    <t>21:32</t>
  </si>
  <si>
    <t>А9101В-5</t>
  </si>
  <si>
    <t>07:46</t>
  </si>
  <si>
    <t>21:40</t>
  </si>
  <si>
    <t>А9905В-5</t>
  </si>
  <si>
    <t>13:40</t>
  </si>
  <si>
    <t>Путевой</t>
  </si>
  <si>
    <t>Машина</t>
  </si>
  <si>
    <t xml:space="preserve">Спидометр при выезде </t>
  </si>
  <si>
    <t>предпоследняя поездка возвращение</t>
  </si>
  <si>
    <t>последняя поездка возвращение</t>
  </si>
  <si>
    <t>Названия строк</t>
  </si>
  <si>
    <t>Общий итог</t>
  </si>
  <si>
    <t>счётчик рейсов выбранной на листе 2 машины</t>
  </si>
  <si>
    <t>чтоб выбирать и видно было где косяки (185 МК в конце пробел, а если не будет при следующей записи тут появится, при обновлении, что их тут 2 185мк)</t>
  </si>
  <si>
    <t>Формат ячеек с данными спидометра должен быть цифровой</t>
  </si>
  <si>
    <t>В конечном варианте.. Диапазоны в формулах скорректировать</t>
  </si>
  <si>
    <t>топливо при последнем возвращении</t>
  </si>
  <si>
    <t>топливо при предпоследнем возвр</t>
  </si>
  <si>
    <t>расход предпосл</t>
  </si>
  <si>
    <t>расход последний</t>
  </si>
  <si>
    <t xml:space="preserve">Спидометр при выезде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</si>
</sst>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7030A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C00000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FF8B8B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14" fontId="1" fillId="4" borderId="6" xfId="0" applyNumberFormat="1" applyFont="1" applyFill="1" applyBorder="1" applyAlignment="1">
      <alignment horizontal="left"/>
    </xf>
    <xf numFmtId="14" fontId="4" fillId="4" borderId="7" xfId="0" applyNumberFormat="1" applyFont="1" applyFill="1" applyBorder="1" applyAlignment="1">
      <alignment horizontal="left"/>
    </xf>
    <xf numFmtId="14" fontId="1" fillId="4" borderId="6" xfId="0" applyNumberFormat="1" applyFont="1" applyFill="1" applyBorder="1" applyAlignment="1">
      <alignment horizontal="right"/>
    </xf>
    <xf numFmtId="14" fontId="1" fillId="4" borderId="8" xfId="0" applyNumberFormat="1" applyFont="1" applyFill="1" applyBorder="1" applyAlignment="1">
      <alignment horizontal="right"/>
    </xf>
    <xf numFmtId="49" fontId="5" fillId="4" borderId="5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49" fontId="1" fillId="4" borderId="10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49" fontId="1" fillId="4" borderId="5" xfId="0" applyNumberFormat="1" applyFont="1" applyFill="1" applyBorder="1" applyAlignment="1">
      <alignment horizontal="center"/>
    </xf>
    <xf numFmtId="0" fontId="1" fillId="4" borderId="5" xfId="0" applyFont="1" applyFill="1" applyBorder="1"/>
    <xf numFmtId="14" fontId="6" fillId="4" borderId="10" xfId="0" applyNumberFormat="1" applyFont="1" applyFill="1" applyBorder="1" applyAlignment="1">
      <alignment horizontal="center"/>
    </xf>
    <xf numFmtId="14" fontId="7" fillId="4" borderId="5" xfId="0" applyNumberFormat="1" applyFont="1" applyFill="1" applyBorder="1" applyAlignment="1">
      <alignment horizontal="center"/>
    </xf>
    <xf numFmtId="14" fontId="1" fillId="5" borderId="5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center"/>
    </xf>
    <xf numFmtId="0" fontId="1" fillId="2" borderId="5" xfId="0" applyFont="1" applyFill="1" applyBorder="1"/>
    <xf numFmtId="0" fontId="1" fillId="3" borderId="11" xfId="0" applyFont="1" applyFill="1" applyBorder="1" applyAlignment="1">
      <alignment horizontal="center"/>
    </xf>
    <xf numFmtId="14" fontId="1" fillId="4" borderId="12" xfId="0" applyNumberFormat="1" applyFont="1" applyFill="1" applyBorder="1" applyAlignment="1">
      <alignment horizontal="left"/>
    </xf>
    <xf numFmtId="14" fontId="4" fillId="4" borderId="13" xfId="0" applyNumberFormat="1" applyFont="1" applyFill="1" applyBorder="1" applyAlignment="1">
      <alignment horizontal="left"/>
    </xf>
    <xf numFmtId="14" fontId="1" fillId="4" borderId="12" xfId="0" applyNumberFormat="1" applyFont="1" applyFill="1" applyBorder="1" applyAlignment="1">
      <alignment horizontal="right"/>
    </xf>
    <xf numFmtId="14" fontId="1" fillId="4" borderId="14" xfId="0" applyNumberFormat="1" applyFont="1" applyFill="1" applyBorder="1" applyAlignment="1">
      <alignment horizontal="right"/>
    </xf>
    <xf numFmtId="49" fontId="5" fillId="4" borderId="11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49" fontId="1" fillId="4" borderId="16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49" fontId="1" fillId="4" borderId="11" xfId="0" applyNumberFormat="1" applyFont="1" applyFill="1" applyBorder="1" applyAlignment="1">
      <alignment horizontal="center"/>
    </xf>
    <xf numFmtId="0" fontId="9" fillId="4" borderId="11" xfId="0" applyFont="1" applyFill="1" applyBorder="1"/>
    <xf numFmtId="14" fontId="6" fillId="4" borderId="16" xfId="0" applyNumberFormat="1" applyFont="1" applyFill="1" applyBorder="1" applyAlignment="1">
      <alignment horizontal="center"/>
    </xf>
    <xf numFmtId="14" fontId="7" fillId="4" borderId="11" xfId="0" applyNumberFormat="1" applyFont="1" applyFill="1" applyBorder="1" applyAlignment="1">
      <alignment horizontal="center"/>
    </xf>
    <xf numFmtId="14" fontId="1" fillId="5" borderId="11" xfId="0" applyNumberFormat="1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6" fillId="6" borderId="11" xfId="0" applyFont="1" applyFill="1" applyBorder="1" applyAlignment="1">
      <alignment horizontal="center"/>
    </xf>
    <xf numFmtId="0" fontId="1" fillId="2" borderId="11" xfId="0" applyFont="1" applyFill="1" applyBorder="1"/>
    <xf numFmtId="14" fontId="1" fillId="4" borderId="13" xfId="0" applyNumberFormat="1" applyFont="1" applyFill="1" applyBorder="1" applyAlignment="1">
      <alignment horizontal="left"/>
    </xf>
    <xf numFmtId="0" fontId="1" fillId="4" borderId="11" xfId="0" applyFont="1" applyFill="1" applyBorder="1"/>
    <xf numFmtId="14" fontId="9" fillId="4" borderId="13" xfId="0" applyNumberFormat="1" applyFont="1" applyFill="1" applyBorder="1" applyAlignment="1">
      <alignment horizontal="left"/>
    </xf>
    <xf numFmtId="49" fontId="6" fillId="4" borderId="15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13" fillId="0" borderId="0" xfId="0" applyFont="1"/>
    <xf numFmtId="0" fontId="0" fillId="0" borderId="0" xfId="0" applyAlignment="1">
      <alignment horizontal="center" wrapText="1"/>
    </xf>
    <xf numFmtId="0" fontId="6" fillId="4" borderId="17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8" borderId="11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12" fillId="7" borderId="1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A46327D5-C104-40F1-A531-366D229DA3B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1" refreshedDate="45477.826274768522" createdVersion="8" refreshedVersion="8" minRefreshableVersion="3" recordCount="20" xr:uid="{CCB4B214-78F7-4E65-AFCD-2035AF0DF3A5}">
  <cacheSource type="worksheet">
    <worksheetSource ref="H1:H1048576" sheet="Лист1"/>
  </cacheSource>
  <cacheFields count="1">
    <cacheField name="Гаражный номер" numFmtId="0">
      <sharedItems containsBlank="1" containsMixedTypes="1" containsNumber="1" containsInteger="1" minValue="163" maxValue="811" count="14">
        <n v="163"/>
        <n v="190"/>
        <s v="068-л"/>
        <s v="055"/>
        <n v="489"/>
        <n v="606"/>
        <s v="512-л"/>
        <n v="446"/>
        <s v="185 МК "/>
        <n v="248"/>
        <n v="370"/>
        <n v="459"/>
        <n v="81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</r>
  <r>
    <x v="1"/>
  </r>
  <r>
    <x v="2"/>
  </r>
  <r>
    <x v="3"/>
  </r>
  <r>
    <x v="4"/>
  </r>
  <r>
    <x v="5"/>
  </r>
  <r>
    <x v="2"/>
  </r>
  <r>
    <x v="6"/>
  </r>
  <r>
    <x v="7"/>
  </r>
  <r>
    <x v="8"/>
  </r>
  <r>
    <x v="4"/>
  </r>
  <r>
    <x v="9"/>
  </r>
  <r>
    <x v="10"/>
  </r>
  <r>
    <x v="6"/>
  </r>
  <r>
    <x v="3"/>
  </r>
  <r>
    <x v="8"/>
  </r>
  <r>
    <x v="11"/>
  </r>
  <r>
    <x v="4"/>
  </r>
  <r>
    <x v="12"/>
  </r>
  <r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ABE4F9-D411-4472-A698-8EB874AB49FF}" name="Сводная таблица1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4:A18" firstHeaderRow="1" firstDataRow="1" firstDataCol="1"/>
  <pivotFields count="1">
    <pivotField axis="axisRow" showAll="0">
      <items count="15">
        <item x="0"/>
        <item x="1"/>
        <item x="9"/>
        <item x="10"/>
        <item x="7"/>
        <item x="11"/>
        <item x="4"/>
        <item x="5"/>
        <item x="12"/>
        <item x="3"/>
        <item x="2"/>
        <item x="8"/>
        <item x="6"/>
        <item h="1" x="13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opLeftCell="E1" workbookViewId="0">
      <selection activeCell="R22" sqref="R22"/>
    </sheetView>
  </sheetViews>
  <sheetFormatPr defaultRowHeight="15" x14ac:dyDescent="0.25"/>
  <cols>
    <col min="1" max="1" width="6.7109375" customWidth="1"/>
    <col min="2" max="2" width="13.5703125" customWidth="1"/>
    <col min="3" max="4" width="13.140625" customWidth="1"/>
    <col min="5" max="5" width="13.7109375" customWidth="1"/>
    <col min="6" max="6" width="8.28515625" customWidth="1"/>
    <col min="7" max="7" width="24.140625" customWidth="1"/>
    <col min="8" max="8" width="24.5703125" customWidth="1"/>
    <col min="9" max="9" width="12.7109375" customWidth="1"/>
    <col min="10" max="10" width="8.42578125" customWidth="1"/>
    <col min="11" max="11" width="11.7109375" customWidth="1"/>
    <col min="12" max="12" width="8.42578125" customWidth="1"/>
    <col min="13" max="13" width="10.140625" customWidth="1"/>
    <col min="14" max="14" width="23" customWidth="1"/>
    <col min="15" max="15" width="12.5703125" customWidth="1"/>
    <col min="16" max="16" width="14.28515625" customWidth="1"/>
    <col min="17" max="17" width="11.7109375" customWidth="1"/>
    <col min="18" max="18" width="10.140625" bestFit="1" customWidth="1"/>
    <col min="19" max="19" width="9" customWidth="1"/>
    <col min="20" max="20" width="13" customWidth="1"/>
    <col min="22" max="22" width="34.85546875" style="53" customWidth="1"/>
  </cols>
  <sheetData>
    <row r="1" spans="1:20" ht="45.75" thickBot="1" x14ac:dyDescent="0.3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5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6" t="s">
        <v>13</v>
      </c>
      <c r="O1" s="8" t="s">
        <v>14</v>
      </c>
      <c r="P1" s="8" t="s">
        <v>15</v>
      </c>
      <c r="Q1" s="2" t="s">
        <v>16</v>
      </c>
      <c r="R1" s="9" t="s">
        <v>17</v>
      </c>
      <c r="S1" s="10" t="s">
        <v>18</v>
      </c>
      <c r="T1" s="11" t="s">
        <v>19</v>
      </c>
    </row>
    <row r="2" spans="1:20" x14ac:dyDescent="0.25">
      <c r="A2" s="12">
        <v>49101</v>
      </c>
      <c r="B2" s="13">
        <v>44560</v>
      </c>
      <c r="C2" s="14">
        <v>44565</v>
      </c>
      <c r="D2" s="15">
        <v>44567</v>
      </c>
      <c r="E2" s="16">
        <v>44571</v>
      </c>
      <c r="F2" s="17"/>
      <c r="G2" s="18"/>
      <c r="H2" s="19">
        <v>163</v>
      </c>
      <c r="I2" s="20" t="s">
        <v>20</v>
      </c>
      <c r="J2" s="21">
        <v>480</v>
      </c>
      <c r="K2" s="22">
        <v>794213</v>
      </c>
      <c r="L2" s="22" t="s">
        <v>21</v>
      </c>
      <c r="M2" s="22"/>
      <c r="N2" s="23"/>
      <c r="O2" s="24">
        <v>44578</v>
      </c>
      <c r="P2" s="25" t="s">
        <v>22</v>
      </c>
      <c r="Q2" s="26">
        <v>44565</v>
      </c>
      <c r="R2" s="27">
        <v>517</v>
      </c>
      <c r="S2" s="28" t="s">
        <v>22</v>
      </c>
      <c r="T2" s="29"/>
    </row>
    <row r="3" spans="1:20" x14ac:dyDescent="0.25">
      <c r="A3" s="30">
        <v>92046</v>
      </c>
      <c r="B3" s="31">
        <v>44560</v>
      </c>
      <c r="C3" s="32">
        <v>44566</v>
      </c>
      <c r="D3" s="33">
        <v>44567</v>
      </c>
      <c r="E3" s="34">
        <v>44582</v>
      </c>
      <c r="F3" s="35"/>
      <c r="G3" s="36"/>
      <c r="H3" s="37">
        <v>190</v>
      </c>
      <c r="I3" s="38" t="s">
        <v>23</v>
      </c>
      <c r="J3" s="39">
        <v>0.90833333333333299</v>
      </c>
      <c r="K3" s="40">
        <v>246870</v>
      </c>
      <c r="L3" s="40" t="s">
        <v>24</v>
      </c>
      <c r="M3" s="40"/>
      <c r="N3" s="41"/>
      <c r="O3" s="42">
        <v>44573</v>
      </c>
      <c r="P3" s="43" t="s">
        <v>22</v>
      </c>
      <c r="Q3" s="44">
        <v>44566</v>
      </c>
      <c r="R3" s="45">
        <v>46</v>
      </c>
      <c r="S3" s="46" t="s">
        <v>22</v>
      </c>
      <c r="T3" s="47"/>
    </row>
    <row r="4" spans="1:20" x14ac:dyDescent="0.25">
      <c r="A4" s="30" t="s">
        <v>25</v>
      </c>
      <c r="B4" s="31">
        <v>44560</v>
      </c>
      <c r="C4" s="48">
        <v>44567</v>
      </c>
      <c r="D4" s="33">
        <v>44567</v>
      </c>
      <c r="E4" s="34">
        <v>44571</v>
      </c>
      <c r="F4" s="35"/>
      <c r="G4" s="36"/>
      <c r="H4" s="37" t="s">
        <v>26</v>
      </c>
      <c r="I4" s="38" t="s">
        <v>22</v>
      </c>
      <c r="J4" s="39">
        <v>55</v>
      </c>
      <c r="K4" s="40">
        <v>17757</v>
      </c>
      <c r="L4" s="40" t="s">
        <v>27</v>
      </c>
      <c r="M4" s="40"/>
      <c r="N4" s="49"/>
      <c r="O4" s="42" t="s">
        <v>22</v>
      </c>
      <c r="P4" s="43">
        <v>44571</v>
      </c>
      <c r="Q4" s="44" t="s">
        <v>22</v>
      </c>
      <c r="R4" s="45">
        <v>19</v>
      </c>
      <c r="S4" s="46" t="s">
        <v>22</v>
      </c>
      <c r="T4" s="47"/>
    </row>
    <row r="5" spans="1:20" x14ac:dyDescent="0.25">
      <c r="A5" s="30">
        <v>10114</v>
      </c>
      <c r="B5" s="31">
        <v>44560</v>
      </c>
      <c r="C5" s="50">
        <v>44569</v>
      </c>
      <c r="D5" s="33">
        <v>44571</v>
      </c>
      <c r="E5" s="34">
        <v>44572</v>
      </c>
      <c r="F5" s="35"/>
      <c r="G5" s="36"/>
      <c r="H5" s="51" t="s">
        <v>28</v>
      </c>
      <c r="I5" s="38" t="s">
        <v>29</v>
      </c>
      <c r="J5" s="39">
        <v>281</v>
      </c>
      <c r="K5" s="39">
        <v>171948</v>
      </c>
      <c r="L5" s="40" t="s">
        <v>30</v>
      </c>
      <c r="M5" s="40"/>
      <c r="N5" s="49"/>
      <c r="O5" s="42">
        <v>44606</v>
      </c>
      <c r="P5" s="43"/>
      <c r="Q5" s="44" t="s">
        <v>22</v>
      </c>
      <c r="R5" s="45">
        <v>682</v>
      </c>
      <c r="S5" s="46" t="s">
        <v>22</v>
      </c>
      <c r="T5" s="47"/>
    </row>
    <row r="6" spans="1:20" x14ac:dyDescent="0.25">
      <c r="A6" s="30">
        <v>61001</v>
      </c>
      <c r="B6" s="31">
        <v>44571</v>
      </c>
      <c r="C6" s="32">
        <v>44571</v>
      </c>
      <c r="D6" s="33">
        <v>44571</v>
      </c>
      <c r="E6" s="34">
        <v>44572</v>
      </c>
      <c r="F6" s="35"/>
      <c r="G6" s="36"/>
      <c r="H6" s="37">
        <v>489</v>
      </c>
      <c r="I6" s="52" t="s">
        <v>31</v>
      </c>
      <c r="J6" s="39">
        <v>701</v>
      </c>
      <c r="K6" s="40">
        <v>529393</v>
      </c>
      <c r="L6" s="40" t="s">
        <v>32</v>
      </c>
      <c r="M6" s="40"/>
      <c r="N6" s="49"/>
      <c r="O6" s="42">
        <v>44609</v>
      </c>
      <c r="P6" s="43">
        <v>44572</v>
      </c>
      <c r="Q6" s="44">
        <v>44571</v>
      </c>
      <c r="R6" s="45">
        <v>51</v>
      </c>
      <c r="S6" s="46" t="s">
        <v>22</v>
      </c>
      <c r="T6" s="47"/>
    </row>
    <row r="7" spans="1:20" x14ac:dyDescent="0.25">
      <c r="A7" s="30">
        <v>85117</v>
      </c>
      <c r="B7" s="31">
        <v>44560</v>
      </c>
      <c r="C7" s="50">
        <v>44565</v>
      </c>
      <c r="D7" s="33">
        <v>44571</v>
      </c>
      <c r="E7" s="34">
        <v>44571</v>
      </c>
      <c r="F7" s="35"/>
      <c r="G7" s="36"/>
      <c r="H7" s="37">
        <v>606</v>
      </c>
      <c r="I7" s="38" t="s">
        <v>33</v>
      </c>
      <c r="J7" s="39">
        <v>844</v>
      </c>
      <c r="K7" s="40">
        <v>287978</v>
      </c>
      <c r="L7" s="40" t="s">
        <v>34</v>
      </c>
      <c r="M7" s="40"/>
      <c r="N7" s="41"/>
      <c r="O7" s="42">
        <v>44610</v>
      </c>
      <c r="P7" s="43" t="s">
        <v>22</v>
      </c>
      <c r="Q7" s="44" t="s">
        <v>22</v>
      </c>
      <c r="R7" s="45">
        <v>803</v>
      </c>
      <c r="S7" s="46" t="s">
        <v>22</v>
      </c>
      <c r="T7" s="47"/>
    </row>
    <row r="8" spans="1:20" x14ac:dyDescent="0.25">
      <c r="A8" s="30" t="s">
        <v>35</v>
      </c>
      <c r="B8" s="31">
        <v>44571</v>
      </c>
      <c r="C8" s="48">
        <v>44571</v>
      </c>
      <c r="D8" s="33">
        <v>44571</v>
      </c>
      <c r="E8" s="34">
        <v>44572</v>
      </c>
      <c r="F8" s="35"/>
      <c r="G8" s="36"/>
      <c r="H8" s="37" t="s">
        <v>26</v>
      </c>
      <c r="I8" s="38" t="s">
        <v>22</v>
      </c>
      <c r="J8" s="39">
        <v>60</v>
      </c>
      <c r="K8" s="40">
        <v>18222</v>
      </c>
      <c r="L8" s="40" t="s">
        <v>36</v>
      </c>
      <c r="M8" s="40"/>
      <c r="N8" s="49"/>
      <c r="O8" s="42" t="s">
        <v>22</v>
      </c>
      <c r="P8" s="43">
        <v>44571</v>
      </c>
      <c r="Q8" s="44" t="s">
        <v>22</v>
      </c>
      <c r="R8" s="45">
        <v>34</v>
      </c>
      <c r="S8" s="46" t="s">
        <v>22</v>
      </c>
      <c r="T8" s="47"/>
    </row>
    <row r="9" spans="1:20" x14ac:dyDescent="0.25">
      <c r="A9" s="30" t="s">
        <v>37</v>
      </c>
      <c r="B9" s="31">
        <v>44571</v>
      </c>
      <c r="C9" s="48">
        <v>44571</v>
      </c>
      <c r="D9" s="33">
        <v>44571</v>
      </c>
      <c r="E9" s="34">
        <v>44572</v>
      </c>
      <c r="F9" s="35"/>
      <c r="G9" s="36"/>
      <c r="H9" s="37" t="s">
        <v>38</v>
      </c>
      <c r="I9" s="38" t="s">
        <v>22</v>
      </c>
      <c r="J9" s="39">
        <v>18</v>
      </c>
      <c r="K9" s="40">
        <v>14601</v>
      </c>
      <c r="L9" s="40" t="s">
        <v>39</v>
      </c>
      <c r="M9" s="40"/>
      <c r="N9" s="49"/>
      <c r="O9" s="42" t="s">
        <v>22</v>
      </c>
      <c r="P9" s="43">
        <v>44571</v>
      </c>
      <c r="Q9" s="44" t="s">
        <v>22</v>
      </c>
      <c r="R9" s="45">
        <v>33</v>
      </c>
      <c r="S9" s="46" t="s">
        <v>22</v>
      </c>
      <c r="T9" s="47"/>
    </row>
    <row r="10" spans="1:20" x14ac:dyDescent="0.25">
      <c r="A10" s="30">
        <v>41138</v>
      </c>
      <c r="B10" s="31">
        <v>44560</v>
      </c>
      <c r="C10" s="50">
        <v>44566</v>
      </c>
      <c r="D10" s="33">
        <v>44572</v>
      </c>
      <c r="E10" s="34">
        <v>44574</v>
      </c>
      <c r="F10" s="35"/>
      <c r="G10" s="36"/>
      <c r="H10" s="37">
        <v>446</v>
      </c>
      <c r="I10" s="38" t="s">
        <v>40</v>
      </c>
      <c r="J10" s="39">
        <v>715</v>
      </c>
      <c r="K10" s="40">
        <v>760393</v>
      </c>
      <c r="L10" s="40" t="s">
        <v>30</v>
      </c>
      <c r="M10" s="40"/>
      <c r="N10" s="49"/>
      <c r="O10" s="42">
        <v>44596</v>
      </c>
      <c r="P10" s="43" t="s">
        <v>22</v>
      </c>
      <c r="Q10" s="44" t="s">
        <v>22</v>
      </c>
      <c r="R10" s="45">
        <v>739</v>
      </c>
      <c r="S10" s="46" t="s">
        <v>22</v>
      </c>
      <c r="T10" s="47"/>
    </row>
    <row r="11" spans="1:20" x14ac:dyDescent="0.25">
      <c r="A11" s="30">
        <v>49102</v>
      </c>
      <c r="B11" s="31">
        <v>44560</v>
      </c>
      <c r="C11" s="32">
        <v>44569</v>
      </c>
      <c r="D11" s="33">
        <v>44572</v>
      </c>
      <c r="E11" s="34">
        <v>44573</v>
      </c>
      <c r="F11" s="35"/>
      <c r="G11" s="36"/>
      <c r="H11" s="37" t="s">
        <v>41</v>
      </c>
      <c r="I11" s="38" t="s">
        <v>20</v>
      </c>
      <c r="J11" s="39">
        <v>579</v>
      </c>
      <c r="K11" s="40">
        <v>795835</v>
      </c>
      <c r="L11" s="40" t="s">
        <v>42</v>
      </c>
      <c r="M11" s="40"/>
      <c r="N11" s="49"/>
      <c r="O11" s="42">
        <v>44578</v>
      </c>
      <c r="P11" s="43" t="s">
        <v>22</v>
      </c>
      <c r="Q11" s="44">
        <v>44569</v>
      </c>
      <c r="R11" s="45">
        <v>501</v>
      </c>
      <c r="S11" s="46" t="s">
        <v>22</v>
      </c>
      <c r="T11" s="47"/>
    </row>
    <row r="12" spans="1:20" x14ac:dyDescent="0.25">
      <c r="A12" s="30">
        <v>61002</v>
      </c>
      <c r="B12" s="31">
        <v>44571</v>
      </c>
      <c r="C12" s="32">
        <v>44571</v>
      </c>
      <c r="D12" s="33">
        <v>44572</v>
      </c>
      <c r="E12" s="34">
        <v>44573</v>
      </c>
      <c r="F12" s="35"/>
      <c r="G12" s="36"/>
      <c r="H12" s="37">
        <v>489</v>
      </c>
      <c r="I12" s="52" t="s">
        <v>31</v>
      </c>
      <c r="J12" s="39">
        <v>961</v>
      </c>
      <c r="K12" s="40">
        <v>529523</v>
      </c>
      <c r="L12" s="40" t="s">
        <v>24</v>
      </c>
      <c r="M12" s="40"/>
      <c r="N12" s="49"/>
      <c r="O12" s="42">
        <v>44609</v>
      </c>
      <c r="P12" s="43">
        <v>44572</v>
      </c>
      <c r="Q12" s="44" t="s">
        <v>22</v>
      </c>
      <c r="R12" s="45">
        <v>40</v>
      </c>
      <c r="S12" s="46" t="s">
        <v>22</v>
      </c>
      <c r="T12" s="47"/>
    </row>
    <row r="13" spans="1:20" x14ac:dyDescent="0.25">
      <c r="A13" s="30">
        <v>70033</v>
      </c>
      <c r="B13" s="31">
        <v>44560</v>
      </c>
      <c r="C13" s="50">
        <v>44564</v>
      </c>
      <c r="D13" s="33">
        <v>44572</v>
      </c>
      <c r="E13" s="34">
        <v>44574</v>
      </c>
      <c r="F13" s="35"/>
      <c r="G13" s="36"/>
      <c r="H13" s="37">
        <v>248</v>
      </c>
      <c r="I13" s="38" t="s">
        <v>43</v>
      </c>
      <c r="J13" s="39">
        <v>526</v>
      </c>
      <c r="K13" s="40">
        <v>402479</v>
      </c>
      <c r="L13" s="40" t="s">
        <v>44</v>
      </c>
      <c r="M13" s="40"/>
      <c r="N13" s="49"/>
      <c r="O13" s="42">
        <v>44571</v>
      </c>
      <c r="P13" s="43" t="s">
        <v>22</v>
      </c>
      <c r="Q13" s="44" t="s">
        <v>22</v>
      </c>
      <c r="R13" s="45">
        <v>1756</v>
      </c>
      <c r="S13" s="46" t="s">
        <v>22</v>
      </c>
      <c r="T13" s="47"/>
    </row>
    <row r="14" spans="1:20" x14ac:dyDescent="0.25">
      <c r="A14" s="30">
        <v>71100</v>
      </c>
      <c r="B14" s="31">
        <v>44560</v>
      </c>
      <c r="C14" s="50">
        <v>44569</v>
      </c>
      <c r="D14" s="33">
        <v>44572</v>
      </c>
      <c r="E14" s="34">
        <v>44574</v>
      </c>
      <c r="F14" s="35"/>
      <c r="G14" s="36"/>
      <c r="H14" s="37">
        <v>370</v>
      </c>
      <c r="I14" s="38" t="s">
        <v>45</v>
      </c>
      <c r="J14" s="39">
        <v>433</v>
      </c>
      <c r="K14" s="40">
        <v>471833</v>
      </c>
      <c r="L14" s="40" t="s">
        <v>46</v>
      </c>
      <c r="M14" s="40"/>
      <c r="N14" s="49"/>
      <c r="O14" s="42">
        <v>44606</v>
      </c>
      <c r="P14" s="43">
        <v>44572</v>
      </c>
      <c r="Q14" s="44" t="s">
        <v>22</v>
      </c>
      <c r="R14" s="45">
        <v>709</v>
      </c>
      <c r="S14" s="46" t="s">
        <v>22</v>
      </c>
      <c r="T14" s="47"/>
    </row>
    <row r="15" spans="1:20" x14ac:dyDescent="0.25">
      <c r="A15" s="30" t="s">
        <v>47</v>
      </c>
      <c r="B15" s="31">
        <v>44571</v>
      </c>
      <c r="C15" s="48">
        <v>44572</v>
      </c>
      <c r="D15" s="33">
        <v>44572</v>
      </c>
      <c r="E15" s="34">
        <v>44573</v>
      </c>
      <c r="F15" s="35"/>
      <c r="G15" s="36"/>
      <c r="H15" s="37" t="s">
        <v>38</v>
      </c>
      <c r="I15" s="38" t="s">
        <v>22</v>
      </c>
      <c r="J15" s="39">
        <v>53</v>
      </c>
      <c r="K15" s="40">
        <v>14691</v>
      </c>
      <c r="L15" s="40" t="s">
        <v>48</v>
      </c>
      <c r="M15" s="40"/>
      <c r="N15" s="49"/>
      <c r="O15" s="42" t="s">
        <v>22</v>
      </c>
      <c r="P15" s="43">
        <v>44572</v>
      </c>
      <c r="Q15" s="44" t="s">
        <v>22</v>
      </c>
      <c r="R15" s="45">
        <v>9</v>
      </c>
      <c r="S15" s="46" t="s">
        <v>22</v>
      </c>
      <c r="T15" s="47"/>
    </row>
    <row r="16" spans="1:20" x14ac:dyDescent="0.25">
      <c r="A16" s="30">
        <v>10001</v>
      </c>
      <c r="B16" s="31">
        <v>44571</v>
      </c>
      <c r="C16" s="32">
        <v>44571</v>
      </c>
      <c r="D16" s="33">
        <v>44573</v>
      </c>
      <c r="E16" s="34">
        <v>44574</v>
      </c>
      <c r="F16" s="35"/>
      <c r="G16" s="36"/>
      <c r="H16" s="51" t="s">
        <v>28</v>
      </c>
      <c r="I16" s="38" t="s">
        <v>29</v>
      </c>
      <c r="J16" s="39">
        <v>394</v>
      </c>
      <c r="K16" s="39">
        <v>173571</v>
      </c>
      <c r="L16" s="40" t="s">
        <v>49</v>
      </c>
      <c r="M16" s="40"/>
      <c r="N16" s="49"/>
      <c r="O16" s="42">
        <v>44606</v>
      </c>
      <c r="P16" s="43">
        <v>44574</v>
      </c>
      <c r="Q16" s="44">
        <v>44571</v>
      </c>
      <c r="R16" s="45">
        <v>487</v>
      </c>
      <c r="S16" s="46" t="s">
        <v>22</v>
      </c>
      <c r="T16" s="47"/>
    </row>
    <row r="17" spans="1:20" x14ac:dyDescent="0.25">
      <c r="A17" s="30">
        <v>49001</v>
      </c>
      <c r="B17" s="31">
        <v>44572</v>
      </c>
      <c r="C17" s="32">
        <v>44572</v>
      </c>
      <c r="D17" s="33">
        <v>44573</v>
      </c>
      <c r="E17" s="34">
        <v>44575</v>
      </c>
      <c r="F17" s="35"/>
      <c r="G17" s="36"/>
      <c r="H17" s="37" t="s">
        <v>41</v>
      </c>
      <c r="I17" s="38" t="s">
        <v>50</v>
      </c>
      <c r="J17" s="39">
        <v>523</v>
      </c>
      <c r="K17" s="40">
        <v>796010</v>
      </c>
      <c r="L17" s="40" t="s">
        <v>51</v>
      </c>
      <c r="M17" s="40"/>
      <c r="N17" s="49"/>
      <c r="O17" s="42">
        <v>44578</v>
      </c>
      <c r="P17" s="43">
        <v>44573</v>
      </c>
      <c r="Q17" s="44">
        <v>44572</v>
      </c>
      <c r="R17" s="45">
        <v>56</v>
      </c>
      <c r="S17" s="46" t="s">
        <v>22</v>
      </c>
      <c r="T17" s="47"/>
    </row>
    <row r="18" spans="1:20" x14ac:dyDescent="0.25">
      <c r="A18" s="30">
        <v>57115</v>
      </c>
      <c r="B18" s="31">
        <v>44559</v>
      </c>
      <c r="C18" s="50">
        <v>44567</v>
      </c>
      <c r="D18" s="33">
        <v>44573</v>
      </c>
      <c r="E18" s="34">
        <v>44575</v>
      </c>
      <c r="F18" s="35"/>
      <c r="G18" s="36"/>
      <c r="H18" s="37">
        <v>459</v>
      </c>
      <c r="I18" s="38" t="s">
        <v>52</v>
      </c>
      <c r="J18" s="39">
        <v>892</v>
      </c>
      <c r="K18" s="40">
        <v>512562</v>
      </c>
      <c r="L18" s="40" t="s">
        <v>53</v>
      </c>
      <c r="M18" s="40"/>
      <c r="N18" s="41"/>
      <c r="O18" s="42">
        <v>44581</v>
      </c>
      <c r="P18" s="43"/>
      <c r="Q18" s="44" t="s">
        <v>22</v>
      </c>
      <c r="R18" s="45">
        <v>792</v>
      </c>
      <c r="S18" s="46" t="s">
        <v>22</v>
      </c>
      <c r="T18" s="47"/>
    </row>
    <row r="19" spans="1:20" x14ac:dyDescent="0.25">
      <c r="A19" s="30">
        <v>61003</v>
      </c>
      <c r="B19" s="31">
        <v>44572</v>
      </c>
      <c r="C19" s="32">
        <v>44572</v>
      </c>
      <c r="D19" s="33">
        <v>44573</v>
      </c>
      <c r="E19" s="34">
        <v>44574</v>
      </c>
      <c r="F19" s="35"/>
      <c r="G19" s="36"/>
      <c r="H19" s="37">
        <v>489</v>
      </c>
      <c r="I19" s="52" t="s">
        <v>31</v>
      </c>
      <c r="J19" s="39">
        <v>885</v>
      </c>
      <c r="K19" s="40">
        <v>529780</v>
      </c>
      <c r="L19" s="40" t="s">
        <v>54</v>
      </c>
      <c r="M19" s="40"/>
      <c r="N19" s="49"/>
      <c r="O19" s="42">
        <v>44609</v>
      </c>
      <c r="P19" s="43">
        <v>44574</v>
      </c>
      <c r="Q19" s="44">
        <v>44572</v>
      </c>
      <c r="R19" s="45">
        <v>76</v>
      </c>
      <c r="S19" s="46" t="s">
        <v>22</v>
      </c>
      <c r="T19" s="47"/>
    </row>
    <row r="20" spans="1:20" x14ac:dyDescent="0.25">
      <c r="A20" s="30">
        <v>82001</v>
      </c>
      <c r="B20" s="31">
        <v>44571</v>
      </c>
      <c r="C20" s="32">
        <v>44571</v>
      </c>
      <c r="D20" s="33">
        <v>44573</v>
      </c>
      <c r="E20" s="34">
        <v>44575</v>
      </c>
      <c r="F20" s="35"/>
      <c r="G20" s="36"/>
      <c r="H20" s="37">
        <v>811</v>
      </c>
      <c r="I20" s="38" t="s">
        <v>55</v>
      </c>
      <c r="J20" s="39">
        <v>452</v>
      </c>
      <c r="K20" s="40">
        <v>234580</v>
      </c>
      <c r="L20" s="40" t="s">
        <v>56</v>
      </c>
      <c r="M20" s="40"/>
      <c r="N20" s="49"/>
      <c r="O20" s="42">
        <v>44589</v>
      </c>
      <c r="P20" s="43">
        <v>44574</v>
      </c>
      <c r="Q20" s="44">
        <v>44571</v>
      </c>
      <c r="R20" s="45">
        <v>508</v>
      </c>
      <c r="S20" s="46" t="s">
        <v>22</v>
      </c>
      <c r="T20" s="47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8D9BE-08DD-4AE3-A034-F8EE1F35BBC6}">
  <dimension ref="A3:K18"/>
  <sheetViews>
    <sheetView tabSelected="1" workbookViewId="0">
      <selection activeCell="N10" sqref="N10:N33"/>
    </sheetView>
  </sheetViews>
  <sheetFormatPr defaultRowHeight="15" x14ac:dyDescent="0.25"/>
  <cols>
    <col min="1" max="1" width="17.28515625" bestFit="1" customWidth="1"/>
    <col min="6" max="6" width="23.140625" bestFit="1" customWidth="1"/>
    <col min="7" max="8" width="23.140625" customWidth="1"/>
    <col min="9" max="11" width="25.85546875" customWidth="1"/>
    <col min="14" max="14" width="32" customWidth="1"/>
  </cols>
  <sheetData>
    <row r="3" spans="1:11" x14ac:dyDescent="0.25">
      <c r="A3" s="57" t="s">
        <v>65</v>
      </c>
    </row>
    <row r="4" spans="1:11" x14ac:dyDescent="0.25">
      <c r="A4" s="55" t="s">
        <v>62</v>
      </c>
    </row>
    <row r="5" spans="1:11" ht="30" customHeight="1" x14ac:dyDescent="0.25">
      <c r="A5" s="56">
        <v>163</v>
      </c>
      <c r="F5" s="63" t="s">
        <v>60</v>
      </c>
      <c r="G5" s="63"/>
      <c r="H5" s="63"/>
      <c r="I5" s="63" t="s">
        <v>61</v>
      </c>
      <c r="J5" s="63"/>
      <c r="K5" s="63"/>
    </row>
    <row r="6" spans="1:11" ht="30" x14ac:dyDescent="0.25">
      <c r="A6" s="56">
        <v>190</v>
      </c>
      <c r="D6" s="58" t="s">
        <v>57</v>
      </c>
      <c r="E6" s="58" t="s">
        <v>58</v>
      </c>
      <c r="F6" s="61" t="s">
        <v>59</v>
      </c>
      <c r="G6" s="61" t="s">
        <v>69</v>
      </c>
      <c r="H6" s="61" t="s">
        <v>70</v>
      </c>
      <c r="I6" s="62" t="s">
        <v>72</v>
      </c>
      <c r="J6" s="62" t="s">
        <v>68</v>
      </c>
      <c r="K6" s="62" t="s">
        <v>71</v>
      </c>
    </row>
    <row r="7" spans="1:11" x14ac:dyDescent="0.25">
      <c r="A7" s="56">
        <v>248</v>
      </c>
      <c r="D7" s="53">
        <v>10001</v>
      </c>
      <c r="E7" s="59" t="s">
        <v>41</v>
      </c>
      <c r="F7" s="60">
        <f>SUMIFS(Лист1!K2:K20,Лист1!H2:H20,Лист2!E7,Лист3!A2:A20,MAX(Лист3!$A$2:$A$20)-1)</f>
        <v>795835</v>
      </c>
      <c r="G7" s="60">
        <f>SUMIFS(Лист1!J2:J20,Лист1!H2:H20,Лист2!E7,Лист3!A2:A20,MAX(Лист3!$A$2:$A$20)-1)</f>
        <v>579</v>
      </c>
      <c r="H7" s="60">
        <f>SUMIFS(Лист1!R2:R20,Лист1!H2:H20,Лист2!E7,Лист3!A2:A20,MAX(Лист3!$A$2:$A$20)-1)</f>
        <v>501</v>
      </c>
      <c r="I7" s="60">
        <f>SUMIFS(Лист1!K2:K20,Лист1!H2:H20,Лист2!E7,Лист3!A2:A20,MAX(Лист3!$A$2:$A$20))</f>
        <v>796010</v>
      </c>
      <c r="J7" s="60">
        <f>SUMIFS(Лист1!J2:J20,Лист1!H2:H20,Лист2!E7,Лист3!A2:A20,MAX(Лист3!$A$2:$A$20))</f>
        <v>523</v>
      </c>
      <c r="K7" s="60">
        <f>SUMIFS(Лист1!R2:R20,Лист1!H2:H20,Лист2!E7,Лист3!A2:A20,MAX(Лист3!$A$2:$A$20))</f>
        <v>56</v>
      </c>
    </row>
    <row r="8" spans="1:11" x14ac:dyDescent="0.25">
      <c r="A8" s="56">
        <v>370</v>
      </c>
    </row>
    <row r="9" spans="1:11" x14ac:dyDescent="0.25">
      <c r="A9" s="56">
        <v>446</v>
      </c>
      <c r="F9" s="57" t="s">
        <v>66</v>
      </c>
      <c r="G9" s="57"/>
      <c r="H9" s="57"/>
    </row>
    <row r="10" spans="1:11" x14ac:dyDescent="0.25">
      <c r="A10" s="56">
        <v>459</v>
      </c>
    </row>
    <row r="11" spans="1:11" x14ac:dyDescent="0.25">
      <c r="A11" s="56">
        <v>489</v>
      </c>
    </row>
    <row r="12" spans="1:11" x14ac:dyDescent="0.25">
      <c r="A12" s="56">
        <v>606</v>
      </c>
    </row>
    <row r="13" spans="1:11" x14ac:dyDescent="0.25">
      <c r="A13" s="56">
        <v>811</v>
      </c>
    </row>
    <row r="14" spans="1:11" x14ac:dyDescent="0.25">
      <c r="A14" s="56" t="s">
        <v>28</v>
      </c>
      <c r="F14" s="57" t="s">
        <v>67</v>
      </c>
      <c r="G14" s="57"/>
      <c r="H14" s="57"/>
    </row>
    <row r="15" spans="1:11" x14ac:dyDescent="0.25">
      <c r="A15" s="56" t="s">
        <v>26</v>
      </c>
    </row>
    <row r="16" spans="1:11" x14ac:dyDescent="0.25">
      <c r="A16" s="56" t="s">
        <v>41</v>
      </c>
    </row>
    <row r="17" spans="1:1" x14ac:dyDescent="0.25">
      <c r="A17" s="56" t="s">
        <v>38</v>
      </c>
    </row>
    <row r="18" spans="1:1" x14ac:dyDescent="0.25">
      <c r="A18" s="56" t="s">
        <v>63</v>
      </c>
    </row>
  </sheetData>
  <mergeCells count="2">
    <mergeCell ref="F5:H5"/>
    <mergeCell ref="I5:K5"/>
  </mergeCells>
  <dataValidations count="1">
    <dataValidation type="list" allowBlank="1" showInputMessage="1" showErrorMessage="1" sqref="E7" xr:uid="{0124C5E0-D41A-4FEA-8A4C-6AA8A8B4536A}">
      <formula1>$A$5:$A$26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A6420-E0FB-4530-9391-3A1F1254DAF9}">
  <dimension ref="A1:A24"/>
  <sheetViews>
    <sheetView workbookViewId="0">
      <selection activeCell="F10" sqref="F10"/>
    </sheetView>
  </sheetViews>
  <sheetFormatPr defaultRowHeight="15" x14ac:dyDescent="0.25"/>
  <cols>
    <col min="1" max="1" width="41.42578125" customWidth="1"/>
  </cols>
  <sheetData>
    <row r="1" spans="1:1" ht="90" x14ac:dyDescent="0.25">
      <c r="A1" s="54" t="s">
        <v>64</v>
      </c>
    </row>
    <row r="2" spans="1:1" x14ac:dyDescent="0.25">
      <c r="A2" s="53">
        <f>COUNTIF(Лист1!$H$2:H2,Лист2!$E$7)</f>
        <v>0</v>
      </c>
    </row>
    <row r="3" spans="1:1" x14ac:dyDescent="0.25">
      <c r="A3" s="53">
        <f>COUNTIF(Лист1!$H$2:H3,Лист2!$E$7)</f>
        <v>0</v>
      </c>
    </row>
    <row r="4" spans="1:1" x14ac:dyDescent="0.25">
      <c r="A4" s="53">
        <f>COUNTIF(Лист1!$H$2:H4,Лист2!$E$7)</f>
        <v>0</v>
      </c>
    </row>
    <row r="5" spans="1:1" x14ac:dyDescent="0.25">
      <c r="A5" s="53">
        <f>COUNTIF(Лист1!$H$2:H5,Лист2!$E$7)</f>
        <v>0</v>
      </c>
    </row>
    <row r="6" spans="1:1" x14ac:dyDescent="0.25">
      <c r="A6" s="53">
        <f>COUNTIF(Лист1!$H$2:H6,Лист2!$E$7)</f>
        <v>0</v>
      </c>
    </row>
    <row r="7" spans="1:1" x14ac:dyDescent="0.25">
      <c r="A7" s="53">
        <f>COUNTIF(Лист1!$H$2:H7,Лист2!$E$7)</f>
        <v>0</v>
      </c>
    </row>
    <row r="8" spans="1:1" x14ac:dyDescent="0.25">
      <c r="A8" s="53">
        <f>COUNTIF(Лист1!$H$2:H8,Лист2!$E$7)</f>
        <v>0</v>
      </c>
    </row>
    <row r="9" spans="1:1" x14ac:dyDescent="0.25">
      <c r="A9" s="53">
        <f>COUNTIF(Лист1!$H$2:H9,Лист2!$E$7)</f>
        <v>0</v>
      </c>
    </row>
    <row r="10" spans="1:1" x14ac:dyDescent="0.25">
      <c r="A10" s="53">
        <f>COUNTIF(Лист1!$H$2:H10,Лист2!$E$7)</f>
        <v>0</v>
      </c>
    </row>
    <row r="11" spans="1:1" x14ac:dyDescent="0.25">
      <c r="A11" s="53">
        <f>COUNTIF(Лист1!$H$2:H11,Лист2!$E$7)</f>
        <v>1</v>
      </c>
    </row>
    <row r="12" spans="1:1" x14ac:dyDescent="0.25">
      <c r="A12" s="53">
        <f>COUNTIF(Лист1!$H$2:H12,Лист2!$E$7)</f>
        <v>1</v>
      </c>
    </row>
    <row r="13" spans="1:1" x14ac:dyDescent="0.25">
      <c r="A13" s="53">
        <f>COUNTIF(Лист1!$H$2:H13,Лист2!$E$7)</f>
        <v>1</v>
      </c>
    </row>
    <row r="14" spans="1:1" x14ac:dyDescent="0.25">
      <c r="A14" s="53">
        <f>COUNTIF(Лист1!$H$2:H14,Лист2!$E$7)</f>
        <v>1</v>
      </c>
    </row>
    <row r="15" spans="1:1" x14ac:dyDescent="0.25">
      <c r="A15" s="53">
        <f>COUNTIF(Лист1!$H$2:H15,Лист2!$E$7)</f>
        <v>1</v>
      </c>
    </row>
    <row r="16" spans="1:1" x14ac:dyDescent="0.25">
      <c r="A16" s="53">
        <f>COUNTIF(Лист1!$H$2:H16,Лист2!$E$7)</f>
        <v>1</v>
      </c>
    </row>
    <row r="17" spans="1:1" x14ac:dyDescent="0.25">
      <c r="A17" s="53">
        <f>COUNTIF(Лист1!$H$2:H17,Лист2!$E$7)</f>
        <v>2</v>
      </c>
    </row>
    <row r="18" spans="1:1" x14ac:dyDescent="0.25">
      <c r="A18" s="53">
        <f>COUNTIF(Лист1!$H$2:H18,Лист2!$E$7)</f>
        <v>2</v>
      </c>
    </row>
    <row r="19" spans="1:1" x14ac:dyDescent="0.25">
      <c r="A19" s="53">
        <f>COUNTIF(Лист1!$H$2:H19,Лист2!$E$7)</f>
        <v>2</v>
      </c>
    </row>
    <row r="20" spans="1:1" x14ac:dyDescent="0.25">
      <c r="A20" s="53">
        <f>COUNTIF(Лист1!$H$2:H20,Лист2!$E$7)</f>
        <v>2</v>
      </c>
    </row>
    <row r="21" spans="1:1" x14ac:dyDescent="0.25">
      <c r="A21" s="53">
        <f>COUNTIF(Лист1!$H$2:H21,Лист2!$E$7)</f>
        <v>2</v>
      </c>
    </row>
    <row r="22" spans="1:1" x14ac:dyDescent="0.25">
      <c r="A22" s="53">
        <f>COUNTIF(Лист1!$H$2:H22,Лист2!$E$7)</f>
        <v>2</v>
      </c>
    </row>
    <row r="23" spans="1:1" x14ac:dyDescent="0.25">
      <c r="A23" s="53">
        <f>COUNTIF(Лист1!$H$2:H23,Лист2!$E$7)</f>
        <v>2</v>
      </c>
    </row>
    <row r="24" spans="1:1" x14ac:dyDescent="0.25">
      <c r="A24" s="53">
        <f>COUNTIF(Лист1!$H$2:H24,Лист2!$E$7)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Картышов Алексей Игоревич</dc:creator>
  <cp:lastModifiedBy>1</cp:lastModifiedBy>
  <dcterms:created xsi:type="dcterms:W3CDTF">2015-06-05T18:19:34Z</dcterms:created>
  <dcterms:modified xsi:type="dcterms:W3CDTF">2024-07-05T10:16:23Z</dcterms:modified>
</cp:coreProperties>
</file>