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Бизнес\Продукт\Сборник 1. Шкала сложности\файлы Шкала сложности\"/>
    </mc:Choice>
  </mc:AlternateContent>
  <xr:revisionPtr revIDLastSave="0" documentId="13_ncr:1_{53F5A6B7-6571-49A3-A052-0B154580F9F7}" xr6:coauthVersionLast="47" xr6:coauthVersionMax="47" xr10:uidLastSave="{00000000-0000-0000-0000-000000000000}"/>
  <bookViews>
    <workbookView xWindow="-120" yWindow="-120" windowWidth="29040" windowHeight="15720" xr2:uid="{F17C4C06-A989-4BE5-9F51-EB2AE3BC65B4}"/>
  </bookViews>
  <sheets>
    <sheet name="111" sheetId="1" r:id="rId1"/>
  </sheets>
  <externalReferences>
    <externalReference r:id="rId2"/>
    <externalReference r:id="rId3"/>
  </externalReferences>
  <definedNames>
    <definedName name="Компьютер">'[1]Список значений'!$D$2:$D$4</definedName>
    <definedName name="Полная_шкала">'[1]Список значений'!$B$2:$B$6</definedName>
    <definedName name="Полная_шкала1">'[2]Список значений'!$E$2:$E$6</definedName>
    <definedName name="Прочие_без_0">'[1]Список значений'!$C$2:$C$5</definedName>
    <definedName name="Прочие_с_0">'[1]Список значений'!#REF!</definedName>
    <definedName name="Руководство">'[1]Список значений'!$A$2:$A$10</definedName>
    <definedName name="Уровень_контактов">'[1]Список значений'!#REF!</definedName>
    <definedName name="Уровень_контактов1">'[1]Список значений'!#REF!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N24" i="1"/>
  <c r="R27" i="1" s="1"/>
  <c r="O29" i="1"/>
  <c r="K24" i="1"/>
  <c r="I24" i="1"/>
  <c r="E24" i="1"/>
  <c r="D24" i="1"/>
  <c r="C24" i="1"/>
  <c r="B24" i="1"/>
  <c r="H23" i="1"/>
  <c r="E23" i="1"/>
  <c r="D23" i="1"/>
  <c r="C23" i="1"/>
  <c r="B23" i="1"/>
  <c r="R28" i="1"/>
  <c r="P28" i="1"/>
  <c r="O28" i="1"/>
  <c r="R25" i="1" a="1"/>
  <c r="S28" i="1" a="1"/>
  <c r="O24" i="1" l="1"/>
  <c r="Q28" i="1"/>
  <c r="S28" i="1"/>
  <c r="R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<sst xmlns="http://schemas.openxmlformats.org/spreadsheetml/2006/main" count="3" uniqueCount="3">
  <si>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макс</t>
  </si>
  <si>
    <t>мин</t>
  </si>
  <si>
    <t>=МИНЕСЛИ(ДВССЫЛ(R27)&amp;":"&amp;ДВССЫЛ(O24);ДВССЫЛ(R27)&amp;":"&amp;ДВССЫЛ(O24);"&gt;0")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</si>
</sst>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sz val="12"/>
      <name val="Franklin Gothic Book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0" borderId="1" xfId="1" applyFont="1" applyBorder="1"/>
    <xf numFmtId="0" fontId="1" fillId="2" borderId="1" xfId="0" quotePrefix="1" applyFont="1" applyFill="1" applyBorder="1"/>
    <xf numFmtId="0" fontId="1" fillId="3" borderId="0" xfId="0" applyFont="1" applyFill="1"/>
    <xf numFmtId="0" fontId="1" fillId="4" borderId="0" xfId="0" applyFont="1" applyFill="1"/>
  </cellXfs>
  <cellStyles count="3">
    <cellStyle name="Обычный" xfId="0" builtinId="0"/>
    <cellStyle name="Обычный 4" xfId="2" xr:uid="{00A4D9F1-04EF-4FB6-B5F7-12774F29461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0;&#1086;&#1084;&#1087;&#1072;&#1085;&#1080;&#1080;/19%20&#1058;&#1054;&#1056;&#1069;&#1050;&#1057;/&#1048;&#1055;/&#1043;&#1088;&#1077;&#1081;&#1076;&#1099;%20&#1048;&#1058;&#1056;/1_&#1058;&#1072;&#1073;&#1083;&#1080;&#1094;&#1072;%20&#1086;&#1094;&#1077;&#1085;&#1082;&#1080;%20&#1076;&#1086;&#1083;&#1078;&#1085;&#1086;&#1089;&#1090;&#1077;&#1081;%20&#1080;%20&#1088;&#1072;&#1089;&#1095;&#1077;&#1090;&#1072;%20&#1086;&#1082;&#1083;&#1072;&#1076;&#1086;&#1074;%20&#1048;&#1058;&#1056;%20&#1058;&#1054;&#1056;&#1069;&#1050;&#1057;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b\AppData\Local\Microsoft\Windows\Temporary%20Internet%20Files\Content.Outlook\ASJT7P9D\&#1086;&#1090;%20&#1088;&#1091;&#1082;&#1086;&#1074;&#1086;&#1076;&#1080;&#1090;&#1077;&#1083;&#1077;&#1081;%20&#1060;&#1069;&#1057;\&#1050;&#1086;&#1087;&#1080;&#1103;%205%205%2010%20&#1058;&#1072;&#1073;&#1083;&#1080;&#1094;&#1072;%20&#1086;&#1094;&#1077;&#1085;&#1082;&#1080;%20&#1076;&#1086;&#1083;&#1078;&#1085;&#1086;&#1089;&#1090;&#1077;&#1081;%20&#1042;&#1086;&#1083;&#1093;&#1086;&#1074;&#1077;&#1094;%20-%20&#1073;&#1091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ухитдинов СФ"/>
      <sheetName val="Тагиев РА"/>
      <sheetName val="Буланцева НВ"/>
      <sheetName val="Рыкалин БН"/>
      <sheetName val="Ионов С.В."/>
      <sheetName val="Ионов АС"/>
      <sheetName val="Губанов"/>
      <sheetName val="Седов ВИ"/>
      <sheetName val="Седов ДИ"/>
      <sheetName val="пояснения"/>
      <sheetName val="Веса критериев"/>
      <sheetName val="крит.2"/>
      <sheetName val="Критерии"/>
      <sheetName val="Список значений"/>
      <sheetName val="Оценка должностей"/>
      <sheetName val="свод.стран"/>
      <sheetName val="Диа.Перс"/>
      <sheetName val="Диа.БУХ"/>
      <sheetName val="Диа.ФЭС"/>
      <sheetName val="Диа.ЦИС"/>
      <sheetName val="Диа.ОМТС"/>
      <sheetName val="Диа.ПС"/>
      <sheetName val="Диа.КС"/>
      <sheetName val="Диа.Адм"/>
      <sheetName val="СущОКЛ"/>
      <sheetName val="СеткаТК"/>
      <sheetName val="СеткаТК (1)"/>
      <sheetName val="Критерий"/>
      <sheetName val="Составные должности"/>
      <sheetName val="Использование уровней"/>
      <sheetName val="Странности"/>
      <sheetName val="Диа.ПС_по_цехам"/>
      <sheetName val="Диа.ОТК"/>
      <sheetName val="Диа.ЮС"/>
      <sheetName val="Диа.Рук2"/>
      <sheetName val="Диа.Рук3"/>
      <sheetName val="Лист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A2">
            <v>0</v>
          </cell>
          <cell r="B2">
            <v>0</v>
          </cell>
          <cell r="C2">
            <v>1</v>
          </cell>
          <cell r="D2">
            <v>0</v>
          </cell>
        </row>
        <row r="3">
          <cell r="A3" t="str">
            <v>1а</v>
          </cell>
          <cell r="B3">
            <v>1</v>
          </cell>
          <cell r="C3">
            <v>2</v>
          </cell>
          <cell r="D3">
            <v>1</v>
          </cell>
        </row>
        <row r="4">
          <cell r="A4" t="str">
            <v>1б</v>
          </cell>
          <cell r="B4">
            <v>2</v>
          </cell>
          <cell r="C4">
            <v>3</v>
          </cell>
          <cell r="D4">
            <v>2</v>
          </cell>
        </row>
        <row r="5">
          <cell r="A5" t="str">
            <v>2а</v>
          </cell>
          <cell r="B5">
            <v>3</v>
          </cell>
          <cell r="C5">
            <v>4</v>
          </cell>
        </row>
        <row r="6">
          <cell r="A6" t="str">
            <v>2б</v>
          </cell>
          <cell r="B6">
            <v>4</v>
          </cell>
        </row>
        <row r="7">
          <cell r="A7" t="str">
            <v>3а</v>
          </cell>
        </row>
        <row r="8">
          <cell r="A8" t="str">
            <v>3б</v>
          </cell>
        </row>
        <row r="9">
          <cell r="A9" t="str">
            <v>4а</v>
          </cell>
        </row>
        <row r="10">
          <cell r="A10" t="str">
            <v>4б</v>
          </cell>
        </row>
      </sheetData>
      <sheetData sheetId="14">
        <row r="30">
          <cell r="U30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а Волховец"/>
      <sheetName val="Оценка должностей"/>
      <sheetName val="Оценка должностей (2)"/>
      <sheetName val="Список значений"/>
      <sheetName val="СеткаТК_АУП"/>
      <sheetName val="Расп.ОГМ ОГЭ"/>
      <sheetName val="Расп.ОТПП"/>
      <sheetName val="Расп.СГП"/>
    </sheetNames>
    <sheetDataSet>
      <sheetData sheetId="0" refreshError="1"/>
      <sheetData sheetId="1" refreshError="1"/>
      <sheetData sheetId="2" refreshError="1"/>
      <sheetData sheetId="3" refreshError="1">
        <row r="2">
          <cell r="E2">
            <v>0</v>
          </cell>
        </row>
        <row r="3">
          <cell r="E3">
            <v>1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4290-6128-463B-9755-D22FCC5A96D4}">
  <sheetPr codeName="Лист5">
    <tabColor rgb="FFC00000"/>
  </sheetPr>
  <dimension ref="A21:S81"/>
  <sheetViews>
    <sheetView tabSelected="1" topLeftCell="A11" workbookViewId="0">
      <selection activeCell="L13" sqref="L13"/>
    </sheetView>
  </sheetViews>
  <sheetFormatPr defaultRowHeight="16.5" x14ac:dyDescent="0.3"/>
  <cols>
    <col min="1" max="1" width="24.140625" style="1" customWidth="1"/>
    <col min="2" max="2" width="9.5703125" style="1" bestFit="1" customWidth="1"/>
    <col min="3" max="3" width="9.28515625" style="1" bestFit="1" customWidth="1"/>
    <col min="4" max="4" width="10.28515625" style="1" customWidth="1"/>
    <col min="5" max="5" width="11.42578125" style="1" customWidth="1"/>
    <col min="6" max="6" width="9.140625" style="1"/>
    <col min="7" max="7" width="10.28515625" style="1" bestFit="1" customWidth="1"/>
    <col min="8" max="8" width="9.5703125" style="1" bestFit="1" customWidth="1"/>
    <col min="9" max="9" width="12.5703125" style="1" bestFit="1" customWidth="1"/>
    <col min="10" max="10" width="11.42578125" style="1" customWidth="1"/>
    <col min="11" max="11" width="11.140625" style="1" customWidth="1"/>
    <col min="12" max="12" width="13.28515625" style="1" bestFit="1" customWidth="1"/>
    <col min="13" max="13" width="13" style="1" bestFit="1" customWidth="1"/>
    <col min="14" max="15" width="9.140625" style="1" customWidth="1"/>
    <col min="16" max="16" width="9.5703125" style="1" bestFit="1" customWidth="1"/>
    <col min="17" max="17" width="9.140625" style="1" customWidth="1"/>
    <col min="18" max="18" width="10.42578125" style="1" bestFit="1" customWidth="1"/>
    <col min="19" max="19" width="9.5703125" style="1" bestFit="1" customWidth="1"/>
    <col min="20" max="23" width="9.140625" style="1" customWidth="1"/>
    <col min="24" max="16384" width="9.140625" style="1"/>
  </cols>
  <sheetData>
    <row r="21" spans="1:19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9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9" x14ac:dyDescent="0.3">
      <c r="A23" s="3" t="s">
        <v>0</v>
      </c>
      <c r="B23" s="4">
        <f>MAX(B25:B76)</f>
        <v>4000</v>
      </c>
      <c r="C23" s="4">
        <f>MAX(C25:C76)</f>
        <v>0.10999999999999999</v>
      </c>
      <c r="D23" s="4">
        <f>MAX(D25:D76)</f>
        <v>9.9999999999999992E-2</v>
      </c>
      <c r="E23" s="5">
        <f>MAX(E25:E76)</f>
        <v>2589.4699999999998</v>
      </c>
      <c r="F23" s="4"/>
      <c r="G23" s="4"/>
      <c r="H23" s="4">
        <f>_xlfn.MAXIFS(H25:H76,H25:H76,"&lt;0")</f>
        <v>-194220</v>
      </c>
      <c r="I23" s="4"/>
      <c r="J23" s="4"/>
      <c r="K23" s="4"/>
      <c r="L23" s="4"/>
      <c r="N23" s="1">
        <v>25</v>
      </c>
      <c r="O23" s="10" t="str">
        <f>ADDRESS(N23,8)</f>
        <v>$H$25</v>
      </c>
    </row>
    <row r="24" spans="1:19" x14ac:dyDescent="0.3">
      <c r="A24" s="6" t="s">
        <v>1</v>
      </c>
      <c r="B24" s="5">
        <f>MIN(B25:B76)</f>
        <v>4000</v>
      </c>
      <c r="C24" s="5">
        <f>MIN(C25:C76)</f>
        <v>0.04</v>
      </c>
      <c r="D24" s="5">
        <f>MIN(D25:D76)</f>
        <v>0.04</v>
      </c>
      <c r="E24" s="5">
        <f>MIN(E25:E76)</f>
        <v>992.99</v>
      </c>
      <c r="F24" s="4"/>
      <c r="G24" s="5"/>
      <c r="H24" s="8" t="s">
        <v>2</v>
      </c>
      <c r="I24" s="5">
        <f>_xlfn.MINIFS(I25:I76,I25:I76,"&gt;0")</f>
        <v>0</v>
      </c>
      <c r="J24" s="5"/>
      <c r="K24" s="5">
        <f>MIN(K25:K76)</f>
        <v>47</v>
      </c>
      <c r="L24" s="5"/>
      <c r="N24" s="1">
        <f>COUNTA(H:H)+22</f>
        <v>76</v>
      </c>
      <c r="O24" s="10" t="str">
        <f>ADDRESS(N24,8)</f>
        <v>$H$76</v>
      </c>
    </row>
    <row r="25" spans="1:19" x14ac:dyDescent="0.3">
      <c r="A25" s="2">
        <v>1</v>
      </c>
      <c r="B25" s="5">
        <v>4000</v>
      </c>
      <c r="C25" s="7">
        <v>0.04</v>
      </c>
      <c r="D25" s="7">
        <v>0.04</v>
      </c>
      <c r="E25" s="5">
        <v>2589.4699999999998</v>
      </c>
      <c r="F25" s="4">
        <v>567420</v>
      </c>
      <c r="G25" s="5">
        <v>246000</v>
      </c>
      <c r="H25" s="5">
        <v>-321420</v>
      </c>
      <c r="I25" s="5">
        <v>-321420</v>
      </c>
      <c r="J25" s="5">
        <v>0</v>
      </c>
      <c r="K25" s="5">
        <v>47</v>
      </c>
      <c r="L25" s="5">
        <v>0</v>
      </c>
      <c r="R25" s="1" cm="1">
        <f t="array" aca="1" ref="R25" ca="1">INDIRECT(O23,TRUE)</f>
        <v>-321420</v>
      </c>
    </row>
    <row r="26" spans="1:19" x14ac:dyDescent="0.3">
      <c r="A26" s="2">
        <v>2</v>
      </c>
      <c r="B26" s="5">
        <v>4000</v>
      </c>
      <c r="C26" s="7">
        <v>0.04</v>
      </c>
      <c r="D26" s="7">
        <v>0.05</v>
      </c>
      <c r="E26" s="5">
        <v>2458.9299999999998</v>
      </c>
      <c r="F26" s="4">
        <v>567420</v>
      </c>
      <c r="G26" s="5">
        <v>253300</v>
      </c>
      <c r="H26" s="5">
        <v>-314120</v>
      </c>
      <c r="I26" s="5">
        <v>-314120</v>
      </c>
      <c r="J26" s="5">
        <v>0</v>
      </c>
      <c r="K26" s="5">
        <v>47</v>
      </c>
      <c r="L26" s="5">
        <v>0</v>
      </c>
    </row>
    <row r="27" spans="1:19" x14ac:dyDescent="0.3">
      <c r="A27" s="2">
        <v>3</v>
      </c>
      <c r="B27" s="5">
        <v>4000</v>
      </c>
      <c r="C27" s="7">
        <v>0.04</v>
      </c>
      <c r="D27" s="7">
        <v>6.0000000000000005E-2</v>
      </c>
      <c r="E27" s="5">
        <v>2341.81</v>
      </c>
      <c r="F27" s="4">
        <v>567420</v>
      </c>
      <c r="G27" s="5">
        <v>262500</v>
      </c>
      <c r="H27" s="5">
        <v>-304920</v>
      </c>
      <c r="I27" s="5">
        <v>-304920</v>
      </c>
      <c r="J27" s="5">
        <v>0</v>
      </c>
      <c r="K27" s="5">
        <v>47</v>
      </c>
      <c r="L27" s="5">
        <v>0</v>
      </c>
      <c r="R27" s="1" t="str">
        <f>ADDRESS(N24,9)</f>
        <v>$I$76</v>
      </c>
    </row>
    <row r="28" spans="1:19" x14ac:dyDescent="0.3">
      <c r="A28" s="2">
        <v>4</v>
      </c>
      <c r="B28" s="5">
        <v>4000</v>
      </c>
      <c r="C28" s="7">
        <v>0.04</v>
      </c>
      <c r="D28" s="7">
        <v>7.0000000000000007E-2</v>
      </c>
      <c r="E28" s="5">
        <v>2217.94</v>
      </c>
      <c r="F28" s="4">
        <v>567420</v>
      </c>
      <c r="G28" s="5">
        <v>270500</v>
      </c>
      <c r="H28" s="5">
        <v>-296920</v>
      </c>
      <c r="I28" s="5">
        <v>-296920</v>
      </c>
      <c r="J28" s="5">
        <v>0</v>
      </c>
      <c r="K28" s="5">
        <v>47</v>
      </c>
      <c r="L28" s="5">
        <v>0</v>
      </c>
      <c r="O28" s="1">
        <f>COUNTA(H25:H995510)+26</f>
        <v>78</v>
      </c>
      <c r="P28" s="1">
        <f>LOOKUP(99999999999999,H:H)</f>
        <v>-228720</v>
      </c>
      <c r="Q28" s="1">
        <f>MATCH(P28,H:H,0)</f>
        <v>76</v>
      </c>
      <c r="R28" s="1" t="str">
        <f>ADDRESS(COUNTA(H25:H995510)+26,8)</f>
        <v>$H$78</v>
      </c>
      <c r="S28" s="1" cm="1">
        <f t="array" aca="1" ref="S28:S81" ca="1">INDIRECT(O23&amp;":"&amp;R28)</f>
        <v>-321420</v>
      </c>
    </row>
    <row r="29" spans="1:19" x14ac:dyDescent="0.3">
      <c r="A29" s="2">
        <v>5</v>
      </c>
      <c r="B29" s="5">
        <v>4000</v>
      </c>
      <c r="C29" s="7">
        <v>0.04</v>
      </c>
      <c r="D29" s="7">
        <v>0.08</v>
      </c>
      <c r="E29" s="5">
        <v>2089.85</v>
      </c>
      <c r="F29" s="4">
        <v>567420</v>
      </c>
      <c r="G29" s="5">
        <v>280000</v>
      </c>
      <c r="H29" s="5">
        <v>-287420</v>
      </c>
      <c r="I29" s="5">
        <v>-287420</v>
      </c>
      <c r="J29" s="5">
        <v>0</v>
      </c>
      <c r="K29" s="5">
        <v>47</v>
      </c>
      <c r="L29" s="5">
        <v>0</v>
      </c>
      <c r="O29" s="1" t="str">
        <f>ADDRESS(O28,8)</f>
        <v>$H$78</v>
      </c>
      <c r="S29" s="1">
        <f ca="1"/>
        <v>-314120</v>
      </c>
    </row>
    <row r="30" spans="1:19" x14ac:dyDescent="0.3">
      <c r="A30" s="2">
        <v>6</v>
      </c>
      <c r="B30" s="5">
        <v>4000</v>
      </c>
      <c r="C30" s="7">
        <v>0.04</v>
      </c>
      <c r="D30" s="7">
        <v>0.09</v>
      </c>
      <c r="E30" s="5">
        <v>1953.62</v>
      </c>
      <c r="F30" s="4">
        <v>567420</v>
      </c>
      <c r="G30" s="5">
        <v>289800</v>
      </c>
      <c r="H30" s="5">
        <v>-277620</v>
      </c>
      <c r="I30" s="5">
        <v>-277620</v>
      </c>
      <c r="J30" s="5">
        <v>0</v>
      </c>
      <c r="K30" s="5">
        <v>47</v>
      </c>
      <c r="L30" s="5">
        <v>0</v>
      </c>
      <c r="S30" s="1">
        <f ca="1"/>
        <v>-304920</v>
      </c>
    </row>
    <row r="31" spans="1:19" x14ac:dyDescent="0.3">
      <c r="A31" s="2">
        <v>7</v>
      </c>
      <c r="B31" s="5">
        <v>4000</v>
      </c>
      <c r="C31" s="7">
        <v>0.04</v>
      </c>
      <c r="D31" s="7">
        <v>9.9999999999999992E-2</v>
      </c>
      <c r="E31" s="5">
        <v>1834.84</v>
      </c>
      <c r="F31" s="4">
        <v>567420</v>
      </c>
      <c r="G31" s="5">
        <v>298900</v>
      </c>
      <c r="H31" s="5">
        <v>-268520</v>
      </c>
      <c r="I31" s="5">
        <v>-268520</v>
      </c>
      <c r="J31" s="5">
        <v>0</v>
      </c>
      <c r="K31" s="5">
        <v>47</v>
      </c>
      <c r="L31" s="5">
        <v>0</v>
      </c>
      <c r="S31" s="1">
        <f ca="1"/>
        <v>-296920</v>
      </c>
    </row>
    <row r="32" spans="1:19" x14ac:dyDescent="0.3">
      <c r="A32" s="2">
        <v>8</v>
      </c>
      <c r="B32" s="5">
        <v>4000</v>
      </c>
      <c r="C32" s="7">
        <v>0.05</v>
      </c>
      <c r="D32" s="7">
        <v>0.04</v>
      </c>
      <c r="E32" s="5">
        <v>2442.12</v>
      </c>
      <c r="F32" s="4">
        <v>567420</v>
      </c>
      <c r="G32" s="5">
        <v>255800</v>
      </c>
      <c r="H32" s="5">
        <v>-311620</v>
      </c>
      <c r="I32" s="5">
        <v>-311620</v>
      </c>
      <c r="J32" s="5">
        <v>0</v>
      </c>
      <c r="K32" s="5">
        <v>47</v>
      </c>
      <c r="L32" s="5">
        <v>0</v>
      </c>
      <c r="S32" s="1">
        <f ca="1"/>
        <v>-287420</v>
      </c>
    </row>
    <row r="33" spans="1:19" x14ac:dyDescent="0.3">
      <c r="A33" s="2">
        <v>9</v>
      </c>
      <c r="B33" s="5">
        <v>4000</v>
      </c>
      <c r="C33" s="7">
        <v>0.05</v>
      </c>
      <c r="D33" s="7">
        <v>0.05</v>
      </c>
      <c r="E33" s="5">
        <v>2269.13</v>
      </c>
      <c r="F33" s="4">
        <v>567420</v>
      </c>
      <c r="G33" s="5">
        <v>266300</v>
      </c>
      <c r="H33" s="5">
        <v>-301120</v>
      </c>
      <c r="I33" s="5">
        <v>-301120</v>
      </c>
      <c r="J33" s="5">
        <v>0</v>
      </c>
      <c r="K33" s="5">
        <v>47</v>
      </c>
      <c r="L33" s="5">
        <v>0</v>
      </c>
      <c r="S33" s="1">
        <f ca="1"/>
        <v>-277620</v>
      </c>
    </row>
    <row r="34" spans="1:19" x14ac:dyDescent="0.3">
      <c r="A34" s="2">
        <v>10</v>
      </c>
      <c r="B34" s="5">
        <v>4000</v>
      </c>
      <c r="C34" s="7">
        <v>0.05</v>
      </c>
      <c r="D34" s="7">
        <v>6.0000000000000005E-2</v>
      </c>
      <c r="E34" s="5">
        <v>2171.7399999999998</v>
      </c>
      <c r="F34" s="4">
        <v>567420</v>
      </c>
      <c r="G34" s="5">
        <v>274200</v>
      </c>
      <c r="H34" s="5">
        <v>-293220</v>
      </c>
      <c r="I34" s="5">
        <v>-293220</v>
      </c>
      <c r="J34" s="5">
        <v>0</v>
      </c>
      <c r="K34" s="5">
        <v>47</v>
      </c>
      <c r="L34" s="5">
        <v>0</v>
      </c>
      <c r="S34" s="1">
        <f ca="1"/>
        <v>-268520</v>
      </c>
    </row>
    <row r="35" spans="1:19" x14ac:dyDescent="0.3">
      <c r="A35" s="2">
        <v>11</v>
      </c>
      <c r="B35" s="5">
        <v>4000</v>
      </c>
      <c r="C35" s="7">
        <v>0.05</v>
      </c>
      <c r="D35" s="7">
        <v>7.0000000000000007E-2</v>
      </c>
      <c r="E35" s="5">
        <v>2033.64</v>
      </c>
      <c r="F35" s="4">
        <v>567420</v>
      </c>
      <c r="G35" s="5">
        <v>283500</v>
      </c>
      <c r="H35" s="5">
        <v>-283920</v>
      </c>
      <c r="I35" s="5">
        <v>-283920</v>
      </c>
      <c r="J35" s="5">
        <v>0</v>
      </c>
      <c r="K35" s="5">
        <v>47</v>
      </c>
      <c r="L35" s="5">
        <v>0</v>
      </c>
      <c r="S35" s="1">
        <f ca="1"/>
        <v>-311620</v>
      </c>
    </row>
    <row r="36" spans="1:19" x14ac:dyDescent="0.3">
      <c r="A36" s="2">
        <v>12</v>
      </c>
      <c r="B36" s="5">
        <v>4000</v>
      </c>
      <c r="C36" s="7">
        <v>0.05</v>
      </c>
      <c r="D36" s="7">
        <v>0.08</v>
      </c>
      <c r="E36" s="5">
        <v>1915.05</v>
      </c>
      <c r="F36" s="4">
        <v>567420</v>
      </c>
      <c r="G36" s="5">
        <v>292800</v>
      </c>
      <c r="H36" s="5">
        <v>-274620</v>
      </c>
      <c r="I36" s="5">
        <v>-274620</v>
      </c>
      <c r="J36" s="5">
        <v>0</v>
      </c>
      <c r="K36" s="5">
        <v>47</v>
      </c>
      <c r="L36" s="5">
        <v>0</v>
      </c>
      <c r="S36" s="1">
        <f ca="1"/>
        <v>-301120</v>
      </c>
    </row>
    <row r="37" spans="1:19" x14ac:dyDescent="0.3">
      <c r="A37" s="2">
        <v>13</v>
      </c>
      <c r="B37" s="5">
        <v>4000</v>
      </c>
      <c r="C37" s="7">
        <v>0.05</v>
      </c>
      <c r="D37" s="7">
        <v>0.09</v>
      </c>
      <c r="E37" s="5">
        <v>1782.02</v>
      </c>
      <c r="F37" s="4">
        <v>567420</v>
      </c>
      <c r="G37" s="5">
        <v>303100</v>
      </c>
      <c r="H37" s="5">
        <v>-264320</v>
      </c>
      <c r="I37" s="5">
        <v>-264320</v>
      </c>
      <c r="J37" s="5">
        <v>0</v>
      </c>
      <c r="K37" s="5">
        <v>47</v>
      </c>
      <c r="L37" s="5">
        <v>0</v>
      </c>
      <c r="S37" s="1">
        <f ca="1"/>
        <v>-293220</v>
      </c>
    </row>
    <row r="38" spans="1:19" x14ac:dyDescent="0.3">
      <c r="A38" s="2">
        <v>14</v>
      </c>
      <c r="B38" s="5">
        <v>4000</v>
      </c>
      <c r="C38" s="7">
        <v>0.05</v>
      </c>
      <c r="D38" s="7">
        <v>9.9999999999999992E-2</v>
      </c>
      <c r="E38" s="5">
        <v>1648.75</v>
      </c>
      <c r="F38" s="4">
        <v>567420</v>
      </c>
      <c r="G38" s="5">
        <v>313600</v>
      </c>
      <c r="H38" s="5">
        <v>-253820</v>
      </c>
      <c r="I38" s="5">
        <v>-253820</v>
      </c>
      <c r="J38" s="5">
        <v>0</v>
      </c>
      <c r="K38" s="5">
        <v>47</v>
      </c>
      <c r="L38" s="5">
        <v>0</v>
      </c>
      <c r="S38" s="1">
        <f ca="1"/>
        <v>-283920</v>
      </c>
    </row>
    <row r="39" spans="1:19" x14ac:dyDescent="0.3">
      <c r="A39" s="2">
        <v>15</v>
      </c>
      <c r="B39" s="5">
        <v>4000</v>
      </c>
      <c r="C39" s="7">
        <v>6.0000000000000005E-2</v>
      </c>
      <c r="D39" s="7">
        <v>0.04</v>
      </c>
      <c r="E39" s="5">
        <v>2337.5700000000002</v>
      </c>
      <c r="F39" s="4">
        <v>567420</v>
      </c>
      <c r="G39" s="5">
        <v>262500</v>
      </c>
      <c r="H39" s="5">
        <v>-304920</v>
      </c>
      <c r="I39" s="5">
        <v>-304920</v>
      </c>
      <c r="J39" s="5">
        <v>0</v>
      </c>
      <c r="K39" s="5">
        <v>47</v>
      </c>
      <c r="L39" s="5">
        <v>0</v>
      </c>
      <c r="S39" s="1">
        <f ca="1"/>
        <v>-274620</v>
      </c>
    </row>
    <row r="40" spans="1:19" x14ac:dyDescent="0.3">
      <c r="A40" s="2">
        <v>16</v>
      </c>
      <c r="B40" s="5">
        <v>4000</v>
      </c>
      <c r="C40" s="7">
        <v>6.0000000000000005E-2</v>
      </c>
      <c r="D40" s="7">
        <v>0.05</v>
      </c>
      <c r="E40" s="5">
        <v>2159.0100000000002</v>
      </c>
      <c r="F40" s="4">
        <v>567420</v>
      </c>
      <c r="G40" s="5">
        <v>273800</v>
      </c>
      <c r="H40" s="5">
        <v>-293620</v>
      </c>
      <c r="I40" s="5">
        <v>-293620</v>
      </c>
      <c r="J40" s="5">
        <v>0</v>
      </c>
      <c r="K40" s="5">
        <v>47</v>
      </c>
      <c r="L40" s="5">
        <v>0</v>
      </c>
      <c r="S40" s="1">
        <f ca="1"/>
        <v>-264320</v>
      </c>
    </row>
    <row r="41" spans="1:19" x14ac:dyDescent="0.3">
      <c r="A41" s="2">
        <v>17</v>
      </c>
      <c r="B41" s="5">
        <v>4000</v>
      </c>
      <c r="C41" s="7">
        <v>6.0000000000000005E-2</v>
      </c>
      <c r="D41" s="7">
        <v>6.0000000000000005E-2</v>
      </c>
      <c r="E41" s="5">
        <v>2042.91</v>
      </c>
      <c r="F41" s="4">
        <v>567420</v>
      </c>
      <c r="G41" s="5">
        <v>282800</v>
      </c>
      <c r="H41" s="5">
        <v>-284620</v>
      </c>
      <c r="I41" s="5">
        <v>-284620</v>
      </c>
      <c r="J41" s="5">
        <v>0</v>
      </c>
      <c r="K41" s="5">
        <v>47</v>
      </c>
      <c r="L41" s="5">
        <v>0</v>
      </c>
      <c r="S41" s="1">
        <f ca="1"/>
        <v>-253820</v>
      </c>
    </row>
    <row r="42" spans="1:19" x14ac:dyDescent="0.3">
      <c r="A42" s="2">
        <v>18</v>
      </c>
      <c r="B42" s="5">
        <v>4000</v>
      </c>
      <c r="C42" s="7">
        <v>6.0000000000000005E-2</v>
      </c>
      <c r="D42" s="7">
        <v>7.0000000000000007E-2</v>
      </c>
      <c r="E42" s="5">
        <v>1897.75</v>
      </c>
      <c r="F42" s="4">
        <v>567420</v>
      </c>
      <c r="G42" s="5">
        <v>293300</v>
      </c>
      <c r="H42" s="5">
        <v>-274120</v>
      </c>
      <c r="I42" s="5">
        <v>-274120</v>
      </c>
      <c r="J42" s="5">
        <v>0</v>
      </c>
      <c r="K42" s="5">
        <v>47</v>
      </c>
      <c r="L42" s="5">
        <v>0</v>
      </c>
      <c r="S42" s="1">
        <f ca="1"/>
        <v>-304920</v>
      </c>
    </row>
    <row r="43" spans="1:19" x14ac:dyDescent="0.3">
      <c r="A43" s="2">
        <v>19</v>
      </c>
      <c r="B43" s="5">
        <v>4000</v>
      </c>
      <c r="C43" s="7">
        <v>6.0000000000000005E-2</v>
      </c>
      <c r="D43" s="7">
        <v>0.08</v>
      </c>
      <c r="E43" s="5">
        <v>1790.9</v>
      </c>
      <c r="F43" s="4">
        <v>567420</v>
      </c>
      <c r="G43" s="5">
        <v>301800</v>
      </c>
      <c r="H43" s="5">
        <v>-265620</v>
      </c>
      <c r="I43" s="5">
        <v>-265620</v>
      </c>
      <c r="J43" s="5">
        <v>0</v>
      </c>
      <c r="K43" s="5">
        <v>47</v>
      </c>
      <c r="L43" s="5">
        <v>0</v>
      </c>
      <c r="S43" s="1">
        <f ca="1"/>
        <v>-293620</v>
      </c>
    </row>
    <row r="44" spans="1:19" x14ac:dyDescent="0.3">
      <c r="A44" s="2">
        <v>20</v>
      </c>
      <c r="B44" s="5">
        <v>4000</v>
      </c>
      <c r="C44" s="7">
        <v>6.0000000000000005E-2</v>
      </c>
      <c r="D44" s="7">
        <v>0.09</v>
      </c>
      <c r="E44" s="5">
        <v>1658.87</v>
      </c>
      <c r="F44" s="4">
        <v>567420</v>
      </c>
      <c r="G44" s="5">
        <v>312300</v>
      </c>
      <c r="H44" s="5">
        <v>-255120</v>
      </c>
      <c r="I44" s="5">
        <v>-255120</v>
      </c>
      <c r="J44" s="5">
        <v>0</v>
      </c>
      <c r="K44" s="5">
        <v>47</v>
      </c>
      <c r="L44" s="5">
        <v>0</v>
      </c>
      <c r="S44" s="1">
        <f ca="1"/>
        <v>-284620</v>
      </c>
    </row>
    <row r="45" spans="1:19" x14ac:dyDescent="0.3">
      <c r="A45" s="2">
        <v>21</v>
      </c>
      <c r="B45" s="5">
        <v>4000</v>
      </c>
      <c r="C45" s="7">
        <v>6.0000000000000005E-2</v>
      </c>
      <c r="D45" s="7">
        <v>9.9999999999999992E-2</v>
      </c>
      <c r="E45" s="5">
        <v>1539.56</v>
      </c>
      <c r="F45" s="4">
        <v>567420</v>
      </c>
      <c r="G45" s="5">
        <v>322400</v>
      </c>
      <c r="H45" s="5">
        <v>-245020</v>
      </c>
      <c r="I45" s="5">
        <v>-245020</v>
      </c>
      <c r="J45" s="5">
        <v>0</v>
      </c>
      <c r="K45" s="5">
        <v>47</v>
      </c>
      <c r="L45" s="5">
        <v>0</v>
      </c>
      <c r="S45" s="1">
        <f ca="1"/>
        <v>-274120</v>
      </c>
    </row>
    <row r="46" spans="1:19" x14ac:dyDescent="0.3">
      <c r="A46" s="2">
        <v>22</v>
      </c>
      <c r="B46" s="5">
        <v>4000</v>
      </c>
      <c r="C46" s="7">
        <v>7.0000000000000007E-2</v>
      </c>
      <c r="D46" s="7">
        <v>0.04</v>
      </c>
      <c r="E46" s="5">
        <v>2179.62</v>
      </c>
      <c r="F46" s="4">
        <v>567420</v>
      </c>
      <c r="G46" s="5">
        <v>273200</v>
      </c>
      <c r="H46" s="5">
        <v>-294220</v>
      </c>
      <c r="I46" s="5">
        <v>-294220</v>
      </c>
      <c r="J46" s="5">
        <v>0</v>
      </c>
      <c r="K46" s="5">
        <v>47</v>
      </c>
      <c r="L46" s="5">
        <v>0</v>
      </c>
      <c r="S46" s="1">
        <f ca="1"/>
        <v>-265620</v>
      </c>
    </row>
    <row r="47" spans="1:19" x14ac:dyDescent="0.3">
      <c r="A47" s="2">
        <v>23</v>
      </c>
      <c r="B47" s="5">
        <v>4000</v>
      </c>
      <c r="C47" s="7">
        <v>7.0000000000000007E-2</v>
      </c>
      <c r="D47" s="7">
        <v>0.05</v>
      </c>
      <c r="E47" s="5">
        <v>2009.89</v>
      </c>
      <c r="F47" s="4">
        <v>567420</v>
      </c>
      <c r="G47" s="5">
        <v>284800</v>
      </c>
      <c r="H47" s="5">
        <v>-282620</v>
      </c>
      <c r="I47" s="5">
        <v>-282620</v>
      </c>
      <c r="J47" s="5">
        <v>0</v>
      </c>
      <c r="K47" s="5">
        <v>47</v>
      </c>
      <c r="L47" s="5">
        <v>0</v>
      </c>
      <c r="S47" s="1">
        <f ca="1"/>
        <v>-255120</v>
      </c>
    </row>
    <row r="48" spans="1:19" x14ac:dyDescent="0.3">
      <c r="A48" s="2">
        <v>24</v>
      </c>
      <c r="B48" s="5">
        <v>4000</v>
      </c>
      <c r="C48" s="7">
        <v>7.0000000000000007E-2</v>
      </c>
      <c r="D48" s="7">
        <v>6.0000000000000005E-2</v>
      </c>
      <c r="E48" s="5">
        <v>1882.7</v>
      </c>
      <c r="F48" s="4">
        <v>567420</v>
      </c>
      <c r="G48" s="5">
        <v>294400</v>
      </c>
      <c r="H48" s="5">
        <v>-273020</v>
      </c>
      <c r="I48" s="5">
        <v>-273020</v>
      </c>
      <c r="J48" s="5">
        <v>0</v>
      </c>
      <c r="K48" s="5">
        <v>47</v>
      </c>
      <c r="L48" s="5">
        <v>0</v>
      </c>
      <c r="S48" s="1">
        <f ca="1"/>
        <v>-245020</v>
      </c>
    </row>
    <row r="49" spans="1:19" x14ac:dyDescent="0.3">
      <c r="A49" s="2">
        <v>25</v>
      </c>
      <c r="B49" s="5">
        <v>4000</v>
      </c>
      <c r="C49" s="7">
        <v>7.0000000000000007E-2</v>
      </c>
      <c r="D49" s="7">
        <v>7.0000000000000007E-2</v>
      </c>
      <c r="E49" s="5">
        <v>1766.57</v>
      </c>
      <c r="F49" s="4">
        <v>567420</v>
      </c>
      <c r="G49" s="5">
        <v>303400</v>
      </c>
      <c r="H49" s="5">
        <v>-264020</v>
      </c>
      <c r="I49" s="5">
        <v>-264020</v>
      </c>
      <c r="J49" s="5">
        <v>0</v>
      </c>
      <c r="K49" s="5">
        <v>47</v>
      </c>
      <c r="L49" s="5">
        <v>0</v>
      </c>
      <c r="S49" s="1">
        <f ca="1"/>
        <v>-294220</v>
      </c>
    </row>
    <row r="50" spans="1:19" x14ac:dyDescent="0.3">
      <c r="A50" s="2">
        <v>26</v>
      </c>
      <c r="B50" s="5">
        <v>4000</v>
      </c>
      <c r="C50" s="7">
        <v>7.0000000000000007E-2</v>
      </c>
      <c r="D50" s="7">
        <v>0.08</v>
      </c>
      <c r="E50" s="5">
        <v>1628.75</v>
      </c>
      <c r="F50" s="4">
        <v>567420</v>
      </c>
      <c r="G50" s="5">
        <v>314600</v>
      </c>
      <c r="H50" s="5">
        <v>-252820</v>
      </c>
      <c r="I50" s="5">
        <v>-252820</v>
      </c>
      <c r="J50" s="5">
        <v>0</v>
      </c>
      <c r="K50" s="5">
        <v>47</v>
      </c>
      <c r="L50" s="5">
        <v>0</v>
      </c>
      <c r="S50" s="1">
        <f ca="1"/>
        <v>-282620</v>
      </c>
    </row>
    <row r="51" spans="1:19" x14ac:dyDescent="0.3">
      <c r="A51" s="2">
        <v>27</v>
      </c>
      <c r="B51" s="5">
        <v>4000</v>
      </c>
      <c r="C51" s="7">
        <v>7.0000000000000007E-2</v>
      </c>
      <c r="D51" s="7">
        <v>0.09</v>
      </c>
      <c r="E51" s="5">
        <v>1515.82</v>
      </c>
      <c r="F51" s="4">
        <v>567420</v>
      </c>
      <c r="G51" s="5">
        <v>324200</v>
      </c>
      <c r="H51" s="5">
        <v>-243220</v>
      </c>
      <c r="I51" s="5">
        <v>-243220</v>
      </c>
      <c r="J51" s="5">
        <v>0</v>
      </c>
      <c r="K51" s="5">
        <v>47</v>
      </c>
      <c r="L51" s="5">
        <v>0</v>
      </c>
      <c r="S51" s="1">
        <f ca="1"/>
        <v>-273020</v>
      </c>
    </row>
    <row r="52" spans="1:19" x14ac:dyDescent="0.3">
      <c r="A52" s="2">
        <v>28</v>
      </c>
      <c r="B52" s="5">
        <v>4000</v>
      </c>
      <c r="C52" s="7">
        <v>7.0000000000000007E-2</v>
      </c>
      <c r="D52" s="7">
        <v>9.9999999999999992E-2</v>
      </c>
      <c r="E52" s="5">
        <v>1356.98</v>
      </c>
      <c r="F52" s="4">
        <v>567420</v>
      </c>
      <c r="G52" s="5">
        <v>337700</v>
      </c>
      <c r="H52" s="5">
        <v>-229720</v>
      </c>
      <c r="I52" s="5">
        <v>-229720</v>
      </c>
      <c r="J52" s="5">
        <v>0</v>
      </c>
      <c r="K52" s="5">
        <v>47</v>
      </c>
      <c r="L52" s="5">
        <v>0</v>
      </c>
      <c r="S52" s="1">
        <f ca="1"/>
        <v>-264020</v>
      </c>
    </row>
    <row r="53" spans="1:19" x14ac:dyDescent="0.3">
      <c r="A53" s="2">
        <v>29</v>
      </c>
      <c r="B53" s="5">
        <v>4000</v>
      </c>
      <c r="C53" s="7">
        <v>0.08</v>
      </c>
      <c r="D53" s="7">
        <v>0.04</v>
      </c>
      <c r="E53" s="5">
        <v>2049.44</v>
      </c>
      <c r="F53" s="4">
        <v>567420</v>
      </c>
      <c r="G53" s="5">
        <v>282400</v>
      </c>
      <c r="H53" s="5">
        <v>-285020</v>
      </c>
      <c r="I53" s="5">
        <v>-285020</v>
      </c>
      <c r="J53" s="5">
        <v>0</v>
      </c>
      <c r="K53" s="5">
        <v>47</v>
      </c>
      <c r="L53" s="5">
        <v>0</v>
      </c>
      <c r="S53" s="1">
        <f ca="1"/>
        <v>-252820</v>
      </c>
    </row>
    <row r="54" spans="1:19" x14ac:dyDescent="0.3">
      <c r="A54" s="2">
        <v>30</v>
      </c>
      <c r="B54" s="5">
        <v>4000</v>
      </c>
      <c r="C54" s="7">
        <v>0.08</v>
      </c>
      <c r="D54" s="7">
        <v>0.05</v>
      </c>
      <c r="E54" s="5">
        <v>1889.24</v>
      </c>
      <c r="F54" s="4">
        <v>567420</v>
      </c>
      <c r="G54" s="5">
        <v>294200</v>
      </c>
      <c r="H54" s="5">
        <v>-273220</v>
      </c>
      <c r="I54" s="5">
        <v>-273220</v>
      </c>
      <c r="J54" s="5">
        <v>0</v>
      </c>
      <c r="K54" s="5">
        <v>47</v>
      </c>
      <c r="L54" s="5">
        <v>0</v>
      </c>
      <c r="S54" s="1">
        <f ca="1"/>
        <v>-243220</v>
      </c>
    </row>
    <row r="55" spans="1:19" x14ac:dyDescent="0.3">
      <c r="A55" s="2">
        <v>31</v>
      </c>
      <c r="B55" s="5">
        <v>4000</v>
      </c>
      <c r="C55" s="7">
        <v>0.08</v>
      </c>
      <c r="D55" s="7">
        <v>6.0000000000000005E-2</v>
      </c>
      <c r="E55" s="5">
        <v>1771.37</v>
      </c>
      <c r="F55" s="4">
        <v>567420</v>
      </c>
      <c r="G55" s="5">
        <v>303300</v>
      </c>
      <c r="H55" s="5">
        <v>-264120</v>
      </c>
      <c r="I55" s="5">
        <v>-264120</v>
      </c>
      <c r="J55" s="5">
        <v>0</v>
      </c>
      <c r="K55" s="5">
        <v>47</v>
      </c>
      <c r="L55" s="5">
        <v>0</v>
      </c>
      <c r="S55" s="1">
        <f ca="1"/>
        <v>-229720</v>
      </c>
    </row>
    <row r="56" spans="1:19" x14ac:dyDescent="0.3">
      <c r="A56" s="2">
        <v>32</v>
      </c>
      <c r="B56" s="5">
        <v>4000</v>
      </c>
      <c r="C56" s="7">
        <v>0.08</v>
      </c>
      <c r="D56" s="7">
        <v>7.0000000000000007E-2</v>
      </c>
      <c r="E56" s="5">
        <v>1633.86</v>
      </c>
      <c r="F56" s="4">
        <v>567420</v>
      </c>
      <c r="G56" s="5">
        <v>314200</v>
      </c>
      <c r="H56" s="5">
        <v>-253220</v>
      </c>
      <c r="I56" s="5">
        <v>-253220</v>
      </c>
      <c r="J56" s="5">
        <v>0</v>
      </c>
      <c r="K56" s="5">
        <v>47</v>
      </c>
      <c r="L56" s="5">
        <v>0</v>
      </c>
      <c r="S56" s="1">
        <f ca="1"/>
        <v>-285020</v>
      </c>
    </row>
    <row r="57" spans="1:19" x14ac:dyDescent="0.3">
      <c r="A57" s="2">
        <v>33</v>
      </c>
      <c r="B57" s="5">
        <v>4000</v>
      </c>
      <c r="C57" s="7">
        <v>0.08</v>
      </c>
      <c r="D57" s="7">
        <v>0.08</v>
      </c>
      <c r="E57" s="5">
        <v>1511.65</v>
      </c>
      <c r="F57" s="4">
        <v>567420</v>
      </c>
      <c r="G57" s="5">
        <v>324400</v>
      </c>
      <c r="H57" s="5">
        <v>-243020</v>
      </c>
      <c r="I57" s="5">
        <v>-243020</v>
      </c>
      <c r="J57" s="5">
        <v>0</v>
      </c>
      <c r="K57" s="5">
        <v>47</v>
      </c>
      <c r="L57" s="5">
        <v>0</v>
      </c>
      <c r="S57" s="1">
        <f ca="1"/>
        <v>-273220</v>
      </c>
    </row>
    <row r="58" spans="1:19" x14ac:dyDescent="0.3">
      <c r="A58" s="2">
        <v>34</v>
      </c>
      <c r="B58" s="5">
        <v>4000</v>
      </c>
      <c r="C58" s="7">
        <v>0.08</v>
      </c>
      <c r="D58" s="7">
        <v>0.09</v>
      </c>
      <c r="E58" s="5">
        <v>1378.46</v>
      </c>
      <c r="F58" s="4">
        <v>567420</v>
      </c>
      <c r="G58" s="5">
        <v>336300</v>
      </c>
      <c r="H58" s="5">
        <v>-231120</v>
      </c>
      <c r="I58" s="5">
        <v>-231120</v>
      </c>
      <c r="J58" s="5">
        <v>0</v>
      </c>
      <c r="K58" s="5">
        <v>47</v>
      </c>
      <c r="L58" s="5">
        <v>0</v>
      </c>
      <c r="S58" s="1">
        <f ca="1"/>
        <v>-264120</v>
      </c>
    </row>
    <row r="59" spans="1:19" x14ac:dyDescent="0.3">
      <c r="A59" s="2">
        <v>35</v>
      </c>
      <c r="B59" s="5">
        <v>4000</v>
      </c>
      <c r="C59" s="7">
        <v>0.08</v>
      </c>
      <c r="D59" s="7">
        <v>9.9999999999999992E-2</v>
      </c>
      <c r="E59" s="5">
        <v>1251.3699999999999</v>
      </c>
      <c r="F59" s="4">
        <v>567420</v>
      </c>
      <c r="G59" s="5">
        <v>347900</v>
      </c>
      <c r="H59" s="5">
        <v>-219520</v>
      </c>
      <c r="I59" s="5">
        <v>-219520</v>
      </c>
      <c r="J59" s="5">
        <v>0</v>
      </c>
      <c r="K59" s="5">
        <v>47</v>
      </c>
      <c r="L59" s="5">
        <v>0</v>
      </c>
      <c r="S59" s="1">
        <f ca="1"/>
        <v>-253220</v>
      </c>
    </row>
    <row r="60" spans="1:19" x14ac:dyDescent="0.3">
      <c r="A60" s="2">
        <v>36</v>
      </c>
      <c r="B60" s="5">
        <v>4000</v>
      </c>
      <c r="C60" s="7">
        <v>0.09</v>
      </c>
      <c r="D60" s="7">
        <v>0.04</v>
      </c>
      <c r="E60" s="5">
        <v>1881.94</v>
      </c>
      <c r="F60" s="4">
        <v>567420</v>
      </c>
      <c r="G60" s="5">
        <v>294000</v>
      </c>
      <c r="H60" s="5">
        <v>-273420</v>
      </c>
      <c r="I60" s="5">
        <v>-273420</v>
      </c>
      <c r="J60" s="5">
        <v>0</v>
      </c>
      <c r="K60" s="5">
        <v>47</v>
      </c>
      <c r="L60" s="5">
        <v>0</v>
      </c>
      <c r="S60" s="1">
        <f ca="1"/>
        <v>-243020</v>
      </c>
    </row>
    <row r="61" spans="1:19" x14ac:dyDescent="0.3">
      <c r="A61" s="2">
        <v>37</v>
      </c>
      <c r="B61" s="5">
        <v>4000</v>
      </c>
      <c r="C61" s="7">
        <v>0.09</v>
      </c>
      <c r="D61" s="7">
        <v>0.05</v>
      </c>
      <c r="E61" s="5">
        <v>1746.7</v>
      </c>
      <c r="F61" s="4">
        <v>567420</v>
      </c>
      <c r="G61" s="5">
        <v>304700</v>
      </c>
      <c r="H61" s="5">
        <v>-262720</v>
      </c>
      <c r="I61" s="5">
        <v>-262720</v>
      </c>
      <c r="J61" s="5">
        <v>0</v>
      </c>
      <c r="K61" s="5">
        <v>47</v>
      </c>
      <c r="L61" s="5">
        <v>0</v>
      </c>
      <c r="S61" s="1">
        <f ca="1"/>
        <v>-231120</v>
      </c>
    </row>
    <row r="62" spans="1:19" x14ac:dyDescent="0.3">
      <c r="A62" s="2">
        <v>38</v>
      </c>
      <c r="B62" s="5">
        <v>4000</v>
      </c>
      <c r="C62" s="7">
        <v>0.09</v>
      </c>
      <c r="D62" s="7">
        <v>6.0000000000000005E-2</v>
      </c>
      <c r="E62" s="5">
        <v>1617.44</v>
      </c>
      <c r="F62" s="4">
        <v>567420</v>
      </c>
      <c r="G62" s="5">
        <v>315100</v>
      </c>
      <c r="H62" s="5">
        <v>-252320</v>
      </c>
      <c r="I62" s="5">
        <v>-252320</v>
      </c>
      <c r="J62" s="5">
        <v>0</v>
      </c>
      <c r="K62" s="5">
        <v>47</v>
      </c>
      <c r="L62" s="5">
        <v>0</v>
      </c>
      <c r="S62" s="1">
        <f ca="1"/>
        <v>-219520</v>
      </c>
    </row>
    <row r="63" spans="1:19" x14ac:dyDescent="0.3">
      <c r="A63" s="2">
        <v>39</v>
      </c>
      <c r="B63" s="5">
        <v>4000</v>
      </c>
      <c r="C63" s="7">
        <v>0.09</v>
      </c>
      <c r="D63" s="7">
        <v>7.0000000000000007E-2</v>
      </c>
      <c r="E63" s="5">
        <v>1490.08</v>
      </c>
      <c r="F63" s="4">
        <v>567420</v>
      </c>
      <c r="G63" s="5">
        <v>325800</v>
      </c>
      <c r="H63" s="5">
        <v>-241620</v>
      </c>
      <c r="I63" s="5">
        <v>-241620</v>
      </c>
      <c r="J63" s="5">
        <v>0</v>
      </c>
      <c r="K63" s="5">
        <v>47</v>
      </c>
      <c r="L63" s="5">
        <v>0</v>
      </c>
      <c r="S63" s="1">
        <f ca="1"/>
        <v>-273420</v>
      </c>
    </row>
    <row r="64" spans="1:19" x14ac:dyDescent="0.3">
      <c r="A64" s="2">
        <v>40</v>
      </c>
      <c r="B64" s="5">
        <v>4000</v>
      </c>
      <c r="C64" s="7">
        <v>0.09</v>
      </c>
      <c r="D64" s="7">
        <v>0.08</v>
      </c>
      <c r="E64" s="5">
        <v>1372.91</v>
      </c>
      <c r="F64" s="4">
        <v>567420</v>
      </c>
      <c r="G64" s="5">
        <v>335900</v>
      </c>
      <c r="H64" s="5">
        <v>-231520</v>
      </c>
      <c r="I64" s="5">
        <v>-231520</v>
      </c>
      <c r="J64" s="5">
        <v>0</v>
      </c>
      <c r="K64" s="5">
        <v>47</v>
      </c>
      <c r="L64" s="5">
        <v>0</v>
      </c>
      <c r="S64" s="1">
        <f ca="1"/>
        <v>-262720</v>
      </c>
    </row>
    <row r="65" spans="1:19" x14ac:dyDescent="0.3">
      <c r="A65" s="2">
        <v>41</v>
      </c>
      <c r="B65" s="5">
        <v>4000</v>
      </c>
      <c r="C65" s="7">
        <v>0.09</v>
      </c>
      <c r="D65" s="7">
        <v>0.09</v>
      </c>
      <c r="E65" s="5">
        <v>1267.4100000000001</v>
      </c>
      <c r="F65" s="4">
        <v>567420</v>
      </c>
      <c r="G65" s="5">
        <v>346200</v>
      </c>
      <c r="H65" s="5">
        <v>-221220</v>
      </c>
      <c r="I65" s="5">
        <v>-221220</v>
      </c>
      <c r="J65" s="5">
        <v>0</v>
      </c>
      <c r="K65" s="5">
        <v>47</v>
      </c>
      <c r="L65" s="5">
        <v>0</v>
      </c>
      <c r="S65" s="1">
        <f ca="1"/>
        <v>-252320</v>
      </c>
    </row>
    <row r="66" spans="1:19" x14ac:dyDescent="0.3">
      <c r="A66" s="2">
        <v>42</v>
      </c>
      <c r="B66" s="5">
        <v>4000</v>
      </c>
      <c r="C66" s="7">
        <v>0.09</v>
      </c>
      <c r="D66" s="7">
        <v>9.9999999999999992E-2</v>
      </c>
      <c r="E66" s="5">
        <v>1121.0899999999999</v>
      </c>
      <c r="F66" s="4">
        <v>567420</v>
      </c>
      <c r="G66" s="5">
        <v>360200</v>
      </c>
      <c r="H66" s="5">
        <v>-207220</v>
      </c>
      <c r="I66" s="5">
        <v>-207220</v>
      </c>
      <c r="J66" s="5">
        <v>0</v>
      </c>
      <c r="K66" s="5">
        <v>47</v>
      </c>
      <c r="L66" s="5">
        <v>0</v>
      </c>
      <c r="S66" s="1">
        <f ca="1"/>
        <v>-241620</v>
      </c>
    </row>
    <row r="67" spans="1:19" x14ac:dyDescent="0.3">
      <c r="A67" s="2">
        <v>43</v>
      </c>
      <c r="B67" s="5">
        <v>4000</v>
      </c>
      <c r="C67" s="7">
        <v>9.9999999999999992E-2</v>
      </c>
      <c r="D67" s="7">
        <v>0.04</v>
      </c>
      <c r="E67" s="5">
        <v>1731.87</v>
      </c>
      <c r="F67" s="4">
        <v>567420</v>
      </c>
      <c r="G67" s="5">
        <v>305600</v>
      </c>
      <c r="H67" s="5">
        <v>-261820</v>
      </c>
      <c r="I67" s="5">
        <v>-261820</v>
      </c>
      <c r="J67" s="5">
        <v>0</v>
      </c>
      <c r="K67" s="5">
        <v>47</v>
      </c>
      <c r="L67" s="5">
        <v>0</v>
      </c>
      <c r="S67" s="1">
        <f ca="1"/>
        <v>-231520</v>
      </c>
    </row>
    <row r="68" spans="1:19" x14ac:dyDescent="0.3">
      <c r="A68" s="2">
        <v>44</v>
      </c>
      <c r="B68" s="5">
        <v>4000</v>
      </c>
      <c r="C68" s="7">
        <v>9.9999999999999992E-2</v>
      </c>
      <c r="D68" s="7">
        <v>0.05</v>
      </c>
      <c r="E68" s="5">
        <v>1596.79</v>
      </c>
      <c r="F68" s="4">
        <v>567420</v>
      </c>
      <c r="G68" s="5">
        <v>316900</v>
      </c>
      <c r="H68" s="5">
        <v>-250520</v>
      </c>
      <c r="I68" s="5">
        <v>-250520</v>
      </c>
      <c r="J68" s="5">
        <v>0</v>
      </c>
      <c r="K68" s="5">
        <v>47</v>
      </c>
      <c r="L68" s="5">
        <v>0</v>
      </c>
      <c r="S68" s="1">
        <f ca="1"/>
        <v>-221220</v>
      </c>
    </row>
    <row r="69" spans="1:19" x14ac:dyDescent="0.3">
      <c r="A69" s="2">
        <v>45</v>
      </c>
      <c r="B69" s="5">
        <v>4000</v>
      </c>
      <c r="C69" s="7">
        <v>9.9999999999999992E-2</v>
      </c>
      <c r="D69" s="7">
        <v>6.0000000000000005E-2</v>
      </c>
      <c r="E69" s="5">
        <v>1479.86</v>
      </c>
      <c r="F69" s="4">
        <v>567420</v>
      </c>
      <c r="G69" s="5">
        <v>326900</v>
      </c>
      <c r="H69" s="5">
        <v>-240520</v>
      </c>
      <c r="I69" s="5">
        <v>-240520</v>
      </c>
      <c r="J69" s="5">
        <v>0</v>
      </c>
      <c r="K69" s="5">
        <v>47</v>
      </c>
      <c r="L69" s="5">
        <v>0</v>
      </c>
      <c r="S69" s="1">
        <f ca="1"/>
        <v>-207220</v>
      </c>
    </row>
    <row r="70" spans="1:19" x14ac:dyDescent="0.3">
      <c r="A70" s="2">
        <v>46</v>
      </c>
      <c r="B70" s="5">
        <v>4000</v>
      </c>
      <c r="C70" s="7">
        <v>9.9999999999999992E-2</v>
      </c>
      <c r="D70" s="7">
        <v>7.0000000000000007E-2</v>
      </c>
      <c r="E70" s="5">
        <v>1365.01</v>
      </c>
      <c r="F70" s="4">
        <v>567420</v>
      </c>
      <c r="G70" s="5">
        <v>337300</v>
      </c>
      <c r="H70" s="5">
        <v>-230120</v>
      </c>
      <c r="I70" s="5">
        <v>-230120</v>
      </c>
      <c r="J70" s="5">
        <v>0</v>
      </c>
      <c r="K70" s="5">
        <v>47</v>
      </c>
      <c r="L70" s="5">
        <v>0</v>
      </c>
      <c r="S70" s="1">
        <f ca="1"/>
        <v>-261820</v>
      </c>
    </row>
    <row r="71" spans="1:19" x14ac:dyDescent="0.3">
      <c r="A71" s="2">
        <v>47</v>
      </c>
      <c r="B71" s="5">
        <v>4000</v>
      </c>
      <c r="C71" s="7">
        <v>9.9999999999999992E-2</v>
      </c>
      <c r="D71" s="7">
        <v>0.08</v>
      </c>
      <c r="E71" s="5">
        <v>1225.6500000000001</v>
      </c>
      <c r="F71" s="4">
        <v>567420</v>
      </c>
      <c r="G71" s="5">
        <v>350100</v>
      </c>
      <c r="H71" s="5">
        <v>-217320</v>
      </c>
      <c r="I71" s="5">
        <v>-217320</v>
      </c>
      <c r="J71" s="5">
        <v>0</v>
      </c>
      <c r="K71" s="5">
        <v>47</v>
      </c>
      <c r="L71" s="5">
        <v>0</v>
      </c>
      <c r="S71" s="1">
        <f ca="1"/>
        <v>-250520</v>
      </c>
    </row>
    <row r="72" spans="1:19" x14ac:dyDescent="0.3">
      <c r="A72" s="2">
        <v>48</v>
      </c>
      <c r="B72" s="5">
        <v>4000</v>
      </c>
      <c r="C72" s="7">
        <v>9.9999999999999992E-2</v>
      </c>
      <c r="D72" s="7">
        <v>0.09</v>
      </c>
      <c r="E72" s="5">
        <v>1114.9100000000001</v>
      </c>
      <c r="F72" s="4">
        <v>567420</v>
      </c>
      <c r="G72" s="5">
        <v>361000</v>
      </c>
      <c r="H72" s="5">
        <v>-206420</v>
      </c>
      <c r="I72" s="5">
        <v>-206420</v>
      </c>
      <c r="J72" s="5">
        <v>0</v>
      </c>
      <c r="K72" s="5">
        <v>47</v>
      </c>
      <c r="L72" s="5">
        <v>0</v>
      </c>
      <c r="S72" s="1">
        <f ca="1"/>
        <v>-240520</v>
      </c>
    </row>
    <row r="73" spans="1:19" x14ac:dyDescent="0.3">
      <c r="A73" s="2">
        <v>49</v>
      </c>
      <c r="B73" s="5">
        <v>4000</v>
      </c>
      <c r="C73" s="7">
        <v>9.9999999999999992E-2</v>
      </c>
      <c r="D73" s="7">
        <v>9.9999999999999992E-2</v>
      </c>
      <c r="E73" s="5">
        <v>992.99</v>
      </c>
      <c r="F73" s="4">
        <v>567420</v>
      </c>
      <c r="G73" s="5">
        <v>373200</v>
      </c>
      <c r="H73" s="5">
        <v>-194220</v>
      </c>
      <c r="I73" s="5">
        <v>-194220</v>
      </c>
      <c r="J73" s="5">
        <v>0</v>
      </c>
      <c r="K73" s="5">
        <v>47</v>
      </c>
      <c r="L73" s="5">
        <v>0</v>
      </c>
      <c r="S73" s="1">
        <f ca="1"/>
        <v>-230120</v>
      </c>
    </row>
    <row r="74" spans="1:19" x14ac:dyDescent="0.3">
      <c r="A74" s="2">
        <v>50</v>
      </c>
      <c r="B74" s="5">
        <v>4000</v>
      </c>
      <c r="C74" s="7">
        <v>0.10999999999999999</v>
      </c>
      <c r="D74" s="7">
        <v>0.04</v>
      </c>
      <c r="E74" s="5">
        <v>1609.53</v>
      </c>
      <c r="F74" s="4">
        <v>567420</v>
      </c>
      <c r="G74" s="5">
        <v>315400</v>
      </c>
      <c r="H74" s="5">
        <v>-252020</v>
      </c>
      <c r="I74" s="5">
        <v>-252020</v>
      </c>
      <c r="J74" s="5">
        <v>0</v>
      </c>
      <c r="K74" s="5">
        <v>47</v>
      </c>
      <c r="L74" s="5">
        <v>0</v>
      </c>
      <c r="S74" s="1">
        <f ca="1"/>
        <v>-217320</v>
      </c>
    </row>
    <row r="75" spans="1:19" x14ac:dyDescent="0.3">
      <c r="A75" s="2">
        <v>51</v>
      </c>
      <c r="B75" s="5">
        <v>4000</v>
      </c>
      <c r="C75" s="7">
        <v>0.10999999999999999</v>
      </c>
      <c r="D75" s="7">
        <v>0.05</v>
      </c>
      <c r="E75" s="5">
        <v>1470.64</v>
      </c>
      <c r="F75" s="4">
        <v>567420</v>
      </c>
      <c r="G75" s="5">
        <v>327200</v>
      </c>
      <c r="H75" s="5">
        <v>-240220</v>
      </c>
      <c r="I75" s="5">
        <v>-240220</v>
      </c>
      <c r="J75" s="5">
        <v>0</v>
      </c>
      <c r="K75" s="5">
        <v>47</v>
      </c>
      <c r="L75" s="5">
        <v>0</v>
      </c>
      <c r="S75" s="1">
        <f ca="1"/>
        <v>-206420</v>
      </c>
    </row>
    <row r="76" spans="1:19" x14ac:dyDescent="0.3">
      <c r="A76" s="2">
        <v>52</v>
      </c>
      <c r="B76" s="5">
        <v>4000</v>
      </c>
      <c r="C76" s="7">
        <v>0.10999999999999999</v>
      </c>
      <c r="D76" s="7">
        <v>6.0000000000000005E-2</v>
      </c>
      <c r="E76" s="5">
        <v>1341.97</v>
      </c>
      <c r="F76" s="4">
        <v>567420</v>
      </c>
      <c r="G76" s="5">
        <v>338700</v>
      </c>
      <c r="H76" s="5">
        <v>-228720</v>
      </c>
      <c r="I76" s="5">
        <v>-228720</v>
      </c>
      <c r="J76" s="5">
        <v>0</v>
      </c>
      <c r="K76" s="5">
        <v>47</v>
      </c>
      <c r="L76" s="5">
        <v>0</v>
      </c>
      <c r="S76" s="1">
        <f ca="1"/>
        <v>-194220</v>
      </c>
    </row>
    <row r="77" spans="1:19" x14ac:dyDescent="0.3">
      <c r="S77" s="1">
        <f ca="1"/>
        <v>-252020</v>
      </c>
    </row>
    <row r="78" spans="1:19" x14ac:dyDescent="0.3">
      <c r="S78" s="1">
        <f ca="1"/>
        <v>-240220</v>
      </c>
    </row>
    <row r="79" spans="1:19" x14ac:dyDescent="0.3">
      <c r="S79" s="1">
        <f ca="1"/>
        <v>-228720</v>
      </c>
    </row>
    <row r="80" spans="1:19" x14ac:dyDescent="0.3">
      <c r="S80" s="1">
        <f ca="1"/>
        <v>0</v>
      </c>
    </row>
    <row r="81" spans="19:19" x14ac:dyDescent="0.3">
      <c r="S81" s="1">
        <f ca="1"/>
        <v>0</v>
      </c>
    </row>
  </sheetData>
  <pageMargins left="0.28000000000000003" right="0.24" top="0.42" bottom="0.3" header="0.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2024-06-01T08:22:10Z</dcterms:created>
  <dcterms:modified xsi:type="dcterms:W3CDTF">2024-06-01T08:46:14Z</dcterms:modified>
</cp:coreProperties>
</file>