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0" yWindow="0" windowWidth="20490" windowHeight="6705"/>
  </bookViews>
  <sheets>
    <sheet name="Лист2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3" l="1"/>
  <c r="U3" i="3" s="1"/>
  <c r="T3" i="3"/>
  <c r="V3" i="3" s="1"/>
  <c r="S4" i="3"/>
  <c r="T4" i="3"/>
  <c r="V4" i="3" s="1"/>
  <c r="U4" i="3"/>
  <c r="S5" i="3"/>
  <c r="T5" i="3"/>
  <c r="U5" i="3"/>
  <c r="W5" i="3" s="1"/>
  <c r="V5" i="3"/>
  <c r="S6" i="3"/>
  <c r="T6" i="3" s="1"/>
  <c r="S7" i="3"/>
  <c r="U7" i="3" s="1"/>
  <c r="T7" i="3"/>
  <c r="V7" i="3" s="1"/>
  <c r="S8" i="3"/>
  <c r="T8" i="3"/>
  <c r="V8" i="3" s="1"/>
  <c r="U8" i="3"/>
  <c r="S9" i="3"/>
  <c r="T9" i="3"/>
  <c r="U9" i="3"/>
  <c r="W9" i="3" s="1"/>
  <c r="V9" i="3"/>
  <c r="S10" i="3"/>
  <c r="T10" i="3" s="1"/>
  <c r="T2" i="3"/>
  <c r="V2" i="3" s="1"/>
  <c r="U2" i="3"/>
  <c r="S2" i="3"/>
  <c r="R2" i="3"/>
  <c r="R3" i="3" s="1"/>
  <c r="Q3" i="3"/>
  <c r="Q5" i="3" s="1"/>
  <c r="Q4" i="3"/>
  <c r="Q2" i="3"/>
  <c r="X7" i="3" l="1"/>
  <c r="X9" i="3"/>
  <c r="W8" i="3"/>
  <c r="W7" i="3"/>
  <c r="Y9" i="3"/>
  <c r="X5" i="3"/>
  <c r="Y5" i="3" s="1"/>
  <c r="W4" i="3"/>
  <c r="X4" i="3" s="1"/>
  <c r="W3" i="3"/>
  <c r="X3" i="3" s="1"/>
  <c r="U10" i="3"/>
  <c r="U6" i="3"/>
  <c r="W2" i="3"/>
  <c r="R4" i="3"/>
  <c r="R5" i="3" s="1"/>
  <c r="Q6" i="3"/>
  <c r="Y7" i="3" l="1"/>
  <c r="Y3" i="3"/>
  <c r="V6" i="3"/>
  <c r="Y4" i="3"/>
  <c r="X8" i="3"/>
  <c r="Y8" i="3" s="1"/>
  <c r="V10" i="3"/>
  <c r="W10" i="3" s="1"/>
  <c r="X2" i="3"/>
  <c r="Y2" i="3" s="1"/>
  <c r="R6" i="3"/>
  <c r="R8" i="3" s="1"/>
  <c r="R7" i="3"/>
  <c r="Q7" i="3"/>
  <c r="Q8" i="3" s="1"/>
  <c r="X10" i="3" l="1"/>
  <c r="Y10" i="3" s="1"/>
  <c r="W6" i="3"/>
  <c r="R9" i="3"/>
  <c r="R10" i="3" s="1"/>
  <c r="Q9" i="3"/>
  <c r="Q10" i="3" s="1"/>
  <c r="X6" i="3" l="1"/>
  <c r="Y6" i="3" s="1"/>
</calcChain>
</file>

<file path=xl/sharedStrings.xml><?xml version="1.0" encoding="utf-8"?>
<sst xmlns="http://schemas.openxmlformats.org/spreadsheetml/2006/main" count="113" uniqueCount="19">
  <si>
    <t>FG563</t>
  </si>
  <si>
    <t>FG508</t>
  </si>
  <si>
    <t>FG560</t>
  </si>
  <si>
    <t>FG575</t>
  </si>
  <si>
    <t>FG524</t>
  </si>
  <si>
    <t>FG559</t>
  </si>
  <si>
    <t>FG570</t>
  </si>
  <si>
    <t>Сумма 1</t>
  </si>
  <si>
    <t>Сумма 2</t>
  </si>
  <si>
    <t>Сумма 3</t>
  </si>
  <si>
    <t>Сумма 4</t>
  </si>
  <si>
    <t>Сумма 5</t>
  </si>
  <si>
    <t>Сумма 6</t>
  </si>
  <si>
    <t>Прибыль</t>
  </si>
  <si>
    <t>Расход</t>
  </si>
  <si>
    <t>Артикул</t>
  </si>
  <si>
    <t>Тип</t>
  </si>
  <si>
    <t>Начисл.</t>
  </si>
  <si>
    <t>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</si>
</sst>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"/>
      <name val="Arial"/>
    </font>
    <font>
      <b/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4" borderId="5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0" xfId="0" applyFont="1"/>
    <xf numFmtId="0" fontId="0" fillId="0" borderId="8" xfId="0" applyBorder="1"/>
    <xf numFmtId="0" fontId="1" fillId="0" borderId="8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9" xfId="0" applyFill="1" applyBorder="1"/>
    <xf numFmtId="0" fontId="0" fillId="5" borderId="9" xfId="0" applyFill="1" applyBorder="1" applyAlignment="1">
      <alignment horizontal="center"/>
    </xf>
    <xf numFmtId="0" fontId="0" fillId="0" borderId="10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abSelected="1" topLeftCell="I1" zoomScale="130" zoomScaleNormal="130" workbookViewId="0">
      <selection activeCell="S2" sqref="S2"/>
    </sheetView>
  </sheetViews>
  <sheetFormatPr defaultRowHeight="11.25" x14ac:dyDescent="0.2"/>
  <cols>
    <col min="1" max="2" width="10.5" customWidth="1"/>
    <col min="3" max="3" width="10.5" style="20" customWidth="1"/>
    <col min="4" max="15" width="10.5" customWidth="1"/>
    <col min="17" max="17" width="10.1640625" bestFit="1" customWidth="1"/>
  </cols>
  <sheetData>
    <row r="1" spans="1:25" s="1" customFormat="1" ht="12" thickBot="1" x14ac:dyDescent="0.25">
      <c r="A1" s="14" t="s">
        <v>18</v>
      </c>
      <c r="B1" s="14" t="s">
        <v>15</v>
      </c>
      <c r="C1" s="15" t="s">
        <v>16</v>
      </c>
      <c r="D1" s="14" t="s">
        <v>13</v>
      </c>
      <c r="E1" s="16" t="s">
        <v>14</v>
      </c>
      <c r="F1"/>
      <c r="G1" s="22" t="s">
        <v>18</v>
      </c>
      <c r="H1" s="13" t="s">
        <v>15</v>
      </c>
      <c r="I1" s="17" t="s">
        <v>7</v>
      </c>
      <c r="J1" s="17" t="s">
        <v>8</v>
      </c>
      <c r="K1" s="17" t="s">
        <v>9</v>
      </c>
      <c r="L1" s="17" t="s">
        <v>10</v>
      </c>
      <c r="M1" s="17" t="s">
        <v>11</v>
      </c>
      <c r="N1" s="17" t="s">
        <v>12</v>
      </c>
      <c r="O1" s="23" t="s">
        <v>17</v>
      </c>
      <c r="P1"/>
      <c r="Q1" s="22" t="s">
        <v>18</v>
      </c>
      <c r="R1" s="13" t="s">
        <v>15</v>
      </c>
      <c r="S1" s="17" t="s">
        <v>7</v>
      </c>
      <c r="T1" s="17" t="s">
        <v>8</v>
      </c>
      <c r="U1" s="17" t="s">
        <v>9</v>
      </c>
      <c r="V1" s="17" t="s">
        <v>10</v>
      </c>
      <c r="W1" s="17" t="s">
        <v>11</v>
      </c>
      <c r="X1" s="17" t="s">
        <v>12</v>
      </c>
      <c r="Y1" s="23" t="s">
        <v>17</v>
      </c>
    </row>
    <row r="2" spans="1:25" x14ac:dyDescent="0.2">
      <c r="A2" s="4">
        <v>511504107</v>
      </c>
      <c r="B2" s="5" t="s">
        <v>0</v>
      </c>
      <c r="C2" s="17" t="s">
        <v>7</v>
      </c>
      <c r="D2" s="5"/>
      <c r="E2" s="11">
        <v>215</v>
      </c>
      <c r="G2" s="24">
        <v>511504107</v>
      </c>
      <c r="H2" s="25" t="s">
        <v>0</v>
      </c>
      <c r="I2" s="26">
        <v>215</v>
      </c>
      <c r="J2" s="26">
        <v>280</v>
      </c>
      <c r="K2" s="26">
        <v>10</v>
      </c>
      <c r="L2" s="26">
        <v>3111.04</v>
      </c>
      <c r="M2" s="26">
        <v>777.76</v>
      </c>
      <c r="N2" s="27"/>
      <c r="O2" s="28">
        <v>38888</v>
      </c>
      <c r="Q2" s="24" t="str">
        <f>INDEX(A$2:A$100,MATCH(TRUE,INDEX((COUNTIF(Q$1:Q1,A$2:A$100)=0),),0))&amp;""</f>
        <v>511504107</v>
      </c>
      <c r="R2" s="24" t="str">
        <f>INDEX(B$2:B$100,MATCH(TRUE,INDEX((COUNTIF(R$1:R1,B$2:B$100)=0),),0))&amp;""</f>
        <v>FG563</v>
      </c>
      <c r="S2" s="26">
        <f>IFERROR(INDEX($D$2:$E$100,_xlfn.AGGREGATE(15,6,(ROW($E$2:$E$100)-ROW($E$2)+1)/((""&amp;$A$2:$A$100=$Q2)/($B$2:$B$100=$R2)/($C$2:$C$100=I$1)),COUNTIFS($Q2:Q2,Q2,$R2:R2,R2)),(2-COUNTIF(S$1,$Y$1))),"")</f>
        <v>215</v>
      </c>
      <c r="T2" s="26">
        <f>IFERROR(INDEX($D$2:$E$100,_xlfn.AGGREGATE(15,6,(ROW($E$2:$E$100)-ROW($E$2)+1)/((""&amp;$A$2:$A$100=$Q2)/($B$2:$B$100=$R2)/($C$2:$C$100=J$1)),COUNTIFS($Q2:R2,R2,$R2:S2,S2)),(2-COUNTIF(T$1,$Y$1))),"")</f>
        <v>280</v>
      </c>
      <c r="U2" s="26">
        <f>IFERROR(INDEX($D$2:$E$100,_xlfn.AGGREGATE(15,6,(ROW($E$2:$E$100)-ROW($E$2)+1)/((""&amp;$A$2:$A$100=$Q2)/($B$2:$B$100=$R2)/($C$2:$C$100=K$1)),COUNTIFS($Q2:S2,S2,$R2:T2,T2)),(2-COUNTIF(U$1,$Y$1))),"")</f>
        <v>10</v>
      </c>
      <c r="V2" s="26">
        <f>IFERROR(INDEX($D$2:$E$100,_xlfn.AGGREGATE(15,6,(ROW($E$2:$E$100)-ROW($E$2)+1)/((""&amp;$A$2:$A$100=$Q2)/($B$2:$B$100=$R2)/($C$2:$C$100=L$1)),COUNTIFS($Q2:T2,T2,$R2:U2,U2)),(2-COUNTIF(V$1,$Y$1))),"")</f>
        <v>3111.04</v>
      </c>
      <c r="W2" s="26">
        <f>IFERROR(INDEX($D$2:$E$100,_xlfn.AGGREGATE(15,6,(ROW($E$2:$E$100)-ROW($E$2)+1)/((""&amp;$A$2:$A$100=$Q2)/($B$2:$B$100=$R2)/($C$2:$C$100=M$1)),COUNTIFS($Q2:U2,U2,$R2:V2,V2)),(2-COUNTIF(W$1,$Y$1))),"")</f>
        <v>777.76</v>
      </c>
      <c r="X2" s="26" t="str">
        <f>IFERROR(INDEX($D$2:$E$100,_xlfn.AGGREGATE(15,6,(ROW($E$2:$E$100)-ROW($E$2)+1)/((""&amp;$A$2:$A$100=$Q2)/($B$2:$B$100=$R2)/($C$2:$C$100=N$1)),COUNTIFS($Q2:V2,V2,$R2:W2,W2)),(2-COUNTIF(X$1,$Y$1))),"")</f>
        <v/>
      </c>
      <c r="Y2" s="26">
        <f>IFERROR(INDEX($D$2:$E$100,_xlfn.AGGREGATE(15,6,(ROW($E$2:$E$100)-ROW($E$2)+1)/((""&amp;$A$2:$A$100=$Q2)/($B$2:$B$100=$R2)/($C$2:$C$100=O$1)),COUNTIFS($Q2:W2,W2,$R2:X2,X2)),(2-COUNTIF(Y$1,$Y$1))),"")</f>
        <v>38888</v>
      </c>
    </row>
    <row r="3" spans="1:25" x14ac:dyDescent="0.2">
      <c r="A3" s="4">
        <v>511504107</v>
      </c>
      <c r="B3" s="5" t="s">
        <v>0</v>
      </c>
      <c r="C3" s="17" t="s">
        <v>8</v>
      </c>
      <c r="D3" s="5"/>
      <c r="E3" s="11">
        <v>280</v>
      </c>
      <c r="G3" s="24">
        <v>527076404</v>
      </c>
      <c r="H3" s="25" t="s">
        <v>1</v>
      </c>
      <c r="I3" s="26">
        <v>215</v>
      </c>
      <c r="J3" s="26">
        <v>166</v>
      </c>
      <c r="K3" s="26">
        <v>664</v>
      </c>
      <c r="L3" s="26">
        <v>10</v>
      </c>
      <c r="M3" s="26">
        <v>1328</v>
      </c>
      <c r="N3" s="26">
        <v>332</v>
      </c>
      <c r="O3" s="28">
        <v>16600</v>
      </c>
      <c r="Q3" s="24" t="str">
        <f>INDEX(A$2:A$100,MATCH(TRUE,INDEX((COUNTIF(Q$1:Q2,A$2:A$100)=0),),0))&amp;""</f>
        <v>527076404</v>
      </c>
      <c r="R3" s="24" t="str">
        <f>INDEX(B$2:B$100,MATCH(TRUE,INDEX((COUNTIF(R$1:R2,B$2:B$100)=0),),0))&amp;""</f>
        <v>FG508</v>
      </c>
      <c r="S3" s="26">
        <f>IFERROR(INDEX($D$2:$E$100,_xlfn.AGGREGATE(15,6,(ROW($E$2:$E$100)-ROW($E$2)+1)/((""&amp;$A$2:$A$100=$Q3)/($B$2:$B$100=$R3)/($C$2:$C$100=I$1)),COUNTIFS($Q3:Q3,Q3,$R3:R3,R3)),(2-COUNTIF(S$1,$Y$1))),"")</f>
        <v>215</v>
      </c>
      <c r="T3" s="26">
        <f>IFERROR(INDEX($D$2:$E$100,_xlfn.AGGREGATE(15,6,(ROW($E$2:$E$100)-ROW($E$2)+1)/((""&amp;$A$2:$A$100=$Q3)/($B$2:$B$100=$R3)/($C$2:$C$100=J$1)),COUNTIFS($Q3:R3,R3,$R3:S3,S3)),(2-COUNTIF(T$1,$Y$1))),"")</f>
        <v>166</v>
      </c>
      <c r="U3" s="26">
        <f>IFERROR(INDEX($D$2:$E$100,_xlfn.AGGREGATE(15,6,(ROW($E$2:$E$100)-ROW($E$2)+1)/((""&amp;$A$2:$A$100=$Q3)/($B$2:$B$100=$R3)/($C$2:$C$100=K$1)),COUNTIFS($Q3:S3,S3,$R3:T3,T3)),(2-COUNTIF(U$1,$Y$1))),"")</f>
        <v>10</v>
      </c>
      <c r="V3" s="26">
        <f>IFERROR(INDEX($D$2:$E$100,_xlfn.AGGREGATE(15,6,(ROW($E$2:$E$100)-ROW($E$2)+1)/((""&amp;$A$2:$A$100=$Q3)/($B$2:$B$100=$R3)/($C$2:$C$100=L$1)),COUNTIFS($Q3:T3,T3,$R3:U3,U3)),(2-COUNTIF(V$1,$Y$1))),"")</f>
        <v>1328</v>
      </c>
      <c r="W3" s="26">
        <f>IFERROR(INDEX($D$2:$E$100,_xlfn.AGGREGATE(15,6,(ROW($E$2:$E$100)-ROW($E$2)+1)/((""&amp;$A$2:$A$100=$Q3)/($B$2:$B$100=$R3)/($C$2:$C$100=M$1)),COUNTIFS($Q3:U3,U3,$R3:V3,V3)),(2-COUNTIF(W$1,$Y$1))),"")</f>
        <v>332</v>
      </c>
      <c r="X3" s="26">
        <f>IFERROR(INDEX($D$2:$E$100,_xlfn.AGGREGATE(15,6,(ROW($E$2:$E$100)-ROW($E$2)+1)/((""&amp;$A$2:$A$100=$Q3)/($B$2:$B$100=$R3)/($C$2:$C$100=N$1)),COUNTIFS($Q3:V3,V3,$R3:W3,W3)),(2-COUNTIF(X$1,$Y$1))),"")</f>
        <v>664</v>
      </c>
      <c r="Y3" s="26">
        <f>IFERROR(INDEX($D$2:$E$100,_xlfn.AGGREGATE(15,6,(ROW($E$2:$E$100)-ROW($E$2)+1)/((""&amp;$A$2:$A$100=$Q3)/($B$2:$B$100=$R3)/($C$2:$C$100=O$1)),COUNTIFS($Q3:W3,W3,$R3:X3,X3)),(2-COUNTIF(Y$1,$Y$1))),"")</f>
        <v>16600</v>
      </c>
    </row>
    <row r="4" spans="1:25" x14ac:dyDescent="0.2">
      <c r="A4" s="4">
        <v>511504107</v>
      </c>
      <c r="B4" s="5" t="s">
        <v>0</v>
      </c>
      <c r="C4" s="17" t="s">
        <v>9</v>
      </c>
      <c r="D4" s="5"/>
      <c r="E4" s="11">
        <v>10</v>
      </c>
      <c r="G4" s="29"/>
      <c r="H4" s="29"/>
      <c r="I4" s="29"/>
      <c r="J4" s="29"/>
      <c r="K4" s="29"/>
      <c r="L4" s="29"/>
      <c r="M4" s="29"/>
      <c r="N4" s="29"/>
      <c r="O4" s="29"/>
      <c r="Q4" s="24" t="str">
        <f>INDEX(A$2:A$100,MATCH(TRUE,INDEX((COUNTIF(Q$1:Q3,A$2:A$100)=0),),0))&amp;""</f>
        <v>536622275</v>
      </c>
      <c r="R4" s="24" t="str">
        <f>INDEX(B$2:B$100,MATCH(TRUE,INDEX((COUNTIF(R$1:R3,B$2:B$100)=0),),0))&amp;""</f>
        <v>FG560</v>
      </c>
      <c r="S4" s="26">
        <f>IFERROR(INDEX($D$2:$E$100,_xlfn.AGGREGATE(15,6,(ROW($E$2:$E$100)-ROW($E$2)+1)/((""&amp;$A$2:$A$100=$Q4)/($B$2:$B$100=$R4)/($C$2:$C$100=I$1)),COUNTIFS($Q4:Q4,Q4,$R4:R4,R4)),(2-COUNTIF(S$1,$Y$1))),"")</f>
        <v>215</v>
      </c>
      <c r="T4" s="26">
        <f>IFERROR(INDEX($D$2:$E$100,_xlfn.AGGREGATE(15,6,(ROW($E$2:$E$100)-ROW($E$2)+1)/((""&amp;$A$2:$A$100=$Q4)/($B$2:$B$100=$R4)/($C$2:$C$100=J$1)),COUNTIFS($Q4:R4,R4,$R4:S4,S4)),(2-COUNTIF(T$1,$Y$1))),"")</f>
        <v>280</v>
      </c>
      <c r="U4" s="26">
        <f>IFERROR(INDEX($D$2:$E$100,_xlfn.AGGREGATE(15,6,(ROW($E$2:$E$100)-ROW($E$2)+1)/((""&amp;$A$2:$A$100=$Q4)/($B$2:$B$100=$R4)/($C$2:$C$100=K$1)),COUNTIFS($Q4:S4,S4,$R4:T4,T4)),(2-COUNTIF(U$1,$Y$1))),"")</f>
        <v>10</v>
      </c>
      <c r="V4" s="26">
        <f>IFERROR(INDEX($D$2:$E$100,_xlfn.AGGREGATE(15,6,(ROW($E$2:$E$100)-ROW($E$2)+1)/((""&amp;$A$2:$A$100=$Q4)/($B$2:$B$100=$R4)/($C$2:$C$100=L$1)),COUNTIFS($Q4:T4,T4,$R4:U4,U4)),(2-COUNTIF(V$1,$Y$1))),"")</f>
        <v>1404</v>
      </c>
      <c r="W4" s="26">
        <f>IFERROR(INDEX($D$2:$E$100,_xlfn.AGGREGATE(15,6,(ROW($E$2:$E$100)-ROW($E$2)+1)/((""&amp;$A$2:$A$100=$Q4)/($B$2:$B$100=$R4)/($C$2:$C$100=M$1)),COUNTIFS($Q4:U4,U4,$R4:V4,V4)),(2-COUNTIF(W$1,$Y$1))),"")</f>
        <v>561.6</v>
      </c>
      <c r="X4" s="26" t="str">
        <f>IFERROR(INDEX($D$2:$E$100,_xlfn.AGGREGATE(15,6,(ROW($E$2:$E$100)-ROW($E$2)+1)/((""&amp;$A$2:$A$100=$Q4)/($B$2:$B$100=$R4)/($C$2:$C$100=N$1)),COUNTIFS($Q4:V4,V4,$R4:W4,W4)),(2-COUNTIF(X$1,$Y$1))),"")</f>
        <v/>
      </c>
      <c r="Y4" s="26">
        <f>IFERROR(INDEX($D$2:$E$100,_xlfn.AGGREGATE(15,6,(ROW($E$2:$E$100)-ROW($E$2)+1)/((""&amp;$A$2:$A$100=$Q4)/($B$2:$B$100=$R4)/($C$2:$C$100=O$1)),COUNTIFS($Q4:W4,W4,$R4:X4,X4)),(2-COUNTIF(Y$1,$Y$1))),"")</f>
        <v>23698</v>
      </c>
    </row>
    <row r="5" spans="1:25" x14ac:dyDescent="0.2">
      <c r="A5" s="4">
        <v>511504107</v>
      </c>
      <c r="B5" s="5" t="s">
        <v>0</v>
      </c>
      <c r="C5" s="17" t="s">
        <v>10</v>
      </c>
      <c r="D5" s="5"/>
      <c r="E5" s="11">
        <v>3111.04</v>
      </c>
      <c r="G5" s="21"/>
      <c r="H5" s="1"/>
      <c r="I5" s="1"/>
      <c r="J5" s="1"/>
      <c r="K5" s="1"/>
      <c r="L5" s="1"/>
      <c r="M5" s="1"/>
      <c r="N5" s="1"/>
      <c r="O5" s="9"/>
      <c r="Q5" s="24" t="str">
        <f>INDEX(A$2:A$100,MATCH(TRUE,INDEX((COUNTIF(Q$1:Q4,A$2:A$100)=0),),0))&amp;""</f>
        <v>539274582</v>
      </c>
      <c r="R5" s="24" t="str">
        <f>INDEX(B$2:B$100,MATCH(TRUE,INDEX((COUNTIF(R$1:R4,B$2:B$100)=0),),0))&amp;""</f>
        <v>FG575</v>
      </c>
      <c r="S5" s="26">
        <f>IFERROR(INDEX($D$2:$E$100,_xlfn.AGGREGATE(15,6,(ROW($E$2:$E$100)-ROW($E$2)+1)/((""&amp;$A$2:$A$100=$Q5)/($B$2:$B$100=$R5)/($C$2:$C$100=I$1)),COUNTIFS($Q5:Q5,Q5,$R5:R5,R5)),(2-COUNTIF(S$1,$Y$1))),"")</f>
        <v>215</v>
      </c>
      <c r="T5" s="26">
        <f>IFERROR(INDEX($D$2:$E$100,_xlfn.AGGREGATE(15,6,(ROW($E$2:$E$100)-ROW($E$2)+1)/((""&amp;$A$2:$A$100=$Q5)/($B$2:$B$100=$R5)/($C$2:$C$100=J$1)),COUNTIFS($Q5:R5,R5,$R5:S5,S5)),(2-COUNTIF(T$1,$Y$1))),"")</f>
        <v>277.2</v>
      </c>
      <c r="U5" s="26">
        <f>IFERROR(INDEX($D$2:$E$100,_xlfn.AGGREGATE(15,6,(ROW($E$2:$E$100)-ROW($E$2)+1)/((""&amp;$A$2:$A$100=$Q5)/($B$2:$B$100=$R5)/($C$2:$C$100=K$1)),COUNTIFS($Q5:S5,S5,$R5:T5,T5)),(2-COUNTIF(U$1,$Y$1))),"")</f>
        <v>10</v>
      </c>
      <c r="V5" s="26">
        <f>IFERROR(INDEX($D$2:$E$100,_xlfn.AGGREGATE(15,6,(ROW($E$2:$E$100)-ROW($E$2)+1)/((""&amp;$A$2:$A$100=$Q5)/($B$2:$B$100=$R5)/($C$2:$C$100=L$1)),COUNTIFS($Q5:T5,T5,$R5:U5,U5)),(2-COUNTIF(V$1,$Y$1))),"")</f>
        <v>1386</v>
      </c>
      <c r="W5" s="26">
        <f>IFERROR(INDEX($D$2:$E$100,_xlfn.AGGREGATE(15,6,(ROW($E$2:$E$100)-ROW($E$2)+1)/((""&amp;$A$2:$A$100=$Q5)/($B$2:$B$100=$R5)/($C$2:$C$100=M$1)),COUNTIFS($Q5:U5,U5,$R5:V5,V5)),(2-COUNTIF(W$1,$Y$1))),"")</f>
        <v>554.4</v>
      </c>
      <c r="X5" s="26" t="str">
        <f>IFERROR(INDEX($D$2:$E$100,_xlfn.AGGREGATE(15,6,(ROW($E$2:$E$100)-ROW($E$2)+1)/((""&amp;$A$2:$A$100=$Q5)/($B$2:$B$100=$R5)/($C$2:$C$100=N$1)),COUNTIFS($Q5:V5,V5,$R5:W5,W5)),(2-COUNTIF(X$1,$Y$1))),"")</f>
        <v/>
      </c>
      <c r="Y5" s="26">
        <f>IFERROR(INDEX($D$2:$E$100,_xlfn.AGGREGATE(15,6,(ROW($E$2:$E$100)-ROW($E$2)+1)/((""&amp;$A$2:$A$100=$Q5)/($B$2:$B$100=$R5)/($C$2:$C$100=O$1)),COUNTIFS($Q5:W5,W5,$R5:X5,X5)),(2-COUNTIF(Y$1,$Y$1))),"")</f>
        <v>27720</v>
      </c>
    </row>
    <row r="6" spans="1:25" x14ac:dyDescent="0.2">
      <c r="A6" s="4">
        <v>511504107</v>
      </c>
      <c r="B6" s="5" t="s">
        <v>0</v>
      </c>
      <c r="C6" s="17" t="s">
        <v>11</v>
      </c>
      <c r="D6" s="5"/>
      <c r="E6" s="11">
        <v>777.76</v>
      </c>
      <c r="G6" s="21"/>
      <c r="H6" s="1"/>
      <c r="I6" s="1"/>
      <c r="J6" s="1"/>
      <c r="K6" s="1"/>
      <c r="L6" s="1"/>
      <c r="M6" s="1"/>
      <c r="N6" s="1"/>
      <c r="O6" s="9"/>
      <c r="Q6" s="24" t="str">
        <f>INDEX(A$2:A$100,MATCH(TRUE,INDEX((COUNTIF(Q$1:Q5,A$2:A$100)=0),),0))&amp;""</f>
        <v>550843271</v>
      </c>
      <c r="R6" s="24" t="str">
        <f>INDEX(B$2:B$100,MATCH(TRUE,INDEX((COUNTIF(R$1:R5,B$2:B$100)=0),),0))&amp;""</f>
        <v>FG524</v>
      </c>
      <c r="S6" s="26">
        <f>IFERROR(INDEX($D$2:$E$100,_xlfn.AGGREGATE(15,6,(ROW($E$2:$E$100)-ROW($E$2)+1)/((""&amp;$A$2:$A$100=$Q6)/($B$2:$B$100=$R6)/($C$2:$C$100=I$1)),COUNTIFS($Q6:Q6,Q6,$R6:R6,R6)),(2-COUNTIF(S$1,$Y$1))),"")</f>
        <v>215</v>
      </c>
      <c r="T6" s="26">
        <f>IFERROR(INDEX($D$2:$E$100,_xlfn.AGGREGATE(15,6,(ROW($E$2:$E$100)-ROW($E$2)+1)/((""&amp;$A$2:$A$100=$Q6)/($B$2:$B$100=$R6)/($C$2:$C$100=J$1)),COUNTIFS($Q6:R6,R6,$R6:S6,S6)),(2-COUNTIF(T$1,$Y$1))),"")</f>
        <v>280</v>
      </c>
      <c r="U6" s="26">
        <f>IFERROR(INDEX($D$2:$E$100,_xlfn.AGGREGATE(15,6,(ROW($E$2:$E$100)-ROW($E$2)+1)/((""&amp;$A$2:$A$100=$Q6)/($B$2:$B$100=$R6)/($C$2:$C$100=K$1)),COUNTIFS($Q6:S6,S6,$R6:T6,T6)),(2-COUNTIF(U$1,$Y$1))),"")</f>
        <v>10</v>
      </c>
      <c r="V6" s="26">
        <f>IFERROR(INDEX($D$2:$E$100,_xlfn.AGGREGATE(15,6,(ROW($E$2:$E$100)-ROW($E$2)+1)/((""&amp;$A$2:$A$100=$Q6)/($B$2:$B$100=$R6)/($C$2:$C$100=L$1)),COUNTIFS($Q6:T6,T6,$R6:U6,U6)),(2-COUNTIF(V$1,$Y$1))),"")</f>
        <v>2620</v>
      </c>
      <c r="W6" s="26">
        <f>IFERROR(INDEX($D$2:$E$100,_xlfn.AGGREGATE(15,6,(ROW($E$2:$E$100)-ROW($E$2)+1)/((""&amp;$A$2:$A$100=$Q6)/($B$2:$B$100=$R6)/($C$2:$C$100=M$1)),COUNTIFS($Q6:U6,U6,$R6:V6,V6)),(2-COUNTIF(W$1,$Y$1))),"")</f>
        <v>655</v>
      </c>
      <c r="X6" s="26">
        <f>IFERROR(INDEX($D$2:$E$100,_xlfn.AGGREGATE(15,6,(ROW($E$2:$E$100)-ROW($E$2)+1)/((""&amp;$A$2:$A$100=$Q6)/($B$2:$B$100=$R6)/($C$2:$C$100=N$1)),COUNTIFS($Q6:V6,V6,$R6:W6,W6)),(2-COUNTIF(X$1,$Y$1))),"")</f>
        <v>1310</v>
      </c>
      <c r="Y6" s="26">
        <f>IFERROR(INDEX($D$2:$E$100,_xlfn.AGGREGATE(15,6,(ROW($E$2:$E$100)-ROW($E$2)+1)/((""&amp;$A$2:$A$100=$Q6)/($B$2:$B$100=$R6)/($C$2:$C$100=O$1)),COUNTIFS($Q6:W6,W6,$R6:X6,X6)),(2-COUNTIF(Y$1,$Y$1))),"")</f>
        <v>32750</v>
      </c>
    </row>
    <row r="7" spans="1:25" x14ac:dyDescent="0.2">
      <c r="A7" s="6">
        <v>511504107</v>
      </c>
      <c r="B7" s="7" t="s">
        <v>0</v>
      </c>
      <c r="C7" s="18" t="s">
        <v>17</v>
      </c>
      <c r="D7" s="12">
        <v>38888</v>
      </c>
      <c r="E7" s="8"/>
      <c r="G7" s="21"/>
      <c r="H7" s="1"/>
      <c r="I7" s="1"/>
      <c r="J7" s="1"/>
      <c r="K7" s="1"/>
      <c r="L7" s="1"/>
      <c r="M7" s="1"/>
      <c r="N7" s="1"/>
      <c r="O7" s="9"/>
      <c r="Q7" s="24" t="str">
        <f>INDEX(A$2:A$100,MATCH(TRUE,INDEX((COUNTIF(Q$1:Q6,A$2:A$100)=0),),0))&amp;""</f>
        <v>555245798</v>
      </c>
      <c r="R7" s="24" t="str">
        <f>INDEX(B$2:B$100,MATCH(TRUE,INDEX((COUNTIF(R$1:R6,B$2:B$100)=0),),0))&amp;""</f>
        <v>FG559</v>
      </c>
      <c r="S7" s="26">
        <f>IFERROR(INDEX($D$2:$E$100,_xlfn.AGGREGATE(15,6,(ROW($E$2:$E$100)-ROW($E$2)+1)/((""&amp;$A$2:$A$100=$Q7)/($B$2:$B$100=$R7)/($C$2:$C$100=I$1)),COUNTIFS($Q7:Q7,Q7,$R7:R7,R7)),(2-COUNTIF(S$1,$Y$1))),"")</f>
        <v>215</v>
      </c>
      <c r="T7" s="26">
        <f>IFERROR(INDEX($D$2:$E$100,_xlfn.AGGREGATE(15,6,(ROW($E$2:$E$100)-ROW($E$2)+1)/((""&amp;$A$2:$A$100=$Q7)/($B$2:$B$100=$R7)/($C$2:$C$100=J$1)),COUNTIFS($Q7:R7,R7,$R7:S7,S7)),(2-COUNTIF(T$1,$Y$1))),"")</f>
        <v>196.2</v>
      </c>
      <c r="U7" s="26">
        <f>IFERROR(INDEX($D$2:$E$100,_xlfn.AGGREGATE(15,6,(ROW($E$2:$E$100)-ROW($E$2)+1)/((""&amp;$A$2:$A$100=$Q7)/($B$2:$B$100=$R7)/($C$2:$C$100=K$1)),COUNTIFS($Q7:S7,S7,$R7:T7,T7)),(2-COUNTIF(U$1,$Y$1))),"")</f>
        <v>10</v>
      </c>
      <c r="V7" s="26">
        <f>IFERROR(INDEX($D$2:$E$100,_xlfn.AGGREGATE(15,6,(ROW($E$2:$E$100)-ROW($E$2)+1)/((""&amp;$A$2:$A$100=$Q7)/($B$2:$B$100=$R7)/($C$2:$C$100=L$1)),COUNTIFS($Q7:T7,T7,$R7:U7,U7)),(2-COUNTIF(V$1,$Y$1))),"")</f>
        <v>981</v>
      </c>
      <c r="W7" s="26">
        <f>IFERROR(INDEX($D$2:$E$100,_xlfn.AGGREGATE(15,6,(ROW($E$2:$E$100)-ROW($E$2)+1)/((""&amp;$A$2:$A$100=$Q7)/($B$2:$B$100=$R7)/($C$2:$C$100=M$1)),COUNTIFS($Q7:U7,U7,$R7:V7,V7)),(2-COUNTIF(W$1,$Y$1))),"")</f>
        <v>392.4</v>
      </c>
      <c r="X7" s="26" t="str">
        <f>IFERROR(INDEX($D$2:$E$100,_xlfn.AGGREGATE(15,6,(ROW($E$2:$E$100)-ROW($E$2)+1)/((""&amp;$A$2:$A$100=$Q7)/($B$2:$B$100=$R7)/($C$2:$C$100=N$1)),COUNTIFS($Q7:V7,V7,$R7:W7,W7)),(2-COUNTIF(X$1,$Y$1))),"")</f>
        <v/>
      </c>
      <c r="Y7" s="26">
        <f>IFERROR(INDEX($D$2:$E$100,_xlfn.AGGREGATE(15,6,(ROW($E$2:$E$100)-ROW($E$2)+1)/((""&amp;$A$2:$A$100=$Q7)/($B$2:$B$100=$R7)/($C$2:$C$100=O$1)),COUNTIFS($Q7:W7,W7,$R7:X7,X7)),(2-COUNTIF(Y$1,$Y$1))),"")</f>
        <v>19620</v>
      </c>
    </row>
    <row r="8" spans="1:25" x14ac:dyDescent="0.2">
      <c r="A8" s="2">
        <v>527076404</v>
      </c>
      <c r="B8" s="3" t="s">
        <v>1</v>
      </c>
      <c r="C8" s="19" t="s">
        <v>7</v>
      </c>
      <c r="D8" s="3"/>
      <c r="E8" s="10">
        <v>215</v>
      </c>
      <c r="G8" s="21"/>
      <c r="H8" s="1"/>
      <c r="I8" s="1"/>
      <c r="J8" s="1"/>
      <c r="K8" s="1"/>
      <c r="L8" s="1"/>
      <c r="M8" s="1"/>
      <c r="N8" s="1"/>
      <c r="O8" s="9"/>
      <c r="Q8" s="24" t="str">
        <f>INDEX(A$2:A$100,MATCH(TRUE,INDEX((COUNTIF(Q$1:Q7,A$2:A$100)=0),),0))&amp;""</f>
        <v>572432357</v>
      </c>
      <c r="R8" s="24" t="str">
        <f>INDEX(B$2:B$100,MATCH(TRUE,INDEX((COUNTIF(R$1:R7,B$2:B$100)=0),),0))&amp;""</f>
        <v>FG570</v>
      </c>
      <c r="S8" s="26">
        <f>IFERROR(INDEX($D$2:$E$100,_xlfn.AGGREGATE(15,6,(ROW($E$2:$E$100)-ROW($E$2)+1)/((""&amp;$A$2:$A$100=$Q8)/($B$2:$B$100=$R8)/($C$2:$C$100=I$1)),COUNTIFS($Q8:Q8,Q8,$R8:R8,R8)),(2-COUNTIF(S$1,$Y$1))),"")</f>
        <v>215</v>
      </c>
      <c r="T8" s="26">
        <f>IFERROR(INDEX($D$2:$E$100,_xlfn.AGGREGATE(15,6,(ROW($E$2:$E$100)-ROW($E$2)+1)/((""&amp;$A$2:$A$100=$Q8)/($B$2:$B$100=$R8)/($C$2:$C$100=J$1)),COUNTIFS($Q8:R8,R8,$R8:S8,S8)),(2-COUNTIF(T$1,$Y$1))),"")</f>
        <v>280</v>
      </c>
      <c r="U8" s="26">
        <f>IFERROR(INDEX($D$2:$E$100,_xlfn.AGGREGATE(15,6,(ROW($E$2:$E$100)-ROW($E$2)+1)/((""&amp;$A$2:$A$100=$Q8)/($B$2:$B$100=$R8)/($C$2:$C$100=K$1)),COUNTIFS($Q8:S8,S8,$R8:T8,T8)),(2-COUNTIF(U$1,$Y$1))),"")</f>
        <v>10</v>
      </c>
      <c r="V8" s="26">
        <f>IFERROR(INDEX($D$2:$E$100,_xlfn.AGGREGATE(15,6,(ROW($E$2:$E$100)-ROW($E$2)+1)/((""&amp;$A$2:$A$100=$Q8)/($B$2:$B$100=$R8)/($C$2:$C$100=L$1)),COUNTIFS($Q8:T8,T8,$R8:U8,U8)),(2-COUNTIF(V$1,$Y$1))),"")</f>
        <v>3111.04</v>
      </c>
      <c r="W8" s="26">
        <f>IFERROR(INDEX($D$2:$E$100,_xlfn.AGGREGATE(15,6,(ROW($E$2:$E$100)-ROW($E$2)+1)/((""&amp;$A$2:$A$100=$Q8)/($B$2:$B$100=$R8)/($C$2:$C$100=M$1)),COUNTIFS($Q8:U8,U8,$R8:V8,V8)),(2-COUNTIF(W$1,$Y$1))),"")</f>
        <v>777.76</v>
      </c>
      <c r="X8" s="26" t="str">
        <f>IFERROR(INDEX($D$2:$E$100,_xlfn.AGGREGATE(15,6,(ROW($E$2:$E$100)-ROW($E$2)+1)/((""&amp;$A$2:$A$100=$Q8)/($B$2:$B$100=$R8)/($C$2:$C$100=N$1)),COUNTIFS($Q8:V8,V8,$R8:W8,W8)),(2-COUNTIF(X$1,$Y$1))),"")</f>
        <v/>
      </c>
      <c r="Y8" s="26">
        <f>IFERROR(INDEX($D$2:$E$100,_xlfn.AGGREGATE(15,6,(ROW($E$2:$E$100)-ROW($E$2)+1)/((""&amp;$A$2:$A$100=$Q8)/($B$2:$B$100=$R8)/($C$2:$C$100=O$1)),COUNTIFS($Q8:W8,W8,$R8:X8,X8)),(2-COUNTIF(Y$1,$Y$1))),"")</f>
        <v>38888</v>
      </c>
    </row>
    <row r="9" spans="1:25" x14ac:dyDescent="0.2">
      <c r="A9" s="4">
        <v>527076404</v>
      </c>
      <c r="B9" s="5" t="s">
        <v>1</v>
      </c>
      <c r="C9" s="17" t="s">
        <v>8</v>
      </c>
      <c r="D9" s="5"/>
      <c r="E9" s="11">
        <v>166</v>
      </c>
      <c r="G9" s="21"/>
      <c r="H9" s="1"/>
      <c r="I9" s="1"/>
      <c r="J9" s="1"/>
      <c r="K9" s="1"/>
      <c r="L9" s="1"/>
      <c r="M9" s="1"/>
      <c r="N9" s="1"/>
      <c r="O9" s="9"/>
      <c r="Q9" s="24" t="str">
        <f>INDEX(A$2:A$100,MATCH(TRUE,INDEX((COUNTIF(Q$1:Q8,A$2:A$100)=0),),0))&amp;""</f>
        <v/>
      </c>
      <c r="R9" s="24" t="str">
        <f>INDEX(B$2:B$100,MATCH(TRUE,INDEX((COUNTIF(R$1:R8,B$2:B$100)=0),),0))&amp;""</f>
        <v/>
      </c>
      <c r="S9" s="26" t="str">
        <f>IFERROR(INDEX($D$2:$E$100,_xlfn.AGGREGATE(15,6,(ROW($E$2:$E$100)-ROW($E$2)+1)/((""&amp;$A$2:$A$100=$Q9)/($B$2:$B$100=$R9)/($C$2:$C$100=I$1)),COUNTIFS($Q9:Q9,Q9,$R9:R9,R9)),(2-COUNTIF(S$1,$Y$1))),"")</f>
        <v/>
      </c>
      <c r="T9" s="26" t="str">
        <f>IFERROR(INDEX($D$2:$E$100,_xlfn.AGGREGATE(15,6,(ROW($E$2:$E$100)-ROW($E$2)+1)/((""&amp;$A$2:$A$100=$Q9)/($B$2:$B$100=$R9)/($C$2:$C$100=J$1)),COUNTIFS($Q9:R9,R9,$R9:S9,S9)),(2-COUNTIF(T$1,$Y$1))),"")</f>
        <v/>
      </c>
      <c r="U9" s="26" t="str">
        <f>IFERROR(INDEX($D$2:$E$100,_xlfn.AGGREGATE(15,6,(ROW($E$2:$E$100)-ROW($E$2)+1)/((""&amp;$A$2:$A$100=$Q9)/($B$2:$B$100=$R9)/($C$2:$C$100=K$1)),COUNTIFS($Q9:S9,S9,$R9:T9,T9)),(2-COUNTIF(U$1,$Y$1))),"")</f>
        <v/>
      </c>
      <c r="V9" s="26" t="str">
        <f>IFERROR(INDEX($D$2:$E$100,_xlfn.AGGREGATE(15,6,(ROW($E$2:$E$100)-ROW($E$2)+1)/((""&amp;$A$2:$A$100=$Q9)/($B$2:$B$100=$R9)/($C$2:$C$100=L$1)),COUNTIFS($Q9:T9,T9,$R9:U9,U9)),(2-COUNTIF(V$1,$Y$1))),"")</f>
        <v/>
      </c>
      <c r="W9" s="26" t="str">
        <f>IFERROR(INDEX($D$2:$E$100,_xlfn.AGGREGATE(15,6,(ROW($E$2:$E$100)-ROW($E$2)+1)/((""&amp;$A$2:$A$100=$Q9)/($B$2:$B$100=$R9)/($C$2:$C$100=M$1)),COUNTIFS($Q9:U9,U9,$R9:V9,V9)),(2-COUNTIF(W$1,$Y$1))),"")</f>
        <v/>
      </c>
      <c r="X9" s="26" t="str">
        <f>IFERROR(INDEX($D$2:$E$100,_xlfn.AGGREGATE(15,6,(ROW($E$2:$E$100)-ROW($E$2)+1)/((""&amp;$A$2:$A$100=$Q9)/($B$2:$B$100=$R9)/($C$2:$C$100=N$1)),COUNTIFS($Q9:V9,V9,$R9:W9,W9)),(2-COUNTIF(X$1,$Y$1))),"")</f>
        <v/>
      </c>
      <c r="Y9" s="26" t="str">
        <f>IFERROR(INDEX($D$2:$E$100,_xlfn.AGGREGATE(15,6,(ROW($E$2:$E$100)-ROW($E$2)+1)/((""&amp;$A$2:$A$100=$Q9)/($B$2:$B$100=$R9)/($C$2:$C$100=O$1)),COUNTIFS($Q9:W9,W9,$R9:X9,X9)),(2-COUNTIF(Y$1,$Y$1))),"")</f>
        <v/>
      </c>
    </row>
    <row r="10" spans="1:25" x14ac:dyDescent="0.2">
      <c r="A10" s="4">
        <v>527076404</v>
      </c>
      <c r="B10" s="5" t="s">
        <v>1</v>
      </c>
      <c r="C10" s="17" t="s">
        <v>12</v>
      </c>
      <c r="D10" s="5"/>
      <c r="E10" s="11">
        <v>664</v>
      </c>
      <c r="G10" s="21"/>
      <c r="H10" s="1"/>
      <c r="I10" s="1"/>
      <c r="J10" s="1"/>
      <c r="K10" s="1"/>
      <c r="L10" s="1"/>
      <c r="M10" s="1"/>
      <c r="N10" s="1"/>
      <c r="O10" s="9"/>
      <c r="Q10" s="24" t="str">
        <f>INDEX(A$2:A$100,MATCH(TRUE,INDEX((COUNTIF(Q$1:Q9,A$2:A$100)=0),),0))&amp;""</f>
        <v/>
      </c>
      <c r="R10" s="24" t="str">
        <f>INDEX(B$2:B$100,MATCH(TRUE,INDEX((COUNTIF(R$1:R9,B$2:B$100)=0),),0))&amp;""</f>
        <v/>
      </c>
      <c r="S10" s="26" t="str">
        <f>IFERROR(INDEX($D$2:$E$100,_xlfn.AGGREGATE(15,6,(ROW($E$2:$E$100)-ROW($E$2)+1)/((""&amp;$A$2:$A$100=$Q10)/($B$2:$B$100=$R10)/($C$2:$C$100=I$1)),COUNTIFS($Q10:Q10,Q10,$R10:R10,R10)),(2-COUNTIF(S$1,$Y$1))),"")</f>
        <v/>
      </c>
      <c r="T10" s="26" t="str">
        <f>IFERROR(INDEX($D$2:$E$100,_xlfn.AGGREGATE(15,6,(ROW($E$2:$E$100)-ROW($E$2)+1)/((""&amp;$A$2:$A$100=$Q10)/($B$2:$B$100=$R10)/($C$2:$C$100=J$1)),COUNTIFS($Q10:R10,R10,$R10:S10,S10)),(2-COUNTIF(T$1,$Y$1))),"")</f>
        <v/>
      </c>
      <c r="U10" s="26" t="str">
        <f>IFERROR(INDEX($D$2:$E$100,_xlfn.AGGREGATE(15,6,(ROW($E$2:$E$100)-ROW($E$2)+1)/((""&amp;$A$2:$A$100=$Q10)/($B$2:$B$100=$R10)/($C$2:$C$100=K$1)),COUNTIFS($Q10:S10,S10,$R10:T10,T10)),(2-COUNTIF(U$1,$Y$1))),"")</f>
        <v/>
      </c>
      <c r="V10" s="26" t="str">
        <f>IFERROR(INDEX($D$2:$E$100,_xlfn.AGGREGATE(15,6,(ROW($E$2:$E$100)-ROW($E$2)+1)/((""&amp;$A$2:$A$100=$Q10)/($B$2:$B$100=$R10)/($C$2:$C$100=L$1)),COUNTIFS($Q10:T10,T10,$R10:U10,U10)),(2-COUNTIF(V$1,$Y$1))),"")</f>
        <v/>
      </c>
      <c r="W10" s="26" t="str">
        <f>IFERROR(INDEX($D$2:$E$100,_xlfn.AGGREGATE(15,6,(ROW($E$2:$E$100)-ROW($E$2)+1)/((""&amp;$A$2:$A$100=$Q10)/($B$2:$B$100=$R10)/($C$2:$C$100=M$1)),COUNTIFS($Q10:U10,U10,$R10:V10,V10)),(2-COUNTIF(W$1,$Y$1))),"")</f>
        <v/>
      </c>
      <c r="X10" s="26" t="str">
        <f>IFERROR(INDEX($D$2:$E$100,_xlfn.AGGREGATE(15,6,(ROW($E$2:$E$100)-ROW($E$2)+1)/((""&amp;$A$2:$A$100=$Q10)/($B$2:$B$100=$R10)/($C$2:$C$100=N$1)),COUNTIFS($Q10:V10,V10,$R10:W10,W10)),(2-COUNTIF(X$1,$Y$1))),"")</f>
        <v/>
      </c>
      <c r="Y10" s="26" t="str">
        <f>IFERROR(INDEX($D$2:$E$100,_xlfn.AGGREGATE(15,6,(ROW($E$2:$E$100)-ROW($E$2)+1)/((""&amp;$A$2:$A$100=$Q10)/($B$2:$B$100=$R10)/($C$2:$C$100=O$1)),COUNTIFS($Q10:W10,W10,$R10:X10,X10)),(2-COUNTIF(Y$1,$Y$1))),"")</f>
        <v/>
      </c>
    </row>
    <row r="11" spans="1:25" x14ac:dyDescent="0.2">
      <c r="A11" s="4">
        <v>527076404</v>
      </c>
      <c r="B11" s="5" t="s">
        <v>1</v>
      </c>
      <c r="C11" s="17" t="s">
        <v>9</v>
      </c>
      <c r="D11" s="5"/>
      <c r="E11" s="11">
        <v>10</v>
      </c>
      <c r="G11" s="21"/>
      <c r="H11" s="1"/>
      <c r="I11" s="1"/>
      <c r="J11" s="1"/>
      <c r="K11" s="1"/>
      <c r="L11" s="1"/>
      <c r="M11" s="1"/>
      <c r="N11" s="1"/>
      <c r="O11" s="9"/>
    </row>
    <row r="12" spans="1:25" x14ac:dyDescent="0.2">
      <c r="A12" s="4">
        <v>527076404</v>
      </c>
      <c r="B12" s="5" t="s">
        <v>1</v>
      </c>
      <c r="C12" s="17" t="s">
        <v>10</v>
      </c>
      <c r="D12" s="5"/>
      <c r="E12" s="11">
        <v>1328</v>
      </c>
      <c r="G12" s="21"/>
      <c r="H12" s="1"/>
      <c r="I12" s="1"/>
      <c r="J12" s="1"/>
      <c r="K12" s="1"/>
      <c r="L12" s="1"/>
      <c r="M12" s="1"/>
      <c r="N12" s="1"/>
      <c r="O12" s="9"/>
    </row>
    <row r="13" spans="1:25" x14ac:dyDescent="0.2">
      <c r="A13" s="4">
        <v>527076404</v>
      </c>
      <c r="B13" s="5" t="s">
        <v>1</v>
      </c>
      <c r="C13" s="17" t="s">
        <v>11</v>
      </c>
      <c r="D13" s="5"/>
      <c r="E13" s="11">
        <v>332</v>
      </c>
      <c r="G13" s="21"/>
      <c r="H13" s="1"/>
      <c r="I13" s="1"/>
      <c r="J13" s="1"/>
      <c r="K13" s="1"/>
      <c r="L13" s="1"/>
      <c r="M13" s="1"/>
      <c r="N13" s="1"/>
      <c r="O13" s="9"/>
    </row>
    <row r="14" spans="1:25" x14ac:dyDescent="0.2">
      <c r="A14" s="6">
        <v>527076404</v>
      </c>
      <c r="B14" s="7" t="s">
        <v>1</v>
      </c>
      <c r="C14" s="18" t="s">
        <v>17</v>
      </c>
      <c r="D14" s="12">
        <v>16600</v>
      </c>
      <c r="E14" s="8"/>
      <c r="G14" s="21"/>
      <c r="H14" s="1"/>
      <c r="I14" s="1"/>
      <c r="J14" s="1"/>
      <c r="K14" s="1"/>
      <c r="L14" s="1"/>
      <c r="M14" s="1"/>
      <c r="N14" s="1"/>
      <c r="O14" s="9"/>
    </row>
    <row r="15" spans="1:25" x14ac:dyDescent="0.2">
      <c r="A15" s="2">
        <v>536622275</v>
      </c>
      <c r="B15" s="3" t="s">
        <v>2</v>
      </c>
      <c r="C15" s="19" t="s">
        <v>7</v>
      </c>
      <c r="D15" s="3"/>
      <c r="E15" s="10">
        <v>215</v>
      </c>
      <c r="G15" s="21"/>
      <c r="H15" s="1"/>
      <c r="I15" s="1"/>
      <c r="J15" s="1"/>
      <c r="K15" s="1"/>
      <c r="L15" s="1"/>
      <c r="M15" s="1"/>
      <c r="N15" s="1"/>
      <c r="O15" s="9"/>
    </row>
    <row r="16" spans="1:25" x14ac:dyDescent="0.2">
      <c r="A16" s="4">
        <v>536622275</v>
      </c>
      <c r="B16" s="5" t="s">
        <v>2</v>
      </c>
      <c r="C16" s="17" t="s">
        <v>8</v>
      </c>
      <c r="D16" s="5"/>
      <c r="E16" s="11">
        <v>280</v>
      </c>
      <c r="G16" s="21"/>
      <c r="H16" s="1"/>
      <c r="I16" s="1"/>
      <c r="J16" s="1"/>
      <c r="K16" s="1"/>
      <c r="L16" s="1"/>
      <c r="M16" s="1"/>
      <c r="N16" s="1"/>
      <c r="O16" s="9"/>
    </row>
    <row r="17" spans="1:15" x14ac:dyDescent="0.2">
      <c r="A17" s="4">
        <v>536622275</v>
      </c>
      <c r="B17" s="5" t="s">
        <v>2</v>
      </c>
      <c r="C17" s="17" t="s">
        <v>9</v>
      </c>
      <c r="D17" s="5"/>
      <c r="E17" s="11">
        <v>10</v>
      </c>
      <c r="G17" s="21"/>
      <c r="H17" s="1"/>
      <c r="I17" s="1"/>
      <c r="J17" s="1"/>
      <c r="K17" s="1"/>
      <c r="L17" s="1"/>
      <c r="M17" s="1"/>
      <c r="N17" s="1"/>
      <c r="O17" s="9"/>
    </row>
    <row r="18" spans="1:15" x14ac:dyDescent="0.2">
      <c r="A18" s="4">
        <v>536622275</v>
      </c>
      <c r="B18" s="5" t="s">
        <v>2</v>
      </c>
      <c r="C18" s="17" t="s">
        <v>10</v>
      </c>
      <c r="D18" s="5"/>
      <c r="E18" s="11">
        <v>1404</v>
      </c>
      <c r="G18" s="21"/>
      <c r="H18" s="1"/>
      <c r="I18" s="1"/>
      <c r="J18" s="1"/>
      <c r="K18" s="1"/>
      <c r="L18" s="1"/>
      <c r="M18" s="1"/>
      <c r="N18" s="1"/>
      <c r="O18" s="9"/>
    </row>
    <row r="19" spans="1:15" x14ac:dyDescent="0.2">
      <c r="A19" s="4">
        <v>536622275</v>
      </c>
      <c r="B19" s="5" t="s">
        <v>2</v>
      </c>
      <c r="C19" s="17" t="s">
        <v>11</v>
      </c>
      <c r="D19" s="5"/>
      <c r="E19" s="11">
        <v>561.6</v>
      </c>
      <c r="G19" s="21"/>
      <c r="H19" s="1"/>
      <c r="I19" s="1"/>
      <c r="J19" s="1"/>
      <c r="K19" s="1"/>
      <c r="L19" s="1"/>
      <c r="M19" s="1"/>
      <c r="N19" s="1"/>
      <c r="O19" s="9"/>
    </row>
    <row r="20" spans="1:15" x14ac:dyDescent="0.2">
      <c r="A20" s="6">
        <v>536622275</v>
      </c>
      <c r="B20" s="7" t="s">
        <v>2</v>
      </c>
      <c r="C20" s="18" t="s">
        <v>17</v>
      </c>
      <c r="D20" s="12">
        <v>23698</v>
      </c>
      <c r="E20" s="8"/>
      <c r="G20" s="21"/>
      <c r="H20" s="1"/>
      <c r="I20" s="1"/>
      <c r="J20" s="1"/>
      <c r="K20" s="1"/>
      <c r="L20" s="1"/>
      <c r="M20" s="1"/>
      <c r="N20" s="1"/>
      <c r="O20" s="9"/>
    </row>
    <row r="21" spans="1:15" x14ac:dyDescent="0.2">
      <c r="A21" s="2">
        <v>539274582</v>
      </c>
      <c r="B21" s="3" t="s">
        <v>3</v>
      </c>
      <c r="C21" s="19" t="s">
        <v>7</v>
      </c>
      <c r="D21" s="3"/>
      <c r="E21" s="10">
        <v>215</v>
      </c>
      <c r="G21" s="21"/>
      <c r="H21" s="1"/>
      <c r="I21" s="1"/>
      <c r="J21" s="1"/>
      <c r="K21" s="1"/>
      <c r="L21" s="1"/>
      <c r="M21" s="1"/>
      <c r="N21" s="1"/>
      <c r="O21" s="9"/>
    </row>
    <row r="22" spans="1:15" x14ac:dyDescent="0.2">
      <c r="A22" s="4">
        <v>539274582</v>
      </c>
      <c r="B22" s="5" t="s">
        <v>3</v>
      </c>
      <c r="C22" s="17" t="s">
        <v>8</v>
      </c>
      <c r="D22" s="5"/>
      <c r="E22" s="11">
        <v>277.2</v>
      </c>
      <c r="G22" s="21"/>
      <c r="H22" s="1"/>
      <c r="I22" s="1"/>
      <c r="J22" s="1"/>
      <c r="K22" s="1"/>
      <c r="L22" s="1"/>
      <c r="M22" s="1"/>
      <c r="N22" s="1"/>
      <c r="O22" s="9"/>
    </row>
    <row r="23" spans="1:15" x14ac:dyDescent="0.2">
      <c r="A23" s="4">
        <v>539274582</v>
      </c>
      <c r="B23" s="5" t="s">
        <v>3</v>
      </c>
      <c r="C23" s="17" t="s">
        <v>9</v>
      </c>
      <c r="D23" s="5"/>
      <c r="E23" s="11">
        <v>10</v>
      </c>
      <c r="G23" s="21"/>
      <c r="H23" s="1"/>
      <c r="I23" s="1"/>
      <c r="J23" s="1"/>
      <c r="K23" s="1"/>
      <c r="L23" s="1"/>
      <c r="M23" s="1"/>
      <c r="N23" s="1"/>
      <c r="O23" s="9"/>
    </row>
    <row r="24" spans="1:15" x14ac:dyDescent="0.2">
      <c r="A24" s="4">
        <v>539274582</v>
      </c>
      <c r="B24" s="5" t="s">
        <v>3</v>
      </c>
      <c r="C24" s="17" t="s">
        <v>10</v>
      </c>
      <c r="D24" s="5"/>
      <c r="E24" s="11">
        <v>1386</v>
      </c>
    </row>
    <row r="25" spans="1:15" x14ac:dyDescent="0.2">
      <c r="A25" s="4">
        <v>539274582</v>
      </c>
      <c r="B25" s="5" t="s">
        <v>3</v>
      </c>
      <c r="C25" s="17" t="s">
        <v>11</v>
      </c>
      <c r="D25" s="5"/>
      <c r="E25" s="11">
        <v>554.4</v>
      </c>
    </row>
    <row r="26" spans="1:15" x14ac:dyDescent="0.2">
      <c r="A26" s="6">
        <v>539274582</v>
      </c>
      <c r="B26" s="7" t="s">
        <v>3</v>
      </c>
      <c r="C26" s="18" t="s">
        <v>17</v>
      </c>
      <c r="D26" s="12">
        <v>27720</v>
      </c>
      <c r="E26" s="8"/>
    </row>
    <row r="27" spans="1:15" x14ac:dyDescent="0.2">
      <c r="A27" s="2">
        <v>550843271</v>
      </c>
      <c r="B27" s="3" t="s">
        <v>4</v>
      </c>
      <c r="C27" s="19" t="s">
        <v>7</v>
      </c>
      <c r="D27" s="3"/>
      <c r="E27" s="10">
        <v>215</v>
      </c>
    </row>
    <row r="28" spans="1:15" x14ac:dyDescent="0.2">
      <c r="A28" s="4">
        <v>550843271</v>
      </c>
      <c r="B28" s="5" t="s">
        <v>4</v>
      </c>
      <c r="C28" s="17" t="s">
        <v>8</v>
      </c>
      <c r="D28" s="5"/>
      <c r="E28" s="11">
        <v>280</v>
      </c>
    </row>
    <row r="29" spans="1:15" x14ac:dyDescent="0.2">
      <c r="A29" s="4">
        <v>550843271</v>
      </c>
      <c r="B29" s="5" t="s">
        <v>4</v>
      </c>
      <c r="C29" s="17" t="s">
        <v>12</v>
      </c>
      <c r="D29" s="5"/>
      <c r="E29" s="11">
        <v>1310</v>
      </c>
    </row>
    <row r="30" spans="1:15" x14ac:dyDescent="0.2">
      <c r="A30" s="4">
        <v>550843271</v>
      </c>
      <c r="B30" s="5" t="s">
        <v>4</v>
      </c>
      <c r="C30" s="17" t="s">
        <v>9</v>
      </c>
      <c r="D30" s="5"/>
      <c r="E30" s="11">
        <v>10</v>
      </c>
    </row>
    <row r="31" spans="1:15" x14ac:dyDescent="0.2">
      <c r="A31" s="4">
        <v>550843271</v>
      </c>
      <c r="B31" s="5" t="s">
        <v>4</v>
      </c>
      <c r="C31" s="17" t="s">
        <v>10</v>
      </c>
      <c r="D31" s="5"/>
      <c r="E31" s="11">
        <v>2620</v>
      </c>
    </row>
    <row r="32" spans="1:15" x14ac:dyDescent="0.2">
      <c r="A32" s="4">
        <v>550843271</v>
      </c>
      <c r="B32" s="5" t="s">
        <v>4</v>
      </c>
      <c r="C32" s="17" t="s">
        <v>11</v>
      </c>
      <c r="D32" s="5"/>
      <c r="E32" s="11">
        <v>655</v>
      </c>
    </row>
    <row r="33" spans="1:5" x14ac:dyDescent="0.2">
      <c r="A33" s="6">
        <v>550843271</v>
      </c>
      <c r="B33" s="7" t="s">
        <v>4</v>
      </c>
      <c r="C33" s="18" t="s">
        <v>17</v>
      </c>
      <c r="D33" s="12">
        <v>32750</v>
      </c>
      <c r="E33" s="8"/>
    </row>
    <row r="34" spans="1:5" x14ac:dyDescent="0.2">
      <c r="A34" s="2">
        <v>555245798</v>
      </c>
      <c r="B34" s="3" t="s">
        <v>5</v>
      </c>
      <c r="C34" s="19" t="s">
        <v>7</v>
      </c>
      <c r="D34" s="3"/>
      <c r="E34" s="10">
        <v>215</v>
      </c>
    </row>
    <row r="35" spans="1:5" x14ac:dyDescent="0.2">
      <c r="A35" s="4">
        <v>555245798</v>
      </c>
      <c r="B35" s="5" t="s">
        <v>5</v>
      </c>
      <c r="C35" s="17" t="s">
        <v>8</v>
      </c>
      <c r="D35" s="5"/>
      <c r="E35" s="11">
        <v>196.2</v>
      </c>
    </row>
    <row r="36" spans="1:5" x14ac:dyDescent="0.2">
      <c r="A36" s="4">
        <v>555245798</v>
      </c>
      <c r="B36" s="5" t="s">
        <v>5</v>
      </c>
      <c r="C36" s="17" t="s">
        <v>9</v>
      </c>
      <c r="D36" s="5"/>
      <c r="E36" s="11">
        <v>10</v>
      </c>
    </row>
    <row r="37" spans="1:5" x14ac:dyDescent="0.2">
      <c r="A37" s="4">
        <v>555245798</v>
      </c>
      <c r="B37" s="5" t="s">
        <v>5</v>
      </c>
      <c r="C37" s="17" t="s">
        <v>10</v>
      </c>
      <c r="D37" s="5"/>
      <c r="E37" s="11">
        <v>981</v>
      </c>
    </row>
    <row r="38" spans="1:5" x14ac:dyDescent="0.2">
      <c r="A38" s="4">
        <v>555245798</v>
      </c>
      <c r="B38" s="5" t="s">
        <v>5</v>
      </c>
      <c r="C38" s="17" t="s">
        <v>11</v>
      </c>
      <c r="D38" s="5"/>
      <c r="E38" s="11">
        <v>392.4</v>
      </c>
    </row>
    <row r="39" spans="1:5" x14ac:dyDescent="0.2">
      <c r="A39" s="6">
        <v>555245798</v>
      </c>
      <c r="B39" s="7" t="s">
        <v>5</v>
      </c>
      <c r="C39" s="18" t="s">
        <v>17</v>
      </c>
      <c r="D39" s="12">
        <v>19620</v>
      </c>
      <c r="E39" s="8"/>
    </row>
    <row r="40" spans="1:5" x14ac:dyDescent="0.2">
      <c r="A40" s="2">
        <v>572432357</v>
      </c>
      <c r="B40" s="3" t="s">
        <v>6</v>
      </c>
      <c r="C40" s="19" t="s">
        <v>7</v>
      </c>
      <c r="D40" s="3"/>
      <c r="E40" s="10">
        <v>215</v>
      </c>
    </row>
    <row r="41" spans="1:5" x14ac:dyDescent="0.2">
      <c r="A41" s="4">
        <v>572432357</v>
      </c>
      <c r="B41" s="5" t="s">
        <v>6</v>
      </c>
      <c r="C41" s="17" t="s">
        <v>8</v>
      </c>
      <c r="D41" s="5"/>
      <c r="E41" s="11">
        <v>280</v>
      </c>
    </row>
    <row r="42" spans="1:5" x14ac:dyDescent="0.2">
      <c r="A42" s="4">
        <v>572432357</v>
      </c>
      <c r="B42" s="5" t="s">
        <v>6</v>
      </c>
      <c r="C42" s="17" t="s">
        <v>9</v>
      </c>
      <c r="D42" s="5"/>
      <c r="E42" s="11">
        <v>10</v>
      </c>
    </row>
    <row r="43" spans="1:5" x14ac:dyDescent="0.2">
      <c r="A43" s="4">
        <v>572432357</v>
      </c>
      <c r="B43" s="5" t="s">
        <v>6</v>
      </c>
      <c r="C43" s="17" t="s">
        <v>10</v>
      </c>
      <c r="D43" s="5"/>
      <c r="E43" s="11">
        <v>3111.04</v>
      </c>
    </row>
    <row r="44" spans="1:5" x14ac:dyDescent="0.2">
      <c r="A44" s="4">
        <v>572432357</v>
      </c>
      <c r="B44" s="5" t="s">
        <v>6</v>
      </c>
      <c r="C44" s="17" t="s">
        <v>11</v>
      </c>
      <c r="D44" s="5"/>
      <c r="E44" s="11">
        <v>777.76</v>
      </c>
    </row>
    <row r="45" spans="1:5" x14ac:dyDescent="0.2">
      <c r="A45" s="6">
        <v>572432357</v>
      </c>
      <c r="B45" s="7" t="s">
        <v>6</v>
      </c>
      <c r="C45" s="18" t="s">
        <v>17</v>
      </c>
      <c r="D45" s="12">
        <v>38888</v>
      </c>
      <c r="E45" s="8"/>
    </row>
  </sheetData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Eka Tugulashvili</cp:lastModifiedBy>
  <dcterms:created xsi:type="dcterms:W3CDTF">2024-06-15T12:38:19Z</dcterms:created>
  <dcterms:modified xsi:type="dcterms:W3CDTF">2024-06-15T15:01:04Z</dcterms:modified>
</cp:coreProperties>
</file>