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FAA23398-3ED6-4C92-B2E1-3AEC0609F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1" l="1"/>
  <c r="B91" i="1"/>
  <c r="B90" i="1"/>
  <c r="A90" i="1" s="1"/>
  <c r="B89" i="1"/>
  <c r="A89" i="1" s="1"/>
  <c r="B88" i="1"/>
  <c r="A88" i="1" s="1"/>
  <c r="B87" i="1"/>
  <c r="A87" i="1"/>
  <c r="B86" i="1"/>
  <c r="A86" i="1" s="1"/>
  <c r="B85" i="1"/>
  <c r="A85" i="1" s="1"/>
  <c r="B84" i="1"/>
  <c r="A84" i="1" s="1"/>
  <c r="B83" i="1"/>
  <c r="A83" i="1" s="1"/>
  <c r="B82" i="1"/>
  <c r="A82" i="1" s="1"/>
  <c r="B81" i="1"/>
  <c r="A81" i="1"/>
  <c r="B80" i="1"/>
  <c r="A80" i="1" s="1"/>
  <c r="B79" i="1"/>
  <c r="A79" i="1" s="1"/>
  <c r="B78" i="1"/>
  <c r="A78" i="1" s="1"/>
  <c r="B77" i="1"/>
  <c r="A77" i="1" s="1"/>
  <c r="B76" i="1"/>
  <c r="A76" i="1" s="1"/>
  <c r="B75" i="1"/>
  <c r="A75" i="1"/>
  <c r="B74" i="1"/>
  <c r="A74" i="1" s="1"/>
  <c r="B73" i="1"/>
  <c r="A73" i="1" s="1"/>
  <c r="B72" i="1"/>
  <c r="A72" i="1" s="1"/>
  <c r="A60" i="1"/>
  <c r="B60" i="1"/>
  <c r="B69" i="1"/>
  <c r="A69" i="1" s="1"/>
  <c r="B68" i="1"/>
  <c r="A68" i="1" s="1"/>
  <c r="B67" i="1"/>
  <c r="A67" i="1" s="1"/>
  <c r="B66" i="1"/>
  <c r="A66" i="1" s="1"/>
  <c r="B65" i="1"/>
  <c r="A65" i="1" s="1"/>
  <c r="B64" i="1"/>
  <c r="A64" i="1"/>
  <c r="B63" i="1"/>
  <c r="A63" i="1" s="1"/>
  <c r="B62" i="1"/>
  <c r="A62" i="1" s="1"/>
  <c r="B61" i="1"/>
  <c r="A61" i="1" s="1"/>
  <c r="B59" i="1"/>
  <c r="A59" i="1" s="1"/>
  <c r="B58" i="1"/>
  <c r="A58" i="1"/>
  <c r="B57" i="1"/>
  <c r="A57" i="1" s="1"/>
  <c r="B56" i="1"/>
  <c r="A56" i="1" s="1"/>
  <c r="B55" i="1"/>
  <c r="A55" i="1" s="1"/>
  <c r="B54" i="1"/>
  <c r="A54" i="1" s="1"/>
  <c r="B53" i="1"/>
  <c r="A53" i="1" s="1"/>
  <c r="B52" i="1"/>
  <c r="A52" i="1"/>
  <c r="B51" i="1"/>
  <c r="A51" i="1" s="1"/>
  <c r="B50" i="1"/>
  <c r="A50" i="1" s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B46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7" i="1"/>
  <c r="B28" i="1"/>
  <c r="B6" i="1"/>
  <c r="A6" i="1" s="1"/>
  <c r="AX6" i="1"/>
  <c r="AW6" i="1"/>
  <c r="A17" i="1"/>
  <c r="A10" i="1"/>
  <c r="A25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F6" i="1"/>
  <c r="BD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G6" i="1" a="1"/>
  <c r="BG6" i="1" s="1"/>
  <c r="BE6" i="1" a="1"/>
  <c r="BE6" i="1" s="1"/>
  <c r="BC6" i="1" a="1"/>
  <c r="BC6" i="1" s="1"/>
  <c r="BA6" i="1" a="1"/>
  <c r="BA6" i="1" s="1"/>
  <c r="AV83" i="1"/>
  <c r="AW83" i="1"/>
  <c r="AX83" i="1"/>
  <c r="AY83" i="1"/>
  <c r="AV84" i="1"/>
  <c r="AW84" i="1"/>
  <c r="AX84" i="1"/>
  <c r="AY84" i="1"/>
  <c r="AV85" i="1"/>
  <c r="AW85" i="1"/>
  <c r="AX85" i="1"/>
  <c r="AY85" i="1"/>
  <c r="AV86" i="1"/>
  <c r="AW86" i="1"/>
  <c r="AX86" i="1"/>
  <c r="AY86" i="1"/>
  <c r="AV87" i="1"/>
  <c r="AW87" i="1"/>
  <c r="AX87" i="1"/>
  <c r="AY87" i="1"/>
  <c r="AV88" i="1"/>
  <c r="AW88" i="1"/>
  <c r="AX88" i="1"/>
  <c r="AY88" i="1"/>
  <c r="AV89" i="1"/>
  <c r="AW89" i="1"/>
  <c r="AX89" i="1"/>
  <c r="AY89" i="1"/>
  <c r="AV90" i="1"/>
  <c r="AW90" i="1"/>
  <c r="AX90" i="1"/>
  <c r="AY90" i="1"/>
  <c r="AV91" i="1"/>
  <c r="AW91" i="1"/>
  <c r="AX91" i="1"/>
  <c r="AY91" i="1"/>
  <c r="AV92" i="1"/>
  <c r="AW92" i="1"/>
  <c r="AX92" i="1"/>
  <c r="AY92" i="1"/>
  <c r="AV93" i="1"/>
  <c r="AW93" i="1"/>
  <c r="AX93" i="1"/>
  <c r="AY93" i="1"/>
  <c r="AV94" i="1"/>
  <c r="AW94" i="1"/>
  <c r="AX94" i="1"/>
  <c r="AY94" i="1"/>
  <c r="AV95" i="1"/>
  <c r="AW95" i="1"/>
  <c r="AX95" i="1"/>
  <c r="AY95" i="1"/>
  <c r="AV96" i="1"/>
  <c r="AW96" i="1"/>
  <c r="AX96" i="1"/>
  <c r="AY96" i="1"/>
  <c r="AV97" i="1"/>
  <c r="AW97" i="1"/>
  <c r="AX97" i="1"/>
  <c r="AY97" i="1"/>
  <c r="AV98" i="1"/>
  <c r="AW98" i="1"/>
  <c r="AX98" i="1"/>
  <c r="AY98" i="1"/>
  <c r="AV99" i="1"/>
  <c r="AW99" i="1"/>
  <c r="AX99" i="1"/>
  <c r="AY99" i="1"/>
  <c r="AV100" i="1"/>
  <c r="AW100" i="1"/>
  <c r="AX100" i="1"/>
  <c r="AY100" i="1"/>
  <c r="AV64" i="1"/>
  <c r="AW64" i="1"/>
  <c r="AX64" i="1"/>
  <c r="AY64" i="1"/>
  <c r="AV65" i="1"/>
  <c r="AW65" i="1"/>
  <c r="AX65" i="1"/>
  <c r="AY65" i="1"/>
  <c r="AV66" i="1"/>
  <c r="AW66" i="1"/>
  <c r="AX66" i="1"/>
  <c r="AY66" i="1"/>
  <c r="AV67" i="1"/>
  <c r="AW67" i="1"/>
  <c r="AX67" i="1"/>
  <c r="AY67" i="1"/>
  <c r="AV68" i="1"/>
  <c r="AW68" i="1"/>
  <c r="AX68" i="1"/>
  <c r="AY68" i="1"/>
  <c r="AV69" i="1"/>
  <c r="AW69" i="1"/>
  <c r="AX69" i="1"/>
  <c r="AY69" i="1"/>
  <c r="AV70" i="1"/>
  <c r="AW70" i="1"/>
  <c r="AX70" i="1"/>
  <c r="AY70" i="1"/>
  <c r="AV71" i="1"/>
  <c r="AW71" i="1"/>
  <c r="AX71" i="1"/>
  <c r="AY71" i="1"/>
  <c r="AV72" i="1"/>
  <c r="AW72" i="1"/>
  <c r="AX72" i="1"/>
  <c r="AY72" i="1"/>
  <c r="AV73" i="1"/>
  <c r="AW73" i="1"/>
  <c r="AX73" i="1"/>
  <c r="AY73" i="1"/>
  <c r="AV74" i="1"/>
  <c r="AW74" i="1"/>
  <c r="AX74" i="1"/>
  <c r="AY74" i="1"/>
  <c r="AV75" i="1"/>
  <c r="AW75" i="1"/>
  <c r="AX75" i="1"/>
  <c r="AY75" i="1"/>
  <c r="AV76" i="1"/>
  <c r="AW76" i="1"/>
  <c r="AX76" i="1"/>
  <c r="AY76" i="1"/>
  <c r="AV77" i="1"/>
  <c r="AW77" i="1"/>
  <c r="AX77" i="1"/>
  <c r="AY77" i="1"/>
  <c r="AV78" i="1"/>
  <c r="AW78" i="1"/>
  <c r="AX78" i="1"/>
  <c r="AY78" i="1"/>
  <c r="AV79" i="1"/>
  <c r="AW79" i="1"/>
  <c r="AX79" i="1"/>
  <c r="AY79" i="1"/>
  <c r="AV80" i="1"/>
  <c r="AW80" i="1"/>
  <c r="AX80" i="1"/>
  <c r="AY80" i="1"/>
  <c r="AV81" i="1"/>
  <c r="AW81" i="1"/>
  <c r="AX81" i="1"/>
  <c r="AY81" i="1"/>
  <c r="AV45" i="1"/>
  <c r="AW45" i="1"/>
  <c r="AX45" i="1"/>
  <c r="AY45" i="1"/>
  <c r="AV46" i="1"/>
  <c r="AW46" i="1"/>
  <c r="AX46" i="1"/>
  <c r="AY46" i="1"/>
  <c r="AV47" i="1"/>
  <c r="AW47" i="1"/>
  <c r="AX47" i="1"/>
  <c r="AY47" i="1"/>
  <c r="AV48" i="1"/>
  <c r="AW48" i="1"/>
  <c r="AX48" i="1"/>
  <c r="AY48" i="1"/>
  <c r="AV49" i="1"/>
  <c r="AW49" i="1"/>
  <c r="AX49" i="1"/>
  <c r="AY49" i="1"/>
  <c r="AV50" i="1"/>
  <c r="AW50" i="1"/>
  <c r="AX50" i="1"/>
  <c r="AY50" i="1"/>
  <c r="AV51" i="1"/>
  <c r="AW51" i="1"/>
  <c r="AX51" i="1"/>
  <c r="AY51" i="1"/>
  <c r="AV52" i="1"/>
  <c r="AW52" i="1"/>
  <c r="AX52" i="1"/>
  <c r="AY52" i="1"/>
  <c r="AV53" i="1"/>
  <c r="AW53" i="1"/>
  <c r="AX53" i="1"/>
  <c r="AY53" i="1"/>
  <c r="AV54" i="1"/>
  <c r="AW54" i="1"/>
  <c r="AX54" i="1"/>
  <c r="AY54" i="1"/>
  <c r="AV55" i="1"/>
  <c r="AW55" i="1"/>
  <c r="AX55" i="1"/>
  <c r="AY55" i="1"/>
  <c r="AV56" i="1"/>
  <c r="AW56" i="1"/>
  <c r="AX56" i="1"/>
  <c r="AY56" i="1"/>
  <c r="AV57" i="1"/>
  <c r="AW57" i="1"/>
  <c r="AX57" i="1"/>
  <c r="AY57" i="1"/>
  <c r="AV58" i="1"/>
  <c r="AW58" i="1"/>
  <c r="AX58" i="1"/>
  <c r="AY58" i="1"/>
  <c r="AV59" i="1"/>
  <c r="AW59" i="1"/>
  <c r="AX59" i="1"/>
  <c r="AY59" i="1"/>
  <c r="AV60" i="1"/>
  <c r="AW60" i="1"/>
  <c r="AX60" i="1"/>
  <c r="AY60" i="1"/>
  <c r="AV61" i="1"/>
  <c r="AW61" i="1"/>
  <c r="AX61" i="1"/>
  <c r="AY61" i="1"/>
  <c r="AV62" i="1"/>
  <c r="AW62" i="1"/>
  <c r="AX62" i="1"/>
  <c r="AY62" i="1"/>
  <c r="AV26" i="1"/>
  <c r="AW26" i="1"/>
  <c r="AX26" i="1"/>
  <c r="AY26" i="1"/>
  <c r="AV27" i="1"/>
  <c r="AW27" i="1"/>
  <c r="AX27" i="1"/>
  <c r="AY27" i="1"/>
  <c r="AV28" i="1"/>
  <c r="AW28" i="1"/>
  <c r="AX28" i="1"/>
  <c r="AY28" i="1"/>
  <c r="AV29" i="1"/>
  <c r="AW29" i="1"/>
  <c r="AX29" i="1"/>
  <c r="AY29" i="1"/>
  <c r="AV30" i="1"/>
  <c r="AW30" i="1"/>
  <c r="AX30" i="1"/>
  <c r="AY30" i="1"/>
  <c r="AV31" i="1"/>
  <c r="AW31" i="1"/>
  <c r="AX31" i="1"/>
  <c r="AY31" i="1"/>
  <c r="AV32" i="1"/>
  <c r="AW32" i="1"/>
  <c r="AX32" i="1"/>
  <c r="AY32" i="1"/>
  <c r="AV33" i="1"/>
  <c r="AW33" i="1"/>
  <c r="AX33" i="1"/>
  <c r="AY33" i="1"/>
  <c r="AV34" i="1"/>
  <c r="AW34" i="1"/>
  <c r="AX34" i="1"/>
  <c r="AY34" i="1"/>
  <c r="AV35" i="1"/>
  <c r="AW35" i="1"/>
  <c r="AX35" i="1"/>
  <c r="AY35" i="1"/>
  <c r="AV36" i="1"/>
  <c r="AW36" i="1"/>
  <c r="AX36" i="1"/>
  <c r="AY36" i="1"/>
  <c r="AV37" i="1"/>
  <c r="AW37" i="1"/>
  <c r="AX37" i="1"/>
  <c r="AY37" i="1"/>
  <c r="AV38" i="1"/>
  <c r="AW38" i="1"/>
  <c r="AX38" i="1"/>
  <c r="AY38" i="1"/>
  <c r="AV39" i="1"/>
  <c r="AW39" i="1"/>
  <c r="AX39" i="1"/>
  <c r="AY39" i="1"/>
  <c r="AV40" i="1"/>
  <c r="AW40" i="1"/>
  <c r="AX40" i="1"/>
  <c r="AY40" i="1"/>
  <c r="AV41" i="1"/>
  <c r="AW41" i="1"/>
  <c r="AX41" i="1"/>
  <c r="AY41" i="1"/>
  <c r="AV42" i="1"/>
  <c r="AW42" i="1"/>
  <c r="AX42" i="1"/>
  <c r="AY42" i="1"/>
  <c r="AV43" i="1"/>
  <c r="AW43" i="1"/>
  <c r="AX43" i="1"/>
  <c r="AY43" i="1"/>
  <c r="AV7" i="1"/>
  <c r="AW7" i="1"/>
  <c r="AX7" i="1"/>
  <c r="AY7" i="1"/>
  <c r="AV8" i="1"/>
  <c r="AW8" i="1"/>
  <c r="AX8" i="1"/>
  <c r="AY8" i="1"/>
  <c r="AV9" i="1"/>
  <c r="AW9" i="1"/>
  <c r="AX9" i="1"/>
  <c r="AY9" i="1"/>
  <c r="AV10" i="1"/>
  <c r="AW10" i="1"/>
  <c r="AX10" i="1"/>
  <c r="AY10" i="1"/>
  <c r="AV11" i="1"/>
  <c r="AW11" i="1"/>
  <c r="AX11" i="1"/>
  <c r="AY11" i="1"/>
  <c r="AV12" i="1"/>
  <c r="AW12" i="1"/>
  <c r="AX12" i="1"/>
  <c r="AY12" i="1"/>
  <c r="AV13" i="1"/>
  <c r="AW13" i="1"/>
  <c r="AX13" i="1"/>
  <c r="AY13" i="1"/>
  <c r="AV14" i="1"/>
  <c r="AW14" i="1"/>
  <c r="AX14" i="1"/>
  <c r="AY14" i="1"/>
  <c r="AV15" i="1"/>
  <c r="AW15" i="1"/>
  <c r="AX15" i="1"/>
  <c r="AY15" i="1"/>
  <c r="AV16" i="1"/>
  <c r="AW16" i="1"/>
  <c r="AX16" i="1"/>
  <c r="AY16" i="1"/>
  <c r="AV17" i="1"/>
  <c r="AW17" i="1"/>
  <c r="AX17" i="1"/>
  <c r="AY17" i="1"/>
  <c r="AV18" i="1"/>
  <c r="AW18" i="1"/>
  <c r="AX18" i="1"/>
  <c r="AY18" i="1"/>
  <c r="AV19" i="1"/>
  <c r="AW19" i="1"/>
  <c r="AX19" i="1"/>
  <c r="AY19" i="1"/>
  <c r="AV20" i="1"/>
  <c r="AW20" i="1"/>
  <c r="AX20" i="1"/>
  <c r="AY20" i="1"/>
  <c r="AV21" i="1"/>
  <c r="AW21" i="1"/>
  <c r="AX21" i="1"/>
  <c r="AY21" i="1"/>
  <c r="AV22" i="1"/>
  <c r="AW22" i="1"/>
  <c r="AX22" i="1"/>
  <c r="AY22" i="1"/>
  <c r="AV23" i="1"/>
  <c r="AW23" i="1"/>
  <c r="AX23" i="1"/>
  <c r="AY23" i="1"/>
  <c r="AV24" i="1"/>
  <c r="AW24" i="1"/>
  <c r="AX24" i="1"/>
  <c r="AY24" i="1"/>
  <c r="AY82" i="1"/>
  <c r="AY63" i="1"/>
  <c r="AY44" i="1"/>
  <c r="AY25" i="1"/>
  <c r="AY6" i="1"/>
  <c r="AX82" i="1"/>
  <c r="AX63" i="1"/>
  <c r="AX44" i="1"/>
  <c r="AX25" i="1"/>
  <c r="AW82" i="1"/>
  <c r="AW63" i="1"/>
  <c r="AW44" i="1"/>
  <c r="AW25" i="1"/>
  <c r="AV82" i="1"/>
  <c r="AV63" i="1"/>
  <c r="AV44" i="1"/>
  <c r="AV25" i="1"/>
  <c r="AV6" i="1"/>
  <c r="BA7" i="1" l="1" a="1"/>
  <c r="BA7" i="1" s="1"/>
  <c r="BC7" i="1" a="1"/>
  <c r="BC7" i="1" s="1"/>
  <c r="BG7" i="1" a="1"/>
  <c r="BG7" i="1" s="1"/>
  <c r="BD7" i="1"/>
  <c r="BC8" i="1" l="1" a="1"/>
  <c r="BC8" i="1" s="1"/>
  <c r="BA8" i="1" a="1"/>
  <c r="BA8" i="1" s="1"/>
  <c r="BE7" i="1" a="1"/>
  <c r="BE7" i="1" s="1"/>
  <c r="BF7" i="1" s="1"/>
  <c r="BC9" i="1" l="1" a="1"/>
  <c r="BC9" i="1" s="1"/>
  <c r="BG8" i="1" a="1"/>
  <c r="BG8" i="1" s="1"/>
  <c r="BE8" i="1" a="1"/>
  <c r="BE8" i="1" s="1"/>
  <c r="BF8" i="1" s="1"/>
  <c r="BA9" i="1" a="1"/>
  <c r="BA9" i="1" s="1"/>
  <c r="BC10" i="1" a="1"/>
  <c r="BC10" i="1" s="1"/>
  <c r="BD8" i="1"/>
  <c r="BD9" i="1"/>
  <c r="BE9" i="1" l="1" a="1"/>
  <c r="BE9" i="1" s="1"/>
  <c r="BF9" i="1" s="1"/>
  <c r="BA10" i="1" a="1"/>
  <c r="BA10" i="1" s="1"/>
  <c r="BC11" i="1" a="1"/>
  <c r="BC11" i="1" s="1"/>
  <c r="BC12" i="1" a="1"/>
  <c r="BC12" i="1" s="1"/>
  <c r="BG9" i="1" a="1"/>
  <c r="BG9" i="1" s="1"/>
  <c r="BA11" i="1" a="1"/>
  <c r="BA11" i="1" s="1"/>
  <c r="BD10" i="1"/>
  <c r="BE10" i="1" l="1" a="1"/>
  <c r="BE10" i="1" s="1"/>
  <c r="BF10" i="1" s="1"/>
  <c r="BG10" i="1" a="1"/>
  <c r="BG10" i="1" s="1"/>
  <c r="BC13" i="1" a="1"/>
  <c r="BC13" i="1" s="1"/>
  <c r="BA12" i="1" a="1"/>
  <c r="BA12" i="1" s="1"/>
  <c r="BA13" i="1" a="1"/>
  <c r="BA13" i="1" s="1"/>
  <c r="BA14" i="1" s="1" a="1"/>
  <c r="BA14" i="1" s="1"/>
  <c r="BA15" i="1" s="1" a="1"/>
  <c r="BA15" i="1" s="1"/>
  <c r="BD11" i="1"/>
  <c r="BG11" i="1" l="1" a="1"/>
  <c r="BG11" i="1" s="1"/>
  <c r="BE11" i="1" a="1"/>
  <c r="BE11" i="1" s="1"/>
  <c r="BF11" i="1" s="1"/>
  <c r="BA16" i="1" a="1"/>
  <c r="BA16" i="1" s="1"/>
  <c r="BA17" i="1" s="1" a="1"/>
  <c r="BA17" i="1" s="1"/>
  <c r="BA18" i="1" s="1" a="1"/>
  <c r="BA18" i="1" s="1"/>
  <c r="BA19" i="1" s="1" a="1"/>
  <c r="BA19" i="1" s="1"/>
  <c r="BA20" i="1" s="1" a="1"/>
  <c r="BA20" i="1" s="1"/>
  <c r="BA21" i="1" s="1" a="1"/>
  <c r="BA21" i="1" s="1"/>
  <c r="BA22" i="1" s="1" a="1"/>
  <c r="BA22" i="1" s="1"/>
  <c r="BA23" i="1" s="1" a="1"/>
  <c r="BA23" i="1" s="1"/>
  <c r="BA24" i="1" s="1" a="1"/>
  <c r="BA24" i="1" s="1"/>
  <c r="BA25" i="1" s="1" a="1"/>
  <c r="BA25" i="1" s="1"/>
  <c r="BC14" i="1" a="1"/>
  <c r="BC14" i="1" s="1"/>
  <c r="BG12" i="1" l="1" a="1"/>
  <c r="BG12" i="1" s="1"/>
  <c r="BE12" i="1" a="1"/>
  <c r="BE12" i="1" s="1"/>
  <c r="BF12" i="1" s="1"/>
  <c r="BC15" i="1" a="1"/>
  <c r="BC15" i="1" s="1"/>
  <c r="BC16" i="1" s="1" a="1"/>
  <c r="BC16" i="1" s="1"/>
  <c r="BC17" i="1" s="1" a="1"/>
  <c r="BC17" i="1" s="1"/>
  <c r="BC18" i="1" s="1" a="1"/>
  <c r="BC18" i="1" s="1"/>
  <c r="BC19" i="1" s="1" a="1"/>
  <c r="BC19" i="1" s="1"/>
  <c r="BC20" i="1" s="1" a="1"/>
  <c r="BC20" i="1" s="1"/>
  <c r="BC21" i="1" s="1" a="1"/>
  <c r="BC21" i="1" s="1"/>
  <c r="BC22" i="1" s="1" a="1"/>
  <c r="BC22" i="1" s="1"/>
  <c r="BC23" i="1" s="1" a="1"/>
  <c r="BC23" i="1" s="1"/>
  <c r="BC24" i="1" s="1" a="1"/>
  <c r="BC24" i="1" s="1"/>
  <c r="BC25" i="1" s="1" a="1"/>
  <c r="BC25" i="1" s="1"/>
  <c r="BD12" i="1"/>
  <c r="BG13" i="1" l="1" a="1"/>
  <c r="BG13" i="1" s="1"/>
  <c r="BE13" i="1" a="1"/>
  <c r="BE13" i="1" s="1"/>
  <c r="BD13" i="1"/>
  <c r="BE14" i="1" l="1" a="1"/>
  <c r="BE14" i="1" s="1"/>
  <c r="BF13" i="1"/>
  <c r="BG14" i="1" s="1" a="1"/>
  <c r="BG14" i="1" s="1"/>
  <c r="BD14" i="1"/>
  <c r="BE15" i="1" l="1" a="1"/>
  <c r="BE15" i="1" s="1"/>
  <c r="BF14" i="1"/>
  <c r="BG15" i="1" s="1" a="1"/>
  <c r="BG15" i="1" s="1"/>
  <c r="BD15" i="1"/>
  <c r="BE16" i="1" l="1" a="1"/>
  <c r="BE16" i="1" s="1"/>
  <c r="BF15" i="1"/>
  <c r="BG16" i="1" s="1" a="1"/>
  <c r="BG16" i="1" s="1"/>
  <c r="BD16" i="1"/>
  <c r="BE17" i="1" l="1" a="1"/>
  <c r="BE17" i="1" s="1"/>
  <c r="BF16" i="1"/>
  <c r="BG17" i="1" s="1" a="1"/>
  <c r="BG17" i="1" s="1"/>
  <c r="BD17" i="1"/>
  <c r="BE18" i="1" l="1" a="1"/>
  <c r="BE18" i="1" s="1"/>
  <c r="BF17" i="1"/>
  <c r="BG18" i="1" s="1" a="1"/>
  <c r="BG18" i="1" s="1"/>
  <c r="BD18" i="1"/>
  <c r="BE19" i="1" l="1" a="1"/>
  <c r="BE19" i="1" s="1"/>
  <c r="BF18" i="1"/>
  <c r="BG19" i="1" s="1" a="1"/>
  <c r="BG19" i="1" s="1"/>
  <c r="BD19" i="1"/>
  <c r="BE20" i="1" l="1" a="1"/>
  <c r="BE20" i="1" s="1"/>
  <c r="BF19" i="1"/>
  <c r="BG20" i="1" s="1" a="1"/>
  <c r="BG20" i="1" s="1"/>
  <c r="BD20" i="1"/>
  <c r="BE21" i="1" l="1" a="1"/>
  <c r="BE21" i="1" s="1"/>
  <c r="BF20" i="1"/>
  <c r="BG21" i="1" a="1"/>
  <c r="BG21" i="1" s="1"/>
  <c r="BD21" i="1"/>
  <c r="BE22" i="1" l="1" a="1"/>
  <c r="BE22" i="1" s="1"/>
  <c r="BF21" i="1"/>
  <c r="BG22" i="1" s="1" a="1"/>
  <c r="BG22" i="1" s="1"/>
  <c r="BD22" i="1"/>
  <c r="BE23" i="1" l="1" a="1"/>
  <c r="BE23" i="1" s="1"/>
  <c r="BF22" i="1"/>
  <c r="BG23" i="1" a="1"/>
  <c r="BG23" i="1" s="1"/>
  <c r="BD23" i="1"/>
  <c r="BE24" i="1" l="1" a="1"/>
  <c r="BE24" i="1" s="1"/>
  <c r="BF23" i="1"/>
  <c r="BG24" i="1" s="1" a="1"/>
  <c r="BG24" i="1" s="1"/>
  <c r="BD24" i="1"/>
  <c r="BD25" i="1"/>
  <c r="BE25" i="1" l="1" a="1"/>
  <c r="BE25" i="1" s="1"/>
  <c r="BF25" i="1" s="1"/>
  <c r="BF24" i="1"/>
  <c r="BG25" i="1" s="1" a="1"/>
  <c r="BG25" i="1" s="1"/>
  <c r="C6" i="1"/>
  <c r="B17" i="1"/>
  <c r="B16" i="1"/>
  <c r="B15" i="1"/>
  <c r="B14" i="1"/>
  <c r="B13" i="1"/>
  <c r="B24" i="1"/>
  <c r="A24" i="1" s="1"/>
  <c r="C24" i="1" s="1"/>
  <c r="B12" i="1"/>
  <c r="B23" i="1"/>
  <c r="B11" i="1"/>
  <c r="B22" i="1"/>
  <c r="A22" i="1" s="1"/>
  <c r="C22" i="1" s="1"/>
  <c r="B10" i="1"/>
  <c r="C10" i="1" s="1"/>
  <c r="B18" i="1"/>
  <c r="A18" i="1" s="1"/>
  <c r="C18" i="1" s="1"/>
  <c r="B21" i="1"/>
  <c r="B9" i="1"/>
  <c r="A9" i="1" s="1"/>
  <c r="C9" i="1" s="1"/>
  <c r="B20" i="1"/>
  <c r="B8" i="1"/>
  <c r="A8" i="1" s="1"/>
  <c r="C8" i="1" s="1"/>
  <c r="B19" i="1"/>
  <c r="B7" i="1"/>
  <c r="A7" i="1" s="1"/>
  <c r="C7" i="1" s="1"/>
  <c r="A11" i="1" l="1"/>
  <c r="C11" i="1" s="1"/>
  <c r="A12" i="1"/>
  <c r="C12" i="1" s="1"/>
  <c r="A23" i="1"/>
  <c r="C23" i="1" s="1"/>
  <c r="A20" i="1"/>
  <c r="C20" i="1" s="1"/>
  <c r="A13" i="1"/>
  <c r="C13" i="1" s="1"/>
  <c r="A21" i="1"/>
  <c r="C21" i="1" s="1"/>
  <c r="A14" i="1"/>
  <c r="C14" i="1" s="1"/>
  <c r="A19" i="1"/>
  <c r="C19" i="1" s="1"/>
  <c r="A15" i="1"/>
  <c r="C15" i="1" s="1"/>
  <c r="A16" i="1"/>
  <c r="C16" i="1" s="1"/>
  <c r="C17" i="1"/>
</calcChain>
</file>

<file path=xl/sharedStrings.xml><?xml version="1.0" encoding="utf-8"?>
<sst xmlns="http://schemas.openxmlformats.org/spreadsheetml/2006/main" count="180" uniqueCount="66">
  <si>
    <t>ПО7</t>
  </si>
  <si>
    <t>ПО13</t>
  </si>
  <si>
    <t>ПО19</t>
  </si>
  <si>
    <t>ПО6</t>
  </si>
  <si>
    <t>ПО9</t>
  </si>
  <si>
    <t>ПО17</t>
  </si>
  <si>
    <t>ПО16</t>
  </si>
  <si>
    <t>ПО14</t>
  </si>
  <si>
    <t>ПО5 нш</t>
  </si>
  <si>
    <t>ПО8</t>
  </si>
  <si>
    <t>ПО11</t>
  </si>
  <si>
    <t>ПО12 нш</t>
  </si>
  <si>
    <t>ПО3</t>
  </si>
  <si>
    <t>ПО15</t>
  </si>
  <si>
    <t>ПО18</t>
  </si>
  <si>
    <t>ПО2</t>
  </si>
  <si>
    <t>ПО4</t>
  </si>
  <si>
    <t>ПО1</t>
  </si>
  <si>
    <t>ПО10</t>
  </si>
  <si>
    <t>ПО219</t>
  </si>
  <si>
    <t>ПО216</t>
  </si>
  <si>
    <t>ПО21</t>
  </si>
  <si>
    <t>ПО211</t>
  </si>
  <si>
    <t>ПО210</t>
  </si>
  <si>
    <t>ПО26</t>
  </si>
  <si>
    <t>ПО29</t>
  </si>
  <si>
    <t>ПО217</t>
  </si>
  <si>
    <t>ПО24</t>
  </si>
  <si>
    <t>ПО213</t>
  </si>
  <si>
    <t>ПО25</t>
  </si>
  <si>
    <t>ПО218</t>
  </si>
  <si>
    <t>ПО23</t>
  </si>
  <si>
    <t>ПО212</t>
  </si>
  <si>
    <t>ПО215 нш</t>
  </si>
  <si>
    <t>ПО22</t>
  </si>
  <si>
    <t>ПО214</t>
  </si>
  <si>
    <t>ПО28нш 5</t>
  </si>
  <si>
    <t>ПО69</t>
  </si>
  <si>
    <t>ПО66</t>
  </si>
  <si>
    <t>ПО61</t>
  </si>
  <si>
    <t>ПО619</t>
  </si>
  <si>
    <t>ПО617</t>
  </si>
  <si>
    <t>ПО614</t>
  </si>
  <si>
    <t>ПО63 нш</t>
  </si>
  <si>
    <t>ПО65</t>
  </si>
  <si>
    <t>ПО62</t>
  </si>
  <si>
    <t>ПО618</t>
  </si>
  <si>
    <t>ПО611</t>
  </si>
  <si>
    <t>ПО612 нш</t>
  </si>
  <si>
    <t>ПО616</t>
  </si>
  <si>
    <t>ПО610</t>
  </si>
  <si>
    <t>ПО613</t>
  </si>
  <si>
    <t>ПО615</t>
  </si>
  <si>
    <t>ПО67</t>
  </si>
  <si>
    <t>ПО68</t>
  </si>
  <si>
    <t>суммирующий столбец</t>
  </si>
  <si>
    <t>Общий суммирующий столбец</t>
  </si>
  <si>
    <t>1 табл</t>
  </si>
  <si>
    <t>2 табл</t>
  </si>
  <si>
    <t>3 табл</t>
  </si>
  <si>
    <t>4 табл</t>
  </si>
  <si>
    <t>уник табл 1</t>
  </si>
  <si>
    <t>уник табл 2</t>
  </si>
  <si>
    <t>уник табл 3</t>
  </si>
  <si>
    <t>уник табл 4</t>
  </si>
  <si>
    <t>промежуточные расчеты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</si>
</sst>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6" xfId="0" applyFont="1" applyBorder="1"/>
    <xf numFmtId="0" fontId="7" fillId="3" borderId="0" xfId="0" applyFont="1" applyFill="1" applyAlignment="1">
      <alignment horizontal="center"/>
    </xf>
    <xf numFmtId="0" fontId="2" fillId="2" borderId="10" xfId="0" applyFont="1" applyFill="1" applyBorder="1"/>
    <xf numFmtId="0" fontId="0" fillId="0" borderId="1" xfId="0" applyBorder="1"/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2" fillId="2" borderId="11" xfId="0" applyFont="1" applyFill="1" applyBorder="1"/>
    <xf numFmtId="0" fontId="4" fillId="0" borderId="1" xfId="0" applyFont="1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1" xfId="0" applyBorder="1"/>
    <xf numFmtId="0" fontId="0" fillId="0" borderId="22" xfId="0" applyBorder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12</xdr:row>
      <xdr:rowOff>168088</xdr:rowOff>
    </xdr:from>
    <xdr:to>
      <xdr:col>31</xdr:col>
      <xdr:colOff>0</xdr:colOff>
      <xdr:row>13</xdr:row>
      <xdr:rowOff>44823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986118" y="2465294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324971</xdr:colOff>
      <xdr:row>34</xdr:row>
      <xdr:rowOff>33618</xdr:rowOff>
    </xdr:from>
    <xdr:to>
      <xdr:col>30</xdr:col>
      <xdr:colOff>44824</xdr:colOff>
      <xdr:row>34</xdr:row>
      <xdr:rowOff>100853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930089" y="6566647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58</xdr:row>
      <xdr:rowOff>156882</xdr:rowOff>
    </xdr:from>
    <xdr:to>
      <xdr:col>31</xdr:col>
      <xdr:colOff>0</xdr:colOff>
      <xdr:row>59</xdr:row>
      <xdr:rowOff>33617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986118" y="11284323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78441</xdr:colOff>
      <xdr:row>3</xdr:row>
      <xdr:rowOff>89649</xdr:rowOff>
    </xdr:from>
    <xdr:to>
      <xdr:col>66</xdr:col>
      <xdr:colOff>369794</xdr:colOff>
      <xdr:row>23</xdr:row>
      <xdr:rowOff>179294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7010529" y="661149"/>
          <a:ext cx="2711824" cy="3922057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80</xdr:row>
      <xdr:rowOff>156882</xdr:rowOff>
    </xdr:from>
    <xdr:to>
      <xdr:col>31</xdr:col>
      <xdr:colOff>0</xdr:colOff>
      <xdr:row>81</xdr:row>
      <xdr:rowOff>33617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986118" y="11273117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33617</xdr:colOff>
      <xdr:row>5</xdr:row>
      <xdr:rowOff>22412</xdr:rowOff>
    </xdr:from>
    <xdr:to>
      <xdr:col>34</xdr:col>
      <xdr:colOff>11206</xdr:colOff>
      <xdr:row>23</xdr:row>
      <xdr:rowOff>156882</xdr:rowOff>
    </xdr:to>
    <xdr:sp macro="" textlink="">
      <xdr:nvSpPr>
        <xdr:cNvPr id="16" name="Левая фигурная скобк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68588" y="98611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0</xdr:colOff>
      <xdr:row>27</xdr:row>
      <xdr:rowOff>44824</xdr:rowOff>
    </xdr:from>
    <xdr:to>
      <xdr:col>34</xdr:col>
      <xdr:colOff>78442</xdr:colOff>
      <xdr:row>45</xdr:row>
      <xdr:rowOff>190500</xdr:rowOff>
    </xdr:to>
    <xdr:sp macro="" textlink="">
      <xdr:nvSpPr>
        <xdr:cNvPr id="17" name="Левая фигурная скобк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35824" y="523314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44824</xdr:colOff>
      <xdr:row>49</xdr:row>
      <xdr:rowOff>22413</xdr:rowOff>
    </xdr:from>
    <xdr:to>
      <xdr:col>34</xdr:col>
      <xdr:colOff>123266</xdr:colOff>
      <xdr:row>67</xdr:row>
      <xdr:rowOff>168089</xdr:rowOff>
    </xdr:to>
    <xdr:sp macro="" textlink="">
      <xdr:nvSpPr>
        <xdr:cNvPr id="18" name="Левая фигурная скобк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80648" y="942414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11207</xdr:colOff>
      <xdr:row>71</xdr:row>
      <xdr:rowOff>100854</xdr:rowOff>
    </xdr:from>
    <xdr:to>
      <xdr:col>34</xdr:col>
      <xdr:colOff>89649</xdr:colOff>
      <xdr:row>90</xdr:row>
      <xdr:rowOff>44824</xdr:rowOff>
    </xdr:to>
    <xdr:sp macro="" textlink="">
      <xdr:nvSpPr>
        <xdr:cNvPr id="19" name="Левая фигурная скобк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47031" y="13716001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45</xdr:col>
      <xdr:colOff>347379</xdr:colOff>
      <xdr:row>5</xdr:row>
      <xdr:rowOff>44823</xdr:rowOff>
    </xdr:from>
    <xdr:to>
      <xdr:col>47</xdr:col>
      <xdr:colOff>22409</xdr:colOff>
      <xdr:row>90</xdr:row>
      <xdr:rowOff>33618</xdr:rowOff>
    </xdr:to>
    <xdr:sp macro="" textlink="">
      <xdr:nvSpPr>
        <xdr:cNvPr id="20" name="Левая фигурная скобк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11441203" y="1008529"/>
          <a:ext cx="280147" cy="16270942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63</xdr:col>
      <xdr:colOff>235324</xdr:colOff>
      <xdr:row>20</xdr:row>
      <xdr:rowOff>11205</xdr:rowOff>
    </xdr:from>
    <xdr:to>
      <xdr:col>76</xdr:col>
      <xdr:colOff>168089</xdr:colOff>
      <xdr:row>34</xdr:row>
      <xdr:rowOff>145676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02D2B8-7622-8A6F-3B55-496FEA0E48EC}"/>
            </a:ext>
          </a:extLst>
        </xdr:cNvPr>
        <xdr:cNvSpPr txBox="1"/>
      </xdr:nvSpPr>
      <xdr:spPr>
        <a:xfrm>
          <a:off x="16562295" y="3832411"/>
          <a:ext cx="7799294" cy="282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Помогите решить вопрос.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таблица с четырьмя группами столбцов.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ней каждый показатель (зеленый шрифт) - имеет свое число (в желтом столбце) и периодически повторяется в таблице, только на разных строках.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Чем ниже число - тем выше показатель стоит в своем столбце.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отсортировать суммарные столбцы по количеству набранных чисел из желтого столбца?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(столбец А - для каждой из 4 групп. И столбец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AZ6:BA23 -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для всех групп вместе)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Приложил пример - как это примерно должно выглядеть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M100"/>
  <sheetViews>
    <sheetView tabSelected="1" topLeftCell="A40" zoomScale="55" zoomScaleNormal="55" workbookViewId="0">
      <selection activeCell="A72" sqref="A72"/>
    </sheetView>
  </sheetViews>
  <sheetFormatPr defaultRowHeight="15" x14ac:dyDescent="0.25"/>
  <cols>
    <col min="3" max="3" width="7.42578125" customWidth="1"/>
    <col min="4" max="34" width="1.42578125" customWidth="1"/>
    <col min="53" max="53" width="11.28515625" style="28" bestFit="1" customWidth="1"/>
    <col min="54" max="54" width="11.28515625" style="28" customWidth="1"/>
    <col min="55" max="55" width="11.28515625" style="28" bestFit="1" customWidth="1"/>
    <col min="56" max="56" width="11.28515625" style="28" customWidth="1"/>
    <col min="57" max="57" width="11.28515625" style="28" bestFit="1" customWidth="1"/>
    <col min="58" max="58" width="11.28515625" style="28" customWidth="1"/>
    <col min="59" max="59" width="11.28515625" style="28" bestFit="1" customWidth="1"/>
    <col min="60" max="60" width="9.140625" style="28"/>
  </cols>
  <sheetData>
    <row r="2" spans="1:65" ht="15.75" thickBot="1" x14ac:dyDescent="0.3"/>
    <row r="3" spans="1:65" ht="15.75" thickBot="1" x14ac:dyDescent="0.3">
      <c r="AU3" s="39" t="s">
        <v>65</v>
      </c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1"/>
    </row>
    <row r="4" spans="1:65" ht="15.75" thickBot="1" x14ac:dyDescent="0.3">
      <c r="BJ4" s="37" t="s">
        <v>56</v>
      </c>
      <c r="BK4" s="38"/>
      <c r="BL4" s="38"/>
      <c r="BM4" s="38"/>
    </row>
    <row r="5" spans="1:65" ht="15.75" thickBot="1" x14ac:dyDescent="0.3">
      <c r="A5" s="22" t="s">
        <v>55</v>
      </c>
      <c r="AU5" s="23"/>
      <c r="AV5" s="24" t="s">
        <v>57</v>
      </c>
      <c r="AW5" s="24" t="s">
        <v>58</v>
      </c>
      <c r="AX5" s="24" t="s">
        <v>59</v>
      </c>
      <c r="AY5" s="25" t="s">
        <v>60</v>
      </c>
      <c r="BA5" s="29" t="s">
        <v>61</v>
      </c>
      <c r="BB5" s="30"/>
      <c r="BC5" s="29" t="s">
        <v>62</v>
      </c>
      <c r="BD5" s="30"/>
      <c r="BE5" s="29" t="s">
        <v>63</v>
      </c>
      <c r="BF5" s="30"/>
      <c r="BG5" s="29" t="s">
        <v>64</v>
      </c>
      <c r="BH5" s="30"/>
    </row>
    <row r="6" spans="1:65" x14ac:dyDescent="0.25">
      <c r="A6" s="20" t="str">
        <f>VLOOKUP(B6,CHOOSE({1,2},BB$6:BB$25,BA$6:BA$25),2,)</f>
        <v>ПО7</v>
      </c>
      <c r="B6" s="18">
        <f>IFERROR(SMALL($BB$6:$BB$25,COUNTIF($BB$6:$BB$25,0)+ROW(C1)),"")</f>
        <v>4</v>
      </c>
      <c r="C6">
        <f>SUMIFS($AI$6:$AI$24,$AL$6:$AL$24,A6)+SUMIFS($AI$6:$AI$24,$AN$6:$AN$24,A6)+SUMIFS($AI$6:$AI$24,$AP$6:$AP$24,A6)+SUMIFS($AI$6:$AI$24,$AR$6:$AR$24,A6)+SUMIFS($AI$6:$AI$24,$AJ$6:$AJ$24,A6)</f>
        <v>4</v>
      </c>
      <c r="AI6" s="15">
        <v>1</v>
      </c>
      <c r="AJ6" s="12" t="s">
        <v>0</v>
      </c>
      <c r="AK6" s="9">
        <v>1102.3750024090068</v>
      </c>
      <c r="AL6" s="12" t="s">
        <v>1</v>
      </c>
      <c r="AM6" s="9">
        <v>1077.8803159402253</v>
      </c>
      <c r="AN6" s="12" t="s">
        <v>0</v>
      </c>
      <c r="AO6" s="9">
        <v>1102.3750024090068</v>
      </c>
      <c r="AP6" s="12" t="s">
        <v>7</v>
      </c>
      <c r="AQ6" s="9">
        <v>-3.1475036828416076</v>
      </c>
      <c r="AR6" s="12" t="s">
        <v>3</v>
      </c>
      <c r="AS6" s="9">
        <v>264.82257472916859</v>
      </c>
      <c r="AU6" s="3">
        <v>1</v>
      </c>
      <c r="AV6" t="str">
        <f>AJ6</f>
        <v>ПО7</v>
      </c>
      <c r="AW6" t="str">
        <f>AJ28</f>
        <v>ПО219</v>
      </c>
      <c r="AX6" t="str">
        <f>AJ50</f>
        <v>ПО69</v>
      </c>
      <c r="AY6" s="4" t="str">
        <f>AJ72</f>
        <v>ПО69</v>
      </c>
      <c r="BA6" s="31" t="str">
        <f t="array" ref="BA6">IFERROR(INDEX($AV$6:$AV$100, MATCH(0,COUNTIF($BA$5:BA5,$AV$6:$AV$100&amp;"") + IF($AV$6:$AV$100="",1,0), 0)), "")</f>
        <v>ПО7</v>
      </c>
      <c r="BB6" s="32">
        <f>SUMIFS($AI$6:$AI$24,$AL$6:$AL$24,BA6)+SUMIFS($AI$6:$AI$24,$AN$6:$AN$24,BA6)+SUMIFS($AI$6:$AI$24,$AP$6:$AP$24,BA6)+SUMIFS($AI$6:$AI$24,$AR$6:$AR$24,BA6)+SUMIFS($AI$6:$AI$24,$AJ$6:$AJ$24,BA6)</f>
        <v>4</v>
      </c>
      <c r="BC6" s="31" t="str">
        <f t="array" ref="BC6">IFERROR(INDEX($AW$6:$AW$100, MATCH(0,COUNTIF($BC$5:BC5,$AW$6:$AW$100&amp;"") + IF($AW$6:$AW$100="",1,0), 0)), "")</f>
        <v>ПО219</v>
      </c>
      <c r="BD6" s="32">
        <f>SUMIFS($AI$28:$AI$46,$AL$28:$AL$46,BC6)+SUMIFS($AI$28:$AI$46,$AN$28:$AN$46,BC6)+SUMIFS($AI$28:$AI$46,$AP$28:$AP$46,BC6)+SUMIFS($AI$28:$AI$46,$AR$28:$AR$46,BC6)+SUMIFS($AI$28:$AI$46,$AJ$28:$AJ$46,BC6)</f>
        <v>2</v>
      </c>
      <c r="BE6" s="31" t="str">
        <f t="array" ref="BE6">IFERROR(INDEX($AX$6:$AX$100, MATCH(0,COUNTIF($BC$5:BE5,$AX$6:$AX$100&amp;"") + IF($AX$6:$AX$100="",1,0), 0)), "")</f>
        <v>ПО69</v>
      </c>
      <c r="BF6" s="32">
        <f>SUMIFS($AI$50:$AI$68,$AL$50:$AL$68,BE6)+SUMIFS($AI$50:$AI$68,$AN$50:$AN$68,BE6)+SUMIFS($AI$50:$AI$68,$AP$50:$AP$68,BE6)+SUMIFS($AI$50:$AI$68,$AR$50:$AR$68,BE6)+SUMIFS($AI$50:$AI$68,$AJ$50:$AJ$68,BE6)</f>
        <v>1</v>
      </c>
      <c r="BG6" s="31" t="str">
        <f t="array" ref="BG6">IFERROR(INDEX($AY$6:$AY$100, MATCH(0,COUNTIF($BC$5:BG5,$AY$6:$AY$100&amp;"") + IF($AY$6:$AY$100="",1,0), 0)), "")</f>
        <v>ПО69</v>
      </c>
      <c r="BH6" s="32">
        <f>SUMIFS($AI$72:$AI$90,$AL$72:$AL$90,BG6)+SUMIFS($AI$72:$AI$90,$AN$72:$AN$90,BG6)+SUMIFS($AI$72:$AI$90,$AP$72:$AP$90,BG6)+SUMIFS($AI$72:$AI$90,$AR$72:$AR$90,BG6)+SUMIFS($AI$72:$AI$90,$AJ$72:$AJ$90,BG6)</f>
        <v>2</v>
      </c>
      <c r="BI6" s="26"/>
      <c r="BJ6" s="18">
        <v>3</v>
      </c>
      <c r="BK6" s="21" t="s">
        <v>0</v>
      </c>
    </row>
    <row r="7" spans="1:65" x14ac:dyDescent="0.25">
      <c r="A7" s="16" t="str">
        <f>VLOOKUP(B7,CHOOSE({1,2},BB$6:BB$25,BA$6:BA$25),2,)</f>
        <v>ПО13</v>
      </c>
      <c r="B7" s="18">
        <f t="shared" ref="B7:B24" si="0">IFERROR(SMALL($BB$6:$BB$25,COUNTIF($BB$6:$BB$25,0)+ROW(A2)),"")</f>
        <v>5</v>
      </c>
      <c r="C7">
        <f t="shared" ref="C7:C22" si="1">SUMIFS($AI$6:$AI$24,$AL$6:$AL$24,A7)+SUMIFS($AI$6:$AI$24,$AN$6:$AN$24,A7)+SUMIFS($AI$6:$AI$24,$AP$6:$AP$24,A7)+SUMIFS($AI$6:$AI$24,$AR$6:$AR$24,A7)+SUMIFS($AI$6:$AI$24,$AJ$6:$AJ$24,A7)</f>
        <v>5</v>
      </c>
      <c r="AI7" s="15">
        <v>2</v>
      </c>
      <c r="AJ7" s="13" t="s">
        <v>1</v>
      </c>
      <c r="AK7" s="10">
        <v>1091.8861254628484</v>
      </c>
      <c r="AL7" s="13" t="s">
        <v>0</v>
      </c>
      <c r="AM7" s="10">
        <v>768.19904982877563</v>
      </c>
      <c r="AN7" s="13" t="s">
        <v>1</v>
      </c>
      <c r="AO7" s="10">
        <v>1091.8861254628484</v>
      </c>
      <c r="AP7" s="13" t="s">
        <v>8</v>
      </c>
      <c r="AQ7" s="10">
        <v>-23.93625004245856</v>
      </c>
      <c r="AR7" s="13" t="s">
        <v>5</v>
      </c>
      <c r="AS7" s="10">
        <v>115.63790523599771</v>
      </c>
      <c r="AU7" s="3">
        <v>2</v>
      </c>
      <c r="AV7" t="str">
        <f t="shared" ref="AV7:AV24" si="2">AJ7</f>
        <v>ПО13</v>
      </c>
      <c r="AW7" t="str">
        <f t="shared" ref="AW7:AW24" si="3">AJ29</f>
        <v>ПО216</v>
      </c>
      <c r="AX7" t="str">
        <f t="shared" ref="AX7:AX24" si="4">AJ51</f>
        <v>ПО66</v>
      </c>
      <c r="AY7" s="4" t="str">
        <f t="shared" ref="AY7:AY24" si="5">AJ73</f>
        <v>ПО66</v>
      </c>
      <c r="BA7" s="31" t="str">
        <f t="array" ref="BA7">IFERROR(INDEX($AV$6:$AV$100, MATCH(0,COUNTIF($BA$5:BA6,$AV$6:$AV$100&amp;"") + IF($AV$6:$AV$100="",1,0), 0)), "")</f>
        <v>ПО13</v>
      </c>
      <c r="BB7" s="33">
        <f t="shared" ref="BB7:BB25" si="6">SUMIFS($AI$6:$AI$24,$AL$6:$AL$24,BA7)+SUMIFS($AI$6:$AI$24,$AN$6:$AN$24,BA7)+SUMIFS($AI$6:$AI$24,$AP$6:$AP$24,BA7)+SUMIFS($AI$6:$AI$24,$AR$6:$AR$24,BA7)+SUMIFS($AI$6:$AI$24,$AJ$6:$AJ$24,BA7)</f>
        <v>5</v>
      </c>
      <c r="BC7" s="31" t="str">
        <f t="array" ref="BC7">IFERROR(INDEX($AW$6:$AW$100, MATCH(0,COUNTIF($BC$5:BC6,$AW$6:$AW$100&amp;"") + IF($AW$6:$AW$100="",1,0), 0)), "")</f>
        <v>ПО216</v>
      </c>
      <c r="BD7" s="33">
        <f t="shared" ref="BD7:BD25" si="7">SUMIFS($AI$28:$AI$46,$AL$28:$AL$46,BC7)+SUMIFS($AI$28:$AI$46,$AN$28:$AN$46,BC7)+SUMIFS($AI$28:$AI$46,$AP$28:$AP$46,BC7)+SUMIFS($AI$28:$AI$46,$AR$28:$AR$46,BC7)+SUMIFS($AI$28:$AI$46,$AJ$28:$AJ$46,BC7)</f>
        <v>7</v>
      </c>
      <c r="BE7" s="31" t="str">
        <f t="array" ref="BE7">IFERROR(INDEX($AX$6:$AX$100, MATCH(0,COUNTIF($BC$5:BE6,$AX$6:$AX$100&amp;"") + IF($AX$6:$AX$100="",1,0), 0)), "")</f>
        <v>ПО66</v>
      </c>
      <c r="BF7" s="32">
        <f t="shared" ref="BF7:BF25" si="8">SUMIFS($AI$50:$AI$68,$AL$50:$AL$68,BE7)+SUMIFS($AI$50:$AI$68,$AN$50:$AN$68,BE7)+SUMIFS($AI$50:$AI$68,$AP$50:$AP$68,BE7)+SUMIFS($AI$50:$AI$68,$AR$50:$AR$68,BE7)+SUMIFS($AI$50:$AI$68,$AJ$50:$AJ$68,BE7)</f>
        <v>3</v>
      </c>
      <c r="BG7" s="31" t="str">
        <f t="array" ref="BG7">IFERROR(INDEX($AY$6:$AY$100, MATCH(0,COUNTIF($BC$5:BG6,$AY$6:$AY$100&amp;"") + IF($AY$6:$AY$100="",1,0), 0)), "")</f>
        <v>ПО66</v>
      </c>
      <c r="BH7" s="33">
        <f t="shared" ref="BH7:BH25" si="9">SUMIFS($AI$72:$AI$90,$AL$72:$AL$90,BG7)+SUMIFS($AI$72:$AI$90,$AN$72:$AN$90,BG7)+SUMIFS($AI$72:$AI$90,$AP$72:$AP$90,BG7)+SUMIFS($AI$72:$AI$90,$AR$72:$AR$90,BG7)+SUMIFS($AI$72:$AI$90,$AJ$72:$AJ$90,BG7)</f>
        <v>4</v>
      </c>
      <c r="BI7" s="27"/>
      <c r="BJ7" s="18">
        <v>6</v>
      </c>
      <c r="BK7" s="21" t="s">
        <v>1</v>
      </c>
    </row>
    <row r="8" spans="1:65" x14ac:dyDescent="0.25">
      <c r="A8" s="16" t="str">
        <f>VLOOKUP(B8,CHOOSE({1,2},BB$6:BB$25,BA$6:BA$25),2,)</f>
        <v>ПО19</v>
      </c>
      <c r="B8" s="18">
        <f t="shared" si="0"/>
        <v>9</v>
      </c>
      <c r="C8">
        <f t="shared" si="1"/>
        <v>9</v>
      </c>
      <c r="AI8" s="15">
        <v>3</v>
      </c>
      <c r="AJ8" s="13" t="s">
        <v>2</v>
      </c>
      <c r="AK8" s="10">
        <v>647.00744884005883</v>
      </c>
      <c r="AL8" s="13" t="s">
        <v>2</v>
      </c>
      <c r="AM8" s="10">
        <v>459.02488701222956</v>
      </c>
      <c r="AN8" s="13" t="s">
        <v>2</v>
      </c>
      <c r="AO8" s="10">
        <v>647.00744884005883</v>
      </c>
      <c r="AP8" s="13" t="s">
        <v>6</v>
      </c>
      <c r="AQ8" s="10">
        <v>-103.09877043468343</v>
      </c>
      <c r="AR8" s="13" t="s">
        <v>7</v>
      </c>
      <c r="AS8" s="10">
        <v>-3.1475036828416076</v>
      </c>
      <c r="AU8" s="3">
        <v>3</v>
      </c>
      <c r="AV8" t="str">
        <f t="shared" si="2"/>
        <v>ПО19</v>
      </c>
      <c r="AW8" t="str">
        <f t="shared" si="3"/>
        <v>ПО211</v>
      </c>
      <c r="AX8" t="str">
        <f t="shared" si="4"/>
        <v>ПО61</v>
      </c>
      <c r="AY8" s="4" t="str">
        <f t="shared" si="5"/>
        <v>ПО61</v>
      </c>
      <c r="BA8" s="31" t="str">
        <f t="array" ref="BA8">IFERROR(INDEX($AV$6:$AV$100, MATCH(0,COUNTIF($BA$5:BA7,$AV$6:$AV$100&amp;"") + IF($AV$6:$AV$100="",1,0), 0)), "")</f>
        <v>ПО19</v>
      </c>
      <c r="BB8" s="33">
        <f t="shared" si="6"/>
        <v>9</v>
      </c>
      <c r="BC8" s="31" t="str">
        <f t="array" ref="BC8">IFERROR(INDEX($AW$6:$AW$100, MATCH(0,COUNTIF($BC$5:BC7,$AW$6:$AW$100&amp;"") + IF($AW$6:$AW$100="",1,0), 0)), "")</f>
        <v>ПО211</v>
      </c>
      <c r="BD8" s="33">
        <f t="shared" si="7"/>
        <v>6</v>
      </c>
      <c r="BE8" s="31" t="str">
        <f t="array" ref="BE8">IFERROR(INDEX($AX$6:$AX$100, MATCH(0,COUNTIF($BC$5:BE7,$AX$6:$AX$100&amp;"") + IF($AX$6:$AX$100="",1,0), 0)), "")</f>
        <v>ПО61</v>
      </c>
      <c r="BF8" s="32">
        <f t="shared" si="8"/>
        <v>5</v>
      </c>
      <c r="BG8" s="31" t="str">
        <f t="array" ref="BG8">IFERROR(INDEX($AY$6:$AY$100, MATCH(0,COUNTIF($BC$5:BG7,$AY$6:$AY$100&amp;"") + IF($AY$6:$AY$100="",1,0), 0)), "")</f>
        <v>ПО61</v>
      </c>
      <c r="BH8" s="33">
        <f t="shared" si="9"/>
        <v>6</v>
      </c>
      <c r="BI8" s="27"/>
      <c r="BJ8" s="18">
        <v>11</v>
      </c>
      <c r="BK8" s="21" t="s">
        <v>2</v>
      </c>
    </row>
    <row r="9" spans="1:65" x14ac:dyDescent="0.25">
      <c r="A9" s="16" t="str">
        <f>VLOOKUP(B9,CHOOSE({1,2},BB$6:BB$25,BA$6:BA$25),2,)</f>
        <v>ПО6</v>
      </c>
      <c r="B9" s="18">
        <f t="shared" si="0"/>
        <v>14</v>
      </c>
      <c r="C9">
        <f t="shared" si="1"/>
        <v>14</v>
      </c>
      <c r="AI9" s="15">
        <v>4</v>
      </c>
      <c r="AJ9" s="13" t="s">
        <v>3</v>
      </c>
      <c r="AK9" s="10">
        <v>173.97360374584758</v>
      </c>
      <c r="AL9" s="13" t="s">
        <v>4</v>
      </c>
      <c r="AM9" s="10">
        <v>325.61371728031679</v>
      </c>
      <c r="AN9" s="13" t="s">
        <v>3</v>
      </c>
      <c r="AO9" s="10">
        <v>173.97360374584758</v>
      </c>
      <c r="AP9" s="13" t="s">
        <v>9</v>
      </c>
      <c r="AQ9" s="10">
        <v>-286.27698326653297</v>
      </c>
      <c r="AR9" s="13" t="s">
        <v>8</v>
      </c>
      <c r="AS9" s="10">
        <v>-23.93625004245856</v>
      </c>
      <c r="AU9" s="3">
        <v>4</v>
      </c>
      <c r="AV9" t="str">
        <f t="shared" si="2"/>
        <v>ПО6</v>
      </c>
      <c r="AW9" t="str">
        <f t="shared" si="3"/>
        <v>ПО21</v>
      </c>
      <c r="AX9" t="str">
        <f t="shared" si="4"/>
        <v>ПО619</v>
      </c>
      <c r="AY9" s="4" t="str">
        <f t="shared" si="5"/>
        <v>ПО619</v>
      </c>
      <c r="BA9" s="31" t="str">
        <f t="array" ref="BA9">IFERROR(INDEX($AV$6:$AV$100, MATCH(0,COUNTIF($BA$5:BA8,$AV$6:$AV$100&amp;"") + IF($AV$6:$AV$100="",1,0), 0)), "")</f>
        <v>ПО6</v>
      </c>
      <c r="BB9" s="33">
        <f t="shared" si="6"/>
        <v>14</v>
      </c>
      <c r="BC9" s="31" t="str">
        <f t="array" ref="BC9">IFERROR(INDEX($AW$6:$AW$100, MATCH(0,COUNTIF($BC$5:BC8,$AW$6:$AW$100&amp;"") + IF($AW$6:$AW$100="",1,0), 0)), "")</f>
        <v>ПО21</v>
      </c>
      <c r="BD9" s="33">
        <f t="shared" si="7"/>
        <v>6</v>
      </c>
      <c r="BE9" s="31" t="str">
        <f t="array" ref="BE9">IFERROR(INDEX($AX$6:$AX$100, MATCH(0,COUNTIF($BC$5:BE8,$AX$6:$AX$100&amp;"") + IF($AX$6:$AX$100="",1,0), 0)), "")</f>
        <v>ПО619</v>
      </c>
      <c r="BF9" s="32">
        <f t="shared" si="8"/>
        <v>7</v>
      </c>
      <c r="BG9" s="31" t="str">
        <f t="array" ref="BG9">IFERROR(INDEX($AY$6:$AY$100, MATCH(0,COUNTIF($BC$5:BG8,$AY$6:$AY$100&amp;"") + IF($AY$6:$AY$100="",1,0), 0)), "")</f>
        <v>ПО619</v>
      </c>
      <c r="BH9" s="33">
        <f t="shared" si="9"/>
        <v>8</v>
      </c>
      <c r="BI9" s="27"/>
      <c r="BJ9" s="18">
        <v>18</v>
      </c>
      <c r="BK9" s="21" t="s">
        <v>19</v>
      </c>
    </row>
    <row r="10" spans="1:65" x14ac:dyDescent="0.25">
      <c r="A10" s="16" t="str">
        <f>VLOOKUP(B10,CHOOSE({1,2},BB$6:BB$25,BA$6:BA$25),2,)</f>
        <v>ПО6</v>
      </c>
      <c r="B10" s="18">
        <f>IFERROR(SMALL($BB$6:$BB$25,COUNTIF($BB$6:$BB$25,0)+ROW(A5)),"")</f>
        <v>14</v>
      </c>
      <c r="C10">
        <f>SUMIFS($AI$6:$AI$24,$AL$6:$AL$24,A10)+SUMIFS($AI$6:$AI$24,$AN$6:$AN$24,A10)+SUMIFS($AI$6:$AI$24,$AP$6:$AP$24,A10)+SUMIFS($AI$6:$AI$24,$AR$6:$AR$24,A10)+SUMIFS($AI$6:$AI$24,$AJ$6:$AJ$24,A10)</f>
        <v>14</v>
      </c>
      <c r="AI10" s="15">
        <v>5</v>
      </c>
      <c r="AJ10" s="13" t="s">
        <v>4</v>
      </c>
      <c r="AK10" s="10">
        <v>127.22326098938743</v>
      </c>
      <c r="AL10" s="13" t="s">
        <v>3</v>
      </c>
      <c r="AM10" s="10">
        <v>264.82257472916859</v>
      </c>
      <c r="AN10" s="13" t="s">
        <v>4</v>
      </c>
      <c r="AO10" s="10">
        <v>127.22326098938743</v>
      </c>
      <c r="AP10" s="13" t="s">
        <v>10</v>
      </c>
      <c r="AQ10" s="10">
        <v>-355.86852674312297</v>
      </c>
      <c r="AR10" s="13" t="s">
        <v>6</v>
      </c>
      <c r="AS10" s="10">
        <v>-103.09877043468343</v>
      </c>
      <c r="AU10" s="3">
        <v>5</v>
      </c>
      <c r="AV10" t="str">
        <f t="shared" si="2"/>
        <v>ПО9</v>
      </c>
      <c r="AW10" t="str">
        <f t="shared" si="3"/>
        <v>ПО210</v>
      </c>
      <c r="AX10" t="str">
        <f t="shared" si="4"/>
        <v>ПО617</v>
      </c>
      <c r="AY10" s="4" t="str">
        <f t="shared" si="5"/>
        <v>ПО617</v>
      </c>
      <c r="BA10" s="31" t="str">
        <f t="array" ref="BA10">IFERROR(INDEX($AV$6:$AV$100, MATCH(0,COUNTIF($BA$5:BA9,$AV$6:$AV$100&amp;"") + IF($AV$6:$AV$100="",1,0), 0)), "")</f>
        <v>ПО9</v>
      </c>
      <c r="BB10" s="33">
        <f t="shared" si="6"/>
        <v>14</v>
      </c>
      <c r="BC10" s="31" t="str">
        <f t="array" ref="BC10">IFERROR(INDEX($AW$6:$AW$100, MATCH(0,COUNTIF($BC$5:BC9,$AW$6:$AW$100&amp;"") + IF($AW$6:$AW$100="",1,0), 0)), "")</f>
        <v>ПО210</v>
      </c>
      <c r="BD10" s="33">
        <f t="shared" si="7"/>
        <v>9</v>
      </c>
      <c r="BE10" s="31" t="str">
        <f t="array" ref="BE10">IFERROR(INDEX($AX$6:$AX$100, MATCH(0,COUNTIF($BC$5:BE9,$AX$6:$AX$100&amp;"") + IF($AX$6:$AX$100="",1,0), 0)), "")</f>
        <v>ПО617</v>
      </c>
      <c r="BF10" s="32">
        <f t="shared" si="8"/>
        <v>9</v>
      </c>
      <c r="BG10" s="31" t="str">
        <f t="array" ref="BG10">IFERROR(INDEX($AY$6:$AY$100, MATCH(0,COUNTIF($BC$5:BG9,$AY$6:$AY$100&amp;"") + IF($AY$6:$AY$100="",1,0), 0)), "")</f>
        <v>ПО617</v>
      </c>
      <c r="BH10" s="33">
        <f t="shared" si="9"/>
        <v>10</v>
      </c>
      <c r="BI10" s="27"/>
      <c r="BJ10" s="18">
        <v>26</v>
      </c>
      <c r="BK10" s="21" t="s">
        <v>20</v>
      </c>
    </row>
    <row r="11" spans="1:65" x14ac:dyDescent="0.25">
      <c r="A11" s="16" t="str">
        <f>VLOOKUP(B11,CHOOSE({1,2},BB$6:BB$25,BA$6:BA$25),2,)</f>
        <v>ПО10</v>
      </c>
      <c r="B11" s="18">
        <f t="shared" si="0"/>
        <v>19</v>
      </c>
      <c r="C11">
        <f t="shared" si="1"/>
        <v>19</v>
      </c>
      <c r="AI11" s="15">
        <v>6</v>
      </c>
      <c r="AJ11" s="13" t="s">
        <v>5</v>
      </c>
      <c r="AK11" s="10">
        <v>86.889810486632015</v>
      </c>
      <c r="AL11" s="13" t="s">
        <v>5</v>
      </c>
      <c r="AM11" s="10">
        <v>115.63790523599771</v>
      </c>
      <c r="AN11" s="13" t="s">
        <v>5</v>
      </c>
      <c r="AO11" s="10">
        <v>86.889810486632015</v>
      </c>
      <c r="AP11" s="13" t="s">
        <v>12</v>
      </c>
      <c r="AQ11" s="10">
        <v>-399.93135545727932</v>
      </c>
      <c r="AR11" s="13" t="s">
        <v>9</v>
      </c>
      <c r="AS11" s="10">
        <v>-286.27698326653297</v>
      </c>
      <c r="AU11" s="3">
        <v>6</v>
      </c>
      <c r="AV11" t="str">
        <f t="shared" si="2"/>
        <v>ПО17</v>
      </c>
      <c r="AW11" t="str">
        <f t="shared" si="3"/>
        <v>ПО26</v>
      </c>
      <c r="AX11" t="str">
        <f t="shared" si="4"/>
        <v>ПО614</v>
      </c>
      <c r="AY11" s="4" t="str">
        <f t="shared" si="5"/>
        <v>ПО614</v>
      </c>
      <c r="BA11" s="31" t="str">
        <f t="array" ref="BA11">IFERROR(INDEX($AV$6:$AV$100, MATCH(0,COUNTIF($BA$5:BA10,$AV$6:$AV$100&amp;"") + IF($AV$6:$AV$100="",1,0), 0)), "")</f>
        <v>ПО17</v>
      </c>
      <c r="BB11" s="33">
        <f t="shared" si="6"/>
        <v>20</v>
      </c>
      <c r="BC11" s="31" t="str">
        <f t="array" ref="BC11">IFERROR(INDEX($AW$6:$AW$100, MATCH(0,COUNTIF($BC$5:BC10,$AW$6:$AW$100&amp;"") + IF($AW$6:$AW$100="",1,0), 0)), "")</f>
        <v>ПО26</v>
      </c>
      <c r="BD11" s="33">
        <f t="shared" si="7"/>
        <v>14</v>
      </c>
      <c r="BE11" s="31" t="str">
        <f t="array" ref="BE11">IFERROR(INDEX($AX$6:$AX$100, MATCH(0,COUNTIF($BC$5:BE10,$AX$6:$AX$100&amp;"") + IF($AX$6:$AX$100="",1,0), 0)), "")</f>
        <v>ПО614</v>
      </c>
      <c r="BF11" s="32">
        <f t="shared" si="8"/>
        <v>11</v>
      </c>
      <c r="BG11" s="31" t="str">
        <f t="array" ref="BG11">IFERROR(INDEX($AY$6:$AY$100, MATCH(0,COUNTIF($BC$5:BG10,$AY$6:$AY$100&amp;"") + IF($AY$6:$AY$100="",1,0), 0)), "")</f>
        <v>ПО614</v>
      </c>
      <c r="BH11" s="33">
        <f t="shared" si="9"/>
        <v>12</v>
      </c>
      <c r="BI11" s="27"/>
      <c r="BJ11" s="18">
        <v>27</v>
      </c>
      <c r="BK11" s="21" t="s">
        <v>37</v>
      </c>
    </row>
    <row r="12" spans="1:65" x14ac:dyDescent="0.25">
      <c r="A12" s="16" t="str">
        <f>VLOOKUP(B12,CHOOSE({1,2},BB$6:BB$25,BA$6:BA$25),2,)</f>
        <v>ПО17</v>
      </c>
      <c r="B12" s="18">
        <f t="shared" si="0"/>
        <v>20</v>
      </c>
      <c r="C12">
        <f t="shared" si="1"/>
        <v>20</v>
      </c>
      <c r="AI12" s="15">
        <v>7</v>
      </c>
      <c r="AJ12" s="13" t="s">
        <v>6</v>
      </c>
      <c r="AK12" s="10">
        <v>62.97820665185823</v>
      </c>
      <c r="AL12" s="13" t="s">
        <v>7</v>
      </c>
      <c r="AM12" s="10">
        <v>-3.1475036828416076</v>
      </c>
      <c r="AN12" s="13" t="s">
        <v>6</v>
      </c>
      <c r="AO12" s="10">
        <v>62.97820665185823</v>
      </c>
      <c r="AP12" s="13" t="s">
        <v>11</v>
      </c>
      <c r="AQ12" s="10">
        <v>-454.10527523915113</v>
      </c>
      <c r="AR12" s="13" t="s">
        <v>10</v>
      </c>
      <c r="AS12" s="10">
        <v>-355.86852674312297</v>
      </c>
      <c r="AU12" s="3">
        <v>7</v>
      </c>
      <c r="AV12" t="str">
        <f t="shared" si="2"/>
        <v>ПО16</v>
      </c>
      <c r="AW12" t="str">
        <f t="shared" si="3"/>
        <v>ПО29</v>
      </c>
      <c r="AX12" t="str">
        <f t="shared" si="4"/>
        <v>ПО63 нш</v>
      </c>
      <c r="AY12" s="4" t="str">
        <f t="shared" si="5"/>
        <v>ПО63 нш</v>
      </c>
      <c r="BA12" s="31" t="str">
        <f t="array" ref="BA12">IFERROR(INDEX($AV$6:$AV$100, MATCH(0,COUNTIF($BA$5:BA11,$AV$6:$AV$100&amp;"") + IF($AV$6:$AV$100="",1,0), 0)), "")</f>
        <v>ПО16</v>
      </c>
      <c r="BB12" s="33">
        <f t="shared" si="6"/>
        <v>31</v>
      </c>
      <c r="BC12" s="31" t="str">
        <f t="array" ref="BC12">IFERROR(INDEX($AW$6:$AW$100, MATCH(0,COUNTIF($BC$5:BC11,$AW$6:$AW$100&amp;"") + IF($AW$6:$AW$100="",1,0), 0)), "")</f>
        <v>ПО29</v>
      </c>
      <c r="BD12" s="33">
        <f t="shared" si="7"/>
        <v>13</v>
      </c>
      <c r="BE12" s="31" t="str">
        <f t="array" ref="BE12">IFERROR(INDEX($AX$6:$AX$100, MATCH(0,COUNTIF($BC$5:BE11,$AX$6:$AX$100&amp;"") + IF($AX$6:$AX$100="",1,0), 0)), "")</f>
        <v>ПО63 нш</v>
      </c>
      <c r="BF12" s="32">
        <f t="shared" si="8"/>
        <v>13</v>
      </c>
      <c r="BG12" s="31" t="str">
        <f t="array" ref="BG12">IFERROR(INDEX($AY$6:$AY$100, MATCH(0,COUNTIF($BC$5:BG11,$AY$6:$AY$100&amp;"") + IF($AY$6:$AY$100="",1,0), 0)), "")</f>
        <v>ПО63 нш</v>
      </c>
      <c r="BH12" s="33">
        <f t="shared" si="9"/>
        <v>7</v>
      </c>
      <c r="BI12" s="27"/>
      <c r="BJ12" s="18">
        <v>31</v>
      </c>
      <c r="BK12" s="21" t="s">
        <v>21</v>
      </c>
    </row>
    <row r="13" spans="1:65" x14ac:dyDescent="0.25">
      <c r="A13" s="16" t="str">
        <f>VLOOKUP(B13,CHOOSE({1,2},BB$6:BB$25,BA$6:BA$25),2,)</f>
        <v>ПО14</v>
      </c>
      <c r="B13" s="18">
        <f t="shared" si="0"/>
        <v>27</v>
      </c>
      <c r="C13">
        <f t="shared" si="1"/>
        <v>27</v>
      </c>
      <c r="AI13" s="15">
        <v>8</v>
      </c>
      <c r="AJ13" s="13" t="s">
        <v>7</v>
      </c>
      <c r="AK13" s="10">
        <v>-57.211918855062159</v>
      </c>
      <c r="AL13" s="13" t="s">
        <v>8</v>
      </c>
      <c r="AM13" s="10">
        <v>-23.93625004245856</v>
      </c>
      <c r="AN13" s="13" t="s">
        <v>7</v>
      </c>
      <c r="AO13" s="10">
        <v>-57.211918855062159</v>
      </c>
      <c r="AP13" s="13" t="s">
        <v>14</v>
      </c>
      <c r="AQ13" s="10">
        <v>-769.10682064064542</v>
      </c>
      <c r="AR13" s="13"/>
      <c r="AS13" s="10"/>
      <c r="AU13" s="3">
        <v>8</v>
      </c>
      <c r="AV13" t="str">
        <f t="shared" si="2"/>
        <v>ПО14</v>
      </c>
      <c r="AW13" t="str">
        <f t="shared" si="3"/>
        <v>ПО217</v>
      </c>
      <c r="AX13" t="str">
        <f t="shared" si="4"/>
        <v>ПО65</v>
      </c>
      <c r="AY13" s="4" t="str">
        <f t="shared" si="5"/>
        <v>ПО65</v>
      </c>
      <c r="BA13" s="31" t="str">
        <f t="array" ref="BA13">IFERROR(INDEX($AV$6:$AV$100, MATCH(0,COUNTIF($BA$5:BA12,$AV$6:$AV$100&amp;"") + IF($AV$6:$AV$100="",1,0), 0)), "")</f>
        <v>ПО14</v>
      </c>
      <c r="BB13" s="33">
        <f t="shared" si="6"/>
        <v>27</v>
      </c>
      <c r="BC13" s="31" t="str">
        <f t="array" ref="BC13">IFERROR(INDEX($AW$6:$AW$100, MATCH(0,COUNTIF($BC$5:BC12,$AW$6:$AW$100&amp;"") + IF($AW$6:$AW$100="",1,0), 0)), "")</f>
        <v>ПО217</v>
      </c>
      <c r="BD13" s="33">
        <f t="shared" si="7"/>
        <v>15</v>
      </c>
      <c r="BE13" s="31" t="str">
        <f t="array" ref="BE13">IFERROR(INDEX($AX$6:$AX$100, MATCH(0,COUNTIF($BC$5:BE12,$AX$6:$AX$100&amp;"") + IF($AX$6:$AX$100="",1,0), 0)), "")</f>
        <v>ПО65</v>
      </c>
      <c r="BF13" s="32">
        <f t="shared" si="8"/>
        <v>15</v>
      </c>
      <c r="BG13" s="31" t="str">
        <f t="array" ref="BG13">IFERROR(INDEX($AY$6:$AY$100, MATCH(0,COUNTIF($BC$5:BG12,$AY$6:$AY$100&amp;"") + IF($AY$6:$AY$100="",1,0), 0)), "")</f>
        <v>ПО65</v>
      </c>
      <c r="BH13" s="33">
        <f t="shared" si="9"/>
        <v>8</v>
      </c>
      <c r="BI13" s="27"/>
      <c r="BJ13" s="18">
        <v>34</v>
      </c>
      <c r="BK13" s="21" t="s">
        <v>23</v>
      </c>
    </row>
    <row r="14" spans="1:65" x14ac:dyDescent="0.25">
      <c r="A14" s="16" t="str">
        <f>VLOOKUP(B14,CHOOSE({1,2},BB$6:BB$25,BA$6:BA$25),2,)</f>
        <v>ПО15</v>
      </c>
      <c r="B14" s="18">
        <f t="shared" si="0"/>
        <v>28</v>
      </c>
      <c r="C14">
        <f t="shared" si="1"/>
        <v>28</v>
      </c>
      <c r="AI14" s="15">
        <v>9</v>
      </c>
      <c r="AJ14" s="13" t="s">
        <v>9</v>
      </c>
      <c r="AK14" s="10">
        <v>-78.53010610638421</v>
      </c>
      <c r="AL14" s="13" t="s">
        <v>6</v>
      </c>
      <c r="AM14" s="10">
        <v>-103.09877043468343</v>
      </c>
      <c r="AN14" s="13" t="s">
        <v>9</v>
      </c>
      <c r="AO14" s="10">
        <v>-78.53010610638421</v>
      </c>
      <c r="AP14" s="13" t="s">
        <v>15</v>
      </c>
      <c r="AQ14" s="10">
        <v>-787.5584760919545</v>
      </c>
      <c r="AR14" s="13"/>
      <c r="AS14" s="10"/>
      <c r="AU14" s="3">
        <v>9</v>
      </c>
      <c r="AV14" t="str">
        <f t="shared" si="2"/>
        <v>ПО8</v>
      </c>
      <c r="AW14" t="str">
        <f t="shared" si="3"/>
        <v>ПО24</v>
      </c>
      <c r="AX14" t="str">
        <f t="shared" si="4"/>
        <v>ПО62</v>
      </c>
      <c r="AY14" s="4" t="str">
        <f t="shared" si="5"/>
        <v>ПО62</v>
      </c>
      <c r="BA14" s="31" t="str">
        <f t="array" ref="BA14">IFERROR(INDEX($AV$6:$AV$100, MATCH(0,COUNTIF($BA$5:BA13,$AV$6:$AV$100&amp;"") + IF($AV$6:$AV$100="",1,0), 0)), "")</f>
        <v>ПО8</v>
      </c>
      <c r="BB14" s="33">
        <f t="shared" si="6"/>
        <v>38</v>
      </c>
      <c r="BC14" s="31" t="str">
        <f t="array" ref="BC14">IFERROR(INDEX($AW$6:$AW$100, MATCH(0,COUNTIF($BC$5:BC13,$AW$6:$AW$100&amp;"") + IF($AW$6:$AW$100="",1,0), 0)), "")</f>
        <v>ПО24</v>
      </c>
      <c r="BD14" s="33">
        <f t="shared" si="7"/>
        <v>20</v>
      </c>
      <c r="BE14" s="31" t="str">
        <f t="array" ref="BE14">IFERROR(INDEX($AX$6:$AX$100, MATCH(0,COUNTIF($BC$5:BE13,$AX$6:$AX$100&amp;"") + IF($AX$6:$AX$100="",1,0), 0)), "")</f>
        <v>ПО62</v>
      </c>
      <c r="BF14" s="32">
        <f t="shared" si="8"/>
        <v>9</v>
      </c>
      <c r="BG14" s="31" t="str">
        <f t="array" ref="BG14">IFERROR(INDEX($AY$6:$AY$100, MATCH(0,COUNTIF($BC$5:BG13,$AY$6:$AY$100&amp;"") + IF($AY$6:$AY$100="",1,0), 0)), "")</f>
        <v>ПО62</v>
      </c>
      <c r="BH14" s="33">
        <f t="shared" si="9"/>
        <v>9</v>
      </c>
      <c r="BI14" s="27"/>
      <c r="BJ14" s="18">
        <v>36</v>
      </c>
      <c r="BK14" s="21" t="s">
        <v>24</v>
      </c>
    </row>
    <row r="15" spans="1:65" x14ac:dyDescent="0.25">
      <c r="A15" s="16" t="str">
        <f>VLOOKUP(B15,CHOOSE({1,2},BB$6:BB$25,BA$6:BA$25),2,)</f>
        <v>ПО16</v>
      </c>
      <c r="B15" s="18">
        <f t="shared" si="0"/>
        <v>31</v>
      </c>
      <c r="C15">
        <f t="shared" si="1"/>
        <v>31</v>
      </c>
      <c r="AI15" s="15">
        <v>10</v>
      </c>
      <c r="AJ15" s="13" t="s">
        <v>8</v>
      </c>
      <c r="AK15" s="10">
        <v>-133.00986661530996</v>
      </c>
      <c r="AL15" s="13" t="s">
        <v>9</v>
      </c>
      <c r="AM15" s="10">
        <v>-286.27698326653297</v>
      </c>
      <c r="AN15" s="13" t="s">
        <v>8</v>
      </c>
      <c r="AO15" s="10">
        <v>-133.00986661530996</v>
      </c>
      <c r="AP15" s="13" t="s">
        <v>16</v>
      </c>
      <c r="AQ15" s="10">
        <v>-810.0798577223959</v>
      </c>
      <c r="AR15" s="13"/>
      <c r="AS15" s="10"/>
      <c r="AU15" s="3">
        <v>10</v>
      </c>
      <c r="AV15" t="str">
        <f t="shared" si="2"/>
        <v>ПО5 нш</v>
      </c>
      <c r="AW15" t="str">
        <f t="shared" si="3"/>
        <v>ПО25</v>
      </c>
      <c r="AX15" t="str">
        <f t="shared" si="4"/>
        <v>ПО618</v>
      </c>
      <c r="AY15" s="4" t="str">
        <f t="shared" si="5"/>
        <v>ПО618</v>
      </c>
      <c r="BA15" s="31" t="str">
        <f t="array" ref="BA15">IFERROR(INDEX($AV$6:$AV$100, MATCH(0,COUNTIF($BA$5:BA14,$AV$6:$AV$100&amp;"") + IF($AV$6:$AV$100="",1,0), 0)), "")</f>
        <v>ПО5 нш</v>
      </c>
      <c r="BB15" s="33">
        <f t="shared" si="6"/>
        <v>34</v>
      </c>
      <c r="BC15" s="31" t="str">
        <f t="array" ref="BC15">IFERROR(INDEX($AW$6:$AW$100, MATCH(0,COUNTIF($BC$5:BC14,$AW$6:$AW$100&amp;"") + IF($AW$6:$AW$100="",1,0), 0)), "")</f>
        <v>ПО25</v>
      </c>
      <c r="BD15" s="33">
        <f t="shared" si="7"/>
        <v>20</v>
      </c>
      <c r="BE15" s="31" t="str">
        <f t="array" ref="BE15">IFERROR(INDEX($AX$6:$AX$100, MATCH(0,COUNTIF($BC$5:BE14,$AX$6:$AX$100&amp;"") + IF($AX$6:$AX$100="",1,0), 0)), "")</f>
        <v>ПО618</v>
      </c>
      <c r="BF15" s="32">
        <f t="shared" si="8"/>
        <v>10</v>
      </c>
      <c r="BG15" s="31" t="str">
        <f t="array" ref="BG15">IFERROR(INDEX($AY$6:$AY$100, MATCH(0,COUNTIF($BC$5:BG14,$AY$6:$AY$100&amp;"") + IF($AY$6:$AY$100="",1,0), 0)), "")</f>
        <v>ПО618</v>
      </c>
      <c r="BH15" s="33">
        <f t="shared" si="9"/>
        <v>10</v>
      </c>
      <c r="BI15" s="27"/>
      <c r="BJ15" s="18">
        <v>39</v>
      </c>
      <c r="BK15" s="21" t="s">
        <v>25</v>
      </c>
    </row>
    <row r="16" spans="1:65" x14ac:dyDescent="0.25">
      <c r="A16" s="16" t="str">
        <f>VLOOKUP(B16,CHOOSE({1,2},BB$6:BB$25,BA$6:BA$25),2,)</f>
        <v>ПО5 нш</v>
      </c>
      <c r="B16" s="18">
        <f t="shared" si="0"/>
        <v>34</v>
      </c>
      <c r="C16">
        <f t="shared" si="1"/>
        <v>34</v>
      </c>
      <c r="AI16" s="15">
        <v>11</v>
      </c>
      <c r="AJ16" s="13" t="s">
        <v>10</v>
      </c>
      <c r="AK16" s="10">
        <v>-273.36024679699932</v>
      </c>
      <c r="AL16" s="13" t="s">
        <v>10</v>
      </c>
      <c r="AM16" s="10">
        <v>-355.86852674312297</v>
      </c>
      <c r="AN16" s="13" t="s">
        <v>10</v>
      </c>
      <c r="AO16" s="10">
        <v>-273.36024679699932</v>
      </c>
      <c r="AP16" s="13"/>
      <c r="AQ16" s="10"/>
      <c r="AR16" s="13"/>
      <c r="AS16" s="10"/>
      <c r="AU16" s="3">
        <v>11</v>
      </c>
      <c r="AV16" t="str">
        <f t="shared" si="2"/>
        <v>ПО11</v>
      </c>
      <c r="AW16" t="str">
        <f t="shared" si="3"/>
        <v>ПО218</v>
      </c>
      <c r="AX16" t="str">
        <f t="shared" si="4"/>
        <v>ПО611</v>
      </c>
      <c r="AY16" s="4" t="str">
        <f t="shared" si="5"/>
        <v>ПО611</v>
      </c>
      <c r="BA16" s="31" t="str">
        <f t="array" ref="BA16">IFERROR(INDEX($AV$6:$AV$100, MATCH(0,COUNTIF($BA$5:BA15,$AV$6:$AV$100&amp;"") + IF($AV$6:$AV$100="",1,0), 0)), "")</f>
        <v>ПО11</v>
      </c>
      <c r="BB16" s="33">
        <f t="shared" si="6"/>
        <v>45</v>
      </c>
      <c r="BC16" s="31" t="str">
        <f t="array" ref="BC16">IFERROR(INDEX($AW$6:$AW$100, MATCH(0,COUNTIF($BC$5:BC15,$AW$6:$AW$100&amp;"") + IF($AW$6:$AW$100="",1,0), 0)), "")</f>
        <v>ПО218</v>
      </c>
      <c r="BD16" s="33">
        <f t="shared" si="7"/>
        <v>25</v>
      </c>
      <c r="BE16" s="31" t="str">
        <f t="array" ref="BE16">IFERROR(INDEX($AX$6:$AX$100, MATCH(0,COUNTIF($BC$5:BE15,$AX$6:$AX$100&amp;"") + IF($AX$6:$AX$100="",1,0), 0)), "")</f>
        <v>ПО611</v>
      </c>
      <c r="BF16" s="32">
        <f t="shared" si="8"/>
        <v>11</v>
      </c>
      <c r="BG16" s="31" t="str">
        <f t="array" ref="BG16">IFERROR(INDEX($AY$6:$AY$100, MATCH(0,COUNTIF($BC$5:BG15,$AY$6:$AY$100&amp;"") + IF($AY$6:$AY$100="",1,0), 0)), "")</f>
        <v>ПО611</v>
      </c>
      <c r="BH16" s="33">
        <f t="shared" si="9"/>
        <v>11</v>
      </c>
      <c r="BI16" s="27"/>
      <c r="BJ16" s="18">
        <v>41</v>
      </c>
      <c r="BK16" s="21" t="s">
        <v>37</v>
      </c>
    </row>
    <row r="17" spans="1:63" x14ac:dyDescent="0.25">
      <c r="A17" s="16" t="str">
        <f>VLOOKUP(B17,CHOOSE({1,2},BB$6:BB$25,BA$6:BA$25),2,)</f>
        <v>ПО1</v>
      </c>
      <c r="B17" s="18">
        <f t="shared" si="0"/>
        <v>35</v>
      </c>
      <c r="C17">
        <f t="shared" si="1"/>
        <v>35</v>
      </c>
      <c r="AI17" s="15">
        <v>12</v>
      </c>
      <c r="AJ17" s="13" t="s">
        <v>11</v>
      </c>
      <c r="AK17" s="10">
        <v>-360.83916563372344</v>
      </c>
      <c r="AL17" s="13" t="s">
        <v>12</v>
      </c>
      <c r="AM17" s="10">
        <v>-399.93135545727932</v>
      </c>
      <c r="AN17" s="13" t="s">
        <v>11</v>
      </c>
      <c r="AO17" s="10">
        <v>-360.83916563372344</v>
      </c>
      <c r="AP17" s="13"/>
      <c r="AQ17" s="10"/>
      <c r="AR17" s="13"/>
      <c r="AS17" s="10"/>
      <c r="AU17" s="3">
        <v>12</v>
      </c>
      <c r="AV17" t="str">
        <f t="shared" si="2"/>
        <v>ПО12 нш</v>
      </c>
      <c r="AW17" t="str">
        <f t="shared" si="3"/>
        <v>ПО213</v>
      </c>
      <c r="AX17" t="str">
        <f t="shared" si="4"/>
        <v>ПО612 нш</v>
      </c>
      <c r="AY17" s="4" t="str">
        <f t="shared" si="5"/>
        <v>ПО612 нш</v>
      </c>
      <c r="BA17" s="31" t="str">
        <f t="array" ref="BA17">IFERROR(INDEX($AV$6:$AV$100, MATCH(0,COUNTIF($BA$5:BA16,$AV$6:$AV$100&amp;"") + IF($AV$6:$AV$100="",1,0), 0)), "")</f>
        <v>ПО12 нш</v>
      </c>
      <c r="BB17" s="33">
        <f t="shared" si="6"/>
        <v>44</v>
      </c>
      <c r="BC17" s="31" t="str">
        <f t="array" ref="BC17">IFERROR(INDEX($AW$6:$AW$100, MATCH(0,COUNTIF($BC$5:BC16,$AW$6:$AW$100&amp;"") + IF($AW$6:$AW$100="",1,0), 0)), "")</f>
        <v>ПО213</v>
      </c>
      <c r="BD17" s="33">
        <f t="shared" si="7"/>
        <v>21</v>
      </c>
      <c r="BE17" s="31" t="str">
        <f t="array" ref="BE17">IFERROR(INDEX($AX$6:$AX$100, MATCH(0,COUNTIF($BC$5:BE16,$AX$6:$AX$100&amp;"") + IF($AX$6:$AX$100="",1,0), 0)), "")</f>
        <v>ПО612 нш</v>
      </c>
      <c r="BF17" s="32">
        <f t="shared" si="8"/>
        <v>12</v>
      </c>
      <c r="BG17" s="31" t="str">
        <f t="array" ref="BG17">IFERROR(INDEX($AY$6:$AY$100, MATCH(0,COUNTIF($BC$5:BG16,$AY$6:$AY$100&amp;"") + IF($AY$6:$AY$100="",1,0), 0)), "")</f>
        <v>ПО612 нш</v>
      </c>
      <c r="BH17" s="33">
        <f t="shared" si="9"/>
        <v>12</v>
      </c>
      <c r="BI17" s="27"/>
      <c r="BJ17" s="18">
        <v>45</v>
      </c>
      <c r="BK17" s="21" t="s">
        <v>38</v>
      </c>
    </row>
    <row r="18" spans="1:63" x14ac:dyDescent="0.25">
      <c r="A18" s="16" t="str">
        <f>VLOOKUP(B18,CHOOSE({1,2},BB$6:BB$25,BA$6:BA$25),2,)</f>
        <v>ПО8</v>
      </c>
      <c r="B18" s="18">
        <f t="shared" si="0"/>
        <v>38</v>
      </c>
      <c r="C18">
        <f t="shared" si="1"/>
        <v>38</v>
      </c>
      <c r="AI18" s="15">
        <v>13</v>
      </c>
      <c r="AJ18" s="13" t="s">
        <v>12</v>
      </c>
      <c r="AK18" s="10">
        <v>-398.04621750204956</v>
      </c>
      <c r="AL18" s="13" t="s">
        <v>11</v>
      </c>
      <c r="AM18" s="10">
        <v>-454.10527523915113</v>
      </c>
      <c r="AN18" s="13" t="s">
        <v>12</v>
      </c>
      <c r="AO18" s="10">
        <v>-398.04621750204956</v>
      </c>
      <c r="AP18" s="13"/>
      <c r="AQ18" s="10"/>
      <c r="AR18" s="13"/>
      <c r="AS18" s="10"/>
      <c r="AU18" s="3">
        <v>13</v>
      </c>
      <c r="AV18" t="str">
        <f t="shared" si="2"/>
        <v>ПО3</v>
      </c>
      <c r="AW18" t="str">
        <f t="shared" si="3"/>
        <v>ПО23</v>
      </c>
      <c r="AX18" t="str">
        <f t="shared" si="4"/>
        <v>ПО616</v>
      </c>
      <c r="AY18" s="4" t="str">
        <f t="shared" si="5"/>
        <v>ПО616</v>
      </c>
      <c r="BA18" s="31" t="str">
        <f t="array" ref="BA18">IFERROR(INDEX($AV$6:$AV$100, MATCH(0,COUNTIF($BA$5:BA17,$AV$6:$AV$100&amp;"") + IF($AV$6:$AV$100="",1,0), 0)), "")</f>
        <v>ПО3</v>
      </c>
      <c r="BB18" s="33">
        <f t="shared" si="6"/>
        <v>44</v>
      </c>
      <c r="BC18" s="31" t="str">
        <f t="array" ref="BC18">IFERROR(INDEX($AW$6:$AW$100, MATCH(0,COUNTIF($BC$5:BC17,$AW$6:$AW$100&amp;"") + IF($AW$6:$AW$100="",1,0), 0)), "")</f>
        <v>ПО23</v>
      </c>
      <c r="BD18" s="33">
        <f t="shared" si="7"/>
        <v>25</v>
      </c>
      <c r="BE18" s="31" t="str">
        <f t="array" ref="BE18">IFERROR(INDEX($AX$6:$AX$100, MATCH(0,COUNTIF($BC$5:BE17,$AX$6:$AX$100&amp;"") + IF($AX$6:$AX$100="",1,0), 0)), "")</f>
        <v>ПО616</v>
      </c>
      <c r="BF18" s="32">
        <f t="shared" si="8"/>
        <v>13</v>
      </c>
      <c r="BG18" s="31" t="str">
        <f t="array" ref="BG18">IFERROR(INDEX($AY$6:$AY$100, MATCH(0,COUNTIF($BC$5:BG17,$AY$6:$AY$100&amp;"") + IF($AY$6:$AY$100="",1,0), 0)), "")</f>
        <v>ПО616</v>
      </c>
      <c r="BH18" s="33">
        <f t="shared" si="9"/>
        <v>13</v>
      </c>
      <c r="BI18" s="27"/>
      <c r="BJ18" s="17"/>
      <c r="BK18" s="17"/>
    </row>
    <row r="19" spans="1:63" x14ac:dyDescent="0.25">
      <c r="A19" s="16" t="str">
        <f>VLOOKUP(B19,CHOOSE({1,2},BB$6:BB$25,BA$6:BA$25),2,)</f>
        <v>ПО2</v>
      </c>
      <c r="B19" s="18">
        <f t="shared" si="0"/>
        <v>41</v>
      </c>
      <c r="C19">
        <f t="shared" si="1"/>
        <v>41</v>
      </c>
      <c r="AI19" s="15">
        <v>14</v>
      </c>
      <c r="AJ19" s="13" t="s">
        <v>13</v>
      </c>
      <c r="AK19" s="10">
        <v>-522.08204608428593</v>
      </c>
      <c r="AL19" s="13" t="s">
        <v>14</v>
      </c>
      <c r="AM19" s="10">
        <v>-769.10682064064542</v>
      </c>
      <c r="AN19" s="13" t="s">
        <v>13</v>
      </c>
      <c r="AO19" s="10">
        <v>-522.08204608428593</v>
      </c>
      <c r="AP19" s="13"/>
      <c r="AQ19" s="10"/>
      <c r="AR19" s="13"/>
      <c r="AS19" s="10"/>
      <c r="AU19" s="3">
        <v>14</v>
      </c>
      <c r="AV19" t="str">
        <f t="shared" si="2"/>
        <v>ПО15</v>
      </c>
      <c r="AW19" t="str">
        <f t="shared" si="3"/>
        <v>ПО212</v>
      </c>
      <c r="AX19" t="str">
        <f t="shared" si="4"/>
        <v>ПО610</v>
      </c>
      <c r="AY19" s="4" t="str">
        <f t="shared" si="5"/>
        <v>ПО610</v>
      </c>
      <c r="BA19" s="31" t="str">
        <f t="array" ref="BA19">IFERROR(INDEX($AV$6:$AV$100, MATCH(0,COUNTIF($BA$5:BA18,$AV$6:$AV$100&amp;"") + IF($AV$6:$AV$100="",1,0), 0)), "")</f>
        <v>ПО15</v>
      </c>
      <c r="BB19" s="33">
        <f t="shared" si="6"/>
        <v>28</v>
      </c>
      <c r="BC19" s="31" t="str">
        <f t="array" ref="BC19">IFERROR(INDEX($AW$6:$AW$100, MATCH(0,COUNTIF($BC$5:BC18,$AW$6:$AW$100&amp;"") + IF($AW$6:$AW$100="",1,0), 0)), "")</f>
        <v>ПО212</v>
      </c>
      <c r="BD19" s="33">
        <f>SUMIFS($AI$28:$AI$46,$AL$28:$AL$46,BC19)+SUMIFS($AI$28:$AI$46,$AN$28:$AN$46,BC19)+SUMIFS($AI$28:$AI$46,$AP$28:$AP$46,BC19)+SUMIFS($AI$28:$AI$46,$AR$28:$AR$46,BC19)+SUMIFS($AI$28:$AI$46,$AJ$28:$AJ$46,BC19)</f>
        <v>27</v>
      </c>
      <c r="BE19" s="31" t="str">
        <f t="array" ref="BE19">IFERROR(INDEX($AX$6:$AX$100, MATCH(0,COUNTIF($BC$5:BE18,$AX$6:$AX$100&amp;"") + IF($AX$6:$AX$100="",1,0), 0)), "")</f>
        <v>ПО610</v>
      </c>
      <c r="BF19" s="32">
        <f t="shared" si="8"/>
        <v>14</v>
      </c>
      <c r="BG19" s="31" t="str">
        <f t="array" ref="BG19">IFERROR(INDEX($AY$6:$AY$100, MATCH(0,COUNTIF($BC$5:BG18,$AY$6:$AY$100&amp;"") + IF($AY$6:$AY$100="",1,0), 0)), "")</f>
        <v>ПО610</v>
      </c>
      <c r="BH19" s="33">
        <f t="shared" si="9"/>
        <v>14</v>
      </c>
      <c r="BI19" s="27"/>
      <c r="BJ19" s="17"/>
      <c r="BK19" s="17"/>
    </row>
    <row r="20" spans="1:63" x14ac:dyDescent="0.25">
      <c r="A20" s="16" t="str">
        <f>VLOOKUP(B20,CHOOSE({1,2},BB$6:BB$25,BA$6:BA$25),2,)</f>
        <v>ПО12 нш</v>
      </c>
      <c r="B20" s="18">
        <f t="shared" si="0"/>
        <v>44</v>
      </c>
      <c r="C20">
        <f t="shared" si="1"/>
        <v>44</v>
      </c>
      <c r="AI20" s="15">
        <v>15</v>
      </c>
      <c r="AJ20" s="13" t="s">
        <v>14</v>
      </c>
      <c r="AK20" s="10">
        <v>-754.17516973804743</v>
      </c>
      <c r="AL20" s="13" t="s">
        <v>15</v>
      </c>
      <c r="AM20" s="10">
        <v>-787.5584760919545</v>
      </c>
      <c r="AN20" s="13" t="s">
        <v>14</v>
      </c>
      <c r="AO20" s="10">
        <v>-754.17516973804743</v>
      </c>
      <c r="AP20" s="13"/>
      <c r="AQ20" s="10"/>
      <c r="AR20" s="13"/>
      <c r="AS20" s="10"/>
      <c r="AU20" s="3">
        <v>15</v>
      </c>
      <c r="AV20" t="str">
        <f t="shared" si="2"/>
        <v>ПО18</v>
      </c>
      <c r="AW20" t="str">
        <f t="shared" si="3"/>
        <v>ПО215 нш</v>
      </c>
      <c r="AX20" t="str">
        <f t="shared" si="4"/>
        <v>ПО613</v>
      </c>
      <c r="AY20" s="4" t="str">
        <f t="shared" si="5"/>
        <v>ПО613</v>
      </c>
      <c r="BA20" s="31" t="str">
        <f t="array" ref="BA20">IFERROR(INDEX($AV$6:$AV$100, MATCH(0,COUNTIF($BA$5:BA19,$AV$6:$AV$100&amp;"") + IF($AV$6:$AV$100="",1,0), 0)), "")</f>
        <v>ПО18</v>
      </c>
      <c r="BB20" s="33">
        <f t="shared" si="6"/>
        <v>52</v>
      </c>
      <c r="BC20" s="31" t="str">
        <f t="array" ref="BC20">IFERROR(INDEX($AW$6:$AW$100, MATCH(0,COUNTIF($BC$5:BC19,$AW$6:$AW$100&amp;"") + IF($AW$6:$AW$100="",1,0), 0)), "")</f>
        <v>ПО215 нш</v>
      </c>
      <c r="BD20" s="33">
        <f t="shared" si="7"/>
        <v>30</v>
      </c>
      <c r="BE20" s="31" t="str">
        <f t="array" ref="BE20">IFERROR(INDEX($AX$6:$AX$100, MATCH(0,COUNTIF($BC$5:BE19,$AX$6:$AX$100&amp;"") + IF($AX$6:$AX$100="",1,0), 0)), "")</f>
        <v>ПО613</v>
      </c>
      <c r="BF20" s="32">
        <f t="shared" si="8"/>
        <v>15</v>
      </c>
      <c r="BG20" s="31" t="str">
        <f t="array" ref="BG20">IFERROR(INDEX($AY$6:$AY$100, MATCH(0,COUNTIF($BC$5:BG19,$AY$6:$AY$100&amp;"") + IF($AY$6:$AY$100="",1,0), 0)), "")</f>
        <v>ПО613</v>
      </c>
      <c r="BH20" s="33">
        <f t="shared" si="9"/>
        <v>15</v>
      </c>
      <c r="BI20" s="27"/>
      <c r="BJ20" s="17"/>
      <c r="BK20" s="17"/>
    </row>
    <row r="21" spans="1:63" x14ac:dyDescent="0.25">
      <c r="A21" s="16" t="str">
        <f>VLOOKUP(B21,CHOOSE({1,2},BB$6:BB$25,BA$6:BA$25),2,)</f>
        <v>ПО12 нш</v>
      </c>
      <c r="B21" s="18">
        <f t="shared" si="0"/>
        <v>44</v>
      </c>
      <c r="C21">
        <f t="shared" si="1"/>
        <v>44</v>
      </c>
      <c r="AI21" s="15">
        <v>16</v>
      </c>
      <c r="AJ21" s="13" t="s">
        <v>16</v>
      </c>
      <c r="AK21" s="10">
        <v>-801.54285519469295</v>
      </c>
      <c r="AL21" s="13" t="s">
        <v>16</v>
      </c>
      <c r="AM21" s="10">
        <v>-810.0798577223959</v>
      </c>
      <c r="AN21" s="13" t="s">
        <v>16</v>
      </c>
      <c r="AO21" s="10">
        <v>-801.54285519469295</v>
      </c>
      <c r="AP21" s="13"/>
      <c r="AQ21" s="10"/>
      <c r="AR21" s="13"/>
      <c r="AS21" s="10"/>
      <c r="AU21" s="3">
        <v>16</v>
      </c>
      <c r="AV21" t="str">
        <f t="shared" si="2"/>
        <v>ПО4</v>
      </c>
      <c r="AW21" t="str">
        <f t="shared" si="3"/>
        <v>ПО22</v>
      </c>
      <c r="AX21" t="str">
        <f t="shared" si="4"/>
        <v>ПО615</v>
      </c>
      <c r="AY21" s="4" t="str">
        <f t="shared" si="5"/>
        <v>ПО615</v>
      </c>
      <c r="BA21" s="31" t="str">
        <f t="array" ref="BA21">IFERROR(INDEX($AV$6:$AV$100, MATCH(0,COUNTIF($BA$5:BA20,$AV$6:$AV$100&amp;"") + IF($AV$6:$AV$100="",1,0), 0)), "")</f>
        <v>ПО4</v>
      </c>
      <c r="BB21" s="33">
        <f t="shared" si="6"/>
        <v>58</v>
      </c>
      <c r="BC21" s="31" t="str">
        <f t="array" ref="BC21">IFERROR(INDEX($AW$6:$AW$100, MATCH(0,COUNTIF($BC$5:BC20,$AW$6:$AW$100&amp;"") + IF($AW$6:$AW$100="",1,0), 0)), "")</f>
        <v>ПО22</v>
      </c>
      <c r="BD21" s="33">
        <f t="shared" si="7"/>
        <v>32</v>
      </c>
      <c r="BE21" s="31" t="str">
        <f t="array" ref="BE21">IFERROR(INDEX($AX$6:$AX$100, MATCH(0,COUNTIF($BC$5:BE20,$AX$6:$AX$100&amp;"") + IF($AX$6:$AX$100="",1,0), 0)), "")</f>
        <v>ПО615</v>
      </c>
      <c r="BF21" s="32">
        <f t="shared" si="8"/>
        <v>16</v>
      </c>
      <c r="BG21" s="31" t="str">
        <f t="array" ref="BG21">IFERROR(INDEX($AY$6:$AY$100, MATCH(0,COUNTIF($BC$5:BG20,$AY$6:$AY$100&amp;"") + IF($AY$6:$AY$100="",1,0), 0)), "")</f>
        <v>ПО615</v>
      </c>
      <c r="BH21" s="33">
        <f t="shared" si="9"/>
        <v>16</v>
      </c>
      <c r="BI21" s="27"/>
      <c r="BJ21" s="17"/>
      <c r="BK21" s="17"/>
    </row>
    <row r="22" spans="1:63" x14ac:dyDescent="0.25">
      <c r="A22" s="16" t="str">
        <f>VLOOKUP(B22,CHOOSE({1,2},BB$6:BB$25,BA$6:BA$25),2,)</f>
        <v>ПО11</v>
      </c>
      <c r="B22" s="18">
        <f t="shared" si="0"/>
        <v>45</v>
      </c>
      <c r="C22">
        <f t="shared" si="1"/>
        <v>45</v>
      </c>
      <c r="AI22" s="15">
        <v>17</v>
      </c>
      <c r="AJ22" s="13" t="s">
        <v>15</v>
      </c>
      <c r="AK22" s="10">
        <v>-941.65365616854535</v>
      </c>
      <c r="AL22" s="13" t="s">
        <v>17</v>
      </c>
      <c r="AM22" s="10">
        <v>-901.66837930623649</v>
      </c>
      <c r="AN22" s="13"/>
      <c r="AO22" s="10"/>
      <c r="AP22" s="13"/>
      <c r="AQ22" s="10"/>
      <c r="AR22" s="13"/>
      <c r="AS22" s="10"/>
      <c r="AU22" s="3">
        <v>17</v>
      </c>
      <c r="AV22" t="str">
        <f t="shared" si="2"/>
        <v>ПО2</v>
      </c>
      <c r="AW22" t="str">
        <f t="shared" si="3"/>
        <v>ПО214</v>
      </c>
      <c r="AX22" t="str">
        <f t="shared" si="4"/>
        <v>ПО67</v>
      </c>
      <c r="AY22" s="4" t="str">
        <f t="shared" si="5"/>
        <v>ПО67</v>
      </c>
      <c r="BA22" s="31" t="str">
        <f t="array" ref="BA22">IFERROR(INDEX($AV$6:$AV$100, MATCH(0,COUNTIF($BA$5:BA21,$AV$6:$AV$100&amp;"") + IF($AV$6:$AV$100="",1,0), 0)), "")</f>
        <v>ПО2</v>
      </c>
      <c r="BB22" s="33">
        <f t="shared" si="6"/>
        <v>41</v>
      </c>
      <c r="BC22" s="31" t="str">
        <f t="array" ref="BC22">IFERROR(INDEX($AW$6:$AW$100, MATCH(0,COUNTIF($BC$5:BC21,$AW$6:$AW$100&amp;"") + IF($AW$6:$AW$100="",1,0), 0)), "")</f>
        <v>ПО214</v>
      </c>
      <c r="BD22" s="33">
        <f t="shared" si="7"/>
        <v>34</v>
      </c>
      <c r="BE22" s="31" t="str">
        <f t="array" ref="BE22">IFERROR(INDEX($AX$6:$AX$100, MATCH(0,COUNTIF($BC$5:BE21,$AX$6:$AX$100&amp;"") + IF($AX$6:$AX$100="",1,0), 0)), "")</f>
        <v>ПО67</v>
      </c>
      <c r="BF22" s="32">
        <f t="shared" si="8"/>
        <v>17</v>
      </c>
      <c r="BG22" s="31" t="str">
        <f t="array" ref="BG22">IFERROR(INDEX($AY$6:$AY$100, MATCH(0,COUNTIF($BC$5:BG21,$AY$6:$AY$100&amp;"") + IF($AY$6:$AY$100="",1,0), 0)), "")</f>
        <v>ПО67</v>
      </c>
      <c r="BH22" s="33">
        <f t="shared" si="9"/>
        <v>17</v>
      </c>
      <c r="BI22" s="27"/>
      <c r="BJ22" s="17"/>
      <c r="BK22" s="17"/>
    </row>
    <row r="23" spans="1:63" x14ac:dyDescent="0.25">
      <c r="A23" s="16" t="str">
        <f>VLOOKUP(B23,CHOOSE({1,2},BB$6:BB$25,BA$6:BA$25),2,)</f>
        <v>ПО18</v>
      </c>
      <c r="B23" s="18">
        <f t="shared" si="0"/>
        <v>52</v>
      </c>
      <c r="C23">
        <f>SUMIFS($AI$6:$AI$24,$AL$6:$AL$24,A23)+SUMIFS($AI$6:$AI$24,$AN$6:$AN$24,A23)+SUMIFS($AI$6:$AI$24,$AP$6:$AP$24,A23)+SUMIFS($AI$6:$AI$24,$AR$6:$AR$24,A23)+SUMIFS($AI$6:$AI$24,$AJ$6:$AJ$24,A23)</f>
        <v>52</v>
      </c>
      <c r="AI23" s="15">
        <v>18</v>
      </c>
      <c r="AJ23" s="13" t="s">
        <v>17</v>
      </c>
      <c r="AK23" s="10">
        <v>-1023.3783658170483</v>
      </c>
      <c r="AL23" s="13"/>
      <c r="AM23" s="10"/>
      <c r="AN23" s="13"/>
      <c r="AO23" s="10"/>
      <c r="AP23" s="13"/>
      <c r="AQ23" s="10"/>
      <c r="AR23" s="13"/>
      <c r="AS23" s="10"/>
      <c r="AU23" s="3">
        <v>18</v>
      </c>
      <c r="AV23" t="str">
        <f t="shared" si="2"/>
        <v>ПО1</v>
      </c>
      <c r="AW23" t="str">
        <f t="shared" si="3"/>
        <v>ПО28нш 5</v>
      </c>
      <c r="AX23" t="str">
        <f t="shared" si="4"/>
        <v>ПО68</v>
      </c>
      <c r="AY23" s="4" t="str">
        <f t="shared" si="5"/>
        <v>ПО68</v>
      </c>
      <c r="BA23" s="31" t="str">
        <f t="array" ref="BA23">IFERROR(INDEX($AV$6:$AV$100, MATCH(0,COUNTIF($BA$5:BA22,$AV$6:$AV$100&amp;"") + IF($AV$6:$AV$100="",1,0), 0)), "")</f>
        <v>ПО1</v>
      </c>
      <c r="BB23" s="33">
        <f t="shared" si="6"/>
        <v>35</v>
      </c>
      <c r="BC23" s="31" t="str">
        <f t="array" ref="BC23">IFERROR(INDEX($AW$6:$AW$100, MATCH(0,COUNTIF($BC$5:BC22,$AW$6:$AW$100&amp;"") + IF($AW$6:$AW$100="",1,0), 0)), "")</f>
        <v>ПО28нш 5</v>
      </c>
      <c r="BD23" s="33">
        <f t="shared" si="7"/>
        <v>36</v>
      </c>
      <c r="BE23" s="31" t="str">
        <f t="array" ref="BE23">IFERROR(INDEX($AX$6:$AX$100, MATCH(0,COUNTIF($BC$5:BE22,$AX$6:$AX$100&amp;"") + IF($AX$6:$AX$100="",1,0), 0)), "")</f>
        <v>ПО68</v>
      </c>
      <c r="BF23" s="32">
        <f>SUMIFS($AI$50:$AI$68,$AL$50:$AL$68,BE23)+SUMIFS($AI$50:$AI$68,$AN$50:$AN$68,BE23)+SUMIFS($AI$50:$AI$68,$AP$50:$AP$68,BE23)+SUMIFS($AI$50:$AI$68,$AR$50:$AR$68,BE23)+SUMIFS($AI$50:$AI$68,$AJ$50:$AJ$68,BE23)</f>
        <v>18</v>
      </c>
      <c r="BG23" s="31" t="str">
        <f t="array" ref="BG23">IFERROR(INDEX($AY$6:$AY$100, MATCH(0,COUNTIF($BC$5:BG22,$AY$6:$AY$100&amp;"") + IF($AY$6:$AY$100="",1,0), 0)), "")</f>
        <v>ПО68</v>
      </c>
      <c r="BH23" s="33">
        <f t="shared" si="9"/>
        <v>18</v>
      </c>
      <c r="BI23" s="27"/>
      <c r="BJ23" s="17"/>
      <c r="BK23" s="17"/>
    </row>
    <row r="24" spans="1:63" ht="15.75" thickBot="1" x14ac:dyDescent="0.3">
      <c r="A24" s="16" t="str">
        <f>VLOOKUP(B24,CHOOSE({1,2},BB$6:BB$25,BA$6:BA$25),2,)</f>
        <v>ПО4</v>
      </c>
      <c r="B24" s="18">
        <f t="shared" si="0"/>
        <v>58</v>
      </c>
      <c r="C24">
        <f>SUMIFS($AI$6:$AI$24,$AL$6:$AL$24,A24)+SUMIFS($AI$6:$AI$24,$AN$6:$AN$24,A24)+SUMIFS($AI$6:$AI$24,$AP$6:$AP$24,A24)+SUMIFS($AI$6:$AI$24,$AR$6:$AR$24,A24)+SUMIFS($AI$6:$AI$24,$AJ$6:$AJ$24,A24)</f>
        <v>58</v>
      </c>
      <c r="AI24" s="15">
        <v>19</v>
      </c>
      <c r="AJ24" s="14" t="s">
        <v>18</v>
      </c>
      <c r="AK24" s="11">
        <v>-1227.4705087750096</v>
      </c>
      <c r="AL24" s="14"/>
      <c r="AM24" s="11"/>
      <c r="AN24" s="14"/>
      <c r="AO24" s="11"/>
      <c r="AP24" s="14"/>
      <c r="AQ24" s="11"/>
      <c r="AR24" s="14"/>
      <c r="AS24" s="11"/>
      <c r="AU24" s="5">
        <v>19</v>
      </c>
      <c r="AV24" s="8" t="str">
        <f t="shared" si="2"/>
        <v>ПО10</v>
      </c>
      <c r="AW24" s="8">
        <f t="shared" si="3"/>
        <v>0</v>
      </c>
      <c r="AX24" s="8">
        <f t="shared" si="4"/>
        <v>0</v>
      </c>
      <c r="AY24" s="6">
        <f t="shared" si="5"/>
        <v>0</v>
      </c>
      <c r="BA24" s="31" t="str">
        <f t="array" ref="BA24">IFERROR(INDEX($AV$6:$AV$100, MATCH(0,COUNTIF($BA$5:BA23,$AV$6:$AV$100&amp;"") + IF($AV$6:$AV$100="",1,0), 0)), "")</f>
        <v>ПО10</v>
      </c>
      <c r="BB24" s="33">
        <f t="shared" si="6"/>
        <v>19</v>
      </c>
      <c r="BC24" s="31">
        <f t="array" ref="BC24">IFERROR(INDEX($AW$6:$AW$100, MATCH(0,COUNTIF($BC$5:BC23,$AW$6:$AW$100&amp;"") + IF($AW$6:$AW$100="",1,0), 0)), "")</f>
        <v>0</v>
      </c>
      <c r="BD24" s="33">
        <f t="shared" si="7"/>
        <v>0</v>
      </c>
      <c r="BE24" s="31">
        <f t="array" ref="BE24">IFERROR(INDEX($AX$6:$AX$100, MATCH(0,COUNTIF($BC$5:BE23,$AX$6:$AX$100&amp;"") + IF($AX$6:$AX$100="",1,0), 0)), "")</f>
        <v>0</v>
      </c>
      <c r="BF24" s="32">
        <f t="shared" si="8"/>
        <v>0</v>
      </c>
      <c r="BG24" s="31">
        <f t="array" ref="BG24">IFERROR(INDEX($AY$6:$AY$100, MATCH(0,COUNTIF($BC$5:BG23,$AY$6:$AY$100&amp;"") + IF($AY$6:$AY$100="",1,0), 0)), "")</f>
        <v>0</v>
      </c>
      <c r="BH24" s="33">
        <f t="shared" si="9"/>
        <v>0</v>
      </c>
    </row>
    <row r="25" spans="1:63" ht="15.75" thickBot="1" x14ac:dyDescent="0.3">
      <c r="A25">
        <f>VLOOKUP(B25,CHOOSE({1,2},BB$6:BB$25,BA$6:BA$25),2,)</f>
        <v>0</v>
      </c>
      <c r="AU25" s="3">
        <v>1</v>
      </c>
      <c r="AV25" t="str">
        <f>AL6</f>
        <v>ПО13</v>
      </c>
      <c r="AW25" t="str">
        <f>AL28</f>
        <v>ПО219</v>
      </c>
      <c r="AX25" t="str">
        <f>AL50</f>
        <v>ПО66</v>
      </c>
      <c r="AY25" s="4">
        <f>AL72</f>
        <v>0</v>
      </c>
      <c r="BA25" s="31">
        <f t="array" ref="BA25">IFERROR(INDEX($AV$6:$AV$100, MATCH(0,COUNTIF($BA$5:BA24,$AV$6:$AV$100&amp;"") + IF($AV$6:$AV$100="",1,0), 0)), "")</f>
        <v>0</v>
      </c>
      <c r="BB25" s="34">
        <f t="shared" si="6"/>
        <v>0</v>
      </c>
      <c r="BC25" s="31" t="str">
        <f t="array" ref="BC25">IFERROR(INDEX($AW$6:$AW$100, MATCH(0,COUNTIF($BC$5:BC24,$AW$6:$AW$100&amp;"") + IF($AW$6:$AW$100="",1,0), 0)), "")</f>
        <v/>
      </c>
      <c r="BD25" s="34">
        <f t="shared" si="7"/>
        <v>608</v>
      </c>
      <c r="BE25" s="31" t="str">
        <f t="array" ref="BE25">IFERROR(INDEX($AX$6:$AX$100, MATCH(0,COUNTIF($BC$5:BE24,$AX$6:$AX$100&amp;"") + IF($AX$6:$AX$100="",1,0), 0)), "")</f>
        <v/>
      </c>
      <c r="BF25" s="35">
        <f t="shared" si="8"/>
        <v>751</v>
      </c>
      <c r="BG25" s="31" t="str">
        <f t="array" ref="BG25">IFERROR(INDEX($AY$6:$AY$100, MATCH(0,COUNTIF($BC$5:BG24,$AY$6:$AY$100&amp;"") + IF($AY$6:$AY$100="",1,0), 0)), "")</f>
        <v/>
      </c>
      <c r="BH25" s="34">
        <f t="shared" si="9"/>
        <v>758</v>
      </c>
    </row>
    <row r="26" spans="1:63" x14ac:dyDescent="0.25">
      <c r="AU26" s="3">
        <v>2</v>
      </c>
      <c r="AV26" t="str">
        <f t="shared" ref="AV26:AV43" si="10">AL7</f>
        <v>ПО7</v>
      </c>
      <c r="AW26" t="str">
        <f t="shared" ref="AW26:AW43" si="11">AL29</f>
        <v>ПО21</v>
      </c>
      <c r="AX26" t="str">
        <f t="shared" ref="AX26:AX43" si="12">AL51</f>
        <v>ПО61</v>
      </c>
      <c r="AY26" s="4">
        <f t="shared" ref="AY26:AY43" si="13">AL73</f>
        <v>0</v>
      </c>
    </row>
    <row r="27" spans="1:63" ht="15.75" thickBot="1" x14ac:dyDescent="0.3">
      <c r="A27" s="22" t="s">
        <v>55</v>
      </c>
      <c r="AU27" s="3">
        <v>3</v>
      </c>
      <c r="AV27" t="str">
        <f t="shared" si="10"/>
        <v>ПО19</v>
      </c>
      <c r="AW27" t="str">
        <f t="shared" si="11"/>
        <v>ПО211</v>
      </c>
      <c r="AX27" t="str">
        <f t="shared" si="12"/>
        <v>ПО619</v>
      </c>
      <c r="AY27" s="4">
        <f t="shared" si="13"/>
        <v>0</v>
      </c>
    </row>
    <row r="28" spans="1:63" x14ac:dyDescent="0.25">
      <c r="A28" s="20" t="str">
        <f>VLOOKUP(B28,CHOOSE({1,2},BD$6:BD$25,BC$6:BC$25),2,)</f>
        <v>ПО219</v>
      </c>
      <c r="B28" s="18">
        <f>IFERROR(SMALL($BD$6:$BD$25,COUNTIF($BD$6:$BD$25,0)+ROW(C1)),"")</f>
        <v>2</v>
      </c>
      <c r="AI28" s="15">
        <v>1</v>
      </c>
      <c r="AJ28" s="12" t="s">
        <v>19</v>
      </c>
      <c r="AK28" s="9">
        <v>1321.6567037808006</v>
      </c>
      <c r="AL28" s="12" t="s">
        <v>19</v>
      </c>
      <c r="AM28" s="9">
        <v>1420.2309782340285</v>
      </c>
      <c r="AN28" s="7"/>
      <c r="AO28" s="2"/>
      <c r="AP28" s="1"/>
      <c r="AQ28" s="2"/>
      <c r="AR28" s="1"/>
      <c r="AS28" s="2"/>
      <c r="AU28" s="3">
        <v>4</v>
      </c>
      <c r="AV28" t="str">
        <f t="shared" si="10"/>
        <v>ПО9</v>
      </c>
      <c r="AW28" t="str">
        <f t="shared" si="11"/>
        <v>ПО210</v>
      </c>
      <c r="AX28" t="str">
        <f t="shared" si="12"/>
        <v>ПО617</v>
      </c>
      <c r="AY28" s="4">
        <f t="shared" si="13"/>
        <v>0</v>
      </c>
    </row>
    <row r="29" spans="1:63" x14ac:dyDescent="0.25">
      <c r="A29" s="16" t="str">
        <f>VLOOKUP(B29,CHOOSE({1,2},BD$6:BD$25,BC$6:BC$25),2,)</f>
        <v>ПО211</v>
      </c>
      <c r="B29" s="18">
        <f t="shared" ref="B29:B47" si="14">IFERROR(SMALL($BD$6:$BD$25,COUNTIF($BD$6:$BD$25,0)+ROW(C2)),"")</f>
        <v>6</v>
      </c>
      <c r="AI29" s="15">
        <v>2</v>
      </c>
      <c r="AJ29" s="13" t="s">
        <v>20</v>
      </c>
      <c r="AK29" s="10">
        <v>768.08110758735052</v>
      </c>
      <c r="AL29" s="13" t="s">
        <v>21</v>
      </c>
      <c r="AM29" s="10">
        <v>959.8533835561019</v>
      </c>
      <c r="AO29" s="4"/>
      <c r="AP29" s="3"/>
      <c r="AQ29" s="4"/>
      <c r="AR29" s="3"/>
      <c r="AS29" s="4"/>
      <c r="AU29" s="3">
        <v>5</v>
      </c>
      <c r="AV29" t="str">
        <f t="shared" si="10"/>
        <v>ПО6</v>
      </c>
      <c r="AW29" t="str">
        <f t="shared" si="11"/>
        <v>ПО216</v>
      </c>
      <c r="AX29" t="str">
        <f t="shared" si="12"/>
        <v>ПО614</v>
      </c>
      <c r="AY29" s="4">
        <f t="shared" si="13"/>
        <v>0</v>
      </c>
    </row>
    <row r="30" spans="1:63" x14ac:dyDescent="0.25">
      <c r="A30" s="16" t="str">
        <f>VLOOKUP(B30,CHOOSE({1,2},BD$6:BD$25,BC$6:BC$25),2,)</f>
        <v>ПО211</v>
      </c>
      <c r="B30" s="18">
        <f t="shared" si="14"/>
        <v>6</v>
      </c>
      <c r="AI30" s="15">
        <v>3</v>
      </c>
      <c r="AJ30" s="13" t="s">
        <v>22</v>
      </c>
      <c r="AK30" s="10">
        <v>603.86200110195296</v>
      </c>
      <c r="AL30" s="13" t="s">
        <v>22</v>
      </c>
      <c r="AM30" s="10">
        <v>614.98262230795604</v>
      </c>
      <c r="AO30" s="4"/>
      <c r="AP30" s="3"/>
      <c r="AQ30" s="4"/>
      <c r="AR30" s="3"/>
      <c r="AS30" s="4"/>
      <c r="AU30" s="3">
        <v>6</v>
      </c>
      <c r="AV30" t="str">
        <f t="shared" si="10"/>
        <v>ПО17</v>
      </c>
      <c r="AW30" t="str">
        <f t="shared" si="11"/>
        <v>ПО29</v>
      </c>
      <c r="AX30" t="str">
        <f t="shared" si="12"/>
        <v>ПО63 нш</v>
      </c>
      <c r="AY30" s="4">
        <f t="shared" si="13"/>
        <v>0</v>
      </c>
    </row>
    <row r="31" spans="1:63" x14ac:dyDescent="0.25">
      <c r="A31" s="16" t="str">
        <f>VLOOKUP(B31,CHOOSE({1,2},BD$6:BD$25,BC$6:BC$25),2,)</f>
        <v>ПО216</v>
      </c>
      <c r="B31" s="18">
        <f t="shared" si="14"/>
        <v>7</v>
      </c>
      <c r="AI31" s="15">
        <v>4</v>
      </c>
      <c r="AJ31" s="13" t="s">
        <v>21</v>
      </c>
      <c r="AK31" s="10">
        <v>520.51291675416155</v>
      </c>
      <c r="AL31" s="13" t="s">
        <v>23</v>
      </c>
      <c r="AM31" s="10">
        <v>523.87020604440511</v>
      </c>
      <c r="AO31" s="4"/>
      <c r="AP31" s="3"/>
      <c r="AQ31" s="4"/>
      <c r="AR31" s="3"/>
      <c r="AS31" s="4"/>
      <c r="AU31" s="3">
        <v>7</v>
      </c>
      <c r="AV31" t="str">
        <f t="shared" si="10"/>
        <v>ПО14</v>
      </c>
      <c r="AW31" t="str">
        <f t="shared" si="11"/>
        <v>ПО217</v>
      </c>
      <c r="AX31" t="str">
        <f t="shared" si="12"/>
        <v>ПО65</v>
      </c>
      <c r="AY31" s="4">
        <f t="shared" si="13"/>
        <v>0</v>
      </c>
    </row>
    <row r="32" spans="1:63" x14ac:dyDescent="0.25">
      <c r="A32" s="16" t="str">
        <f>VLOOKUP(B32,CHOOSE({1,2},BD$6:BD$25,BC$6:BC$25),2,)</f>
        <v>ПО210</v>
      </c>
      <c r="B32" s="18">
        <f t="shared" si="14"/>
        <v>9</v>
      </c>
      <c r="AI32" s="15">
        <v>5</v>
      </c>
      <c r="AJ32" s="13" t="s">
        <v>23</v>
      </c>
      <c r="AK32" s="10">
        <v>387.72944973281034</v>
      </c>
      <c r="AL32" s="13" t="s">
        <v>20</v>
      </c>
      <c r="AM32" s="10">
        <v>520.18922345036503</v>
      </c>
      <c r="AO32" s="4"/>
      <c r="AP32" s="3"/>
      <c r="AQ32" s="4"/>
      <c r="AR32" s="3"/>
      <c r="AS32" s="4"/>
      <c r="AU32" s="3">
        <v>8</v>
      </c>
      <c r="AV32" t="str">
        <f t="shared" si="10"/>
        <v>ПО5 нш</v>
      </c>
      <c r="AW32" t="str">
        <f t="shared" si="11"/>
        <v>ПО26</v>
      </c>
      <c r="AX32">
        <f t="shared" si="12"/>
        <v>0</v>
      </c>
      <c r="AY32" s="4">
        <f t="shared" si="13"/>
        <v>0</v>
      </c>
    </row>
    <row r="33" spans="1:51" x14ac:dyDescent="0.25">
      <c r="A33" s="16" t="str">
        <f>VLOOKUP(B33,CHOOSE({1,2},BD$6:BD$25,BC$6:BC$25),2,)</f>
        <v>ПО29</v>
      </c>
      <c r="B33" s="18">
        <f t="shared" si="14"/>
        <v>13</v>
      </c>
      <c r="AI33" s="15">
        <v>6</v>
      </c>
      <c r="AJ33" s="13" t="s">
        <v>24</v>
      </c>
      <c r="AK33" s="10">
        <v>186.99567296546007</v>
      </c>
      <c r="AL33" s="13" t="s">
        <v>25</v>
      </c>
      <c r="AM33" s="10">
        <v>296.15751130709981</v>
      </c>
      <c r="AO33" s="4"/>
      <c r="AP33" s="3"/>
      <c r="AQ33" s="4"/>
      <c r="AR33" s="3"/>
      <c r="AS33" s="4"/>
      <c r="AU33" s="3">
        <v>9</v>
      </c>
      <c r="AV33" t="str">
        <f t="shared" si="10"/>
        <v>ПО16</v>
      </c>
      <c r="AW33" t="str">
        <f t="shared" si="11"/>
        <v>ПО213</v>
      </c>
      <c r="AX33">
        <f t="shared" si="12"/>
        <v>0</v>
      </c>
      <c r="AY33" s="4">
        <f t="shared" si="13"/>
        <v>0</v>
      </c>
    </row>
    <row r="34" spans="1:51" x14ac:dyDescent="0.25">
      <c r="A34" s="16" t="str">
        <f>VLOOKUP(B34,CHOOSE({1,2},BD$6:BD$25,BC$6:BC$25),2,)</f>
        <v>ПО26</v>
      </c>
      <c r="B34" s="18">
        <f t="shared" si="14"/>
        <v>14</v>
      </c>
      <c r="AI34" s="15">
        <v>7</v>
      </c>
      <c r="AJ34" s="13" t="s">
        <v>25</v>
      </c>
      <c r="AK34" s="10">
        <v>55.722920700987515</v>
      </c>
      <c r="AL34" s="13" t="s">
        <v>26</v>
      </c>
      <c r="AM34" s="10">
        <v>167.52386028016517</v>
      </c>
      <c r="AO34" s="4"/>
      <c r="AP34" s="3"/>
      <c r="AQ34" s="4"/>
      <c r="AR34" s="3"/>
      <c r="AS34" s="4"/>
      <c r="AU34" s="3">
        <v>10</v>
      </c>
      <c r="AV34" t="str">
        <f t="shared" si="10"/>
        <v>ПО8</v>
      </c>
      <c r="AW34" t="str">
        <f t="shared" si="11"/>
        <v>ПО25</v>
      </c>
      <c r="AX34">
        <f t="shared" si="12"/>
        <v>0</v>
      </c>
      <c r="AY34" s="4">
        <f t="shared" si="13"/>
        <v>0</v>
      </c>
    </row>
    <row r="35" spans="1:51" x14ac:dyDescent="0.25">
      <c r="A35" s="16" t="str">
        <f>VLOOKUP(B35,CHOOSE({1,2},BD$6:BD$25,BC$6:BC$25),2,)</f>
        <v>ПО217</v>
      </c>
      <c r="B35" s="18">
        <f t="shared" si="14"/>
        <v>15</v>
      </c>
      <c r="AI35" s="15">
        <v>8</v>
      </c>
      <c r="AJ35" s="13" t="s">
        <v>26</v>
      </c>
      <c r="AK35" s="10">
        <v>-97.07456068851063</v>
      </c>
      <c r="AL35" s="13" t="s">
        <v>24</v>
      </c>
      <c r="AM35" s="10">
        <v>156.54131527125361</v>
      </c>
      <c r="AO35" s="4"/>
      <c r="AP35" s="3"/>
      <c r="AQ35" s="4"/>
      <c r="AR35" s="3"/>
      <c r="AS35" s="4"/>
      <c r="AU35" s="3">
        <v>11</v>
      </c>
      <c r="AV35" t="str">
        <f t="shared" si="10"/>
        <v>ПО11</v>
      </c>
      <c r="AW35" t="str">
        <f t="shared" si="11"/>
        <v>ПО24</v>
      </c>
      <c r="AX35">
        <f t="shared" si="12"/>
        <v>0</v>
      </c>
      <c r="AY35" s="4">
        <f t="shared" si="13"/>
        <v>0</v>
      </c>
    </row>
    <row r="36" spans="1:51" x14ac:dyDescent="0.25">
      <c r="A36" s="16" t="str">
        <f>VLOOKUP(B36,CHOOSE({1,2},BD$6:BD$25,BC$6:BC$25),2,)</f>
        <v>ПО24</v>
      </c>
      <c r="B36" s="18">
        <f t="shared" si="14"/>
        <v>20</v>
      </c>
      <c r="AI36" s="15">
        <v>9</v>
      </c>
      <c r="AJ36" s="13" t="s">
        <v>27</v>
      </c>
      <c r="AK36" s="10">
        <v>-198.03303458266925</v>
      </c>
      <c r="AL36" s="13" t="s">
        <v>28</v>
      </c>
      <c r="AM36" s="10">
        <v>-201.28019654955128</v>
      </c>
      <c r="AO36" s="4"/>
      <c r="AP36" s="3"/>
      <c r="AQ36" s="4"/>
      <c r="AR36" s="3"/>
      <c r="AS36" s="4"/>
      <c r="AU36" s="3">
        <v>12</v>
      </c>
      <c r="AV36" t="str">
        <f t="shared" si="10"/>
        <v>ПО3</v>
      </c>
      <c r="AW36" t="str">
        <f t="shared" si="11"/>
        <v>ПО23</v>
      </c>
      <c r="AX36">
        <f t="shared" si="12"/>
        <v>0</v>
      </c>
      <c r="AY36" s="4">
        <f t="shared" si="13"/>
        <v>0</v>
      </c>
    </row>
    <row r="37" spans="1:51" x14ac:dyDescent="0.25">
      <c r="A37" s="16" t="str">
        <f>VLOOKUP(B37,CHOOSE({1,2},BD$6:BD$25,BC$6:BC$25),2,)</f>
        <v>ПО24</v>
      </c>
      <c r="B37" s="18">
        <f t="shared" si="14"/>
        <v>20</v>
      </c>
      <c r="AI37" s="15">
        <v>10</v>
      </c>
      <c r="AJ37" s="13" t="s">
        <v>29</v>
      </c>
      <c r="AK37" s="10">
        <v>-235.95646968304445</v>
      </c>
      <c r="AL37" s="13" t="s">
        <v>29</v>
      </c>
      <c r="AM37" s="10">
        <v>-237.57641409001471</v>
      </c>
      <c r="AO37" s="4"/>
      <c r="AP37" s="3"/>
      <c r="AQ37" s="4"/>
      <c r="AR37" s="3"/>
      <c r="AS37" s="4"/>
      <c r="AU37" s="3">
        <v>13</v>
      </c>
      <c r="AV37" t="str">
        <f t="shared" si="10"/>
        <v>ПО12 нш</v>
      </c>
      <c r="AW37" t="str">
        <f t="shared" si="11"/>
        <v>ПО212</v>
      </c>
      <c r="AX37">
        <f t="shared" si="12"/>
        <v>0</v>
      </c>
      <c r="AY37" s="4">
        <f t="shared" si="13"/>
        <v>0</v>
      </c>
    </row>
    <row r="38" spans="1:51" x14ac:dyDescent="0.25">
      <c r="A38" s="16" t="str">
        <f>VLOOKUP(B38,CHOOSE({1,2},BD$6:BD$25,BC$6:BC$25),2,)</f>
        <v>ПО213</v>
      </c>
      <c r="B38" s="18">
        <f t="shared" si="14"/>
        <v>21</v>
      </c>
      <c r="AI38" s="15">
        <v>11</v>
      </c>
      <c r="AJ38" s="13" t="s">
        <v>30</v>
      </c>
      <c r="AK38" s="10">
        <v>-237.75480483500084</v>
      </c>
      <c r="AL38" s="13" t="s">
        <v>27</v>
      </c>
      <c r="AM38" s="10">
        <v>-313.82829629135171</v>
      </c>
      <c r="AO38" s="4"/>
      <c r="AP38" s="3"/>
      <c r="AQ38" s="4"/>
      <c r="AR38" s="3"/>
      <c r="AS38" s="4"/>
      <c r="AU38" s="3">
        <v>14</v>
      </c>
      <c r="AV38" t="str">
        <f t="shared" si="10"/>
        <v>ПО18</v>
      </c>
      <c r="AW38" t="str">
        <f t="shared" si="11"/>
        <v>ПО218</v>
      </c>
      <c r="AX38">
        <f t="shared" si="12"/>
        <v>0</v>
      </c>
      <c r="AY38" s="4">
        <f t="shared" si="13"/>
        <v>0</v>
      </c>
    </row>
    <row r="39" spans="1:51" x14ac:dyDescent="0.25">
      <c r="A39" s="16" t="str">
        <f>VLOOKUP(B39,CHOOSE({1,2},BD$6:BD$25,BC$6:BC$25),2,)</f>
        <v>ПО218</v>
      </c>
      <c r="B39" s="18">
        <f t="shared" si="14"/>
        <v>25</v>
      </c>
      <c r="AI39" s="15">
        <v>12</v>
      </c>
      <c r="AJ39" s="13" t="s">
        <v>28</v>
      </c>
      <c r="AK39" s="10">
        <v>-286.91466802549411</v>
      </c>
      <c r="AL39" s="13" t="s">
        <v>31</v>
      </c>
      <c r="AM39" s="10">
        <v>-329.40469622186856</v>
      </c>
      <c r="AO39" s="4"/>
      <c r="AP39" s="3"/>
      <c r="AQ39" s="4"/>
      <c r="AR39" s="3"/>
      <c r="AS39" s="4"/>
      <c r="AU39" s="3">
        <v>15</v>
      </c>
      <c r="AV39" t="str">
        <f t="shared" si="10"/>
        <v>ПО2</v>
      </c>
      <c r="AW39" t="str">
        <f t="shared" si="11"/>
        <v>ПО215 нш</v>
      </c>
      <c r="AX39">
        <f t="shared" si="12"/>
        <v>0</v>
      </c>
      <c r="AY39" s="4">
        <f t="shared" si="13"/>
        <v>0</v>
      </c>
    </row>
    <row r="40" spans="1:51" x14ac:dyDescent="0.25">
      <c r="A40" s="16" t="str">
        <f>VLOOKUP(B40,CHOOSE({1,2},BD$6:BD$25,BC$6:BC$25),2,)</f>
        <v>ПО218</v>
      </c>
      <c r="B40" s="18">
        <f t="shared" si="14"/>
        <v>25</v>
      </c>
      <c r="AI40" s="15">
        <v>13</v>
      </c>
      <c r="AJ40" s="13" t="s">
        <v>31</v>
      </c>
      <c r="AK40" s="10">
        <v>-301.80421846362469</v>
      </c>
      <c r="AL40" s="13" t="s">
        <v>32</v>
      </c>
      <c r="AM40" s="10">
        <v>-482.29961033295587</v>
      </c>
      <c r="AO40" s="4"/>
      <c r="AP40" s="3"/>
      <c r="AQ40" s="4"/>
      <c r="AR40" s="3"/>
      <c r="AS40" s="4"/>
      <c r="AU40" s="3">
        <v>16</v>
      </c>
      <c r="AV40" t="str">
        <f t="shared" si="10"/>
        <v>ПО4</v>
      </c>
      <c r="AW40" t="str">
        <f t="shared" si="11"/>
        <v>ПО22</v>
      </c>
      <c r="AX40">
        <f t="shared" si="12"/>
        <v>0</v>
      </c>
      <c r="AY40" s="4">
        <f t="shared" si="13"/>
        <v>0</v>
      </c>
    </row>
    <row r="41" spans="1:51" x14ac:dyDescent="0.25">
      <c r="A41" s="16" t="str">
        <f>VLOOKUP(B41,CHOOSE({1,2},BD$6:BD$25,BC$6:BC$25),2,)</f>
        <v>ПО212</v>
      </c>
      <c r="B41" s="18">
        <f t="shared" si="14"/>
        <v>27</v>
      </c>
      <c r="AI41" s="15">
        <v>14</v>
      </c>
      <c r="AJ41" s="13" t="s">
        <v>32</v>
      </c>
      <c r="AK41" s="10">
        <v>-328.62572488174982</v>
      </c>
      <c r="AL41" s="13" t="s">
        <v>30</v>
      </c>
      <c r="AM41" s="10">
        <v>-653.06404748651323</v>
      </c>
      <c r="AO41" s="4"/>
      <c r="AP41" s="3"/>
      <c r="AQ41" s="4"/>
      <c r="AR41" s="3"/>
      <c r="AS41" s="4"/>
      <c r="AU41" s="3">
        <v>17</v>
      </c>
      <c r="AV41" t="str">
        <f t="shared" si="10"/>
        <v>ПО1</v>
      </c>
      <c r="AW41" t="str">
        <f t="shared" si="11"/>
        <v>ПО214</v>
      </c>
      <c r="AX41">
        <f t="shared" si="12"/>
        <v>0</v>
      </c>
      <c r="AY41" s="4">
        <f t="shared" si="13"/>
        <v>0</v>
      </c>
    </row>
    <row r="42" spans="1:51" x14ac:dyDescent="0.25">
      <c r="A42" s="16" t="str">
        <f>VLOOKUP(B42,CHOOSE({1,2},BD$6:BD$25,BC$6:BC$25),2,)</f>
        <v>ПО215 нш</v>
      </c>
      <c r="B42" s="18">
        <f t="shared" si="14"/>
        <v>30</v>
      </c>
      <c r="AI42" s="15">
        <v>15</v>
      </c>
      <c r="AJ42" s="13" t="s">
        <v>33</v>
      </c>
      <c r="AK42" s="10">
        <v>-710.81947325025897</v>
      </c>
      <c r="AL42" s="13" t="s">
        <v>33</v>
      </c>
      <c r="AM42" s="10">
        <v>-798.36246561873361</v>
      </c>
      <c r="AO42" s="4"/>
      <c r="AP42" s="3"/>
      <c r="AQ42" s="4"/>
      <c r="AR42" s="3"/>
      <c r="AS42" s="4"/>
      <c r="AU42" s="3">
        <v>18</v>
      </c>
      <c r="AV42">
        <f t="shared" si="10"/>
        <v>0</v>
      </c>
      <c r="AW42" t="str">
        <f t="shared" si="11"/>
        <v>ПО28нш 5</v>
      </c>
      <c r="AX42">
        <f t="shared" si="12"/>
        <v>0</v>
      </c>
      <c r="AY42" s="4">
        <f t="shared" si="13"/>
        <v>0</v>
      </c>
    </row>
    <row r="43" spans="1:51" ht="15.75" thickBot="1" x14ac:dyDescent="0.3">
      <c r="A43" s="16" t="str">
        <f>VLOOKUP(B43,CHOOSE({1,2},BD$6:BD$25,BC$6:BC$25),2,)</f>
        <v>ПО22</v>
      </c>
      <c r="B43" s="18">
        <f t="shared" si="14"/>
        <v>32</v>
      </c>
      <c r="AI43" s="15">
        <v>16</v>
      </c>
      <c r="AJ43" s="13" t="s">
        <v>34</v>
      </c>
      <c r="AK43" s="10">
        <v>-871.43346579835668</v>
      </c>
      <c r="AL43" s="13" t="s">
        <v>34</v>
      </c>
      <c r="AM43" s="10">
        <v>-979.19364371114591</v>
      </c>
      <c r="AO43" s="4"/>
      <c r="AP43" s="3"/>
      <c r="AQ43" s="4"/>
      <c r="AR43" s="3"/>
      <c r="AS43" s="4"/>
      <c r="AU43" s="5">
        <v>19</v>
      </c>
      <c r="AV43" s="8">
        <f t="shared" si="10"/>
        <v>0</v>
      </c>
      <c r="AW43" s="8">
        <f t="shared" si="11"/>
        <v>0</v>
      </c>
      <c r="AX43" s="8">
        <f t="shared" si="12"/>
        <v>0</v>
      </c>
      <c r="AY43" s="6">
        <f t="shared" si="13"/>
        <v>0</v>
      </c>
    </row>
    <row r="44" spans="1:51" x14ac:dyDescent="0.25">
      <c r="A44" s="16" t="str">
        <f>VLOOKUP(B44,CHOOSE({1,2},BD$6:BD$25,BC$6:BC$25),2,)</f>
        <v>ПО214</v>
      </c>
      <c r="B44" s="18">
        <f t="shared" si="14"/>
        <v>34</v>
      </c>
      <c r="AI44" s="15">
        <v>17</v>
      </c>
      <c r="AJ44" s="13" t="s">
        <v>35</v>
      </c>
      <c r="AK44" s="10">
        <v>-1100.9790897365901</v>
      </c>
      <c r="AL44" s="13" t="s">
        <v>35</v>
      </c>
      <c r="AM44" s="10">
        <v>-1137.3235469622625</v>
      </c>
      <c r="AO44" s="4"/>
      <c r="AP44" s="3"/>
      <c r="AQ44" s="4"/>
      <c r="AR44" s="3"/>
      <c r="AS44" s="4"/>
      <c r="AU44" s="3">
        <v>1</v>
      </c>
      <c r="AV44" t="str">
        <f>AN6</f>
        <v>ПО7</v>
      </c>
      <c r="AW44">
        <f>AN28</f>
        <v>0</v>
      </c>
      <c r="AX44">
        <f>AN50</f>
        <v>0</v>
      </c>
      <c r="AY44" s="4">
        <f>AN72</f>
        <v>0</v>
      </c>
    </row>
    <row r="45" spans="1:51" x14ac:dyDescent="0.25">
      <c r="A45" s="16" t="str">
        <f>VLOOKUP(B45,CHOOSE({1,2},BD$6:BD$25,BC$6:BC$25),2,)</f>
        <v>ПО28нш 5</v>
      </c>
      <c r="B45" s="18">
        <f t="shared" si="14"/>
        <v>36</v>
      </c>
      <c r="AI45" s="15">
        <v>18</v>
      </c>
      <c r="AJ45" s="13" t="s">
        <v>36</v>
      </c>
      <c r="AK45" s="10">
        <v>-1199.882637877394</v>
      </c>
      <c r="AL45" s="13" t="s">
        <v>36</v>
      </c>
      <c r="AM45" s="10">
        <v>-1264.4970104768786</v>
      </c>
      <c r="AO45" s="4"/>
      <c r="AP45" s="3"/>
      <c r="AQ45" s="4"/>
      <c r="AR45" s="3"/>
      <c r="AS45" s="4"/>
      <c r="AU45" s="3">
        <v>2</v>
      </c>
      <c r="AV45" t="str">
        <f t="shared" ref="AV45:AV62" si="15">AN7</f>
        <v>ПО13</v>
      </c>
      <c r="AW45">
        <f t="shared" ref="AW45:AW62" si="16">AN29</f>
        <v>0</v>
      </c>
      <c r="AX45">
        <f t="shared" ref="AX45:AX62" si="17">AN51</f>
        <v>0</v>
      </c>
      <c r="AY45" s="4">
        <f t="shared" ref="AY45:AY62" si="18">AN73</f>
        <v>0</v>
      </c>
    </row>
    <row r="46" spans="1:51" ht="15.75" thickBot="1" x14ac:dyDescent="0.3">
      <c r="A46" s="16" t="str">
        <f>VLOOKUP(B46,CHOOSE({1,2},BD$6:BD$25,BC$6:BC$25),2,)</f>
        <v/>
      </c>
      <c r="B46" s="18">
        <f>IFERROR(SMALL($BD$6:$BD$25,COUNTIF($BD$6:$BD$25,0)+ROW(C19)),"")</f>
        <v>608</v>
      </c>
      <c r="AI46" s="15">
        <v>19</v>
      </c>
      <c r="AJ46" s="14"/>
      <c r="AK46" s="11"/>
      <c r="AL46" s="14"/>
      <c r="AM46" s="11"/>
      <c r="AN46" s="8"/>
      <c r="AO46" s="6"/>
      <c r="AP46" s="5"/>
      <c r="AQ46" s="6"/>
      <c r="AR46" s="5"/>
      <c r="AS46" s="6"/>
      <c r="AU46" s="3">
        <v>3</v>
      </c>
      <c r="AV46" t="str">
        <f t="shared" si="15"/>
        <v>ПО19</v>
      </c>
      <c r="AW46">
        <f t="shared" si="16"/>
        <v>0</v>
      </c>
      <c r="AX46">
        <f t="shared" si="17"/>
        <v>0</v>
      </c>
      <c r="AY46" s="4">
        <f t="shared" si="18"/>
        <v>0</v>
      </c>
    </row>
    <row r="47" spans="1:51" x14ac:dyDescent="0.25">
      <c r="A47" t="e">
        <f>VLOOKUP(B47,CHOOSE({1,2},BD$6:BD$25,BC$6:BC$25),2,)</f>
        <v>#N/A</v>
      </c>
      <c r="B47" s="18" t="str">
        <f t="shared" si="14"/>
        <v/>
      </c>
      <c r="AU47" s="3">
        <v>4</v>
      </c>
      <c r="AV47" t="str">
        <f t="shared" si="15"/>
        <v>ПО6</v>
      </c>
      <c r="AW47">
        <f t="shared" si="16"/>
        <v>0</v>
      </c>
      <c r="AX47">
        <f t="shared" si="17"/>
        <v>0</v>
      </c>
      <c r="AY47" s="4">
        <f t="shared" si="18"/>
        <v>0</v>
      </c>
    </row>
    <row r="48" spans="1:51" x14ac:dyDescent="0.25">
      <c r="AU48" s="3">
        <v>5</v>
      </c>
      <c r="AV48" t="str">
        <f t="shared" si="15"/>
        <v>ПО9</v>
      </c>
      <c r="AW48">
        <f t="shared" si="16"/>
        <v>0</v>
      </c>
      <c r="AX48">
        <f t="shared" si="17"/>
        <v>0</v>
      </c>
      <c r="AY48" s="4">
        <f t="shared" si="18"/>
        <v>0</v>
      </c>
    </row>
    <row r="49" spans="1:51" ht="15.75" thickBot="1" x14ac:dyDescent="0.3">
      <c r="A49" s="22" t="s">
        <v>55</v>
      </c>
      <c r="AU49" s="3">
        <v>6</v>
      </c>
      <c r="AV49" t="str">
        <f t="shared" si="15"/>
        <v>ПО17</v>
      </c>
      <c r="AW49">
        <f t="shared" si="16"/>
        <v>0</v>
      </c>
      <c r="AX49">
        <f t="shared" si="17"/>
        <v>0</v>
      </c>
      <c r="AY49" s="4">
        <f t="shared" si="18"/>
        <v>0</v>
      </c>
    </row>
    <row r="50" spans="1:51" x14ac:dyDescent="0.25">
      <c r="A50" s="20" t="str">
        <f>VLOOKUP(B50,CHOOSE({1,2},BF$6:BF$25,BE$6:BE$25),2,)</f>
        <v>ПО69</v>
      </c>
      <c r="B50" s="18">
        <f>IFERROR(SMALL($BF$6:$BF$25,COUNTIF($BF$6:$BF$25,0)+ROW(C1)),"")</f>
        <v>1</v>
      </c>
      <c r="AI50" s="15">
        <v>1</v>
      </c>
      <c r="AJ50" s="12" t="s">
        <v>37</v>
      </c>
      <c r="AK50" s="9">
        <v>379.36521916549771</v>
      </c>
      <c r="AL50" s="12" t="s">
        <v>38</v>
      </c>
      <c r="AM50" s="9">
        <v>142.26142825535845</v>
      </c>
      <c r="AN50" s="1"/>
      <c r="AO50" s="2"/>
      <c r="AP50" s="1"/>
      <c r="AQ50" s="2"/>
      <c r="AR50" s="1"/>
      <c r="AS50" s="2"/>
      <c r="AU50" s="3">
        <v>7</v>
      </c>
      <c r="AV50" t="str">
        <f t="shared" si="15"/>
        <v>ПО16</v>
      </c>
      <c r="AW50">
        <f t="shared" si="16"/>
        <v>0</v>
      </c>
      <c r="AX50">
        <f t="shared" si="17"/>
        <v>0</v>
      </c>
      <c r="AY50" s="4">
        <f t="shared" si="18"/>
        <v>0</v>
      </c>
    </row>
    <row r="51" spans="1:51" x14ac:dyDescent="0.25">
      <c r="A51" s="16" t="str">
        <f>VLOOKUP(B51,CHOOSE({1,2},BF$6:BF$25,BE$6:BE$25),2,)</f>
        <v>ПО66</v>
      </c>
      <c r="B51" s="18">
        <f t="shared" ref="B51:B69" si="19">IFERROR(SMALL($BF$6:$BF$25,COUNTIF($BF$6:$BF$25,0)+ROW(C2)),"")</f>
        <v>3</v>
      </c>
      <c r="AI51" s="15">
        <v>2</v>
      </c>
      <c r="AJ51" s="13" t="s">
        <v>38</v>
      </c>
      <c r="AK51" s="10">
        <v>142.26142825535845</v>
      </c>
      <c r="AL51" s="13" t="s">
        <v>39</v>
      </c>
      <c r="AM51" s="10">
        <v>-18.299923809715484</v>
      </c>
      <c r="AN51" s="3"/>
      <c r="AO51" s="4"/>
      <c r="AP51" s="3"/>
      <c r="AQ51" s="4"/>
      <c r="AR51" s="3"/>
      <c r="AS51" s="4"/>
      <c r="AU51" s="3">
        <v>8</v>
      </c>
      <c r="AV51" t="str">
        <f t="shared" si="15"/>
        <v>ПО14</v>
      </c>
      <c r="AW51">
        <f t="shared" si="16"/>
        <v>0</v>
      </c>
      <c r="AX51">
        <f t="shared" si="17"/>
        <v>0</v>
      </c>
      <c r="AY51" s="4">
        <f t="shared" si="18"/>
        <v>0</v>
      </c>
    </row>
    <row r="52" spans="1:51" x14ac:dyDescent="0.25">
      <c r="A52" s="16" t="str">
        <f>VLOOKUP(B52,CHOOSE({1,2},BF$6:BF$25,BE$6:BE$25),2,)</f>
        <v>ПО61</v>
      </c>
      <c r="B52" s="18">
        <f t="shared" si="19"/>
        <v>5</v>
      </c>
      <c r="AI52" s="15">
        <v>3</v>
      </c>
      <c r="AJ52" s="13" t="s">
        <v>39</v>
      </c>
      <c r="AK52" s="10">
        <v>-18.299923809715484</v>
      </c>
      <c r="AL52" s="13" t="s">
        <v>40</v>
      </c>
      <c r="AM52" s="10">
        <v>-251.49737014637259</v>
      </c>
      <c r="AN52" s="3"/>
      <c r="AO52" s="4"/>
      <c r="AP52" s="3"/>
      <c r="AQ52" s="4"/>
      <c r="AR52" s="3"/>
      <c r="AS52" s="4"/>
      <c r="AU52" s="3">
        <v>9</v>
      </c>
      <c r="AV52" t="str">
        <f t="shared" si="15"/>
        <v>ПО8</v>
      </c>
      <c r="AW52">
        <f t="shared" si="16"/>
        <v>0</v>
      </c>
      <c r="AX52">
        <f t="shared" si="17"/>
        <v>0</v>
      </c>
      <c r="AY52" s="4">
        <f t="shared" si="18"/>
        <v>0</v>
      </c>
    </row>
    <row r="53" spans="1:51" x14ac:dyDescent="0.25">
      <c r="A53" s="16" t="str">
        <f>VLOOKUP(B53,CHOOSE({1,2},BF$6:BF$25,BE$6:BE$25),2,)</f>
        <v>ПО619</v>
      </c>
      <c r="B53" s="18">
        <f t="shared" si="19"/>
        <v>7</v>
      </c>
      <c r="AI53" s="15">
        <v>4</v>
      </c>
      <c r="AJ53" s="13" t="s">
        <v>40</v>
      </c>
      <c r="AK53" s="10">
        <v>-251.49737014637259</v>
      </c>
      <c r="AL53" s="13" t="s">
        <v>41</v>
      </c>
      <c r="AM53" s="10">
        <v>-351.70775344856128</v>
      </c>
      <c r="AN53" s="3"/>
      <c r="AO53" s="4"/>
      <c r="AP53" s="3"/>
      <c r="AQ53" s="4"/>
      <c r="AR53" s="3"/>
      <c r="AS53" s="4"/>
      <c r="AU53" s="3">
        <v>10</v>
      </c>
      <c r="AV53" t="str">
        <f t="shared" si="15"/>
        <v>ПО5 нш</v>
      </c>
      <c r="AW53">
        <f t="shared" si="16"/>
        <v>0</v>
      </c>
      <c r="AX53">
        <f t="shared" si="17"/>
        <v>0</v>
      </c>
      <c r="AY53" s="4">
        <f t="shared" si="18"/>
        <v>0</v>
      </c>
    </row>
    <row r="54" spans="1:51" x14ac:dyDescent="0.25">
      <c r="A54" s="16" t="str">
        <f>VLOOKUP(B54,CHOOSE({1,2},BF$6:BF$25,BE$6:BE$25),2,)</f>
        <v>ПО617</v>
      </c>
      <c r="B54" s="18">
        <f t="shared" si="19"/>
        <v>9</v>
      </c>
      <c r="AI54" s="15">
        <v>5</v>
      </c>
      <c r="AJ54" s="13" t="s">
        <v>41</v>
      </c>
      <c r="AK54" s="10">
        <v>-351.70775344856128</v>
      </c>
      <c r="AL54" s="13" t="s">
        <v>42</v>
      </c>
      <c r="AM54" s="10">
        <v>-359.40656873989803</v>
      </c>
      <c r="AN54" s="3"/>
      <c r="AO54" s="4"/>
      <c r="AP54" s="3"/>
      <c r="AQ54" s="4"/>
      <c r="AR54" s="3"/>
      <c r="AS54" s="4"/>
      <c r="AU54" s="3">
        <v>11</v>
      </c>
      <c r="AV54" t="str">
        <f t="shared" si="15"/>
        <v>ПО11</v>
      </c>
      <c r="AW54">
        <f t="shared" si="16"/>
        <v>0</v>
      </c>
      <c r="AX54">
        <f t="shared" si="17"/>
        <v>0</v>
      </c>
      <c r="AY54" s="4">
        <f t="shared" si="18"/>
        <v>0</v>
      </c>
    </row>
    <row r="55" spans="1:51" x14ac:dyDescent="0.25">
      <c r="A55" s="16" t="str">
        <f>VLOOKUP(B55,CHOOSE({1,2},BF$6:BF$25,BE$6:BE$25),2,)</f>
        <v>ПО617</v>
      </c>
      <c r="B55" s="18">
        <f t="shared" si="19"/>
        <v>9</v>
      </c>
      <c r="AI55" s="15">
        <v>6</v>
      </c>
      <c r="AJ55" s="13" t="s">
        <v>42</v>
      </c>
      <c r="AK55" s="10">
        <v>-359.40656873989803</v>
      </c>
      <c r="AL55" s="13" t="s">
        <v>43</v>
      </c>
      <c r="AM55" s="10">
        <v>-447.1626409563944</v>
      </c>
      <c r="AN55" s="3"/>
      <c r="AO55" s="4"/>
      <c r="AP55" s="3"/>
      <c r="AQ55" s="4"/>
      <c r="AR55" s="3"/>
      <c r="AS55" s="4"/>
      <c r="AU55" s="3">
        <v>12</v>
      </c>
      <c r="AV55" t="str">
        <f t="shared" si="15"/>
        <v>ПО12 нш</v>
      </c>
      <c r="AW55">
        <f t="shared" si="16"/>
        <v>0</v>
      </c>
      <c r="AX55">
        <f t="shared" si="17"/>
        <v>0</v>
      </c>
      <c r="AY55" s="4">
        <f t="shared" si="18"/>
        <v>0</v>
      </c>
    </row>
    <row r="56" spans="1:51" x14ac:dyDescent="0.25">
      <c r="A56" s="16" t="str">
        <f>VLOOKUP(B56,CHOOSE({1,2},BF$6:BF$25,BE$6:BE$25),2,)</f>
        <v>ПО618</v>
      </c>
      <c r="B56" s="18">
        <f t="shared" si="19"/>
        <v>10</v>
      </c>
      <c r="AI56" s="15">
        <v>7</v>
      </c>
      <c r="AJ56" s="13" t="s">
        <v>43</v>
      </c>
      <c r="AK56" s="10">
        <v>-447.1626409563944</v>
      </c>
      <c r="AL56" s="13" t="s">
        <v>44</v>
      </c>
      <c r="AM56" s="10">
        <v>-455.95621299979649</v>
      </c>
      <c r="AN56" s="3"/>
      <c r="AO56" s="4"/>
      <c r="AP56" s="3"/>
      <c r="AQ56" s="4"/>
      <c r="AR56" s="3"/>
      <c r="AS56" s="4"/>
      <c r="AU56" s="3">
        <v>13</v>
      </c>
      <c r="AV56" t="str">
        <f t="shared" si="15"/>
        <v>ПО3</v>
      </c>
      <c r="AW56">
        <f t="shared" si="16"/>
        <v>0</v>
      </c>
      <c r="AX56">
        <f t="shared" si="17"/>
        <v>0</v>
      </c>
      <c r="AY56" s="4">
        <f t="shared" si="18"/>
        <v>0</v>
      </c>
    </row>
    <row r="57" spans="1:51" x14ac:dyDescent="0.25">
      <c r="A57" s="16" t="str">
        <f>VLOOKUP(B57,CHOOSE({1,2},BF$6:BF$25,BE$6:BE$25),2,)</f>
        <v>ПО614</v>
      </c>
      <c r="B57" s="18">
        <f t="shared" si="19"/>
        <v>11</v>
      </c>
      <c r="AI57" s="15">
        <v>8</v>
      </c>
      <c r="AJ57" s="13" t="s">
        <v>44</v>
      </c>
      <c r="AK57" s="10">
        <v>-455.95621299979649</v>
      </c>
      <c r="AL57" s="3"/>
      <c r="AM57" s="4"/>
      <c r="AN57" s="3"/>
      <c r="AO57" s="4"/>
      <c r="AP57" s="3"/>
      <c r="AQ57" s="4"/>
      <c r="AR57" s="3"/>
      <c r="AS57" s="4"/>
      <c r="AU57" s="3">
        <v>14</v>
      </c>
      <c r="AV57" t="str">
        <f t="shared" si="15"/>
        <v>ПО15</v>
      </c>
      <c r="AW57">
        <f t="shared" si="16"/>
        <v>0</v>
      </c>
      <c r="AX57">
        <f t="shared" si="17"/>
        <v>0</v>
      </c>
      <c r="AY57" s="4">
        <f t="shared" si="18"/>
        <v>0</v>
      </c>
    </row>
    <row r="58" spans="1:51" x14ac:dyDescent="0.25">
      <c r="A58" s="16" t="str">
        <f>VLOOKUP(B58,CHOOSE({1,2},BF$6:BF$25,BE$6:BE$25),2,)</f>
        <v>ПО614</v>
      </c>
      <c r="B58" s="18">
        <f t="shared" si="19"/>
        <v>11</v>
      </c>
      <c r="AI58" s="15">
        <v>9</v>
      </c>
      <c r="AJ58" s="13" t="s">
        <v>45</v>
      </c>
      <c r="AK58" s="10">
        <v>-536.44949771238964</v>
      </c>
      <c r="AL58" s="3"/>
      <c r="AM58" s="4"/>
      <c r="AN58" s="3"/>
      <c r="AO58" s="4"/>
      <c r="AP58" s="3"/>
      <c r="AQ58" s="4"/>
      <c r="AR58" s="3"/>
      <c r="AS58" s="4"/>
      <c r="AU58" s="3">
        <v>15</v>
      </c>
      <c r="AV58" t="str">
        <f t="shared" si="15"/>
        <v>ПО18</v>
      </c>
      <c r="AW58">
        <f t="shared" si="16"/>
        <v>0</v>
      </c>
      <c r="AX58">
        <f t="shared" si="17"/>
        <v>0</v>
      </c>
      <c r="AY58" s="4">
        <f t="shared" si="18"/>
        <v>0</v>
      </c>
    </row>
    <row r="59" spans="1:51" x14ac:dyDescent="0.25">
      <c r="A59" s="16" t="str">
        <f>VLOOKUP(B59,CHOOSE({1,2},BF$6:BF$25,BE$6:BE$25),2,)</f>
        <v>ПО612 нш</v>
      </c>
      <c r="B59" s="18">
        <f t="shared" si="19"/>
        <v>12</v>
      </c>
      <c r="AI59" s="15">
        <v>10</v>
      </c>
      <c r="AJ59" s="13" t="s">
        <v>46</v>
      </c>
      <c r="AK59" s="10">
        <v>-619.47875129708461</v>
      </c>
      <c r="AL59" s="3"/>
      <c r="AM59" s="4"/>
      <c r="AN59" s="3"/>
      <c r="AO59" s="4"/>
      <c r="AP59" s="3"/>
      <c r="AQ59" s="4"/>
      <c r="AR59" s="3"/>
      <c r="AS59" s="4"/>
      <c r="AU59" s="3">
        <v>16</v>
      </c>
      <c r="AV59" t="str">
        <f t="shared" si="15"/>
        <v>ПО4</v>
      </c>
      <c r="AW59">
        <f t="shared" si="16"/>
        <v>0</v>
      </c>
      <c r="AX59">
        <f t="shared" si="17"/>
        <v>0</v>
      </c>
      <c r="AY59" s="4">
        <f t="shared" si="18"/>
        <v>0</v>
      </c>
    </row>
    <row r="60" spans="1:51" x14ac:dyDescent="0.25">
      <c r="A60" s="16" t="str">
        <f>VLOOKUP(B60,CHOOSE({1,2},BF$6:BF$25,BE$6:BE$25),2,)</f>
        <v>ПО63 нш</v>
      </c>
      <c r="B60" s="18">
        <f>IFERROR(SMALL($BF$6:$BF$25,COUNTIF($BF$6:$BF$25,0)+ROW(C11)),"")</f>
        <v>13</v>
      </c>
      <c r="AI60" s="15">
        <v>11</v>
      </c>
      <c r="AJ60" s="13" t="s">
        <v>47</v>
      </c>
      <c r="AK60" s="10">
        <v>-676.87426659381345</v>
      </c>
      <c r="AL60" s="3"/>
      <c r="AM60" s="4"/>
      <c r="AN60" s="3"/>
      <c r="AO60" s="4"/>
      <c r="AP60" s="3"/>
      <c r="AQ60" s="4"/>
      <c r="AR60" s="3"/>
      <c r="AS60" s="4"/>
      <c r="AU60" s="3">
        <v>17</v>
      </c>
      <c r="AV60">
        <f t="shared" si="15"/>
        <v>0</v>
      </c>
      <c r="AW60">
        <f t="shared" si="16"/>
        <v>0</v>
      </c>
      <c r="AX60">
        <f t="shared" si="17"/>
        <v>0</v>
      </c>
      <c r="AY60" s="4">
        <f t="shared" si="18"/>
        <v>0</v>
      </c>
    </row>
    <row r="61" spans="1:51" x14ac:dyDescent="0.25">
      <c r="A61" s="16" t="str">
        <f>VLOOKUP(B61,CHOOSE({1,2},BF$6:BF$25,BE$6:BE$25),2,)</f>
        <v>ПО63 нш</v>
      </c>
      <c r="B61" s="18">
        <f t="shared" si="19"/>
        <v>13</v>
      </c>
      <c r="AI61" s="15">
        <v>12</v>
      </c>
      <c r="AJ61" s="13" t="s">
        <v>48</v>
      </c>
      <c r="AK61" s="10">
        <v>-761.80666701155542</v>
      </c>
      <c r="AL61" s="3"/>
      <c r="AM61" s="4"/>
      <c r="AN61" s="3"/>
      <c r="AO61" s="4"/>
      <c r="AP61" s="3"/>
      <c r="AQ61" s="4"/>
      <c r="AR61" s="3"/>
      <c r="AS61" s="4"/>
      <c r="AU61" s="3">
        <v>18</v>
      </c>
      <c r="AV61">
        <f t="shared" si="15"/>
        <v>0</v>
      </c>
      <c r="AW61">
        <f t="shared" si="16"/>
        <v>0</v>
      </c>
      <c r="AX61">
        <f t="shared" si="17"/>
        <v>0</v>
      </c>
      <c r="AY61" s="4">
        <f t="shared" si="18"/>
        <v>0</v>
      </c>
    </row>
    <row r="62" spans="1:51" ht="15.75" thickBot="1" x14ac:dyDescent="0.3">
      <c r="A62" s="16" t="str">
        <f>VLOOKUP(B62,CHOOSE({1,2},BF$6:BF$25,BE$6:BE$25),2,)</f>
        <v>ПО610</v>
      </c>
      <c r="B62" s="36">
        <f t="shared" si="19"/>
        <v>14</v>
      </c>
      <c r="AI62" s="15">
        <v>13</v>
      </c>
      <c r="AJ62" s="13" t="s">
        <v>49</v>
      </c>
      <c r="AK62" s="10">
        <v>-810.31838155899425</v>
      </c>
      <c r="AL62" s="3"/>
      <c r="AM62" s="4"/>
      <c r="AN62" s="3"/>
      <c r="AO62" s="4"/>
      <c r="AP62" s="3"/>
      <c r="AQ62" s="4"/>
      <c r="AR62" s="3"/>
      <c r="AS62" s="4"/>
      <c r="AU62" s="5">
        <v>19</v>
      </c>
      <c r="AV62" s="8">
        <f t="shared" si="15"/>
        <v>0</v>
      </c>
      <c r="AW62" s="8">
        <f t="shared" si="16"/>
        <v>0</v>
      </c>
      <c r="AX62" s="8">
        <f t="shared" si="17"/>
        <v>0</v>
      </c>
      <c r="AY62" s="6">
        <f t="shared" si="18"/>
        <v>0</v>
      </c>
    </row>
    <row r="63" spans="1:51" x14ac:dyDescent="0.25">
      <c r="A63" s="16" t="str">
        <f>VLOOKUP(B63,CHOOSE({1,2},BF$6:BF$25,BE$6:BE$25),2,)</f>
        <v>ПО65</v>
      </c>
      <c r="B63" s="36">
        <f t="shared" si="19"/>
        <v>15</v>
      </c>
      <c r="AI63" s="15">
        <v>14</v>
      </c>
      <c r="AJ63" s="13" t="s">
        <v>50</v>
      </c>
      <c r="AK63" s="10">
        <v>-865.84214041003918</v>
      </c>
      <c r="AL63" s="3"/>
      <c r="AM63" s="4"/>
      <c r="AN63" s="3"/>
      <c r="AO63" s="4"/>
      <c r="AP63" s="3"/>
      <c r="AQ63" s="4"/>
      <c r="AR63" s="3"/>
      <c r="AS63" s="4"/>
      <c r="AU63" s="3">
        <v>1</v>
      </c>
      <c r="AV63" t="str">
        <f>AP6</f>
        <v>ПО14</v>
      </c>
      <c r="AW63">
        <f>AP28</f>
        <v>0</v>
      </c>
      <c r="AX63">
        <f>AP50</f>
        <v>0</v>
      </c>
      <c r="AY63" s="4">
        <f>AP72</f>
        <v>0</v>
      </c>
    </row>
    <row r="64" spans="1:51" x14ac:dyDescent="0.25">
      <c r="A64" s="16" t="str">
        <f>VLOOKUP(B64,CHOOSE({1,2},BF$6:BF$25,BE$6:BE$25),2,)</f>
        <v>ПО65</v>
      </c>
      <c r="B64" s="36">
        <f t="shared" si="19"/>
        <v>15</v>
      </c>
      <c r="AI64" s="15">
        <v>15</v>
      </c>
      <c r="AJ64" s="13" t="s">
        <v>51</v>
      </c>
      <c r="AK64" s="10">
        <v>-872.01318452937346</v>
      </c>
      <c r="AL64" s="3"/>
      <c r="AM64" s="4"/>
      <c r="AN64" s="3"/>
      <c r="AO64" s="4"/>
      <c r="AP64" s="3"/>
      <c r="AQ64" s="4"/>
      <c r="AR64" s="3"/>
      <c r="AS64" s="4"/>
      <c r="AU64" s="3">
        <v>2</v>
      </c>
      <c r="AV64" t="str">
        <f t="shared" ref="AV64:AV81" si="20">AP7</f>
        <v>ПО5 нш</v>
      </c>
      <c r="AW64">
        <f t="shared" ref="AW64:AW81" si="21">AP29</f>
        <v>0</v>
      </c>
      <c r="AX64">
        <f t="shared" ref="AX64:AX81" si="22">AP51</f>
        <v>0</v>
      </c>
      <c r="AY64" s="4">
        <f t="shared" ref="AY64:AY81" si="23">AP73</f>
        <v>0</v>
      </c>
    </row>
    <row r="65" spans="1:51" x14ac:dyDescent="0.25">
      <c r="A65" s="16" t="str">
        <f>VLOOKUP(B65,CHOOSE({1,2},BF$6:BF$25,BE$6:BE$25),2,)</f>
        <v>ПО615</v>
      </c>
      <c r="B65" s="36">
        <f t="shared" si="19"/>
        <v>16</v>
      </c>
      <c r="AI65" s="15">
        <v>16</v>
      </c>
      <c r="AJ65" s="13" t="s">
        <v>52</v>
      </c>
      <c r="AK65" s="10">
        <v>-997.66636908856333</v>
      </c>
      <c r="AL65" s="3"/>
      <c r="AM65" s="4"/>
      <c r="AN65" s="3"/>
      <c r="AO65" s="4"/>
      <c r="AP65" s="3"/>
      <c r="AQ65" s="4"/>
      <c r="AR65" s="3"/>
      <c r="AS65" s="4"/>
      <c r="AU65" s="3">
        <v>3</v>
      </c>
      <c r="AV65" t="str">
        <f t="shared" si="20"/>
        <v>ПО16</v>
      </c>
      <c r="AW65">
        <f t="shared" si="21"/>
        <v>0</v>
      </c>
      <c r="AX65">
        <f t="shared" si="22"/>
        <v>0</v>
      </c>
      <c r="AY65" s="4">
        <f t="shared" si="23"/>
        <v>0</v>
      </c>
    </row>
    <row r="66" spans="1:51" x14ac:dyDescent="0.25">
      <c r="A66" s="16" t="str">
        <f>VLOOKUP(B66,CHOOSE({1,2},BF$6:BF$25,BE$6:BE$25),2,)</f>
        <v>ПО67</v>
      </c>
      <c r="B66" s="36">
        <f t="shared" si="19"/>
        <v>17</v>
      </c>
      <c r="AI66" s="15">
        <v>17</v>
      </c>
      <c r="AJ66" s="13" t="s">
        <v>53</v>
      </c>
      <c r="AK66" s="10">
        <v>-1015.8439349980515</v>
      </c>
      <c r="AL66" s="3"/>
      <c r="AM66" s="4"/>
      <c r="AN66" s="3"/>
      <c r="AO66" s="4"/>
      <c r="AP66" s="3"/>
      <c r="AQ66" s="4"/>
      <c r="AR66" s="3"/>
      <c r="AS66" s="4"/>
      <c r="AU66" s="3">
        <v>4</v>
      </c>
      <c r="AV66" t="str">
        <f t="shared" si="20"/>
        <v>ПО8</v>
      </c>
      <c r="AW66">
        <f t="shared" si="21"/>
        <v>0</v>
      </c>
      <c r="AX66">
        <f t="shared" si="22"/>
        <v>0</v>
      </c>
      <c r="AY66" s="4">
        <f t="shared" si="23"/>
        <v>0</v>
      </c>
    </row>
    <row r="67" spans="1:51" x14ac:dyDescent="0.25">
      <c r="A67" s="16" t="str">
        <f>VLOOKUP(B67,CHOOSE({1,2},BF$6:BF$25,BE$6:BE$25),2,)</f>
        <v>ПО68</v>
      </c>
      <c r="B67" s="36">
        <f t="shared" si="19"/>
        <v>18</v>
      </c>
      <c r="AI67" s="15">
        <v>18</v>
      </c>
      <c r="AJ67" s="13" t="s">
        <v>54</v>
      </c>
      <c r="AK67" s="10">
        <v>-1220.9089251531329</v>
      </c>
      <c r="AL67" s="3"/>
      <c r="AM67" s="4"/>
      <c r="AN67" s="3"/>
      <c r="AO67" s="4"/>
      <c r="AP67" s="3"/>
      <c r="AQ67" s="4"/>
      <c r="AR67" s="3"/>
      <c r="AS67" s="4"/>
      <c r="AU67" s="3">
        <v>5</v>
      </c>
      <c r="AV67" t="str">
        <f t="shared" si="20"/>
        <v>ПО11</v>
      </c>
      <c r="AW67">
        <f t="shared" si="21"/>
        <v>0</v>
      </c>
      <c r="AX67">
        <f t="shared" si="22"/>
        <v>0</v>
      </c>
      <c r="AY67" s="4">
        <f t="shared" si="23"/>
        <v>0</v>
      </c>
    </row>
    <row r="68" spans="1:51" ht="15.75" thickBot="1" x14ac:dyDescent="0.3">
      <c r="A68" s="16" t="str">
        <f>VLOOKUP(B68,CHOOSE({1,2},BF$6:BF$25,BE$6:BE$25),2,)</f>
        <v/>
      </c>
      <c r="B68" s="36">
        <f t="shared" si="19"/>
        <v>751</v>
      </c>
      <c r="AI68" s="15">
        <v>19</v>
      </c>
      <c r="AJ68" s="14"/>
      <c r="AK68" s="11"/>
      <c r="AL68" s="5"/>
      <c r="AM68" s="6"/>
      <c r="AN68" s="5"/>
      <c r="AO68" s="6"/>
      <c r="AP68" s="5"/>
      <c r="AQ68" s="6"/>
      <c r="AR68" s="5"/>
      <c r="AS68" s="6"/>
      <c r="AU68" s="3">
        <v>6</v>
      </c>
      <c r="AV68" t="str">
        <f t="shared" si="20"/>
        <v>ПО3</v>
      </c>
      <c r="AW68">
        <f t="shared" si="21"/>
        <v>0</v>
      </c>
      <c r="AX68">
        <f t="shared" si="22"/>
        <v>0</v>
      </c>
      <c r="AY68" s="4">
        <f t="shared" si="23"/>
        <v>0</v>
      </c>
    </row>
    <row r="69" spans="1:51" x14ac:dyDescent="0.25">
      <c r="A69" t="e">
        <f>VLOOKUP(B69,CHOOSE({1,2},BF$6:BF$25,BE$6:BE$25),2,)</f>
        <v>#N/A</v>
      </c>
      <c r="B69" t="str">
        <f t="shared" si="19"/>
        <v/>
      </c>
      <c r="AU69" s="3">
        <v>7</v>
      </c>
      <c r="AV69" t="str">
        <f t="shared" si="20"/>
        <v>ПО12 нш</v>
      </c>
      <c r="AW69">
        <f t="shared" si="21"/>
        <v>0</v>
      </c>
      <c r="AX69">
        <f t="shared" si="22"/>
        <v>0</v>
      </c>
      <c r="AY69" s="4">
        <f t="shared" si="23"/>
        <v>0</v>
      </c>
    </row>
    <row r="70" spans="1:51" x14ac:dyDescent="0.25">
      <c r="AU70" s="3">
        <v>8</v>
      </c>
      <c r="AV70" t="str">
        <f t="shared" si="20"/>
        <v>ПО18</v>
      </c>
      <c r="AW70">
        <f t="shared" si="21"/>
        <v>0</v>
      </c>
      <c r="AX70">
        <f t="shared" si="22"/>
        <v>0</v>
      </c>
      <c r="AY70" s="4">
        <f t="shared" si="23"/>
        <v>0</v>
      </c>
    </row>
    <row r="71" spans="1:51" ht="15.75" thickBot="1" x14ac:dyDescent="0.3">
      <c r="A71" s="22" t="s">
        <v>55</v>
      </c>
      <c r="AU71" s="3">
        <v>9</v>
      </c>
      <c r="AV71" t="str">
        <f t="shared" si="20"/>
        <v>ПО2</v>
      </c>
      <c r="AW71">
        <f t="shared" si="21"/>
        <v>0</v>
      </c>
      <c r="AX71">
        <f t="shared" si="22"/>
        <v>0</v>
      </c>
      <c r="AY71" s="4">
        <f t="shared" si="23"/>
        <v>0</v>
      </c>
    </row>
    <row r="72" spans="1:51" x14ac:dyDescent="0.25">
      <c r="A72" s="20" t="str">
        <f>VLOOKUP(B72,CHOOSE({1,2},BH$6:BH$25,BG$6:BG$25),2,)</f>
        <v>ПО69</v>
      </c>
      <c r="B72" s="18">
        <f>IFERROR(SMALL($BH$6:$BH$25,COUNTIF($BH$6:$BH$25,0)+ROW(C1)),"")</f>
        <v>2</v>
      </c>
      <c r="AI72" s="15">
        <v>1</v>
      </c>
      <c r="AJ72" s="12" t="s">
        <v>37</v>
      </c>
      <c r="AK72" s="9">
        <v>379.36521916549771</v>
      </c>
      <c r="AL72" s="7"/>
      <c r="AM72" s="2"/>
      <c r="AN72" s="1"/>
      <c r="AO72" s="2"/>
      <c r="AP72" s="1"/>
      <c r="AQ72" s="2"/>
      <c r="AR72" s="12" t="s">
        <v>37</v>
      </c>
      <c r="AS72" s="9">
        <v>379.36521916549771</v>
      </c>
      <c r="AU72" s="3">
        <v>10</v>
      </c>
      <c r="AV72" t="str">
        <f t="shared" si="20"/>
        <v>ПО4</v>
      </c>
      <c r="AW72">
        <f t="shared" si="21"/>
        <v>0</v>
      </c>
      <c r="AX72">
        <f t="shared" si="22"/>
        <v>0</v>
      </c>
      <c r="AY72" s="4">
        <f t="shared" si="23"/>
        <v>0</v>
      </c>
    </row>
    <row r="73" spans="1:51" x14ac:dyDescent="0.25">
      <c r="A73" s="16" t="str">
        <f>VLOOKUP(B73,CHOOSE({1,2},BH$6:BH$25,BG$6:BG$25),2,)</f>
        <v>ПО66</v>
      </c>
      <c r="B73" s="18">
        <f t="shared" ref="B73:B92" si="24">IFERROR(SMALL($BH$6:$BH$25,COUNTIF($BH$6:$BH$25,0)+ROW(C2)),"")</f>
        <v>4</v>
      </c>
      <c r="AI73" s="15">
        <v>2</v>
      </c>
      <c r="AJ73" s="13" t="s">
        <v>38</v>
      </c>
      <c r="AK73" s="10">
        <v>142.26142825535845</v>
      </c>
      <c r="AM73" s="4"/>
      <c r="AN73" s="3"/>
      <c r="AO73" s="4"/>
      <c r="AP73" s="3"/>
      <c r="AQ73" s="4"/>
      <c r="AR73" s="13" t="s">
        <v>38</v>
      </c>
      <c r="AS73" s="10">
        <v>142.26142825535845</v>
      </c>
      <c r="AU73" s="3">
        <v>11</v>
      </c>
      <c r="AV73">
        <f t="shared" si="20"/>
        <v>0</v>
      </c>
      <c r="AW73">
        <f t="shared" si="21"/>
        <v>0</v>
      </c>
      <c r="AX73">
        <f t="shared" si="22"/>
        <v>0</v>
      </c>
      <c r="AY73" s="4">
        <f t="shared" si="23"/>
        <v>0</v>
      </c>
    </row>
    <row r="74" spans="1:51" x14ac:dyDescent="0.25">
      <c r="A74" s="16" t="str">
        <f>VLOOKUP(B74,CHOOSE({1,2},BH$6:BH$25,BG$6:BG$25),2,)</f>
        <v>ПО61</v>
      </c>
      <c r="B74" s="18">
        <f t="shared" si="24"/>
        <v>6</v>
      </c>
      <c r="AI74" s="15">
        <v>3</v>
      </c>
      <c r="AJ74" s="13" t="s">
        <v>39</v>
      </c>
      <c r="AK74" s="10">
        <v>-18.299923809715484</v>
      </c>
      <c r="AM74" s="4"/>
      <c r="AN74" s="3"/>
      <c r="AO74" s="4"/>
      <c r="AP74" s="3"/>
      <c r="AQ74" s="4"/>
      <c r="AR74" s="13" t="s">
        <v>39</v>
      </c>
      <c r="AS74" s="10">
        <v>-18.299923809715484</v>
      </c>
      <c r="AU74" s="3">
        <v>12</v>
      </c>
      <c r="AV74">
        <f t="shared" si="20"/>
        <v>0</v>
      </c>
      <c r="AW74">
        <f t="shared" si="21"/>
        <v>0</v>
      </c>
      <c r="AX74">
        <f t="shared" si="22"/>
        <v>0</v>
      </c>
      <c r="AY74" s="4">
        <f t="shared" si="23"/>
        <v>0</v>
      </c>
    </row>
    <row r="75" spans="1:51" x14ac:dyDescent="0.25">
      <c r="A75" s="16" t="str">
        <f>VLOOKUP(B75,CHOOSE({1,2},BH$6:BH$25,BG$6:BG$25),2,)</f>
        <v>ПО63 нш</v>
      </c>
      <c r="B75" s="18">
        <f t="shared" si="24"/>
        <v>7</v>
      </c>
      <c r="AI75" s="15">
        <v>4</v>
      </c>
      <c r="AJ75" s="13" t="s">
        <v>40</v>
      </c>
      <c r="AK75" s="10">
        <v>-251.49737014637259</v>
      </c>
      <c r="AM75" s="4"/>
      <c r="AN75" s="3"/>
      <c r="AO75" s="4"/>
      <c r="AP75" s="3"/>
      <c r="AQ75" s="4"/>
      <c r="AR75" s="13" t="s">
        <v>40</v>
      </c>
      <c r="AS75" s="10">
        <v>-251.49737014637259</v>
      </c>
      <c r="AU75" s="3">
        <v>13</v>
      </c>
      <c r="AV75">
        <f t="shared" si="20"/>
        <v>0</v>
      </c>
      <c r="AW75">
        <f t="shared" si="21"/>
        <v>0</v>
      </c>
      <c r="AX75">
        <f t="shared" si="22"/>
        <v>0</v>
      </c>
      <c r="AY75" s="4">
        <f t="shared" si="23"/>
        <v>0</v>
      </c>
    </row>
    <row r="76" spans="1:51" x14ac:dyDescent="0.25">
      <c r="A76" s="16" t="str">
        <f>VLOOKUP(B76,CHOOSE({1,2},BH$6:BH$25,BG$6:BG$25),2,)</f>
        <v>ПО619</v>
      </c>
      <c r="B76" s="18">
        <f t="shared" si="24"/>
        <v>8</v>
      </c>
      <c r="AI76" s="15">
        <v>5</v>
      </c>
      <c r="AJ76" s="13" t="s">
        <v>41</v>
      </c>
      <c r="AK76" s="10">
        <v>-351.70775344856128</v>
      </c>
      <c r="AM76" s="4"/>
      <c r="AN76" s="3"/>
      <c r="AO76" s="4"/>
      <c r="AP76" s="3"/>
      <c r="AQ76" s="4"/>
      <c r="AR76" s="13" t="s">
        <v>41</v>
      </c>
      <c r="AS76" s="10">
        <v>-351.70775344856128</v>
      </c>
      <c r="AU76" s="3">
        <v>14</v>
      </c>
      <c r="AV76">
        <f t="shared" si="20"/>
        <v>0</v>
      </c>
      <c r="AW76">
        <f t="shared" si="21"/>
        <v>0</v>
      </c>
      <c r="AX76">
        <f t="shared" si="22"/>
        <v>0</v>
      </c>
      <c r="AY76" s="4">
        <f t="shared" si="23"/>
        <v>0</v>
      </c>
    </row>
    <row r="77" spans="1:51" x14ac:dyDescent="0.25">
      <c r="A77" s="16" t="str">
        <f>VLOOKUP(B77,CHOOSE({1,2},BH$6:BH$25,BG$6:BG$25),2,)</f>
        <v>ПО619</v>
      </c>
      <c r="B77" s="18">
        <f t="shared" si="24"/>
        <v>8</v>
      </c>
      <c r="AI77" s="15">
        <v>6</v>
      </c>
      <c r="AJ77" s="13" t="s">
        <v>42</v>
      </c>
      <c r="AK77" s="10">
        <v>-359.40656873989803</v>
      </c>
      <c r="AM77" s="4"/>
      <c r="AN77" s="3"/>
      <c r="AO77" s="4"/>
      <c r="AP77" s="3"/>
      <c r="AQ77" s="4"/>
      <c r="AR77" s="13" t="s">
        <v>42</v>
      </c>
      <c r="AS77" s="10">
        <v>-359.40656873989803</v>
      </c>
      <c r="AU77" s="3">
        <v>15</v>
      </c>
      <c r="AV77">
        <f t="shared" si="20"/>
        <v>0</v>
      </c>
      <c r="AW77">
        <f t="shared" si="21"/>
        <v>0</v>
      </c>
      <c r="AX77">
        <f t="shared" si="22"/>
        <v>0</v>
      </c>
      <c r="AY77" s="4">
        <f t="shared" si="23"/>
        <v>0</v>
      </c>
    </row>
    <row r="78" spans="1:51" x14ac:dyDescent="0.25">
      <c r="A78" s="16" t="str">
        <f>VLOOKUP(B78,CHOOSE({1,2},BH$6:BH$25,BG$6:BG$25),2,)</f>
        <v>ПО62</v>
      </c>
      <c r="B78" s="18">
        <f t="shared" si="24"/>
        <v>9</v>
      </c>
      <c r="AI78" s="15">
        <v>7</v>
      </c>
      <c r="AJ78" s="13" t="s">
        <v>43</v>
      </c>
      <c r="AK78" s="10">
        <v>-447.1626409563944</v>
      </c>
      <c r="AM78" s="4"/>
      <c r="AN78" s="3"/>
      <c r="AO78" s="4"/>
      <c r="AP78" s="3"/>
      <c r="AQ78" s="4"/>
      <c r="AR78" s="3"/>
      <c r="AS78" s="4"/>
      <c r="AU78" s="3">
        <v>16</v>
      </c>
      <c r="AV78">
        <f t="shared" si="20"/>
        <v>0</v>
      </c>
      <c r="AW78">
        <f t="shared" si="21"/>
        <v>0</v>
      </c>
      <c r="AX78">
        <f t="shared" si="22"/>
        <v>0</v>
      </c>
      <c r="AY78" s="4">
        <f t="shared" si="23"/>
        <v>0</v>
      </c>
    </row>
    <row r="79" spans="1:51" x14ac:dyDescent="0.25">
      <c r="A79" s="16" t="str">
        <f>VLOOKUP(B79,CHOOSE({1,2},BH$6:BH$25,BG$6:BG$25),2,)</f>
        <v>ПО617</v>
      </c>
      <c r="B79" s="18">
        <f t="shared" si="24"/>
        <v>10</v>
      </c>
      <c r="AI79" s="15">
        <v>8</v>
      </c>
      <c r="AJ79" s="13" t="s">
        <v>44</v>
      </c>
      <c r="AK79" s="10">
        <v>-455.95621299979649</v>
      </c>
      <c r="AM79" s="4"/>
      <c r="AN79" s="3"/>
      <c r="AO79" s="4"/>
      <c r="AP79" s="3"/>
      <c r="AQ79" s="4"/>
      <c r="AR79" s="3"/>
      <c r="AS79" s="4"/>
      <c r="AU79" s="3">
        <v>17</v>
      </c>
      <c r="AV79">
        <f t="shared" si="20"/>
        <v>0</v>
      </c>
      <c r="AW79">
        <f t="shared" si="21"/>
        <v>0</v>
      </c>
      <c r="AX79">
        <f t="shared" si="22"/>
        <v>0</v>
      </c>
      <c r="AY79" s="4">
        <f t="shared" si="23"/>
        <v>0</v>
      </c>
    </row>
    <row r="80" spans="1:51" x14ac:dyDescent="0.25">
      <c r="A80" s="16" t="str">
        <f>VLOOKUP(B80,CHOOSE({1,2},BH$6:BH$25,BG$6:BG$25),2,)</f>
        <v>ПО617</v>
      </c>
      <c r="B80" s="18">
        <f t="shared" si="24"/>
        <v>10</v>
      </c>
      <c r="AI80" s="15">
        <v>9</v>
      </c>
      <c r="AJ80" s="13" t="s">
        <v>45</v>
      </c>
      <c r="AK80" s="10">
        <v>-536.44949771238964</v>
      </c>
      <c r="AM80" s="4"/>
      <c r="AN80" s="3"/>
      <c r="AO80" s="4"/>
      <c r="AP80" s="3"/>
      <c r="AQ80" s="4"/>
      <c r="AR80" s="3"/>
      <c r="AS80" s="4"/>
      <c r="AU80" s="3">
        <v>18</v>
      </c>
      <c r="AV80">
        <f t="shared" si="20"/>
        <v>0</v>
      </c>
      <c r="AW80">
        <f t="shared" si="21"/>
        <v>0</v>
      </c>
      <c r="AX80">
        <f t="shared" si="22"/>
        <v>0</v>
      </c>
      <c r="AY80" s="4">
        <f t="shared" si="23"/>
        <v>0</v>
      </c>
    </row>
    <row r="81" spans="1:51" ht="15.75" thickBot="1" x14ac:dyDescent="0.3">
      <c r="A81" s="16" t="str">
        <f>VLOOKUP(B81,CHOOSE({1,2},BH$6:BH$25,BG$6:BG$25),2,)</f>
        <v>ПО611</v>
      </c>
      <c r="B81" s="18">
        <f t="shared" si="24"/>
        <v>11</v>
      </c>
      <c r="AI81" s="15">
        <v>10</v>
      </c>
      <c r="AJ81" s="13" t="s">
        <v>46</v>
      </c>
      <c r="AK81" s="10">
        <v>-619.47875129708461</v>
      </c>
      <c r="AM81" s="4"/>
      <c r="AN81" s="3"/>
      <c r="AO81" s="4"/>
      <c r="AP81" s="3"/>
      <c r="AQ81" s="4"/>
      <c r="AR81" s="3"/>
      <c r="AS81" s="4"/>
      <c r="AU81" s="5">
        <v>19</v>
      </c>
      <c r="AV81" s="8">
        <f t="shared" si="20"/>
        <v>0</v>
      </c>
      <c r="AW81" s="8">
        <f t="shared" si="21"/>
        <v>0</v>
      </c>
      <c r="AX81" s="8">
        <f t="shared" si="22"/>
        <v>0</v>
      </c>
      <c r="AY81" s="6">
        <f t="shared" si="23"/>
        <v>0</v>
      </c>
    </row>
    <row r="82" spans="1:51" x14ac:dyDescent="0.25">
      <c r="A82" s="16" t="str">
        <f>VLOOKUP(B82,CHOOSE({1,2},BH$6:BH$25,BG$6:BG$25),2,)</f>
        <v>ПО614</v>
      </c>
      <c r="B82" s="18">
        <f t="shared" si="24"/>
        <v>12</v>
      </c>
      <c r="AI82" s="15">
        <v>11</v>
      </c>
      <c r="AJ82" s="13" t="s">
        <v>47</v>
      </c>
      <c r="AK82" s="10">
        <v>-676.87426659381345</v>
      </c>
      <c r="AM82" s="4"/>
      <c r="AN82" s="3"/>
      <c r="AO82" s="4"/>
      <c r="AP82" s="3"/>
      <c r="AQ82" s="4"/>
      <c r="AR82" s="3"/>
      <c r="AS82" s="4"/>
      <c r="AU82" s="3">
        <v>1</v>
      </c>
      <c r="AV82" t="str">
        <f>AR6</f>
        <v>ПО6</v>
      </c>
      <c r="AW82">
        <f>AR28</f>
        <v>0</v>
      </c>
      <c r="AX82">
        <f>AR50</f>
        <v>0</v>
      </c>
      <c r="AY82" s="4" t="str">
        <f>AR72</f>
        <v>ПО69</v>
      </c>
    </row>
    <row r="83" spans="1:51" x14ac:dyDescent="0.25">
      <c r="A83" s="16" t="str">
        <f>VLOOKUP(B83,CHOOSE({1,2},BH$6:BH$25,BG$6:BG$25),2,)</f>
        <v>ПО614</v>
      </c>
      <c r="B83" s="18">
        <f t="shared" si="24"/>
        <v>12</v>
      </c>
      <c r="AI83" s="15">
        <v>12</v>
      </c>
      <c r="AJ83" s="13" t="s">
        <v>48</v>
      </c>
      <c r="AK83" s="10">
        <v>-761.80666701155542</v>
      </c>
      <c r="AM83" s="4"/>
      <c r="AN83" s="3"/>
      <c r="AO83" s="4"/>
      <c r="AP83" s="3"/>
      <c r="AQ83" s="4"/>
      <c r="AR83" s="3"/>
      <c r="AS83" s="4"/>
      <c r="AU83" s="3">
        <v>2</v>
      </c>
      <c r="AV83" t="str">
        <f t="shared" ref="AV83:AV100" si="25">AR7</f>
        <v>ПО17</v>
      </c>
      <c r="AW83">
        <f t="shared" ref="AW83:AW100" si="26">AR29</f>
        <v>0</v>
      </c>
      <c r="AX83">
        <f t="shared" ref="AX83:AX100" si="27">AR51</f>
        <v>0</v>
      </c>
      <c r="AY83" s="4" t="str">
        <f t="shared" ref="AY83:AY100" si="28">AR73</f>
        <v>ПО66</v>
      </c>
    </row>
    <row r="84" spans="1:51" x14ac:dyDescent="0.25">
      <c r="A84" s="16" t="str">
        <f>VLOOKUP(B84,CHOOSE({1,2},BH$6:BH$25,BG$6:BG$25),2,)</f>
        <v>ПО616</v>
      </c>
      <c r="B84" s="18">
        <f t="shared" si="24"/>
        <v>13</v>
      </c>
      <c r="AI84" s="15">
        <v>13</v>
      </c>
      <c r="AJ84" s="13" t="s">
        <v>49</v>
      </c>
      <c r="AK84" s="10">
        <v>-810.31838155899425</v>
      </c>
      <c r="AM84" s="4"/>
      <c r="AN84" s="3"/>
      <c r="AO84" s="4"/>
      <c r="AP84" s="3"/>
      <c r="AQ84" s="4"/>
      <c r="AR84" s="3"/>
      <c r="AS84" s="4"/>
      <c r="AU84" s="3">
        <v>3</v>
      </c>
      <c r="AV84" t="str">
        <f t="shared" si="25"/>
        <v>ПО14</v>
      </c>
      <c r="AW84">
        <f t="shared" si="26"/>
        <v>0</v>
      </c>
      <c r="AX84">
        <f t="shared" si="27"/>
        <v>0</v>
      </c>
      <c r="AY84" s="4" t="str">
        <f t="shared" si="28"/>
        <v>ПО61</v>
      </c>
    </row>
    <row r="85" spans="1:51" x14ac:dyDescent="0.25">
      <c r="A85" s="16" t="str">
        <f>VLOOKUP(B85,CHOOSE({1,2},BH$6:BH$25,BG$6:BG$25),2,)</f>
        <v>ПО610</v>
      </c>
      <c r="B85" s="18">
        <f t="shared" si="24"/>
        <v>14</v>
      </c>
      <c r="AI85" s="15">
        <v>14</v>
      </c>
      <c r="AJ85" s="13" t="s">
        <v>50</v>
      </c>
      <c r="AK85" s="10">
        <v>-865.84214041003918</v>
      </c>
      <c r="AM85" s="4"/>
      <c r="AN85" s="3"/>
      <c r="AO85" s="4"/>
      <c r="AP85" s="3"/>
      <c r="AQ85" s="4"/>
      <c r="AR85" s="3"/>
      <c r="AS85" s="4"/>
      <c r="AU85" s="3">
        <v>4</v>
      </c>
      <c r="AV85" t="str">
        <f t="shared" si="25"/>
        <v>ПО5 нш</v>
      </c>
      <c r="AW85">
        <f t="shared" si="26"/>
        <v>0</v>
      </c>
      <c r="AX85">
        <f t="shared" si="27"/>
        <v>0</v>
      </c>
      <c r="AY85" s="4" t="str">
        <f t="shared" si="28"/>
        <v>ПО619</v>
      </c>
    </row>
    <row r="86" spans="1:51" x14ac:dyDescent="0.25">
      <c r="A86" s="16" t="str">
        <f>VLOOKUP(B86,CHOOSE({1,2},BH$6:BH$25,BG$6:BG$25),2,)</f>
        <v>ПО613</v>
      </c>
      <c r="B86" s="18">
        <f t="shared" si="24"/>
        <v>15</v>
      </c>
      <c r="AI86" s="15">
        <v>15</v>
      </c>
      <c r="AJ86" s="13" t="s">
        <v>51</v>
      </c>
      <c r="AK86" s="10">
        <v>-872.01318452937346</v>
      </c>
      <c r="AM86" s="4"/>
      <c r="AN86" s="3"/>
      <c r="AO86" s="4"/>
      <c r="AP86" s="3"/>
      <c r="AQ86" s="4"/>
      <c r="AR86" s="3"/>
      <c r="AS86" s="4"/>
      <c r="AU86" s="3">
        <v>5</v>
      </c>
      <c r="AV86" t="str">
        <f t="shared" si="25"/>
        <v>ПО16</v>
      </c>
      <c r="AW86">
        <f t="shared" si="26"/>
        <v>0</v>
      </c>
      <c r="AX86">
        <f t="shared" si="27"/>
        <v>0</v>
      </c>
      <c r="AY86" s="4" t="str">
        <f t="shared" si="28"/>
        <v>ПО617</v>
      </c>
    </row>
    <row r="87" spans="1:51" x14ac:dyDescent="0.25">
      <c r="A87" s="16" t="str">
        <f>VLOOKUP(B87,CHOOSE({1,2},BH$6:BH$25,BG$6:BG$25),2,)</f>
        <v>ПО615</v>
      </c>
      <c r="B87" s="18">
        <f t="shared" si="24"/>
        <v>16</v>
      </c>
      <c r="AI87" s="15">
        <v>16</v>
      </c>
      <c r="AJ87" s="13" t="s">
        <v>52</v>
      </c>
      <c r="AK87" s="10">
        <v>-997.66636908856333</v>
      </c>
      <c r="AM87" s="4"/>
      <c r="AN87" s="3"/>
      <c r="AO87" s="4"/>
      <c r="AP87" s="3"/>
      <c r="AQ87" s="4"/>
      <c r="AR87" s="3"/>
      <c r="AS87" s="4"/>
      <c r="AU87" s="3">
        <v>6</v>
      </c>
      <c r="AV87" t="str">
        <f t="shared" si="25"/>
        <v>ПО8</v>
      </c>
      <c r="AW87">
        <f t="shared" si="26"/>
        <v>0</v>
      </c>
      <c r="AX87">
        <f t="shared" si="27"/>
        <v>0</v>
      </c>
      <c r="AY87" s="4" t="str">
        <f t="shared" si="28"/>
        <v>ПО614</v>
      </c>
    </row>
    <row r="88" spans="1:51" x14ac:dyDescent="0.25">
      <c r="A88" s="16" t="str">
        <f>VLOOKUP(B88,CHOOSE({1,2},BH$6:BH$25,BG$6:BG$25),2,)</f>
        <v>ПО67</v>
      </c>
      <c r="B88" s="18">
        <f t="shared" si="24"/>
        <v>17</v>
      </c>
      <c r="AI88" s="15">
        <v>17</v>
      </c>
      <c r="AJ88" s="13" t="s">
        <v>53</v>
      </c>
      <c r="AK88" s="10">
        <v>-1015.8439349980515</v>
      </c>
      <c r="AM88" s="4"/>
      <c r="AN88" s="3"/>
      <c r="AO88" s="4"/>
      <c r="AP88" s="3"/>
      <c r="AQ88" s="4"/>
      <c r="AR88" s="3"/>
      <c r="AS88" s="4"/>
      <c r="AU88" s="3">
        <v>7</v>
      </c>
      <c r="AV88" t="str">
        <f t="shared" si="25"/>
        <v>ПО11</v>
      </c>
      <c r="AW88">
        <f t="shared" si="26"/>
        <v>0</v>
      </c>
      <c r="AX88">
        <f t="shared" si="27"/>
        <v>0</v>
      </c>
      <c r="AY88" s="4">
        <f t="shared" si="28"/>
        <v>0</v>
      </c>
    </row>
    <row r="89" spans="1:51" x14ac:dyDescent="0.25">
      <c r="A89" s="16" t="str">
        <f>VLOOKUP(B89,CHOOSE({1,2},BH$6:BH$25,BG$6:BG$25),2,)</f>
        <v>ПО68</v>
      </c>
      <c r="B89" s="18">
        <f t="shared" si="24"/>
        <v>18</v>
      </c>
      <c r="AI89" s="15">
        <v>18</v>
      </c>
      <c r="AJ89" s="13" t="s">
        <v>54</v>
      </c>
      <c r="AK89" s="10">
        <v>-1220.9089251531329</v>
      </c>
      <c r="AM89" s="4"/>
      <c r="AN89" s="3"/>
      <c r="AO89" s="4"/>
      <c r="AP89" s="3"/>
      <c r="AQ89" s="4"/>
      <c r="AR89" s="3"/>
      <c r="AS89" s="4"/>
      <c r="AU89" s="3">
        <v>8</v>
      </c>
      <c r="AV89">
        <f t="shared" si="25"/>
        <v>0</v>
      </c>
      <c r="AW89">
        <f t="shared" si="26"/>
        <v>0</v>
      </c>
      <c r="AX89">
        <f t="shared" si="27"/>
        <v>0</v>
      </c>
      <c r="AY89" s="4">
        <f t="shared" si="28"/>
        <v>0</v>
      </c>
    </row>
    <row r="90" spans="1:51" ht="15.75" thickBot="1" x14ac:dyDescent="0.3">
      <c r="A90" s="16" t="str">
        <f>VLOOKUP(B90,CHOOSE({1,2},BH$6:BH$25,BG$6:BG$25),2,)</f>
        <v/>
      </c>
      <c r="B90" s="19">
        <f t="shared" si="24"/>
        <v>758</v>
      </c>
      <c r="AI90" s="15">
        <v>19</v>
      </c>
      <c r="AJ90" s="14"/>
      <c r="AK90" s="11"/>
      <c r="AL90" s="8"/>
      <c r="AM90" s="6"/>
      <c r="AN90" s="5"/>
      <c r="AO90" s="6"/>
      <c r="AP90" s="5"/>
      <c r="AQ90" s="6"/>
      <c r="AR90" s="5"/>
      <c r="AS90" s="6"/>
      <c r="AU90" s="3">
        <v>9</v>
      </c>
      <c r="AV90">
        <f t="shared" si="25"/>
        <v>0</v>
      </c>
      <c r="AW90">
        <f t="shared" si="26"/>
        <v>0</v>
      </c>
      <c r="AX90">
        <f t="shared" si="27"/>
        <v>0</v>
      </c>
      <c r="AY90" s="4">
        <f t="shared" si="28"/>
        <v>0</v>
      </c>
    </row>
    <row r="91" spans="1:51" x14ac:dyDescent="0.25">
      <c r="B91" t="str">
        <f t="shared" si="24"/>
        <v/>
      </c>
      <c r="AU91" s="3">
        <v>10</v>
      </c>
      <c r="AV91">
        <f t="shared" si="25"/>
        <v>0</v>
      </c>
      <c r="AW91">
        <f t="shared" si="26"/>
        <v>0</v>
      </c>
      <c r="AX91">
        <f t="shared" si="27"/>
        <v>0</v>
      </c>
      <c r="AY91" s="4">
        <f t="shared" si="28"/>
        <v>0</v>
      </c>
    </row>
    <row r="92" spans="1:51" x14ac:dyDescent="0.25">
      <c r="B92" t="str">
        <f t="shared" si="24"/>
        <v/>
      </c>
      <c r="AU92" s="3">
        <v>11</v>
      </c>
      <c r="AV92">
        <f t="shared" si="25"/>
        <v>0</v>
      </c>
      <c r="AW92">
        <f t="shared" si="26"/>
        <v>0</v>
      </c>
      <c r="AX92">
        <f t="shared" si="27"/>
        <v>0</v>
      </c>
      <c r="AY92" s="4">
        <f t="shared" si="28"/>
        <v>0</v>
      </c>
    </row>
    <row r="93" spans="1:51" x14ac:dyDescent="0.25">
      <c r="AU93" s="3">
        <v>12</v>
      </c>
      <c r="AV93">
        <f t="shared" si="25"/>
        <v>0</v>
      </c>
      <c r="AW93">
        <f t="shared" si="26"/>
        <v>0</v>
      </c>
      <c r="AX93">
        <f t="shared" si="27"/>
        <v>0</v>
      </c>
      <c r="AY93" s="4">
        <f t="shared" si="28"/>
        <v>0</v>
      </c>
    </row>
    <row r="94" spans="1:51" x14ac:dyDescent="0.25">
      <c r="AU94" s="3">
        <v>13</v>
      </c>
      <c r="AV94">
        <f t="shared" si="25"/>
        <v>0</v>
      </c>
      <c r="AW94">
        <f t="shared" si="26"/>
        <v>0</v>
      </c>
      <c r="AX94">
        <f t="shared" si="27"/>
        <v>0</v>
      </c>
      <c r="AY94" s="4">
        <f t="shared" si="28"/>
        <v>0</v>
      </c>
    </row>
    <row r="95" spans="1:51" x14ac:dyDescent="0.25">
      <c r="AU95" s="3">
        <v>14</v>
      </c>
      <c r="AV95">
        <f t="shared" si="25"/>
        <v>0</v>
      </c>
      <c r="AW95">
        <f t="shared" si="26"/>
        <v>0</v>
      </c>
      <c r="AX95">
        <f t="shared" si="27"/>
        <v>0</v>
      </c>
      <c r="AY95" s="4">
        <f t="shared" si="28"/>
        <v>0</v>
      </c>
    </row>
    <row r="96" spans="1:51" x14ac:dyDescent="0.25">
      <c r="AU96" s="3">
        <v>15</v>
      </c>
      <c r="AV96">
        <f t="shared" si="25"/>
        <v>0</v>
      </c>
      <c r="AW96">
        <f t="shared" si="26"/>
        <v>0</v>
      </c>
      <c r="AX96">
        <f t="shared" si="27"/>
        <v>0</v>
      </c>
      <c r="AY96" s="4">
        <f t="shared" si="28"/>
        <v>0</v>
      </c>
    </row>
    <row r="97" spans="47:51" x14ac:dyDescent="0.25">
      <c r="AU97" s="3">
        <v>16</v>
      </c>
      <c r="AV97">
        <f t="shared" si="25"/>
        <v>0</v>
      </c>
      <c r="AW97">
        <f t="shared" si="26"/>
        <v>0</v>
      </c>
      <c r="AX97">
        <f t="shared" si="27"/>
        <v>0</v>
      </c>
      <c r="AY97" s="4">
        <f t="shared" si="28"/>
        <v>0</v>
      </c>
    </row>
    <row r="98" spans="47:51" x14ac:dyDescent="0.25">
      <c r="AU98" s="3">
        <v>17</v>
      </c>
      <c r="AV98">
        <f t="shared" si="25"/>
        <v>0</v>
      </c>
      <c r="AW98">
        <f t="shared" si="26"/>
        <v>0</v>
      </c>
      <c r="AX98">
        <f t="shared" si="27"/>
        <v>0</v>
      </c>
      <c r="AY98" s="4">
        <f t="shared" si="28"/>
        <v>0</v>
      </c>
    </row>
    <row r="99" spans="47:51" x14ac:dyDescent="0.25">
      <c r="AU99" s="3">
        <v>18</v>
      </c>
      <c r="AV99">
        <f t="shared" si="25"/>
        <v>0</v>
      </c>
      <c r="AW99">
        <f t="shared" si="26"/>
        <v>0</v>
      </c>
      <c r="AX99">
        <f t="shared" si="27"/>
        <v>0</v>
      </c>
      <c r="AY99" s="4">
        <f t="shared" si="28"/>
        <v>0</v>
      </c>
    </row>
    <row r="100" spans="47:51" ht="15.75" thickBot="1" x14ac:dyDescent="0.3">
      <c r="AU100" s="5">
        <v>19</v>
      </c>
      <c r="AV100" s="8">
        <f t="shared" si="25"/>
        <v>0</v>
      </c>
      <c r="AW100" s="8">
        <f t="shared" si="26"/>
        <v>0</v>
      </c>
      <c r="AX100" s="8">
        <f t="shared" si="27"/>
        <v>0</v>
      </c>
      <c r="AY100" s="6">
        <f t="shared" si="28"/>
        <v>0</v>
      </c>
    </row>
  </sheetData>
  <mergeCells count="1">
    <mergeCell ref="AU3:BH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2024-05-30T11:15:36Z</dcterms:created>
  <dcterms:modified xsi:type="dcterms:W3CDTF">2024-05-30T18:56:37Z</dcterms:modified>
</cp:coreProperties>
</file>