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БИБЛИОТЕКИ\Downloads\"/>
    </mc:Choice>
  </mc:AlternateContent>
  <xr:revisionPtr revIDLastSave="0" documentId="13_ncr:1_{C5A9C3B6-377B-4217-9D25-8B4EA038B7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латёжные поручен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9" i="1"/>
  <c r="H8" i="1"/>
  <c r="H7" i="1"/>
  <c r="H4" i="1"/>
  <c r="H12" i="1"/>
  <c r="H11" i="1"/>
  <c r="H14" i="1"/>
  <c r="H13" i="1"/>
  <c r="H10" i="1"/>
  <c r="I12" i="1"/>
  <c r="I13" i="1"/>
  <c r="I7" i="1"/>
  <c r="I4" i="1"/>
  <c r="I5" i="1"/>
  <c r="I10" i="1"/>
  <c r="I6" i="1"/>
  <c r="I11" i="1"/>
  <c r="I15" i="1"/>
  <c r="I8" i="1"/>
  <c r="I9" i="1"/>
  <c r="I14" i="1"/>
  <c r="J16" i="1" l="1"/>
  <c r="J24" i="1"/>
  <c r="J32" i="1"/>
  <c r="J17" i="1"/>
  <c r="J25" i="1"/>
  <c r="J18" i="1"/>
  <c r="J26" i="1"/>
  <c r="J34" i="1"/>
  <c r="J22" i="1"/>
  <c r="J33" i="1"/>
  <c r="J19" i="1"/>
  <c r="J27" i="1"/>
  <c r="J35" i="1"/>
  <c r="J37" i="1"/>
  <c r="J30" i="1"/>
  <c r="J20" i="1"/>
  <c r="J28" i="1"/>
  <c r="J36" i="1"/>
  <c r="J29" i="1"/>
  <c r="J23" i="1"/>
  <c r="J21" i="1"/>
  <c r="J31" i="1"/>
  <c r="J13" i="1"/>
  <c r="J5" i="1"/>
  <c r="J10" i="1"/>
  <c r="J8" i="1"/>
  <c r="J7" i="1"/>
  <c r="J14" i="1"/>
  <c r="J12" i="1"/>
  <c r="J4" i="1"/>
  <c r="K4" i="1" s="1"/>
  <c r="J11" i="1"/>
  <c r="J9" i="1"/>
  <c r="J15" i="1"/>
  <c r="J6" i="1"/>
</calcChain>
</file>

<file path=xl/sharedStrings.xml><?xml version="1.0" encoding="utf-8"?>
<sst xmlns="http://schemas.openxmlformats.org/spreadsheetml/2006/main" count="107" uniqueCount="61">
  <si>
    <t>Номер</t>
  </si>
  <si>
    <t>Дата</t>
  </si>
  <si>
    <t>Сумма</t>
  </si>
  <si>
    <t>Назначение</t>
  </si>
  <si>
    <t>Плательщик</t>
  </si>
  <si>
    <t>21.03.2023</t>
  </si>
  <si>
    <t>Единый налоговый платеж. НДФЛ за период с 23.02.2023г. по 22.03.2023г.</t>
  </si>
  <si>
    <t>Единый налоговый платеж. НДФЛ за период с 23.01.2023г. по 22.02.2023г.</t>
  </si>
  <si>
    <t>Единый налоговый платеж. НДФЛ за период с 01.01.2023г. по 22.01.2023г.</t>
  </si>
  <si>
    <t>23.03.2023</t>
  </si>
  <si>
    <t>Страховые взносы в СФР на обязательное социальное страхование от несчастных случаев на производстве и профессиональных заболеваний за январь-февраль 2023 года. Регистрационный номер в СФР 087-109-082809.</t>
  </si>
  <si>
    <t>14.04.2023</t>
  </si>
  <si>
    <t>Страховые взносы в СФР на обязательное социальное страхование от несчастных случаев на производстве и профессиональных заболеваний за март 2023 года. Регистрационный номер в СФР 087-109-082809.</t>
  </si>
  <si>
    <t>26.04.2023</t>
  </si>
  <si>
    <t>Единый налоговый платеж. НДФЛ за период с 23.03.2023г. по 22.04.2023г. В том числе НДС - 0.00 рублей.</t>
  </si>
  <si>
    <t>03.05.2023</t>
  </si>
  <si>
    <t>Единый налоговый платеж. Страховые взносы за январь 2023 г.</t>
  </si>
  <si>
    <t>15.05.2023</t>
  </si>
  <si>
    <t>Страховые взносы в СФР на обязательное социальное страхование от несчастных случаев на производстве и профессиональных заболеваний за апрель 2023 года. Регистрационный номер в СФР 087-109-082809.</t>
  </si>
  <si>
    <t>16.05.2023</t>
  </si>
  <si>
    <t>Единый налоговый платеж. Страховые взносы за февраль 2023 г.</t>
  </si>
  <si>
    <t>23.05.2023</t>
  </si>
  <si>
    <t>Единый налоговый платеж. Страховые взносы за апрель 2023 г. В том числе НДС - 0.00 рублей.</t>
  </si>
  <si>
    <t>Единый налоговый платеж. Страховые взносы за март 2023 г. В том числе НДС - 0.00 рублей.</t>
  </si>
  <si>
    <t>25.05.2023</t>
  </si>
  <si>
    <t>Единый налоговый платеж.</t>
  </si>
  <si>
    <t>Единый налоговый платеж. НДФЛ за период с 23.04.2023г. по 22.05.2023г. В том числе НДС - 0.00 рублей.</t>
  </si>
  <si>
    <t>05.06.2023</t>
  </si>
  <si>
    <t>Единый налоговый платеж. В том числе НДС - 0.00 рублей.</t>
  </si>
  <si>
    <t>12.06.2023</t>
  </si>
  <si>
    <t>Единый налоговый платеж. УСН 1 кв.2023г.</t>
  </si>
  <si>
    <t>Страховые взносы в СФР на обязательное социальное страхование от несчастных случаев на производстве и профессиональных заболеваний за май 2023 года. Регистрационный номер в СФР 087-109-082809.</t>
  </si>
  <si>
    <t>19.06.2023</t>
  </si>
  <si>
    <t>Единый налоговый платеж. Страховые взносы 05.2023г.</t>
  </si>
  <si>
    <t>23.06.2023</t>
  </si>
  <si>
    <t>Единый налоговый платеж. НДФЛ за период с 23.05.2023г. по 22.06.2023г. В том числе НДС - 0.00 рублей.</t>
  </si>
  <si>
    <t>14.07.2023</t>
  </si>
  <si>
    <t>Страховые взносы в СФР на обязательное социальное страхование от несчастных случаев на производстве и профессиональных заболеваний за июнь 2023 года. Регистрационный номер в СФР 087-109-082809.</t>
  </si>
  <si>
    <t>24.07.2023</t>
  </si>
  <si>
    <t>Единый налоговый платеж. НДФЛ за период с 23.06.2023г. по 22.07.2023г. В том числе НДС - 0.00 рублей.</t>
  </si>
  <si>
    <t>16.08.2023</t>
  </si>
  <si>
    <t>Страховые взносы в СФР на обязательное социальное страхование от несчастных случаев на производстве и профессиональных заболеваний за июль 2023 года. Регистрационный номер в СФР 087-109-082809.</t>
  </si>
  <si>
    <t>21.08.2023</t>
  </si>
  <si>
    <t>Пополнение ЕНС. НДС не облагается.</t>
  </si>
  <si>
    <t>Единый налоговый платеж. УСН 2 кв.2023г. В том числе НДС - 0.00 рублей.</t>
  </si>
  <si>
    <t>Единый налоговый платеж. Страховые взносы 06.2023г. В том числе НДС - 0.00 рублей.</t>
  </si>
  <si>
    <t>28.08.2023</t>
  </si>
  <si>
    <t>Единый налоговый платеж. НДС не облагается.</t>
  </si>
  <si>
    <t>14.09.2023</t>
  </si>
  <si>
    <t>Страховые взносы в СФР на обязательное социальное страхование от несчастных случаев на производстве и профессиональных заболеваний за 08.2023 года. Регистрационный номер в СФР 087-109-082809.</t>
  </si>
  <si>
    <t>25.09.2023</t>
  </si>
  <si>
    <t>Единый налоговый платеж по сроку 28.09.2023 г. НДС не облагается.</t>
  </si>
  <si>
    <t>30.10.2023</t>
  </si>
  <si>
    <t>Единый налоговый платеж по сроку 30.10.2023 (УСН)
 НДС не облагается.</t>
  </si>
  <si>
    <t>Единый налоговый платеж по сроку 30.10.2023
 НДС не облагается.</t>
  </si>
  <si>
    <t>20.11.2023</t>
  </si>
  <si>
    <t>Страховые взносы в СФР на обязательное социальное страхование от несчастных случаев на производстве и профессиональных заболеваний за 10.2023 года. Регистрационный номер в СФР 087-109-082809.</t>
  </si>
  <si>
    <t>27.11.2023</t>
  </si>
  <si>
    <t>Единый налоговый платеж по сроку 30.10.2023 г. (УСН)
 НДС не облагается.</t>
  </si>
  <si>
    <t>Единый налоговый платеж по сроку 28.11.2023 г.
 НДС не облагается.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</si>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</sst>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6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</font>
    <font>
      <sz val="12"/>
      <color theme="1"/>
      <name val="Roboto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2" borderId="2" xfId="0" applyNumberFormat="1" applyFont="1" applyFill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7"/>
  <sheetViews>
    <sheetView tabSelected="1" workbookViewId="0">
      <selection activeCell="M3" sqref="M3"/>
    </sheetView>
  </sheetViews>
  <sheetFormatPr defaultRowHeight="15" x14ac:dyDescent="0.25"/>
  <cols>
    <col min="1" max="1" width="6.42578125" bestFit="1" customWidth="1"/>
    <col min="2" max="2" width="10" style="2" customWidth="1"/>
    <col min="3" max="3" width="9.85546875" style="5" bestFit="1" customWidth="1"/>
    <col min="4" max="4" width="51" style="2" customWidth="1"/>
    <col min="5" max="5" width="11.7109375" style="2" bestFit="1" customWidth="1"/>
    <col min="6" max="6" width="5.42578125" customWidth="1"/>
    <col min="7" max="7" width="17.28515625" bestFit="1" customWidth="1"/>
    <col min="8" max="8" width="10" bestFit="1" customWidth="1"/>
    <col min="9" max="10" width="22.140625" hidden="1" customWidth="1"/>
    <col min="11" max="11" width="0" hidden="1" customWidth="1"/>
  </cols>
  <sheetData>
    <row r="2" spans="1:11" ht="15.75" thickBot="1" x14ac:dyDescent="0.3"/>
    <row r="3" spans="1:11" s="2" customFormat="1" ht="24.9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11" ht="25.5" x14ac:dyDescent="0.25">
      <c r="A4" s="8">
        <v>135</v>
      </c>
      <c r="B4" s="9" t="s">
        <v>5</v>
      </c>
      <c r="C4" s="10">
        <v>26773</v>
      </c>
      <c r="D4" s="9" t="s">
        <v>6</v>
      </c>
      <c r="E4" s="9" t="s">
        <v>60</v>
      </c>
      <c r="G4" s="3">
        <v>44927</v>
      </c>
      <c r="H4" s="6">
        <f>C6+C7+C10</f>
        <v>79850.09</v>
      </c>
      <c r="I4" s="11" t="str">
        <f t="shared" ref="I4:I15" ca="1" si="0">IFERROR(_xlfn.FORMULATEXT(H4),"")</f>
        <v>=C6+C7+C10</v>
      </c>
      <c r="J4" s="11" t="str">
        <f t="shared" ref="J4:J37" ca="1" si="1">INDEX($I$4:$I$15,MATCH("*"&amp;ADDRESS(ROW(C4),3,4,1)&amp;"*",$I$4:$I$15,0))</f>
        <v>=C4+C8+C14</v>
      </c>
      <c r="K4" s="12" t="b">
        <f ca="1">ISTEXT($J4)</f>
        <v>1</v>
      </c>
    </row>
    <row r="5" spans="1:11" ht="25.5" x14ac:dyDescent="0.25">
      <c r="A5" s="8">
        <v>136</v>
      </c>
      <c r="B5" s="9" t="s">
        <v>5</v>
      </c>
      <c r="C5" s="10">
        <v>28976</v>
      </c>
      <c r="D5" s="9" t="s">
        <v>7</v>
      </c>
      <c r="E5" s="9" t="s">
        <v>60</v>
      </c>
      <c r="G5" s="4">
        <v>44958</v>
      </c>
      <c r="H5" s="6">
        <f>C5+C12</f>
        <v>92533.989999999991</v>
      </c>
      <c r="I5" s="11" t="str">
        <f t="shared" ca="1" si="0"/>
        <v>=C5+C12</v>
      </c>
      <c r="J5" s="11" t="str">
        <f t="shared" ca="1" si="1"/>
        <v>=C5+C12</v>
      </c>
    </row>
    <row r="6" spans="1:11" ht="25.5" x14ac:dyDescent="0.25">
      <c r="A6" s="8">
        <v>137</v>
      </c>
      <c r="B6" s="9" t="s">
        <v>5</v>
      </c>
      <c r="C6" s="10">
        <v>15124</v>
      </c>
      <c r="D6" s="9" t="s">
        <v>8</v>
      </c>
      <c r="E6" s="9" t="s">
        <v>60</v>
      </c>
      <c r="G6" s="4">
        <v>44986</v>
      </c>
      <c r="H6" s="6">
        <f>C4+C8+C14</f>
        <v>97494.62</v>
      </c>
      <c r="I6" s="11" t="str">
        <f t="shared" ca="1" si="0"/>
        <v>=C4+C8+C14</v>
      </c>
      <c r="J6" s="11" t="str">
        <f t="shared" ca="1" si="1"/>
        <v>=C6+C7+C10</v>
      </c>
    </row>
    <row r="7" spans="1:11" ht="51" x14ac:dyDescent="0.25">
      <c r="A7" s="8">
        <v>148</v>
      </c>
      <c r="B7" s="9" t="s">
        <v>9</v>
      </c>
      <c r="C7" s="10">
        <v>849.56</v>
      </c>
      <c r="D7" s="9" t="s">
        <v>10</v>
      </c>
      <c r="E7" s="9" t="s">
        <v>60</v>
      </c>
      <c r="G7" s="3">
        <v>45017</v>
      </c>
      <c r="H7" s="6">
        <f>C9+C11+C13+C18</f>
        <v>213455.11</v>
      </c>
      <c r="I7" s="11" t="str">
        <f t="shared" ca="1" si="0"/>
        <v>=C9+C11+C13+C18</v>
      </c>
      <c r="J7" s="11" t="str">
        <f t="shared" ca="1" si="1"/>
        <v>=C6+C7+C10</v>
      </c>
    </row>
    <row r="8" spans="1:11" ht="51" x14ac:dyDescent="0.25">
      <c r="A8" s="8">
        <v>149</v>
      </c>
      <c r="B8" s="9" t="s">
        <v>11</v>
      </c>
      <c r="C8" s="10">
        <v>468.36</v>
      </c>
      <c r="D8" s="9" t="s">
        <v>12</v>
      </c>
      <c r="E8" s="9" t="s">
        <v>60</v>
      </c>
      <c r="G8" s="4">
        <v>45047</v>
      </c>
      <c r="H8" s="6">
        <f>C16+C17</f>
        <v>99623.34</v>
      </c>
      <c r="I8" s="11" t="str">
        <f t="shared" ca="1" si="0"/>
        <v>=C16+C17</v>
      </c>
      <c r="J8" s="11" t="str">
        <f t="shared" ca="1" si="1"/>
        <v>=C4+C8+C14</v>
      </c>
    </row>
    <row r="9" spans="1:11" ht="25.5" x14ac:dyDescent="0.25">
      <c r="A9" s="8">
        <v>156</v>
      </c>
      <c r="B9" s="9" t="s">
        <v>13</v>
      </c>
      <c r="C9" s="10">
        <v>32519</v>
      </c>
      <c r="D9" s="9" t="s">
        <v>14</v>
      </c>
      <c r="E9" s="9" t="s">
        <v>60</v>
      </c>
      <c r="G9" s="4">
        <v>45078</v>
      </c>
      <c r="H9" s="6">
        <f>C19+C20+C21</f>
        <v>91250.4</v>
      </c>
      <c r="I9" s="11" t="str">
        <f t="shared" ca="1" si="0"/>
        <v>=C19+C20+C21</v>
      </c>
      <c r="J9" s="11" t="str">
        <f t="shared" ca="1" si="1"/>
        <v>=C9+C11+C13+C18</v>
      </c>
    </row>
    <row r="10" spans="1:11" ht="25.5" x14ac:dyDescent="0.25">
      <c r="A10" s="8">
        <v>184</v>
      </c>
      <c r="B10" s="9" t="s">
        <v>15</v>
      </c>
      <c r="C10" s="10">
        <v>63876.53</v>
      </c>
      <c r="D10" s="9" t="s">
        <v>16</v>
      </c>
      <c r="E10" s="9" t="s">
        <v>60</v>
      </c>
      <c r="G10" s="3">
        <v>45108</v>
      </c>
      <c r="H10" s="6">
        <f>C22+C23+C24+C25+C26</f>
        <v>231145.9</v>
      </c>
      <c r="I10" s="11" t="str">
        <f t="shared" ca="1" si="0"/>
        <v>=C22+C23+C24+C25+C26</v>
      </c>
      <c r="J10" s="11" t="str">
        <f t="shared" ca="1" si="1"/>
        <v>=C6+C7+C10</v>
      </c>
    </row>
    <row r="11" spans="1:11" ht="51" x14ac:dyDescent="0.25">
      <c r="A11" s="8">
        <v>195</v>
      </c>
      <c r="B11" s="9" t="s">
        <v>17</v>
      </c>
      <c r="C11" s="10">
        <v>475.89</v>
      </c>
      <c r="D11" s="9" t="s">
        <v>18</v>
      </c>
      <c r="E11" s="9" t="s">
        <v>60</v>
      </c>
      <c r="G11" s="4">
        <v>45139</v>
      </c>
      <c r="H11" s="6">
        <f>C27+C28+C29</f>
        <v>162306.35</v>
      </c>
      <c r="I11" s="11" t="str">
        <f t="shared" ca="1" si="0"/>
        <v>=C27+C28+C29</v>
      </c>
      <c r="J11" s="11" t="str">
        <f t="shared" ca="1" si="1"/>
        <v>=C9+C11+C13+C18</v>
      </c>
    </row>
    <row r="12" spans="1:11" ht="25.5" x14ac:dyDescent="0.25">
      <c r="A12" s="8">
        <v>171</v>
      </c>
      <c r="B12" s="9" t="s">
        <v>19</v>
      </c>
      <c r="C12" s="10">
        <v>63557.99</v>
      </c>
      <c r="D12" s="9" t="s">
        <v>20</v>
      </c>
      <c r="E12" s="9" t="s">
        <v>60</v>
      </c>
      <c r="G12" s="4">
        <v>45170</v>
      </c>
      <c r="H12" s="6">
        <f>C30+C31+C32</f>
        <v>105731.13</v>
      </c>
      <c r="I12" s="11" t="str">
        <f t="shared" ca="1" si="0"/>
        <v>=C30+C31+C32</v>
      </c>
      <c r="J12" s="11" t="str">
        <f t="shared" ca="1" si="1"/>
        <v>=C5+C12</v>
      </c>
    </row>
    <row r="13" spans="1:11" ht="25.5" x14ac:dyDescent="0.25">
      <c r="A13" s="8">
        <v>169</v>
      </c>
      <c r="B13" s="9" t="s">
        <v>21</v>
      </c>
      <c r="C13" s="10">
        <v>71384.22</v>
      </c>
      <c r="D13" s="9" t="s">
        <v>22</v>
      </c>
      <c r="E13" s="9" t="s">
        <v>60</v>
      </c>
      <c r="G13" s="3">
        <v>45200</v>
      </c>
      <c r="H13" s="6">
        <f>C33+C34+C35+C36</f>
        <v>285561.13</v>
      </c>
      <c r="I13" s="11" t="str">
        <f t="shared" ca="1" si="0"/>
        <v>=C33+C34+C35+C36</v>
      </c>
      <c r="J13" s="11" t="str">
        <f t="shared" ca="1" si="1"/>
        <v>=C9+C11+C13+C18</v>
      </c>
    </row>
    <row r="14" spans="1:11" ht="25.5" x14ac:dyDescent="0.25">
      <c r="A14" s="8">
        <v>168</v>
      </c>
      <c r="B14" s="9" t="s">
        <v>21</v>
      </c>
      <c r="C14" s="10">
        <v>70253.259999999995</v>
      </c>
      <c r="D14" s="9" t="s">
        <v>23</v>
      </c>
      <c r="E14" s="9" t="s">
        <v>60</v>
      </c>
      <c r="G14" s="4">
        <v>45231</v>
      </c>
      <c r="H14" s="6">
        <f>C37</f>
        <v>160400.94</v>
      </c>
      <c r="I14" s="11" t="str">
        <f t="shared" ca="1" si="0"/>
        <v>=C37</v>
      </c>
      <c r="J14" s="11" t="str">
        <f t="shared" ca="1" si="1"/>
        <v>=C4+C8+C14</v>
      </c>
    </row>
    <row r="15" spans="1:11" ht="15.75" x14ac:dyDescent="0.25">
      <c r="A15" s="8">
        <v>165</v>
      </c>
      <c r="B15" s="9" t="s">
        <v>24</v>
      </c>
      <c r="C15" s="10">
        <v>200000</v>
      </c>
      <c r="D15" s="9" t="s">
        <v>25</v>
      </c>
      <c r="E15" s="9" t="s">
        <v>60</v>
      </c>
      <c r="G15" s="4">
        <v>45261</v>
      </c>
      <c r="H15" s="7"/>
      <c r="I15" s="11" t="str">
        <f t="shared" ca="1" si="0"/>
        <v/>
      </c>
      <c r="J15" s="11" t="e">
        <f t="shared" ca="1" si="1"/>
        <v>#N/A</v>
      </c>
    </row>
    <row r="16" spans="1:11" ht="25.5" x14ac:dyDescent="0.25">
      <c r="A16" s="8">
        <v>160</v>
      </c>
      <c r="B16" s="9" t="s">
        <v>24</v>
      </c>
      <c r="C16" s="10">
        <v>24746</v>
      </c>
      <c r="D16" s="9" t="s">
        <v>26</v>
      </c>
      <c r="E16" s="9" t="s">
        <v>60</v>
      </c>
      <c r="J16" s="11" t="str">
        <f t="shared" ca="1" si="1"/>
        <v>=C16+C17</v>
      </c>
    </row>
    <row r="17" spans="1:10" x14ac:dyDescent="0.25">
      <c r="A17" s="8">
        <v>208</v>
      </c>
      <c r="B17" s="9" t="s">
        <v>27</v>
      </c>
      <c r="C17" s="10">
        <v>74877.34</v>
      </c>
      <c r="D17" s="9" t="s">
        <v>28</v>
      </c>
      <c r="E17" s="9" t="s">
        <v>60</v>
      </c>
      <c r="J17" s="11" t="str">
        <f t="shared" ca="1" si="1"/>
        <v>=C16+C17</v>
      </c>
    </row>
    <row r="18" spans="1:10" x14ac:dyDescent="0.25">
      <c r="A18" s="8">
        <v>210</v>
      </c>
      <c r="B18" s="9" t="s">
        <v>29</v>
      </c>
      <c r="C18" s="10">
        <v>109076</v>
      </c>
      <c r="D18" s="9" t="s">
        <v>30</v>
      </c>
      <c r="E18" s="9" t="s">
        <v>60</v>
      </c>
      <c r="J18" s="11" t="str">
        <f t="shared" ca="1" si="1"/>
        <v>=C9+C11+C13+C18</v>
      </c>
    </row>
    <row r="19" spans="1:10" ht="51" x14ac:dyDescent="0.25">
      <c r="A19" s="8">
        <v>214</v>
      </c>
      <c r="B19" s="9" t="s">
        <v>29</v>
      </c>
      <c r="C19" s="10">
        <v>406.4</v>
      </c>
      <c r="D19" s="9" t="s">
        <v>31</v>
      </c>
      <c r="E19" s="9" t="s">
        <v>60</v>
      </c>
      <c r="J19" s="11" t="str">
        <f t="shared" ca="1" si="1"/>
        <v>=C19+C20+C21</v>
      </c>
    </row>
    <row r="20" spans="1:10" x14ac:dyDescent="0.25">
      <c r="A20" s="8">
        <v>243</v>
      </c>
      <c r="B20" s="9" t="s">
        <v>32</v>
      </c>
      <c r="C20" s="10">
        <v>60960</v>
      </c>
      <c r="D20" s="9" t="s">
        <v>33</v>
      </c>
      <c r="E20" s="9" t="s">
        <v>60</v>
      </c>
      <c r="J20" s="11" t="str">
        <f t="shared" ca="1" si="1"/>
        <v>=C19+C20+C21</v>
      </c>
    </row>
    <row r="21" spans="1:10" ht="25.5" x14ac:dyDescent="0.25">
      <c r="A21" s="8">
        <v>215</v>
      </c>
      <c r="B21" s="9" t="s">
        <v>34</v>
      </c>
      <c r="C21" s="10">
        <v>29884</v>
      </c>
      <c r="D21" s="9" t="s">
        <v>35</v>
      </c>
      <c r="E21" s="9" t="s">
        <v>60</v>
      </c>
      <c r="J21" s="11" t="str">
        <f t="shared" ca="1" si="1"/>
        <v>=C19+C20+C21</v>
      </c>
    </row>
    <row r="22" spans="1:10" ht="51" x14ac:dyDescent="0.25">
      <c r="A22" s="8">
        <v>260</v>
      </c>
      <c r="B22" s="9" t="s">
        <v>36</v>
      </c>
      <c r="C22" s="10">
        <v>418.7</v>
      </c>
      <c r="D22" s="9" t="s">
        <v>37</v>
      </c>
      <c r="E22" s="9" t="s">
        <v>60</v>
      </c>
      <c r="J22" s="11" t="str">
        <f t="shared" ca="1" si="1"/>
        <v>=C22+C23+C24+C25+C26</v>
      </c>
    </row>
    <row r="23" spans="1:10" ht="25.5" x14ac:dyDescent="0.25">
      <c r="A23" s="8">
        <v>256</v>
      </c>
      <c r="B23" s="9" t="s">
        <v>38</v>
      </c>
      <c r="C23" s="10">
        <v>26683</v>
      </c>
      <c r="D23" s="9" t="s">
        <v>39</v>
      </c>
      <c r="E23" s="9" t="s">
        <v>60</v>
      </c>
      <c r="J23" s="11" t="str">
        <f t="shared" ca="1" si="1"/>
        <v>=C22+C23+C24+C25+C26</v>
      </c>
    </row>
    <row r="24" spans="1:10" ht="51" x14ac:dyDescent="0.25">
      <c r="A24" s="8">
        <v>254</v>
      </c>
      <c r="B24" s="9" t="s">
        <v>40</v>
      </c>
      <c r="C24" s="10">
        <v>394.76</v>
      </c>
      <c r="D24" s="9" t="s">
        <v>41</v>
      </c>
      <c r="E24" s="9" t="s">
        <v>60</v>
      </c>
      <c r="J24" s="11" t="str">
        <f t="shared" ca="1" si="1"/>
        <v>=C22+C23+C24+C25+C26</v>
      </c>
    </row>
    <row r="25" spans="1:10" x14ac:dyDescent="0.25">
      <c r="A25" s="8">
        <v>253</v>
      </c>
      <c r="B25" s="9" t="s">
        <v>42</v>
      </c>
      <c r="C25" s="10">
        <v>73919.44</v>
      </c>
      <c r="D25" s="9" t="s">
        <v>43</v>
      </c>
      <c r="E25" s="9" t="s">
        <v>60</v>
      </c>
      <c r="J25" s="11" t="str">
        <f t="shared" ca="1" si="1"/>
        <v>=C22+C23+C24+C25+C26</v>
      </c>
    </row>
    <row r="26" spans="1:10" ht="25.5" x14ac:dyDescent="0.25">
      <c r="A26" s="8">
        <v>251</v>
      </c>
      <c r="B26" s="9" t="s">
        <v>42</v>
      </c>
      <c r="C26" s="10">
        <v>129730</v>
      </c>
      <c r="D26" s="9" t="s">
        <v>44</v>
      </c>
      <c r="E26" s="9" t="s">
        <v>60</v>
      </c>
      <c r="J26" s="11" t="str">
        <f t="shared" ca="1" si="1"/>
        <v>=C22+C23+C24+C25+C26</v>
      </c>
    </row>
    <row r="27" spans="1:10" ht="25.5" x14ac:dyDescent="0.25">
      <c r="A27" s="8">
        <v>217</v>
      </c>
      <c r="B27" s="9" t="s">
        <v>42</v>
      </c>
      <c r="C27" s="10">
        <v>62804.92</v>
      </c>
      <c r="D27" s="9" t="s">
        <v>45</v>
      </c>
      <c r="E27" s="9" t="s">
        <v>60</v>
      </c>
      <c r="J27" s="11" t="str">
        <f t="shared" ca="1" si="1"/>
        <v>=C27+C28+C29</v>
      </c>
    </row>
    <row r="28" spans="1:10" x14ac:dyDescent="0.25">
      <c r="A28" s="8">
        <v>216</v>
      </c>
      <c r="B28" s="9" t="s">
        <v>46</v>
      </c>
      <c r="C28" s="10">
        <v>40287</v>
      </c>
      <c r="D28" s="9" t="s">
        <v>47</v>
      </c>
      <c r="E28" s="9" t="s">
        <v>60</v>
      </c>
      <c r="J28" s="11" t="str">
        <f t="shared" ca="1" si="1"/>
        <v>=C27+C28+C29</v>
      </c>
    </row>
    <row r="29" spans="1:10" x14ac:dyDescent="0.25">
      <c r="A29" s="8">
        <v>270</v>
      </c>
      <c r="B29" s="9" t="s">
        <v>46</v>
      </c>
      <c r="C29" s="10">
        <v>59214.43</v>
      </c>
      <c r="D29" s="9" t="s">
        <v>47</v>
      </c>
      <c r="E29" s="9" t="s">
        <v>60</v>
      </c>
      <c r="J29" s="11" t="str">
        <f t="shared" ca="1" si="1"/>
        <v>=C27+C28+C29</v>
      </c>
    </row>
    <row r="30" spans="1:10" ht="51" x14ac:dyDescent="0.25">
      <c r="A30" s="8">
        <v>269</v>
      </c>
      <c r="B30" s="9" t="s">
        <v>48</v>
      </c>
      <c r="C30" s="10">
        <v>414.13</v>
      </c>
      <c r="D30" s="9" t="s">
        <v>49</v>
      </c>
      <c r="E30" s="9" t="s">
        <v>60</v>
      </c>
      <c r="J30" s="11" t="str">
        <f t="shared" ca="1" si="1"/>
        <v>=C30+C31+C32</v>
      </c>
    </row>
    <row r="31" spans="1:10" ht="25.5" x14ac:dyDescent="0.25">
      <c r="A31" s="8">
        <v>281</v>
      </c>
      <c r="B31" s="9" t="s">
        <v>50</v>
      </c>
      <c r="C31" s="10">
        <v>65030</v>
      </c>
      <c r="D31" s="9" t="s">
        <v>51</v>
      </c>
      <c r="E31" s="9" t="s">
        <v>60</v>
      </c>
      <c r="J31" s="11" t="str">
        <f t="shared" ca="1" si="1"/>
        <v>=C30+C31+C32</v>
      </c>
    </row>
    <row r="32" spans="1:10" x14ac:dyDescent="0.25">
      <c r="A32" s="8">
        <v>297</v>
      </c>
      <c r="B32" s="9" t="s">
        <v>50</v>
      </c>
      <c r="C32" s="10">
        <v>40287</v>
      </c>
      <c r="D32" s="9" t="s">
        <v>47</v>
      </c>
      <c r="E32" s="9" t="s">
        <v>60</v>
      </c>
      <c r="J32" s="11" t="str">
        <f t="shared" ca="1" si="1"/>
        <v>=C30+C31+C32</v>
      </c>
    </row>
    <row r="33" spans="1:10" ht="25.5" x14ac:dyDescent="0.25">
      <c r="A33" s="8">
        <v>296</v>
      </c>
      <c r="B33" s="9" t="s">
        <v>52</v>
      </c>
      <c r="C33" s="10">
        <v>112480</v>
      </c>
      <c r="D33" s="9" t="s">
        <v>53</v>
      </c>
      <c r="E33" s="9" t="s">
        <v>60</v>
      </c>
      <c r="J33" s="11" t="str">
        <f t="shared" ca="1" si="1"/>
        <v>=C33+C34+C35+C36</v>
      </c>
    </row>
    <row r="34" spans="1:10" ht="25.5" x14ac:dyDescent="0.25">
      <c r="A34" s="8">
        <v>295</v>
      </c>
      <c r="B34" s="9" t="s">
        <v>52</v>
      </c>
      <c r="C34" s="10">
        <v>130384.53</v>
      </c>
      <c r="D34" s="9" t="s">
        <v>54</v>
      </c>
      <c r="E34" s="9" t="s">
        <v>60</v>
      </c>
      <c r="J34" s="11" t="str">
        <f t="shared" ca="1" si="1"/>
        <v>=C33+C34+C35+C36</v>
      </c>
    </row>
    <row r="35" spans="1:10" ht="51" x14ac:dyDescent="0.25">
      <c r="A35" s="8">
        <v>306</v>
      </c>
      <c r="B35" s="9" t="s">
        <v>55</v>
      </c>
      <c r="C35" s="10">
        <v>840.9</v>
      </c>
      <c r="D35" s="9" t="s">
        <v>56</v>
      </c>
      <c r="E35" s="9" t="s">
        <v>60</v>
      </c>
      <c r="J35" s="11" t="str">
        <f t="shared" ca="1" si="1"/>
        <v>=C33+C34+C35+C36</v>
      </c>
    </row>
    <row r="36" spans="1:10" ht="25.5" x14ac:dyDescent="0.25">
      <c r="A36" s="8">
        <v>317</v>
      </c>
      <c r="B36" s="9" t="s">
        <v>57</v>
      </c>
      <c r="C36" s="10">
        <v>41855.699999999997</v>
      </c>
      <c r="D36" s="9" t="s">
        <v>58</v>
      </c>
      <c r="E36" s="9" t="s">
        <v>60</v>
      </c>
      <c r="J36" s="11" t="str">
        <f t="shared" ca="1" si="1"/>
        <v>=C33+C34+C35+C36</v>
      </c>
    </row>
    <row r="37" spans="1:10" ht="25.5" x14ac:dyDescent="0.25">
      <c r="A37" s="8">
        <v>315</v>
      </c>
      <c r="B37" s="9" t="s">
        <v>57</v>
      </c>
      <c r="C37" s="10">
        <v>160400.94</v>
      </c>
      <c r="D37" s="9" t="s">
        <v>59</v>
      </c>
      <c r="E37" s="9" t="s">
        <v>60</v>
      </c>
      <c r="J37" s="11" t="str">
        <f t="shared" ca="1" si="1"/>
        <v>=C37</v>
      </c>
    </row>
  </sheetData>
  <conditionalFormatting sqref="A4:E37">
    <cfRule type="expression" dxfId="0" priority="1">
      <formula>ISTEXT($J4)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Платёжные поручения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Alexey</cp:lastModifiedBy>
  <dcterms:created xsi:type="dcterms:W3CDTF">2023-11-29T11:45:01Z</dcterms:created>
  <dcterms:modified xsi:type="dcterms:W3CDTF">2023-12-01T12:38:44Z</dcterms:modified>
</cp:coreProperties>
</file>