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28680" yWindow="-8265" windowWidth="21840" windowHeight="13740" tabRatio="802" firstSheet="2" activeTab="3"/>
  </bookViews>
  <sheets>
    <sheet name="Справка" sheetId="63" state="hidden" r:id="rId1"/>
    <sheet name="Сводка укрупненная по секциям" sheetId="93" state="hidden" r:id="rId2"/>
    <sheet name="Шкафы и переферия" sheetId="101" r:id="rId3"/>
    <sheet name="справка1" sheetId="103" r:id="rId4"/>
    <sheet name="Шкафы и Оборудование" sheetId="96" state="hidden" r:id="rId5"/>
    <sheet name="Справка оборудование" sheetId="98" state="hidden" r:id="rId6"/>
  </sheets>
  <externalReferences>
    <externalReference r:id="rId7"/>
  </externalReferences>
  <definedNames>
    <definedName name="_FilterDatabase" localSheetId="0" hidden="1">Справка!$A$1:$L$14</definedName>
    <definedName name="_FilterDatabase" localSheetId="5" hidden="1">'Справка оборудование'!$A$1:$K$16</definedName>
    <definedName name="_FilterDatabase" localSheetId="3" hidden="1">справка1!$C$2:$G$39</definedName>
    <definedName name="_FilterDatabase" localSheetId="4" hidden="1">'Шкафы и Оборудование'!$A$1:$I$15</definedName>
    <definedName name="_FilterDatabase" localSheetId="2" hidden="1">'Шкафы и переферия'!$C$2:$AJ$39</definedName>
    <definedName name="_xlnm._FilterDatabase" localSheetId="5" hidden="1">'Справка оборудование'!$A$1:$M$19</definedName>
    <definedName name="_xlnm._FilterDatabase" localSheetId="3" hidden="1">справка1!$B$2:$AN$326</definedName>
    <definedName name="_xlnm._FilterDatabase" localSheetId="4" hidden="1">'Шкафы и Оборудование'!$A$1:$J$299</definedName>
    <definedName name="_xlnm._FilterDatabase" localSheetId="2" hidden="1">'Шкафы и переферия'!$B$2:$BQ$326</definedName>
    <definedName name="Print_Area" localSheetId="0">Справка!$A$1:$L$14</definedName>
    <definedName name="Print_Area" localSheetId="5">'Справка оборудование'!$A$1:$K$16</definedName>
    <definedName name="Print_Titles" localSheetId="0">Справка!$1:$1</definedName>
    <definedName name="Print_Titles" localSheetId="5">'Справка оборудование'!$1:$1</definedName>
    <definedName name="_xlnm.Print_Area" localSheetId="3">справка1!#REF!</definedName>
    <definedName name="_xlnm.Print_Area" localSheetId="4">'Шкафы и Оборудование'!#REF!</definedName>
    <definedName name="_xlnm.Print_Area" localSheetId="2">'Шкафы и переферия'!#REF!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03" l="1"/>
  <c r="G3" i="103" s="1"/>
  <c r="G4" i="103" s="1"/>
  <c r="G6" i="103" l="1"/>
  <c r="G8" i="103"/>
  <c r="G10" i="103"/>
  <c r="G12" i="103"/>
  <c r="G14" i="103"/>
  <c r="G16" i="103"/>
  <c r="G18" i="103"/>
  <c r="G20" i="103"/>
  <c r="G22" i="103"/>
  <c r="G24" i="103"/>
  <c r="G26" i="103"/>
  <c r="G28" i="103"/>
  <c r="G30" i="103"/>
  <c r="G32" i="103"/>
  <c r="G34" i="103"/>
  <c r="G36" i="103"/>
  <c r="G38" i="103"/>
  <c r="G40" i="103"/>
  <c r="G42" i="103"/>
  <c r="G44" i="103"/>
  <c r="G46" i="103"/>
  <c r="G48" i="103"/>
  <c r="G50" i="103"/>
  <c r="G52" i="103"/>
  <c r="G54" i="103"/>
  <c r="G56" i="103"/>
  <c r="G58" i="103"/>
  <c r="G60" i="103"/>
  <c r="G62" i="103"/>
  <c r="G64" i="103"/>
  <c r="G66" i="103"/>
  <c r="G68" i="103"/>
  <c r="G70" i="103"/>
  <c r="G72" i="103"/>
  <c r="G74" i="103"/>
  <c r="G76" i="103"/>
  <c r="G78" i="103"/>
  <c r="G80" i="103"/>
  <c r="G82" i="103"/>
  <c r="G84" i="103"/>
  <c r="G86" i="103"/>
  <c r="G88" i="103"/>
  <c r="G90" i="103"/>
  <c r="G92" i="103"/>
  <c r="G94" i="103"/>
  <c r="G96" i="103"/>
  <c r="G98" i="103"/>
  <c r="G100" i="103"/>
  <c r="G102" i="103"/>
  <c r="G104" i="103"/>
  <c r="G106" i="103"/>
  <c r="G108" i="103"/>
  <c r="G110" i="103"/>
  <c r="G112" i="103"/>
  <c r="G114" i="103"/>
  <c r="G116" i="103"/>
  <c r="G118" i="103"/>
  <c r="G120" i="103"/>
  <c r="G122" i="103"/>
  <c r="G124" i="103"/>
  <c r="G126" i="103"/>
  <c r="G128" i="103"/>
  <c r="G130" i="103"/>
  <c r="G132" i="103"/>
  <c r="G134" i="103"/>
  <c r="G136" i="103"/>
  <c r="G138" i="103"/>
  <c r="G140" i="103"/>
  <c r="G142" i="103"/>
  <c r="G144" i="103"/>
  <c r="G146" i="103"/>
  <c r="G148" i="103"/>
  <c r="G150" i="103"/>
  <c r="G152" i="103"/>
  <c r="G154" i="103"/>
  <c r="G156" i="103"/>
  <c r="G158" i="103"/>
  <c r="G160" i="103"/>
  <c r="G162" i="103"/>
  <c r="G164" i="103"/>
  <c r="G166" i="103"/>
  <c r="G168" i="103"/>
  <c r="G170" i="103"/>
  <c r="G172" i="103"/>
  <c r="G174" i="103"/>
  <c r="G5" i="103"/>
  <c r="G9" i="103"/>
  <c r="G13" i="103"/>
  <c r="G17" i="103"/>
  <c r="G21" i="103"/>
  <c r="G25" i="103"/>
  <c r="G29" i="103"/>
  <c r="G33" i="103"/>
  <c r="G37" i="103"/>
  <c r="G41" i="103"/>
  <c r="G45" i="103"/>
  <c r="G49" i="103"/>
  <c r="G53" i="103"/>
  <c r="G57" i="103"/>
  <c r="G61" i="103"/>
  <c r="G65" i="103"/>
  <c r="G69" i="103"/>
  <c r="G73" i="103"/>
  <c r="G77" i="103"/>
  <c r="G81" i="103"/>
  <c r="G85" i="103"/>
  <c r="G89" i="103"/>
  <c r="G93" i="103"/>
  <c r="G97" i="103"/>
  <c r="G101" i="103"/>
  <c r="G105" i="103"/>
  <c r="G109" i="103"/>
  <c r="G113" i="103"/>
  <c r="G117" i="103"/>
  <c r="G121" i="103"/>
  <c r="G125" i="103"/>
  <c r="G129" i="103"/>
  <c r="G133" i="103"/>
  <c r="G137" i="103"/>
  <c r="G141" i="103"/>
  <c r="G145" i="103"/>
  <c r="G149" i="103"/>
  <c r="G153" i="103"/>
  <c r="G157" i="103"/>
  <c r="G161" i="103"/>
  <c r="G165" i="103"/>
  <c r="G169" i="103"/>
  <c r="G173" i="103"/>
  <c r="G176" i="103"/>
  <c r="G178" i="103"/>
  <c r="G180" i="103"/>
  <c r="G182" i="103"/>
  <c r="G184" i="103"/>
  <c r="G186" i="103"/>
  <c r="G188" i="103"/>
  <c r="G190" i="103"/>
  <c r="G192" i="103"/>
  <c r="G194" i="103"/>
  <c r="G196" i="103"/>
  <c r="G198" i="103"/>
  <c r="G200" i="103"/>
  <c r="G202" i="103"/>
  <c r="G204" i="103"/>
  <c r="G206" i="103"/>
  <c r="G208" i="103"/>
  <c r="G210" i="103"/>
  <c r="G212" i="103"/>
  <c r="G214" i="103"/>
  <c r="G216" i="103"/>
  <c r="G218" i="103"/>
  <c r="G220" i="103"/>
  <c r="G222" i="103"/>
  <c r="G224" i="103"/>
  <c r="G226" i="103"/>
  <c r="G228" i="103"/>
  <c r="G230" i="103"/>
  <c r="G232" i="103"/>
  <c r="G234" i="103"/>
  <c r="G236" i="103"/>
  <c r="G238" i="103"/>
  <c r="G240" i="103"/>
  <c r="G242" i="103"/>
  <c r="G244" i="103"/>
  <c r="G246" i="103"/>
  <c r="G248" i="103"/>
  <c r="G250" i="103"/>
  <c r="G252" i="103"/>
  <c r="G254" i="103"/>
  <c r="G256" i="103"/>
  <c r="G258" i="103"/>
  <c r="G7" i="103"/>
  <c r="G11" i="103"/>
  <c r="G15" i="103"/>
  <c r="G19" i="103"/>
  <c r="G23" i="103"/>
  <c r="G27" i="103"/>
  <c r="G31" i="103"/>
  <c r="G35" i="103"/>
  <c r="G39" i="103"/>
  <c r="G43" i="103"/>
  <c r="G47" i="103"/>
  <c r="G51" i="103"/>
  <c r="G55" i="103"/>
  <c r="G59" i="103"/>
  <c r="G63" i="103"/>
  <c r="G67" i="103"/>
  <c r="G71" i="103"/>
  <c r="G75" i="103"/>
  <c r="G79" i="103"/>
  <c r="G83" i="103"/>
  <c r="G87" i="103"/>
  <c r="G91" i="103"/>
  <c r="G95" i="103"/>
  <c r="G99" i="103"/>
  <c r="G103" i="103"/>
  <c r="G107" i="103"/>
  <c r="G111" i="103"/>
  <c r="G115" i="103"/>
  <c r="G119" i="103"/>
  <c r="G123" i="103"/>
  <c r="G127" i="103"/>
  <c r="G131" i="103"/>
  <c r="G135" i="103"/>
  <c r="G139" i="103"/>
  <c r="G143" i="103"/>
  <c r="G147" i="103"/>
  <c r="G151" i="103"/>
  <c r="G155" i="103"/>
  <c r="G159" i="103"/>
  <c r="G163" i="103"/>
  <c r="G167" i="103"/>
  <c r="G171" i="103"/>
  <c r="G175" i="103"/>
  <c r="G177" i="103"/>
  <c r="G179" i="103"/>
  <c r="G181" i="103"/>
  <c r="G183" i="103"/>
  <c r="G185" i="103"/>
  <c r="G187" i="103"/>
  <c r="G189" i="103"/>
  <c r="G191" i="103"/>
  <c r="G193" i="103"/>
  <c r="G197" i="103"/>
  <c r="G201" i="103"/>
  <c r="G205" i="103"/>
  <c r="G209" i="103"/>
  <c r="G213" i="103"/>
  <c r="G217" i="103"/>
  <c r="G221" i="103"/>
  <c r="G225" i="103"/>
  <c r="G229" i="103"/>
  <c r="G233" i="103"/>
  <c r="G237" i="103"/>
  <c r="G241" i="103"/>
  <c r="G245" i="103"/>
  <c r="G249" i="103"/>
  <c r="G253" i="103"/>
  <c r="G257" i="103"/>
  <c r="G262" i="103"/>
  <c r="G264" i="103"/>
  <c r="G268" i="103"/>
  <c r="G272" i="103"/>
  <c r="G276" i="103"/>
  <c r="G282" i="103"/>
  <c r="G286" i="103"/>
  <c r="G292" i="103"/>
  <c r="G296" i="103"/>
  <c r="G302" i="103"/>
  <c r="G306" i="103"/>
  <c r="G312" i="103"/>
  <c r="G316" i="103"/>
  <c r="G322" i="103"/>
  <c r="G195" i="103"/>
  <c r="G199" i="103"/>
  <c r="G203" i="103"/>
  <c r="G207" i="103"/>
  <c r="G211" i="103"/>
  <c r="G215" i="103"/>
  <c r="G219" i="103"/>
  <c r="G223" i="103"/>
  <c r="G227" i="103"/>
  <c r="G231" i="103"/>
  <c r="G235" i="103"/>
  <c r="G239" i="103"/>
  <c r="G243" i="103"/>
  <c r="G247" i="103"/>
  <c r="G251" i="103"/>
  <c r="G255" i="103"/>
  <c r="G259" i="103"/>
  <c r="G261" i="103"/>
  <c r="G263" i="103"/>
  <c r="G265" i="103"/>
  <c r="G267" i="103"/>
  <c r="G269" i="103"/>
  <c r="G271" i="103"/>
  <c r="G273" i="103"/>
  <c r="G275" i="103"/>
  <c r="G277" i="103"/>
  <c r="G279" i="103"/>
  <c r="G281" i="103"/>
  <c r="G283" i="103"/>
  <c r="G285" i="103"/>
  <c r="G287" i="103"/>
  <c r="G289" i="103"/>
  <c r="G291" i="103"/>
  <c r="G293" i="103"/>
  <c r="G295" i="103"/>
  <c r="G297" i="103"/>
  <c r="G299" i="103"/>
  <c r="G301" i="103"/>
  <c r="G303" i="103"/>
  <c r="G305" i="103"/>
  <c r="G307" i="103"/>
  <c r="G309" i="103"/>
  <c r="G311" i="103"/>
  <c r="G313" i="103"/>
  <c r="G315" i="103"/>
  <c r="G317" i="103"/>
  <c r="G319" i="103"/>
  <c r="G321" i="103"/>
  <c r="G323" i="103"/>
  <c r="G325" i="103"/>
  <c r="G260" i="103"/>
  <c r="G266" i="103"/>
  <c r="G270" i="103"/>
  <c r="G274" i="103"/>
  <c r="G278" i="103"/>
  <c r="G280" i="103"/>
  <c r="G284" i="103"/>
  <c r="G288" i="103"/>
  <c r="G290" i="103"/>
  <c r="G294" i="103"/>
  <c r="G298" i="103"/>
  <c r="G300" i="103"/>
  <c r="G304" i="103"/>
  <c r="G308" i="103"/>
  <c r="G310" i="103"/>
  <c r="G314" i="103"/>
  <c r="G318" i="103"/>
  <c r="G320" i="103"/>
  <c r="G324" i="103"/>
  <c r="R49" i="101"/>
  <c r="M326" i="101" l="1"/>
  <c r="AJ326" i="101" l="1"/>
  <c r="AI326" i="101"/>
  <c r="AH326" i="101"/>
  <c r="AG326" i="101"/>
  <c r="AF326" i="101"/>
  <c r="AE326" i="101"/>
  <c r="AD326" i="101"/>
  <c r="AC326" i="101"/>
  <c r="AB326" i="101"/>
  <c r="AA326" i="101"/>
  <c r="Z326" i="101"/>
  <c r="Y326" i="101"/>
  <c r="X326" i="101"/>
  <c r="W326" i="101"/>
  <c r="V326" i="101"/>
  <c r="U326" i="101"/>
  <c r="T326" i="101"/>
  <c r="S326" i="101"/>
  <c r="G326" i="103" s="1"/>
  <c r="R326" i="101"/>
  <c r="Q326" i="101"/>
  <c r="P326" i="101"/>
  <c r="O326" i="101"/>
  <c r="N326" i="101"/>
  <c r="L326" i="101"/>
  <c r="K326" i="101"/>
  <c r="J326" i="101"/>
  <c r="I326" i="101"/>
  <c r="H326" i="101"/>
  <c r="G326" i="101"/>
  <c r="F326" i="101"/>
  <c r="M16" i="63" l="1"/>
  <c r="M15" i="63"/>
  <c r="M14" i="63"/>
  <c r="M13" i="63"/>
  <c r="M12" i="63"/>
  <c r="M11" i="63"/>
  <c r="M10" i="63"/>
  <c r="M9" i="63"/>
  <c r="M8" i="63"/>
  <c r="M7" i="63"/>
  <c r="M6" i="63"/>
  <c r="M5" i="63"/>
  <c r="M4" i="63"/>
  <c r="M3" i="63"/>
  <c r="M2" i="63"/>
  <c r="G3" i="63"/>
  <c r="G4" i="63"/>
  <c r="G5" i="63"/>
  <c r="G6" i="63"/>
  <c r="G7" i="63"/>
  <c r="G8" i="63"/>
  <c r="G9" i="63"/>
  <c r="G10" i="63"/>
  <c r="G11" i="63"/>
  <c r="G12" i="63"/>
  <c r="G13" i="63"/>
  <c r="G14" i="63"/>
  <c r="G15" i="63"/>
  <c r="G16" i="63"/>
  <c r="G2" i="63"/>
  <c r="H12" i="63" l="1"/>
  <c r="I12" i="63" s="1"/>
  <c r="H3" i="63"/>
  <c r="I3" i="63" s="1"/>
  <c r="H16" i="63"/>
  <c r="I16" i="63" s="1"/>
  <c r="H14" i="63"/>
  <c r="I14" i="63" s="1"/>
  <c r="H4" i="63"/>
  <c r="I4" i="63" s="1"/>
  <c r="H9" i="63"/>
  <c r="I9" i="63" s="1"/>
  <c r="H13" i="63"/>
  <c r="I13" i="63" s="1"/>
  <c r="H7" i="63"/>
  <c r="I7" i="63" s="1"/>
  <c r="H10" i="63"/>
  <c r="I10" i="63" s="1"/>
  <c r="H8" i="63"/>
  <c r="I8" i="63" s="1"/>
  <c r="H6" i="63"/>
  <c r="I6" i="63" s="1"/>
  <c r="H11" i="63"/>
  <c r="I11" i="63" s="1"/>
  <c r="H5" i="63"/>
  <c r="I5" i="63" s="1"/>
  <c r="H42" i="96" l="1"/>
  <c r="H43" i="96"/>
  <c r="G42" i="96"/>
  <c r="F42" i="96"/>
  <c r="F248" i="96" l="1"/>
  <c r="F249" i="96"/>
  <c r="G248" i="96"/>
  <c r="G249" i="96"/>
  <c r="F244" i="96"/>
  <c r="G244" i="96"/>
  <c r="G243" i="96"/>
  <c r="F243" i="96"/>
  <c r="G242" i="96" l="1"/>
  <c r="F242" i="96"/>
  <c r="G77" i="96" l="1"/>
  <c r="F77" i="96"/>
  <c r="G43" i="96"/>
  <c r="F43" i="96"/>
  <c r="I241" i="96" l="1"/>
  <c r="I157" i="96"/>
  <c r="H137" i="96"/>
  <c r="I156" i="96"/>
  <c r="I114" i="96"/>
  <c r="C16" i="93" l="1"/>
  <c r="I103" i="96" l="1"/>
  <c r="I48" i="96"/>
  <c r="I78" i="96"/>
  <c r="I45" i="96" l="1"/>
  <c r="I2" i="96"/>
  <c r="I18" i="96"/>
  <c r="I29" i="96"/>
  <c r="H16" i="96" l="1"/>
  <c r="H17" i="96"/>
  <c r="G16" i="96"/>
  <c r="G17" i="96"/>
  <c r="F16" i="96"/>
  <c r="F17" i="96"/>
  <c r="B16" i="93" l="1"/>
  <c r="B15" i="93"/>
  <c r="B14" i="93"/>
  <c r="G16" i="93"/>
  <c r="D16" i="93"/>
  <c r="F16" i="93" s="1"/>
  <c r="C15" i="93"/>
  <c r="G15" i="93" l="1"/>
  <c r="E16" i="93"/>
  <c r="L17" i="98" l="1"/>
  <c r="G16" i="98"/>
  <c r="M16" i="98" s="1"/>
  <c r="G15" i="98"/>
  <c r="M15" i="98" s="1"/>
  <c r="G14" i="98"/>
  <c r="G13" i="98"/>
  <c r="M13" i="98" s="1"/>
  <c r="G12" i="98"/>
  <c r="G11" i="98"/>
  <c r="G10" i="98"/>
  <c r="M10" i="98" s="1"/>
  <c r="G9" i="98"/>
  <c r="M9" i="98" s="1"/>
  <c r="G8" i="98"/>
  <c r="G7" i="98"/>
  <c r="M7" i="98" s="1"/>
  <c r="G6" i="98"/>
  <c r="G5" i="98"/>
  <c r="M5" i="98" s="1"/>
  <c r="G4" i="98"/>
  <c r="G3" i="98"/>
  <c r="G2" i="98"/>
  <c r="M2" i="98" s="1"/>
  <c r="M4" i="98" l="1"/>
  <c r="M12" i="98"/>
  <c r="G17" i="98"/>
  <c r="M17" i="98" s="1"/>
  <c r="M8" i="98"/>
  <c r="M14" i="98"/>
  <c r="M6" i="98"/>
  <c r="M11" i="98"/>
  <c r="M3" i="98"/>
  <c r="F182" i="96" l="1"/>
  <c r="F181" i="96"/>
  <c r="F180" i="96"/>
  <c r="F179" i="96"/>
  <c r="F167" i="96"/>
  <c r="F168" i="96"/>
  <c r="F169" i="96"/>
  <c r="F170" i="96"/>
  <c r="F171" i="96"/>
  <c r="F172" i="96"/>
  <c r="F173" i="96"/>
  <c r="F174" i="96"/>
  <c r="F175" i="96"/>
  <c r="F176" i="96"/>
  <c r="F177" i="96"/>
  <c r="F178" i="96"/>
  <c r="F5" i="98"/>
  <c r="I5" i="98" l="1"/>
  <c r="H5" i="98"/>
  <c r="H174" i="96" l="1"/>
  <c r="H154" i="96"/>
  <c r="H187" i="96"/>
  <c r="H180" i="96"/>
  <c r="H173" i="96"/>
  <c r="H161" i="96"/>
  <c r="H186" i="96"/>
  <c r="H172" i="96"/>
  <c r="H160" i="96"/>
  <c r="H188" i="96"/>
  <c r="H162" i="96"/>
  <c r="H171" i="96"/>
  <c r="H183" i="96"/>
  <c r="H178" i="96"/>
  <c r="H170" i="96"/>
  <c r="H158" i="96"/>
  <c r="H159" i="96"/>
  <c r="H182" i="96"/>
  <c r="H177" i="96"/>
  <c r="H169" i="96"/>
  <c r="H165" i="96"/>
  <c r="H157" i="96"/>
  <c r="H166" i="96"/>
  <c r="H168" i="96"/>
  <c r="H156" i="96"/>
  <c r="H185" i="96"/>
  <c r="H184" i="96"/>
  <c r="H181" i="96"/>
  <c r="H176" i="96"/>
  <c r="H164" i="96"/>
  <c r="H153" i="96"/>
  <c r="H179" i="96"/>
  <c r="H175" i="96"/>
  <c r="H167" i="96"/>
  <c r="H163" i="96"/>
  <c r="H155" i="96"/>
  <c r="H116" i="96"/>
  <c r="H141" i="96"/>
  <c r="H129" i="96"/>
  <c r="H123" i="96"/>
  <c r="H119" i="96"/>
  <c r="H109" i="96"/>
  <c r="H106" i="96"/>
  <c r="H93" i="96"/>
  <c r="H88" i="96"/>
  <c r="H80" i="96"/>
  <c r="H147" i="96"/>
  <c r="H143" i="96"/>
  <c r="H136" i="96"/>
  <c r="H130" i="96"/>
  <c r="H127" i="96"/>
  <c r="H120" i="96"/>
  <c r="H118" i="96"/>
  <c r="H115" i="96"/>
  <c r="H94" i="96"/>
  <c r="H87" i="96"/>
  <c r="H86" i="96"/>
  <c r="H85" i="96"/>
  <c r="H78" i="96"/>
  <c r="H150" i="96"/>
  <c r="H144" i="96"/>
  <c r="H135" i="96"/>
  <c r="H131" i="96"/>
  <c r="H114" i="96"/>
  <c r="H149" i="96"/>
  <c r="H128" i="96"/>
  <c r="H121" i="96"/>
  <c r="H117" i="96"/>
  <c r="H104" i="96"/>
  <c r="H95" i="96"/>
  <c r="H148" i="96"/>
  <c r="H132" i="96"/>
  <c r="H113" i="96"/>
  <c r="H100" i="96"/>
  <c r="H91" i="96"/>
  <c r="H79" i="96"/>
  <c r="H142" i="96"/>
  <c r="H134" i="96"/>
  <c r="H105" i="96"/>
  <c r="H139" i="96"/>
  <c r="H126" i="96"/>
  <c r="H122" i="96"/>
  <c r="H112" i="96"/>
  <c r="H108" i="96"/>
  <c r="H103" i="96"/>
  <c r="H102" i="96"/>
  <c r="H101" i="96"/>
  <c r="H97" i="96"/>
  <c r="H96" i="96"/>
  <c r="H92" i="96"/>
  <c r="H90" i="96"/>
  <c r="H84" i="96"/>
  <c r="H82" i="96"/>
  <c r="H111" i="96"/>
  <c r="H152" i="96"/>
  <c r="H151" i="96"/>
  <c r="H140" i="96"/>
  <c r="H138" i="96"/>
  <c r="H133" i="96"/>
  <c r="H110" i="96"/>
  <c r="H107" i="96"/>
  <c r="H99" i="96"/>
  <c r="H98" i="96"/>
  <c r="H89" i="96"/>
  <c r="H83" i="96"/>
  <c r="H145" i="96"/>
  <c r="H146" i="96"/>
  <c r="F70" i="96" l="1"/>
  <c r="G69" i="96"/>
  <c r="F67" i="96"/>
  <c r="F64" i="96"/>
  <c r="G63" i="96"/>
  <c r="F59" i="96"/>
  <c r="F56" i="96"/>
  <c r="G55" i="96"/>
  <c r="G52" i="96"/>
  <c r="G96" i="96"/>
  <c r="F96" i="96"/>
  <c r="G95" i="96"/>
  <c r="F95" i="96"/>
  <c r="G94" i="96"/>
  <c r="F94" i="96"/>
  <c r="G93" i="96"/>
  <c r="F93" i="96"/>
  <c r="G92" i="96"/>
  <c r="F92" i="96"/>
  <c r="G91" i="96"/>
  <c r="F91" i="96"/>
  <c r="G90" i="96"/>
  <c r="F90" i="96"/>
  <c r="G89" i="96"/>
  <c r="F89" i="96"/>
  <c r="G88" i="96"/>
  <c r="F88" i="96"/>
  <c r="G87" i="96"/>
  <c r="F87" i="96"/>
  <c r="G86" i="96"/>
  <c r="F86" i="96"/>
  <c r="G85" i="96"/>
  <c r="F85" i="96"/>
  <c r="G84" i="96"/>
  <c r="F84" i="96"/>
  <c r="G83" i="96"/>
  <c r="F83" i="96"/>
  <c r="G82" i="96"/>
  <c r="F82" i="96"/>
  <c r="G81" i="96"/>
  <c r="F81" i="96"/>
  <c r="G80" i="96"/>
  <c r="F80" i="96"/>
  <c r="G79" i="96"/>
  <c r="F79" i="96"/>
  <c r="G78" i="96"/>
  <c r="F78" i="96"/>
  <c r="G76" i="96"/>
  <c r="F76" i="96"/>
  <c r="G75" i="96"/>
  <c r="F75" i="96"/>
  <c r="G74" i="96"/>
  <c r="F74" i="96"/>
  <c r="G73" i="96"/>
  <c r="F73" i="96"/>
  <c r="G72" i="96"/>
  <c r="F72" i="96"/>
  <c r="G71" i="96"/>
  <c r="F71" i="96"/>
  <c r="G70" i="96"/>
  <c r="G68" i="96"/>
  <c r="F68" i="96"/>
  <c r="G67" i="96"/>
  <c r="G66" i="96"/>
  <c r="F66" i="96"/>
  <c r="G65" i="96"/>
  <c r="F65" i="96"/>
  <c r="G64" i="96"/>
  <c r="G62" i="96"/>
  <c r="F62" i="96"/>
  <c r="G61" i="96"/>
  <c r="F61" i="96"/>
  <c r="G60" i="96"/>
  <c r="F60" i="96"/>
  <c r="G59" i="96"/>
  <c r="G58" i="96"/>
  <c r="F58" i="96"/>
  <c r="G57" i="96"/>
  <c r="F57" i="96"/>
  <c r="G56" i="96"/>
  <c r="G54" i="96"/>
  <c r="F54" i="96"/>
  <c r="G53" i="96"/>
  <c r="F53" i="96"/>
  <c r="G138" i="96"/>
  <c r="F138" i="96"/>
  <c r="G137" i="96"/>
  <c r="F137" i="96"/>
  <c r="G136" i="96"/>
  <c r="F136" i="96"/>
  <c r="G135" i="96"/>
  <c r="F135" i="96"/>
  <c r="G134" i="96"/>
  <c r="F134" i="96"/>
  <c r="G133" i="96"/>
  <c r="F133" i="96"/>
  <c r="G132" i="96"/>
  <c r="F132" i="96"/>
  <c r="G131" i="96"/>
  <c r="F131" i="96"/>
  <c r="G130" i="96"/>
  <c r="F130" i="96"/>
  <c r="G129" i="96"/>
  <c r="F129" i="96"/>
  <c r="G128" i="96"/>
  <c r="F128" i="96"/>
  <c r="G127" i="96"/>
  <c r="F127" i="96"/>
  <c r="G126" i="96"/>
  <c r="F126" i="96"/>
  <c r="G125" i="96"/>
  <c r="F125" i="96"/>
  <c r="G124" i="96"/>
  <c r="F124" i="96"/>
  <c r="G123" i="96"/>
  <c r="F123" i="96"/>
  <c r="G122" i="96"/>
  <c r="F122" i="96"/>
  <c r="G121" i="96"/>
  <c r="F121" i="96"/>
  <c r="G120" i="96"/>
  <c r="F120" i="96"/>
  <c r="G119" i="96"/>
  <c r="F119" i="96"/>
  <c r="G118" i="96"/>
  <c r="F118" i="96"/>
  <c r="G117" i="96"/>
  <c r="F117" i="96"/>
  <c r="G116" i="96"/>
  <c r="F116" i="96"/>
  <c r="G115" i="96"/>
  <c r="F115" i="96"/>
  <c r="G114" i="96"/>
  <c r="F114" i="96"/>
  <c r="G113" i="96"/>
  <c r="F113" i="96"/>
  <c r="G112" i="96"/>
  <c r="F112" i="96"/>
  <c r="G111" i="96"/>
  <c r="F111" i="96"/>
  <c r="G110" i="96"/>
  <c r="F110" i="96"/>
  <c r="G109" i="96"/>
  <c r="F109" i="96"/>
  <c r="G108" i="96"/>
  <c r="F108" i="96"/>
  <c r="G107" i="96"/>
  <c r="F107" i="96"/>
  <c r="G106" i="96"/>
  <c r="F106" i="96"/>
  <c r="G105" i="96"/>
  <c r="F105" i="96"/>
  <c r="G104" i="96"/>
  <c r="F104" i="96"/>
  <c r="G103" i="96"/>
  <c r="F103" i="96"/>
  <c r="G102" i="96"/>
  <c r="F102" i="96"/>
  <c r="G101" i="96"/>
  <c r="F101" i="96"/>
  <c r="G100" i="96"/>
  <c r="F100" i="96"/>
  <c r="G99" i="96"/>
  <c r="F99" i="96"/>
  <c r="G98" i="96"/>
  <c r="F98" i="96"/>
  <c r="G97" i="96"/>
  <c r="F97" i="96"/>
  <c r="G157" i="96"/>
  <c r="F157" i="96"/>
  <c r="G156" i="96"/>
  <c r="F156" i="96"/>
  <c r="G155" i="96"/>
  <c r="F155" i="96"/>
  <c r="G154" i="96"/>
  <c r="F154" i="96"/>
  <c r="G153" i="96"/>
  <c r="F153" i="96"/>
  <c r="G152" i="96"/>
  <c r="F152" i="96"/>
  <c r="G151" i="96"/>
  <c r="F151" i="96"/>
  <c r="G150" i="96"/>
  <c r="F150" i="96"/>
  <c r="G149" i="96"/>
  <c r="F149" i="96"/>
  <c r="G148" i="96"/>
  <c r="F148" i="96"/>
  <c r="G147" i="96"/>
  <c r="F147" i="96"/>
  <c r="G146" i="96"/>
  <c r="F146" i="96"/>
  <c r="G145" i="96"/>
  <c r="F145" i="96"/>
  <c r="G144" i="96"/>
  <c r="F144" i="96"/>
  <c r="G143" i="96"/>
  <c r="F143" i="96"/>
  <c r="G142" i="96"/>
  <c r="F142" i="96"/>
  <c r="G141" i="96"/>
  <c r="F141" i="96"/>
  <c r="G140" i="96"/>
  <c r="F140" i="96"/>
  <c r="G177" i="96"/>
  <c r="G176" i="96"/>
  <c r="G175" i="96"/>
  <c r="G174" i="96"/>
  <c r="G173" i="96"/>
  <c r="G172" i="96"/>
  <c r="G171" i="96"/>
  <c r="G170" i="96"/>
  <c r="G169" i="96"/>
  <c r="G168" i="96"/>
  <c r="G167" i="96"/>
  <c r="G166" i="96"/>
  <c r="F166" i="96"/>
  <c r="G165" i="96"/>
  <c r="F165" i="96"/>
  <c r="G164" i="96"/>
  <c r="F164" i="96"/>
  <c r="G163" i="96"/>
  <c r="F163" i="96"/>
  <c r="G162" i="96"/>
  <c r="F162" i="96"/>
  <c r="G161" i="96"/>
  <c r="F161" i="96"/>
  <c r="G160" i="96"/>
  <c r="F160" i="96"/>
  <c r="G159" i="96"/>
  <c r="F159" i="96"/>
  <c r="G158" i="96"/>
  <c r="F158" i="96"/>
  <c r="G188" i="96"/>
  <c r="F188" i="96"/>
  <c r="G187" i="96"/>
  <c r="F187" i="96"/>
  <c r="G186" i="96"/>
  <c r="F186" i="96"/>
  <c r="G185" i="96"/>
  <c r="F185" i="96"/>
  <c r="G184" i="96"/>
  <c r="F184" i="96"/>
  <c r="G183" i="96"/>
  <c r="F183" i="96"/>
  <c r="G182" i="96"/>
  <c r="G181" i="96"/>
  <c r="G180" i="96"/>
  <c r="G179" i="96"/>
  <c r="G178" i="96"/>
  <c r="G139" i="96"/>
  <c r="F139" i="96"/>
  <c r="G264" i="96"/>
  <c r="F265" i="96"/>
  <c r="G266" i="96"/>
  <c r="G267" i="96"/>
  <c r="G268" i="96"/>
  <c r="F269" i="96"/>
  <c r="G270" i="96"/>
  <c r="G271" i="96"/>
  <c r="F272" i="96"/>
  <c r="G273" i="96"/>
  <c r="G274" i="96"/>
  <c r="H264" i="96"/>
  <c r="H265" i="96"/>
  <c r="H266" i="96"/>
  <c r="H267" i="96"/>
  <c r="H268" i="96"/>
  <c r="H269" i="96"/>
  <c r="H270" i="96"/>
  <c r="H271" i="96"/>
  <c r="H272" i="96"/>
  <c r="H273" i="96"/>
  <c r="H274" i="96"/>
  <c r="H263" i="96"/>
  <c r="H262" i="96"/>
  <c r="H261" i="96"/>
  <c r="H260" i="96"/>
  <c r="G261" i="96"/>
  <c r="H259" i="96"/>
  <c r="H258" i="96"/>
  <c r="H239" i="96"/>
  <c r="H240" i="96"/>
  <c r="G239" i="96"/>
  <c r="G240" i="96"/>
  <c r="G241" i="96"/>
  <c r="G245" i="96"/>
  <c r="G246" i="96"/>
  <c r="F247" i="96"/>
  <c r="G250" i="96"/>
  <c r="G251" i="96"/>
  <c r="F252" i="96"/>
  <c r="G253" i="96"/>
  <c r="G254" i="96"/>
  <c r="F255" i="96"/>
  <c r="G256" i="96"/>
  <c r="G257" i="96"/>
  <c r="H257" i="96"/>
  <c r="H256" i="96"/>
  <c r="H255" i="96"/>
  <c r="H254" i="96"/>
  <c r="H253" i="96"/>
  <c r="H252" i="96"/>
  <c r="H251" i="96"/>
  <c r="H250" i="96"/>
  <c r="H247" i="96"/>
  <c r="H246" i="96"/>
  <c r="H245" i="96"/>
  <c r="H241" i="96"/>
  <c r="H238" i="96"/>
  <c r="H237" i="96"/>
  <c r="H236" i="96"/>
  <c r="H235" i="96"/>
  <c r="G238" i="96"/>
  <c r="G237" i="96"/>
  <c r="G235" i="96"/>
  <c r="H234" i="96"/>
  <c r="H296" i="96"/>
  <c r="H295" i="96"/>
  <c r="H294" i="96"/>
  <c r="H293" i="96"/>
  <c r="H292" i="96"/>
  <c r="H291" i="96"/>
  <c r="H290" i="96"/>
  <c r="H289" i="96"/>
  <c r="H288" i="96"/>
  <c r="H287" i="96"/>
  <c r="H286" i="96"/>
  <c r="H285" i="96"/>
  <c r="H284" i="96"/>
  <c r="H283" i="96"/>
  <c r="H282" i="96"/>
  <c r="H281" i="96"/>
  <c r="H280" i="96"/>
  <c r="H279" i="96"/>
  <c r="H278" i="96"/>
  <c r="H277" i="96"/>
  <c r="H276" i="96"/>
  <c r="G296" i="96"/>
  <c r="F295" i="96"/>
  <c r="G294" i="96"/>
  <c r="G293" i="96"/>
  <c r="G292" i="96"/>
  <c r="F291" i="96"/>
  <c r="G290" i="96"/>
  <c r="G289" i="96"/>
  <c r="F288" i="96"/>
  <c r="G287" i="96"/>
  <c r="G286" i="96"/>
  <c r="G285" i="96"/>
  <c r="G284" i="96"/>
  <c r="G283" i="96"/>
  <c r="F282" i="96"/>
  <c r="G281" i="96"/>
  <c r="G280" i="96"/>
  <c r="F279" i="96"/>
  <c r="F278" i="96"/>
  <c r="F276" i="96"/>
  <c r="H275" i="96"/>
  <c r="I297" i="96"/>
  <c r="H299" i="96"/>
  <c r="H298" i="96"/>
  <c r="F299" i="96"/>
  <c r="G298" i="96"/>
  <c r="H297" i="96"/>
  <c r="H233" i="96"/>
  <c r="H232" i="96"/>
  <c r="H231" i="96"/>
  <c r="H230" i="96"/>
  <c r="H229" i="96"/>
  <c r="H228" i="96"/>
  <c r="H227" i="96"/>
  <c r="H226" i="96"/>
  <c r="H225" i="96"/>
  <c r="H224" i="96"/>
  <c r="H223" i="96"/>
  <c r="H222" i="96"/>
  <c r="H221" i="96"/>
  <c r="H220" i="96"/>
  <c r="G233" i="96"/>
  <c r="G232" i="96"/>
  <c r="G231" i="96"/>
  <c r="G230" i="96"/>
  <c r="G229" i="96"/>
  <c r="G228" i="96"/>
  <c r="G227" i="96"/>
  <c r="G226" i="96"/>
  <c r="G225" i="96"/>
  <c r="F224" i="96"/>
  <c r="G223" i="96"/>
  <c r="G222" i="96"/>
  <c r="G221" i="96"/>
  <c r="G220" i="96"/>
  <c r="H219" i="96"/>
  <c r="H218" i="96"/>
  <c r="G218" i="96"/>
  <c r="H200" i="96"/>
  <c r="H201" i="96"/>
  <c r="H202" i="96"/>
  <c r="H203" i="96"/>
  <c r="H204" i="96"/>
  <c r="H205" i="96"/>
  <c r="H206" i="96"/>
  <c r="H207" i="96"/>
  <c r="H208" i="96"/>
  <c r="H209" i="96"/>
  <c r="H210" i="96"/>
  <c r="H211" i="96"/>
  <c r="H212" i="96"/>
  <c r="H213" i="96"/>
  <c r="H214" i="96"/>
  <c r="H215" i="96"/>
  <c r="H216" i="96"/>
  <c r="H217" i="96"/>
  <c r="G200" i="96"/>
  <c r="G201" i="96"/>
  <c r="F202" i="96"/>
  <c r="F203" i="96"/>
  <c r="G204" i="96"/>
  <c r="G205" i="96"/>
  <c r="G206" i="96"/>
  <c r="G207" i="96"/>
  <c r="G208" i="96"/>
  <c r="G209" i="96"/>
  <c r="F210" i="96"/>
  <c r="G211" i="96"/>
  <c r="G212" i="96"/>
  <c r="G213" i="96"/>
  <c r="F214" i="96"/>
  <c r="G215" i="96"/>
  <c r="G216" i="96"/>
  <c r="F217" i="96"/>
  <c r="H199" i="96"/>
  <c r="H198" i="96"/>
  <c r="F52" i="96"/>
  <c r="H193" i="96"/>
  <c r="H194" i="96"/>
  <c r="H195" i="96"/>
  <c r="H196" i="96"/>
  <c r="H197" i="96"/>
  <c r="H192" i="96"/>
  <c r="H191" i="96"/>
  <c r="H190" i="96"/>
  <c r="H189" i="96"/>
  <c r="G45" i="96"/>
  <c r="F46" i="96"/>
  <c r="G47" i="96"/>
  <c r="G48" i="96"/>
  <c r="G49" i="96"/>
  <c r="F50" i="96"/>
  <c r="G51" i="96"/>
  <c r="H45" i="96"/>
  <c r="H46" i="96"/>
  <c r="H47" i="96"/>
  <c r="H48" i="96"/>
  <c r="H49" i="96"/>
  <c r="H50" i="96"/>
  <c r="H51" i="96"/>
  <c r="H44" i="96"/>
  <c r="G44" i="96"/>
  <c r="F41" i="96"/>
  <c r="G40" i="96"/>
  <c r="H41" i="96"/>
  <c r="H40" i="96"/>
  <c r="H39" i="96"/>
  <c r="H38" i="96"/>
  <c r="H37" i="96"/>
  <c r="H36" i="96"/>
  <c r="H35" i="96"/>
  <c r="H34" i="96"/>
  <c r="H33" i="96"/>
  <c r="H32" i="96"/>
  <c r="H31" i="96"/>
  <c r="H30" i="96"/>
  <c r="F39" i="96"/>
  <c r="F38" i="96"/>
  <c r="F37" i="96"/>
  <c r="G36" i="96"/>
  <c r="G35" i="96"/>
  <c r="G34" i="96"/>
  <c r="G33" i="96"/>
  <c r="G32" i="96"/>
  <c r="F31" i="96"/>
  <c r="F30" i="96"/>
  <c r="H29" i="96"/>
  <c r="H20" i="96"/>
  <c r="H21" i="96"/>
  <c r="H22" i="96"/>
  <c r="H23" i="96"/>
  <c r="H24" i="96"/>
  <c r="H25" i="96"/>
  <c r="H26" i="96"/>
  <c r="H27" i="96"/>
  <c r="H28" i="96"/>
  <c r="H19" i="96"/>
  <c r="F20" i="96"/>
  <c r="F21" i="96"/>
  <c r="G22" i="96"/>
  <c r="G23" i="96"/>
  <c r="G24" i="96"/>
  <c r="F25" i="96"/>
  <c r="G26" i="96"/>
  <c r="G27" i="96"/>
  <c r="G28" i="96"/>
  <c r="G19" i="96"/>
  <c r="H18" i="96"/>
  <c r="H15" i="96"/>
  <c r="F6" i="98" l="1"/>
  <c r="G297" i="96"/>
  <c r="F16" i="98"/>
  <c r="F258" i="96"/>
  <c r="F10" i="98"/>
  <c r="G199" i="96"/>
  <c r="F7" i="98"/>
  <c r="F262" i="96"/>
  <c r="F13" i="98"/>
  <c r="F3" i="98"/>
  <c r="F4" i="98"/>
  <c r="G219" i="96"/>
  <c r="F8" i="98"/>
  <c r="F259" i="96"/>
  <c r="F11" i="98"/>
  <c r="F263" i="96"/>
  <c r="F14" i="98"/>
  <c r="G277" i="96"/>
  <c r="F15" i="98"/>
  <c r="G236" i="96"/>
  <c r="F9" i="98"/>
  <c r="F260" i="96"/>
  <c r="F12" i="98"/>
  <c r="F55" i="96"/>
  <c r="F63" i="96"/>
  <c r="F69" i="96"/>
  <c r="F261" i="96"/>
  <c r="F266" i="96"/>
  <c r="G272" i="96"/>
  <c r="G259" i="96"/>
  <c r="F264" i="96"/>
  <c r="G263" i="96"/>
  <c r="F273" i="96"/>
  <c r="G262" i="96"/>
  <c r="F267" i="96"/>
  <c r="F241" i="96"/>
  <c r="F270" i="96"/>
  <c r="G269" i="96"/>
  <c r="F268" i="96"/>
  <c r="F274" i="96"/>
  <c r="F271" i="96"/>
  <c r="G265" i="96"/>
  <c r="G260" i="96"/>
  <c r="G258" i="96"/>
  <c r="F239" i="96"/>
  <c r="G252" i="96"/>
  <c r="G247" i="96"/>
  <c r="G255" i="96"/>
  <c r="F245" i="96"/>
  <c r="F236" i="96"/>
  <c r="F251" i="96"/>
  <c r="F253" i="96"/>
  <c r="F254" i="96"/>
  <c r="F237" i="96"/>
  <c r="F238" i="96"/>
  <c r="F257" i="96"/>
  <c r="F235" i="96"/>
  <c r="F240" i="96"/>
  <c r="F256" i="96"/>
  <c r="F250" i="96"/>
  <c r="F246" i="96"/>
  <c r="F293" i="96"/>
  <c r="G291" i="96"/>
  <c r="F283" i="96"/>
  <c r="F292" i="96"/>
  <c r="G278" i="96"/>
  <c r="G282" i="96"/>
  <c r="F286" i="96"/>
  <c r="G276" i="96"/>
  <c r="F284" i="96"/>
  <c r="G295" i="96"/>
  <c r="G279" i="96"/>
  <c r="F280" i="96"/>
  <c r="G288" i="96"/>
  <c r="F289" i="96"/>
  <c r="F290" i="96"/>
  <c r="F296" i="96"/>
  <c r="F294" i="96"/>
  <c r="F277" i="96"/>
  <c r="F281" i="96"/>
  <c r="F285" i="96"/>
  <c r="F287" i="96"/>
  <c r="G299" i="96"/>
  <c r="F298" i="96"/>
  <c r="F297" i="96"/>
  <c r="F226" i="96"/>
  <c r="F230" i="96"/>
  <c r="F227" i="96"/>
  <c r="F219" i="96"/>
  <c r="G224" i="96"/>
  <c r="F220" i="96"/>
  <c r="F232" i="96"/>
  <c r="F233" i="96"/>
  <c r="F225" i="96"/>
  <c r="F231" i="96"/>
  <c r="F221" i="96"/>
  <c r="F228" i="96"/>
  <c r="F222" i="96"/>
  <c r="F229" i="96"/>
  <c r="F223" i="96"/>
  <c r="F216" i="96"/>
  <c r="F200" i="96"/>
  <c r="G217" i="96"/>
  <c r="F218" i="96"/>
  <c r="F213" i="96"/>
  <c r="F205" i="96"/>
  <c r="F215" i="96"/>
  <c r="F207" i="96"/>
  <c r="F209" i="96"/>
  <c r="G210" i="96"/>
  <c r="F208" i="96"/>
  <c r="G202" i="96"/>
  <c r="F206" i="96"/>
  <c r="G214" i="96"/>
  <c r="F211" i="96"/>
  <c r="G203" i="96"/>
  <c r="F212" i="96"/>
  <c r="F204" i="96"/>
  <c r="F201" i="96"/>
  <c r="F199" i="96"/>
  <c r="F24" i="96"/>
  <c r="F48" i="96"/>
  <c r="G46" i="96"/>
  <c r="F32" i="96"/>
  <c r="F40" i="96"/>
  <c r="F49" i="96"/>
  <c r="G39" i="96"/>
  <c r="F45" i="96"/>
  <c r="G50" i="96"/>
  <c r="G38" i="96"/>
  <c r="F47" i="96"/>
  <c r="F51" i="96"/>
  <c r="F44" i="96"/>
  <c r="G41" i="96"/>
  <c r="F33" i="96"/>
  <c r="F34" i="96"/>
  <c r="F36" i="96"/>
  <c r="G37" i="96"/>
  <c r="G30" i="96"/>
  <c r="G31" i="96"/>
  <c r="F35" i="96"/>
  <c r="G20" i="96"/>
  <c r="F23" i="96"/>
  <c r="G25" i="96"/>
  <c r="F22" i="96"/>
  <c r="F28" i="96"/>
  <c r="G21" i="96"/>
  <c r="F26" i="96"/>
  <c r="F27" i="96"/>
  <c r="F19" i="96"/>
  <c r="H11" i="98" l="1"/>
  <c r="I11" i="98"/>
  <c r="H8" i="98"/>
  <c r="I8" i="98"/>
  <c r="H10" i="98"/>
  <c r="I10" i="98"/>
  <c r="H12" i="98"/>
  <c r="I12" i="98"/>
  <c r="I9" i="98"/>
  <c r="H9" i="98"/>
  <c r="H7" i="98"/>
  <c r="I7" i="98"/>
  <c r="I15" i="98"/>
  <c r="H15" i="98"/>
  <c r="I4" i="98"/>
  <c r="H4" i="98"/>
  <c r="I16" i="98"/>
  <c r="H16" i="98"/>
  <c r="H3" i="98"/>
  <c r="I3" i="98"/>
  <c r="I14" i="98"/>
  <c r="H14" i="98"/>
  <c r="H13" i="98"/>
  <c r="I13" i="98"/>
  <c r="I6" i="98"/>
  <c r="H6" i="98"/>
  <c r="H14" i="96" l="1"/>
  <c r="H13" i="96"/>
  <c r="H12" i="96"/>
  <c r="H11" i="96"/>
  <c r="H10" i="96"/>
  <c r="H9" i="96"/>
  <c r="H8" i="96"/>
  <c r="H7" i="96"/>
  <c r="H6" i="96"/>
  <c r="H5" i="96"/>
  <c r="H4" i="96"/>
  <c r="H3" i="96"/>
  <c r="H2" i="96"/>
  <c r="G14" i="96"/>
  <c r="G13" i="96"/>
  <c r="F12" i="96"/>
  <c r="G11" i="96"/>
  <c r="F10" i="96"/>
  <c r="F9" i="96"/>
  <c r="G8" i="96"/>
  <c r="F6" i="96"/>
  <c r="G5" i="96"/>
  <c r="G4" i="96"/>
  <c r="F3" i="96"/>
  <c r="G15" i="96"/>
  <c r="F15" i="96"/>
  <c r="I275" i="96"/>
  <c r="F234" i="96"/>
  <c r="G198" i="96"/>
  <c r="F198" i="96"/>
  <c r="G197" i="96"/>
  <c r="F197" i="96"/>
  <c r="G196" i="96"/>
  <c r="F196" i="96"/>
  <c r="G195" i="96"/>
  <c r="F194" i="96"/>
  <c r="G194" i="96"/>
  <c r="G193" i="96"/>
  <c r="F192" i="96"/>
  <c r="G192" i="96"/>
  <c r="G191" i="96"/>
  <c r="F191" i="96"/>
  <c r="G190" i="96"/>
  <c r="F190" i="96"/>
  <c r="F189" i="96"/>
  <c r="G29" i="96"/>
  <c r="F29" i="96"/>
  <c r="G18" i="96"/>
  <c r="F18" i="96"/>
  <c r="F2" i="98" l="1"/>
  <c r="G9" i="96"/>
  <c r="G7" i="96"/>
  <c r="G2" i="96"/>
  <c r="F11" i="96"/>
  <c r="G3" i="96"/>
  <c r="F13" i="96"/>
  <c r="F4" i="96"/>
  <c r="F5" i="96"/>
  <c r="G12" i="96"/>
  <c r="F8" i="96"/>
  <c r="F14" i="96"/>
  <c r="G6" i="96"/>
  <c r="F7" i="96"/>
  <c r="G10" i="96"/>
  <c r="F2" i="96"/>
  <c r="G189" i="96"/>
  <c r="G234" i="96"/>
  <c r="F193" i="96"/>
  <c r="F195" i="96"/>
  <c r="G275" i="96"/>
  <c r="F275" i="96"/>
  <c r="F17" i="98" l="1"/>
  <c r="I17" i="98" s="1"/>
  <c r="H2" i="98"/>
  <c r="H17" i="98" s="1"/>
  <c r="I2" i="98"/>
  <c r="B13" i="93" l="1"/>
  <c r="B12" i="93"/>
  <c r="B11" i="93"/>
  <c r="B10" i="93"/>
  <c r="B9" i="93"/>
  <c r="B8" i="93"/>
  <c r="B7" i="93"/>
  <c r="B6" i="93"/>
  <c r="B5" i="93"/>
  <c r="B4" i="93"/>
  <c r="B3" i="93"/>
  <c r="B2" i="93"/>
  <c r="N16" i="63" l="1"/>
  <c r="D11" i="93" l="1"/>
  <c r="D12" i="93"/>
  <c r="D9" i="93"/>
  <c r="D14" i="93"/>
  <c r="D3" i="93"/>
  <c r="D7" i="93"/>
  <c r="D13" i="93"/>
  <c r="D6" i="93"/>
  <c r="D5" i="93"/>
  <c r="J16" i="63"/>
  <c r="N11" i="63" l="1"/>
  <c r="N9" i="63"/>
  <c r="N7" i="63"/>
  <c r="N14" i="63"/>
  <c r="D4" i="93"/>
  <c r="G10" i="93" l="1"/>
  <c r="C10" i="93"/>
  <c r="N5" i="63"/>
  <c r="G14" i="93"/>
  <c r="N6" i="63"/>
  <c r="C9" i="93"/>
  <c r="C8" i="93"/>
  <c r="G12" i="93"/>
  <c r="C13" i="93"/>
  <c r="C7" i="93"/>
  <c r="N12" i="63"/>
  <c r="G9" i="93"/>
  <c r="C11" i="93"/>
  <c r="C14" i="93"/>
  <c r="G7" i="93"/>
  <c r="C4" i="93"/>
  <c r="F4" i="93" s="1"/>
  <c r="C12" i="93"/>
  <c r="G4" i="93"/>
  <c r="G8" i="93"/>
  <c r="G11" i="93"/>
  <c r="N4" i="63"/>
  <c r="J7" i="63"/>
  <c r="J14" i="63"/>
  <c r="J13" i="63"/>
  <c r="J12" i="63"/>
  <c r="J11" i="63"/>
  <c r="J9" i="63"/>
  <c r="J4" i="63"/>
  <c r="E4" i="93" l="1"/>
  <c r="E12" i="93"/>
  <c r="F12" i="93"/>
  <c r="E11" i="93"/>
  <c r="F11" i="93"/>
  <c r="C5" i="93"/>
  <c r="C6" i="93"/>
  <c r="G6" i="93"/>
  <c r="F7" i="93"/>
  <c r="E7" i="93"/>
  <c r="F9" i="93"/>
  <c r="E9" i="93"/>
  <c r="E14" i="93"/>
  <c r="F14" i="93"/>
  <c r="F13" i="93"/>
  <c r="E13" i="93"/>
  <c r="G5" i="93"/>
  <c r="J5" i="63"/>
  <c r="J6" i="63"/>
  <c r="E6" i="93" l="1"/>
  <c r="F6" i="93"/>
  <c r="E5" i="93"/>
  <c r="F5" i="93"/>
  <c r="C2" i="93"/>
  <c r="G2" i="93" l="1"/>
  <c r="G3" i="93"/>
  <c r="N3" i="63"/>
  <c r="C3" i="93"/>
  <c r="C17" i="93" s="1"/>
  <c r="G17" i="63"/>
  <c r="J3" i="63"/>
  <c r="E3" i="93" l="1"/>
  <c r="F3" i="93"/>
  <c r="D10" i="93" l="1"/>
  <c r="F10" i="93" l="1"/>
  <c r="E10" i="93"/>
  <c r="N10" i="63"/>
  <c r="J10" i="63"/>
  <c r="D8" i="93"/>
  <c r="F8" i="93" l="1"/>
  <c r="E8" i="93"/>
  <c r="N8" i="63"/>
  <c r="J8" i="63"/>
  <c r="M17" i="63" l="1"/>
  <c r="N13" i="63"/>
  <c r="G13" i="93"/>
  <c r="G17" i="93"/>
  <c r="H2" i="63" l="1"/>
  <c r="N2" i="63" s="1"/>
  <c r="J2" i="63" l="1"/>
  <c r="I2" i="63"/>
  <c r="D2" i="93"/>
  <c r="F2" i="93" l="1"/>
  <c r="E2" i="93"/>
  <c r="H15" i="63" l="1"/>
  <c r="I15" i="63" l="1"/>
  <c r="I17" i="63" s="1"/>
  <c r="H17" i="63"/>
  <c r="N15" i="63"/>
  <c r="D15" i="93"/>
  <c r="J15" i="63"/>
  <c r="N17" i="63" l="1"/>
  <c r="J17" i="63"/>
  <c r="D17" i="93"/>
  <c r="F17" i="93" s="1"/>
  <c r="E15" i="93"/>
  <c r="E17" i="93" s="1"/>
  <c r="F15" i="93"/>
</calcChain>
</file>

<file path=xl/comments1.xml><?xml version="1.0" encoding="utf-8"?>
<comments xmlns="http://schemas.openxmlformats.org/spreadsheetml/2006/main">
  <authors>
    <author>Автор</author>
  </authors>
  <commentList>
    <comment ref="C2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2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  <comment ref="C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АИ</t>
        </r>
      </text>
    </comment>
  </commentList>
</comments>
</file>

<file path=xl/sharedStrings.xml><?xml version="1.0" encoding="utf-8"?>
<sst xmlns="http://schemas.openxmlformats.org/spreadsheetml/2006/main" count="4479" uniqueCount="1405">
  <si>
    <t>Остаток</t>
  </si>
  <si>
    <t>Процент выполнения СМР</t>
  </si>
  <si>
    <t>Наименование раздела РД</t>
  </si>
  <si>
    <t>Статус РД (есть/нет)</t>
  </si>
  <si>
    <t>Количественные показатели</t>
  </si>
  <si>
    <t>Ед. Изм.</t>
  </si>
  <si>
    <t>Всего кол-во по РД</t>
  </si>
  <si>
    <t xml:space="preserve">Факт СМР </t>
  </si>
  <si>
    <t xml:space="preserve">Ресурсы </t>
  </si>
  <si>
    <t>Примечания</t>
  </si>
  <si>
    <t>м.</t>
  </si>
  <si>
    <t>Кабель</t>
  </si>
  <si>
    <t>АК</t>
  </si>
  <si>
    <t>СОУЭ</t>
  </si>
  <si>
    <t>% выполнения СМР</t>
  </si>
  <si>
    <t>Раздел</t>
  </si>
  <si>
    <t>Кабель Смонтировано</t>
  </si>
  <si>
    <t>Кабель остаток</t>
  </si>
  <si>
    <t>Кабель        % выполн.</t>
  </si>
  <si>
    <t>Кабель проект.</t>
  </si>
  <si>
    <t>Раздел проекта</t>
  </si>
  <si>
    <t>ОС</t>
  </si>
  <si>
    <t>СКУД</t>
  </si>
  <si>
    <t>ЭОМ</t>
  </si>
  <si>
    <t>АПС</t>
  </si>
  <si>
    <t>СОТ</t>
  </si>
  <si>
    <t>ОЗДС</t>
  </si>
  <si>
    <t>СС (СКС)</t>
  </si>
  <si>
    <t>СС (СКТ)</t>
  </si>
  <si>
    <t>СС (ЧФ)</t>
  </si>
  <si>
    <t>СС (ЗС)</t>
  </si>
  <si>
    <t>СС (МГН)</t>
  </si>
  <si>
    <t>Секция</t>
  </si>
  <si>
    <t>Процент выполнения ИД от СМР</t>
  </si>
  <si>
    <t>Оформлено 
ИД</t>
  </si>
  <si>
    <t>все</t>
  </si>
  <si>
    <t>ИД        
% выполн.</t>
  </si>
  <si>
    <t>Сумма:</t>
  </si>
  <si>
    <t>ЭС</t>
  </si>
  <si>
    <t xml:space="preserve">Нет </t>
  </si>
  <si>
    <t>Есть от 15.01.2023</t>
  </si>
  <si>
    <t>Есть от 18.01.2023</t>
  </si>
  <si>
    <t>ЩД</t>
  </si>
  <si>
    <t>MT8070iE</t>
  </si>
  <si>
    <t>Оборудование</t>
  </si>
  <si>
    <t>С2000М</t>
  </si>
  <si>
    <t>С2000-КДЛ</t>
  </si>
  <si>
    <t>С2000-ПИ</t>
  </si>
  <si>
    <t>БРИЗ</t>
  </si>
  <si>
    <t>С2000-КТ</t>
  </si>
  <si>
    <t>С2000-2</t>
  </si>
  <si>
    <t>ST-EX010SM</t>
  </si>
  <si>
    <t>РИП-12 исп.51</t>
  </si>
  <si>
    <t>Циклоп</t>
  </si>
  <si>
    <t>УРМ-ОРИОН ИСП.01</t>
  </si>
  <si>
    <t>Контроллер двухпроводной линии связи</t>
  </si>
  <si>
    <t>С2000-КДЛ-2И</t>
  </si>
  <si>
    <t>Блок сигнально-пусковой адресный</t>
  </si>
  <si>
    <t>С2000-СП2 Исп.02</t>
  </si>
  <si>
    <t>Контрольно-пусковой блок</t>
  </si>
  <si>
    <t>С2000-КПБ</t>
  </si>
  <si>
    <t>Преобразователь интерфейсов</t>
  </si>
  <si>
    <t>С2000-СП4/220</t>
  </si>
  <si>
    <t>Блок контрольно-пусковой</t>
  </si>
  <si>
    <t>Ручной извещатель адресно-аналоговый</t>
  </si>
  <si>
    <t>ИПР 513-3АМ исп.01</t>
  </si>
  <si>
    <t>Извещатель пожарный дымовой адресно-аналоговый</t>
  </si>
  <si>
    <t>ДИП-34А-04</t>
  </si>
  <si>
    <t>Извещатель пожарный тепловой адресно-аналоговый</t>
  </si>
  <si>
    <t>С2000-ИП-03</t>
  </si>
  <si>
    <t>Шкаф для установки приборов системы "Орион"</t>
  </si>
  <si>
    <t>ШПС-24 исп.11</t>
  </si>
  <si>
    <t>Устройство радиопередающее</t>
  </si>
  <si>
    <t>RS-202TD-RR</t>
  </si>
  <si>
    <t>С2000-ИПДЛ исп.60</t>
  </si>
  <si>
    <t>Выносное устройство</t>
  </si>
  <si>
    <t>УВ-ПРД-ПРМ</t>
  </si>
  <si>
    <t>Устройство коммутационное</t>
  </si>
  <si>
    <t>УК-ВК/05</t>
  </si>
  <si>
    <t>ТУ 7399-001-87603431-2010</t>
  </si>
  <si>
    <t>DS-3E1526P-SI</t>
  </si>
  <si>
    <t>DS-3E1518P-SI</t>
  </si>
  <si>
    <t>DS-KV8113-WME1(B)</t>
  </si>
  <si>
    <t>Турникет</t>
  </si>
  <si>
    <t>DS-K3G501-R/M-Dm55</t>
  </si>
  <si>
    <t>Пульт консьержа</t>
  </si>
  <si>
    <t>DS-KM9503</t>
  </si>
  <si>
    <t>Замок электромеханический</t>
  </si>
  <si>
    <t>Promix-SM203.00 (Шериф-3В НО)</t>
  </si>
  <si>
    <t>Извещатель охранный магнитоконтактный</t>
  </si>
  <si>
    <t>ST-DM011NC-BR</t>
  </si>
  <si>
    <t>Источник бесперебойного питания</t>
  </si>
  <si>
    <t>ШТК-М-42.6.8-1ААА</t>
  </si>
  <si>
    <t>Модуль вентиляционный</t>
  </si>
  <si>
    <t>R-FAN-3K-1U</t>
  </si>
  <si>
    <t>Плата расширения</t>
  </si>
  <si>
    <t>Модуль процессора</t>
  </si>
  <si>
    <t>ЕАР225</t>
  </si>
  <si>
    <t>СС (СРТ)</t>
  </si>
  <si>
    <t>Радиоприемник эфирный</t>
  </si>
  <si>
    <t>ВЧ-03/04</t>
  </si>
  <si>
    <t>компл/шт</t>
  </si>
  <si>
    <t>ВРУ-П1</t>
  </si>
  <si>
    <t>ЩВ-0.1</t>
  </si>
  <si>
    <t>РЩ-0.1</t>
  </si>
  <si>
    <t>РЩ-1.2</t>
  </si>
  <si>
    <t>РЩ-1.3</t>
  </si>
  <si>
    <t>РЩ-1.4</t>
  </si>
  <si>
    <t>РЩ-1.5</t>
  </si>
  <si>
    <t>ЩС-Х</t>
  </si>
  <si>
    <t>РЩ-2.2</t>
  </si>
  <si>
    <t>РЩ-2.3</t>
  </si>
  <si>
    <t>РЩ-3.2</t>
  </si>
  <si>
    <t>РЩ-3.3</t>
  </si>
  <si>
    <t>Оборудование (без учета розеток, выключючателей и т.п. мелочи)</t>
  </si>
  <si>
    <t>Примечание: В данные объемы не вошли такие позиции, как: розетки, выключатели, адаптеры, сплайс кассеты, аккумуляторы для РИПов и т.п. мелочь</t>
  </si>
  <si>
    <t>АКПБ</t>
  </si>
  <si>
    <t>СС(СКС)</t>
  </si>
  <si>
    <t>УУ</t>
  </si>
  <si>
    <t>Есть от 21.11.2022</t>
  </si>
  <si>
    <t>Есть от 01.09.2022</t>
  </si>
  <si>
    <t>Есть от 20.01.2023</t>
  </si>
  <si>
    <t>Есть от 29.08.2022</t>
  </si>
  <si>
    <t>Есть от 30.08.2022</t>
  </si>
  <si>
    <t>Есть от 15.02.2023</t>
  </si>
  <si>
    <t>Есть от 12.09.2022</t>
  </si>
  <si>
    <t>Есть от 29.12.2022</t>
  </si>
  <si>
    <t>Есть от 07.10.2022</t>
  </si>
  <si>
    <t>Есть от 06.09.2022</t>
  </si>
  <si>
    <t>Щит управления приточно-вытяжной системой в комплекте с датчиками и частотными преобразователями</t>
  </si>
  <si>
    <t>Щит управления приточной системой, в комплекте с датчиками и частотными преобразователями</t>
  </si>
  <si>
    <t>Щит диспетчеризации в составе:</t>
  </si>
  <si>
    <t>Панель оператора Weintek</t>
  </si>
  <si>
    <t>Источник питания, DC 24v, 30W</t>
  </si>
  <si>
    <t>Автоматический выключатель</t>
  </si>
  <si>
    <t>Шкаф, 300x300x210</t>
  </si>
  <si>
    <t>4 Комплект лифтового блока версии 7.2</t>
  </si>
  <si>
    <t>ЩУ-ПВ1 ... ЩУ-ПВ3</t>
  </si>
  <si>
    <t>ЩУ-П1 ... ЩУ-П22</t>
  </si>
  <si>
    <t>UNO-PS/1AC/24DC/ 30W</t>
  </si>
  <si>
    <t>S201R C2 1ф.</t>
  </si>
  <si>
    <t>AE 1033.500</t>
  </si>
  <si>
    <t>Автоматизированное рабочее место (Рабочая станция, Intel Core i7 7700, DDR4 8Гб, 256Гб(SSD), Intel HD 630 - 4096 Мб, DVD-RW, черный [5810-0158])</t>
  </si>
  <si>
    <t>монитор</t>
  </si>
  <si>
    <t>клавиатура</t>
  </si>
  <si>
    <t>мышь</t>
  </si>
  <si>
    <t>Конвертер</t>
  </si>
  <si>
    <t>Дистрибутив ПО для диспетчерского комплекса "Обь" (бесплатный, свободно распространяемый на сайте www.lkds.ru)</t>
  </si>
  <si>
    <t>Автоматизированное рабочее место оператора, в составе: комплект</t>
  </si>
  <si>
    <t>ThinkStation P320</t>
  </si>
  <si>
    <t>P2417H Black</t>
  </si>
  <si>
    <t>KB216</t>
  </si>
  <si>
    <t>MS116 RTL</t>
  </si>
  <si>
    <t>UPS2000-A-3KTTS</t>
  </si>
  <si>
    <t>USB VOICE V6.1 PRO СМ3</t>
  </si>
  <si>
    <t>LKDSDrv.msi</t>
  </si>
  <si>
    <t>Устройство дистанционного пуска адресное</t>
  </si>
  <si>
    <t>ШКП-4RS</t>
  </si>
  <si>
    <t>ШКП-10RS</t>
  </si>
  <si>
    <t>ШКП-18RS</t>
  </si>
  <si>
    <t>УДП 513-3АМ исп.02</t>
  </si>
  <si>
    <t xml:space="preserve">ВСЕГО СМР </t>
  </si>
  <si>
    <t>Удаленное рабочее место</t>
  </si>
  <si>
    <t>АРС Smart-UPS 1500 ВА с ЖК-индикатором, 230 В</t>
  </si>
  <si>
    <t>Пульт контроля и управления охранно- пожарный</t>
  </si>
  <si>
    <t>Блок сигнально-пусковой</t>
  </si>
  <si>
    <t>Извещатель пожарный линейный однопозиционныи адресный</t>
  </si>
  <si>
    <t>Резервированный источник питания</t>
  </si>
  <si>
    <t>Монитор, в составе</t>
  </si>
  <si>
    <t>BOLID MO-122</t>
  </si>
  <si>
    <t>APC Smart-UPS 1500 ВА</t>
  </si>
  <si>
    <t>ППКУП "Сириус"</t>
  </si>
  <si>
    <t>РИП-12-2/7П2-Р-RS</t>
  </si>
  <si>
    <t>Базовый блок БПИ «М1 Д-333»</t>
  </si>
  <si>
    <t>Блок высоковольтного усиления БВУ «М2 Д-333»</t>
  </si>
  <si>
    <t>Барьер БЭ «М3 Д-333»</t>
  </si>
  <si>
    <t>Автоматизированное рабочее место.</t>
  </si>
  <si>
    <t>Пульт контроля и управления охранно-пожарный</t>
  </si>
  <si>
    <t>Блок индикации с клавиатурой</t>
  </si>
  <si>
    <t>Контроллер доступа</t>
  </si>
  <si>
    <t>Устройство оконечное объектовое</t>
  </si>
  <si>
    <t>Извещатель охранный магнитоконтактные адресные</t>
  </si>
  <si>
    <t>Извещатели охранные магнитоконтактные адресные</t>
  </si>
  <si>
    <t>Извещатель охранный точечный магнитоконтактный</t>
  </si>
  <si>
    <t>Извещатель охранный поверхностный звуковой адресный</t>
  </si>
  <si>
    <t>Извещатель охранный объемный оптико-электронный адресный</t>
  </si>
  <si>
    <t>Извещатель охранный вибрационный поверхностный адресный</t>
  </si>
  <si>
    <t>Кнопка тревожная</t>
  </si>
  <si>
    <t>Блок разветвительно-изолирующий</t>
  </si>
  <si>
    <t>Турникет в комплекте с пультом</t>
  </si>
  <si>
    <t xml:space="preserve">Вандалозащищенный считыватель карт Em Marine </t>
  </si>
  <si>
    <t>Кнопка "Выход"</t>
  </si>
  <si>
    <t>Кнопка выхода металлическая накладная</t>
  </si>
  <si>
    <t>Электромагнитный замок</t>
  </si>
  <si>
    <t xml:space="preserve">Замок электромагнитный </t>
  </si>
  <si>
    <t xml:space="preserve">Дверной доводчик </t>
  </si>
  <si>
    <t>Цветной монитор видеодомофона без трубки (hands-free)</t>
  </si>
  <si>
    <t>Вызывная панель видеодомофона</t>
  </si>
  <si>
    <t>Сервер СКД512 исп.01</t>
  </si>
  <si>
    <t>С2000-БКИ</t>
  </si>
  <si>
    <t>Приток-А-КОП-2</t>
  </si>
  <si>
    <t>РИП-12 исп.56</t>
  </si>
  <si>
    <t>С2000-СП2</t>
  </si>
  <si>
    <t>С2000-СМК исп.05</t>
  </si>
  <si>
    <t>С2000-СМК исп.07</t>
  </si>
  <si>
    <t>ИО 102-26 исп.00</t>
  </si>
  <si>
    <t>С2000-СТ исп.03</t>
  </si>
  <si>
    <t>С2000-ИК исп.02</t>
  </si>
  <si>
    <t>С2000-В</t>
  </si>
  <si>
    <t>Ростов-Дон Т83М1 (УТ)</t>
  </si>
  <si>
    <t>ST-PR041EM</t>
  </si>
  <si>
    <t>CP-Z-2 (мод. EP)</t>
  </si>
  <si>
    <t>ST-EL180ML</t>
  </si>
  <si>
    <t>ST-EL180MLD</t>
  </si>
  <si>
    <t>ЗЭМ-6-300</t>
  </si>
  <si>
    <t>E-605</t>
  </si>
  <si>
    <t>PVD-07S v.8.2</t>
  </si>
  <si>
    <t>PVP-L9 v.8.1</t>
  </si>
  <si>
    <t>Планка преграждающая антипаника для турникета-трипода, в составе</t>
  </si>
  <si>
    <t>Всего по ИД</t>
  </si>
  <si>
    <t>Шкаф телекоммуникационный напольный 42U (600x800) дверь стекло</t>
  </si>
  <si>
    <t>Шкаф телекоммуникационный настенный 12U 600х650 дверь металл</t>
  </si>
  <si>
    <t>IP-видеорегистратор 256-ти канальный</t>
  </si>
  <si>
    <t>Жесткий диск (HDD) для видеонаблюдения</t>
  </si>
  <si>
    <t>Системный блок.
CPU: AMD Ryzen 5 5600G (3.9 - 4.4 ГГц, 6 ядер, 65 Вт).
RAM: 8G.
Сетевая карта: GbE network interface card.
Видеокарта: GeForce® RTX 3060/
В комплекте клавиатура + мышь.</t>
  </si>
  <si>
    <t>31,5" TFT-LED Монитор</t>
  </si>
  <si>
    <t>Управляемые коммутатор 16 x SFP 1 Гбит/с, 8 х комбо 1 Гбит/с</t>
  </si>
  <si>
    <t>Управляемый коммутатор с 24 × Gigabit PoE-портами, 2 × Gigabit-SFP порта</t>
  </si>
  <si>
    <t>Управляемый коммутатор с 16 × Gigabit PoE-портами, 2 × Gigabit-SFP порта</t>
  </si>
  <si>
    <t>Оптический модуль, длина волны Т х 1550 нм / R x 1310 нм, соединение LC</t>
  </si>
  <si>
    <t>2Мп уличная цилиндрическая IP-камера</t>
  </si>
  <si>
    <t>PoE удлинитель (1 порт)</t>
  </si>
  <si>
    <t>PoE удлинитель (2 порта)</t>
  </si>
  <si>
    <t>2Мп IP вызывная панель на одного абонента с ИК-подсветкой</t>
  </si>
  <si>
    <t>Дверной доводчик</t>
  </si>
  <si>
    <t>Источник бесперебойного питания 12 В, 3 А</t>
  </si>
  <si>
    <t>Источник бесперебойного питания онлайн двойного преобразования 6 кВа</t>
  </si>
  <si>
    <t>Батарейный модуль в 19'' корпусе для ИБП</t>
  </si>
  <si>
    <t>Источник бесперебойного питания онлайн двойного преобразования 3 кВа</t>
  </si>
  <si>
    <t>Источник бесперебойного питания, 3000 ВА</t>
  </si>
  <si>
    <t>ШРН-12.650.1</t>
  </si>
  <si>
    <t>DS-96256NI-I24</t>
  </si>
  <si>
    <t>HDD 8000 GB (8 TB) SATA-III
SkyHawk (ST8000VE0004)</t>
  </si>
  <si>
    <t>HP Pavilion Desktop
PC TP01-2074ur
(5D2H1EA)</t>
  </si>
  <si>
    <t>DS-D5032FC-A</t>
  </si>
  <si>
    <t>ZES-3028SCX-UPRL</t>
  </si>
  <si>
    <t>HK-SFP-1.25G-20-1550</t>
  </si>
  <si>
    <t>DS-2CD3626G2T-IZS(2.7-
13.5мм)(C)</t>
  </si>
  <si>
    <t>DS-1H34-0101P</t>
  </si>
  <si>
    <t>DS-1H34-0102P</t>
  </si>
  <si>
    <t>SKAT-12-3.0-DIN</t>
  </si>
  <si>
    <t>СИПБ6КД.9-11/БПС</t>
  </si>
  <si>
    <t>БМСИПБ6-10КД</t>
  </si>
  <si>
    <t>СИПБ3КД.9-11/БПС</t>
  </si>
  <si>
    <t>SKAT-UPS 3000</t>
  </si>
  <si>
    <t>Прибор управления техническими средствами СОУЭ</t>
  </si>
  <si>
    <t>Усилитель высокой мощности</t>
  </si>
  <si>
    <t>Блок резервного питания и коммутации усилителей мощности</t>
  </si>
  <si>
    <t>Микрофон настольный с подставкой динамический</t>
  </si>
  <si>
    <t>Оповещатель речевой настенный</t>
  </si>
  <si>
    <t>Оповещатель световой Выход</t>
  </si>
  <si>
    <t>Оповещатель световой Стрелка</t>
  </si>
  <si>
    <t>Разборный серверный шкаф 30U, напольного исполнения</t>
  </si>
  <si>
    <t>Модуль подключения нагрузки</t>
  </si>
  <si>
    <t>B306060BWT</t>
  </si>
  <si>
    <t>МПН</t>
  </si>
  <si>
    <t>ТРОМБОН ПУ-М-16</t>
  </si>
  <si>
    <t>ТРОМБОН УМ-4-600</t>
  </si>
  <si>
    <t>ТРОМБОН БП-21</t>
  </si>
  <si>
    <t>DM-7PT</t>
  </si>
  <si>
    <t>ВИСТЛ-М Н-100-3/1У</t>
  </si>
  <si>
    <t>ВИСТЛ-М Н-100-5/10У</t>
  </si>
  <si>
    <t>Люкс-24 Выход</t>
  </si>
  <si>
    <t>Люкс-24 Стрелка</t>
  </si>
  <si>
    <t>ТРОМБОН УК</t>
  </si>
  <si>
    <t>Шкаф телекоммуникационный 19" настенный разборный, ддерь метал, 15U 746х600х300мм, полезная глубина 281 мм, распределенная нагрузка 50кг, идет серый</t>
  </si>
  <si>
    <t>Оптический бокс (кросс) 19", 1U, до 24 портов</t>
  </si>
  <si>
    <t xml:space="preserve">БОН-19-1-24 </t>
  </si>
  <si>
    <t>Коммутатор 2 уродня упрадляемыи гигабитный на 24 SFP-слота и 4 слота SFР+, 24 гигабитных SFP слота, 4 10G SFP+ слота, 4 Комбо гигабитных RJ45 порта</t>
  </si>
  <si>
    <t xml:space="preserve">ТL-SБ3428XF </t>
  </si>
  <si>
    <t>Коммутатор уродня 2+ упрадляемыи, 48 портобый гигабитный с 4 слотами SFP+</t>
  </si>
  <si>
    <t xml:space="preserve">ТL-SБ3452Х </t>
  </si>
  <si>
    <t>SFP-модуль</t>
  </si>
  <si>
    <t>SFP 1,25 Гбит/с, 0,5 км, 850 нм 
ММF LC duplex</t>
  </si>
  <si>
    <t>Патч-панель 19", 48 портод RJ-45, категория 5е, с кабельным органайзером</t>
  </si>
  <si>
    <t>PP48-2UC5EU-DO5 IТК 2U</t>
  </si>
  <si>
    <t>Источник бесперебойного питания 1 кВА</t>
  </si>
  <si>
    <t>SKA T-UPS 1000 RACK</t>
  </si>
  <si>
    <t>Источник бесперебойного питания 3 кВА</t>
  </si>
  <si>
    <t>SKA T-UPS 3000 RACK</t>
  </si>
  <si>
    <t xml:space="preserve">ШРН-М-15.650.1 </t>
  </si>
  <si>
    <t>Модуль розетки компьютерной RJ-45, кат. 5е, 1М, белый, Mosaic</t>
  </si>
  <si>
    <t>Legrand 076551</t>
  </si>
  <si>
    <t>Суппорт Mosaic на 2 модуля</t>
  </si>
  <si>
    <t>Legrand 10952</t>
  </si>
  <si>
    <t>Блок розеток Rem-16 с выкл., 8 Schuko, 16A, алюм., 19", шнур 1,8м.</t>
  </si>
  <si>
    <t>R-16-8S-V-440-1.8</t>
  </si>
  <si>
    <t>Базовый блок МХМ500Р</t>
  </si>
  <si>
    <t xml:space="preserve">В500Р </t>
  </si>
  <si>
    <t xml:space="preserve">IР500Р </t>
  </si>
  <si>
    <t>С500Р</t>
  </si>
  <si>
    <t>Плата расширения, 20 IP транка, 128 IP абонентов</t>
  </si>
  <si>
    <t xml:space="preserve">Е1-500Р </t>
  </si>
  <si>
    <t>Комплект связи с PC OFU</t>
  </si>
  <si>
    <t>Комплект согласования</t>
  </si>
  <si>
    <t xml:space="preserve">CD500P </t>
  </si>
  <si>
    <t>Источник питания МХМ500</t>
  </si>
  <si>
    <t xml:space="preserve">PS500P </t>
  </si>
  <si>
    <t>11АХ Двухдиапазонная потолочная точка доступа,до 2402Мбит/с на 5ГГц и до 1148 Мбит/с на2.4ГГц, 1порт LAN 2.5Гбит/с,поддержка стандарта РоЕ 802.3at</t>
  </si>
  <si>
    <t xml:space="preserve">ЕАР660 HD </t>
  </si>
  <si>
    <t>11АХ Двухдиапазонная потолочная точка доступа,до 1200Мбит/с на 5ГГц и до 574 Мбит/с на 2.4ГГц. 1 гигабитный порт,поддержка стандарта РоЕ 802.3at</t>
  </si>
  <si>
    <t xml:space="preserve">ЕАР620 HD </t>
  </si>
  <si>
    <t>АС1350 Wave 2 Гигабитная ддихдиапазонная потолочная точка доступа Wi-Fi, до 450 Мбит/с на 2.4 ГГи и до 867 Мдит/с на 5 ГГи</t>
  </si>
  <si>
    <t>Контроллер аппаратный Omada, управление до 500 точками доступа</t>
  </si>
  <si>
    <t>0С300</t>
  </si>
  <si>
    <t>SafeStream гигабитный Multi-WAN VPN-маршрутизатор</t>
  </si>
  <si>
    <t xml:space="preserve">ЕР 7206 </t>
  </si>
  <si>
    <t>Лира РП-248-1</t>
  </si>
  <si>
    <t xml:space="preserve">Legrand 076551 </t>
  </si>
  <si>
    <t>Станция часовая с приемником ГЛОНАСС-сигналод и антенной</t>
  </si>
  <si>
    <t>ПИК-2M-4220</t>
  </si>
  <si>
    <t>Часы вторичные стрелочные, диаметр циферблата 350мм</t>
  </si>
  <si>
    <t>Звонок школьный</t>
  </si>
  <si>
    <t>МЗМ-1</t>
  </si>
  <si>
    <t>Пульт громкой связи на 24 абонента</t>
  </si>
  <si>
    <t>Лампа коридорная (световая и звуковая фиксация вызова]</t>
  </si>
  <si>
    <t>Устройство абонентское громкой связи</t>
  </si>
  <si>
    <t>Кнопка прододная влагозащищенная со шнурком</t>
  </si>
  <si>
    <t>Кнопка сброса проводная</t>
  </si>
  <si>
    <t>Адаптер-блок защиты</t>
  </si>
  <si>
    <t>Адаптер питания</t>
  </si>
  <si>
    <t>Блок бесперебойного питания</t>
  </si>
  <si>
    <t>Источник питания резервированный</t>
  </si>
  <si>
    <t>Устройство абонентское переговорное накладное</t>
  </si>
  <si>
    <t>Рамка монтажная</t>
  </si>
  <si>
    <t>GC-1036F4</t>
  </si>
  <si>
    <t>GC-0611W2</t>
  </si>
  <si>
    <t>GC-2001Р4</t>
  </si>
  <si>
    <t>GC-0423W1</t>
  </si>
  <si>
    <t>GC-0421W1</t>
  </si>
  <si>
    <t>GC-0012U3</t>
  </si>
  <si>
    <t>W120V020-D</t>
  </si>
  <si>
    <t>ББП-50 исп.2</t>
  </si>
  <si>
    <t>РИП-24 исп.01(РИП-24-3/7М4)</t>
  </si>
  <si>
    <t>Щит учёиа</t>
  </si>
  <si>
    <t>ШКУУТЭ</t>
  </si>
  <si>
    <t>Вводное устройство с автоматами на вводе, ВА88-35</t>
  </si>
  <si>
    <t>BPУ№1</t>
  </si>
  <si>
    <t>Распределительное устройство. Комплектуется:</t>
  </si>
  <si>
    <t xml:space="preserve">Вводное устройство с АВР на вводе. Комплектуется: </t>
  </si>
  <si>
    <t>ВРУ №1-1,· 2-1</t>
  </si>
  <si>
    <t xml:space="preserve">ВРУ №1-1 </t>
  </si>
  <si>
    <t>Вводное устройство с АВР на вводе. Комплектуется:</t>
  </si>
  <si>
    <t xml:space="preserve">ППУ №1 </t>
  </si>
  <si>
    <t>Вводное устройство с автоматами на вводе, ВА88-37</t>
  </si>
  <si>
    <t xml:space="preserve">ВРУ №2 </t>
  </si>
  <si>
    <t>ВРУ №2-1</t>
  </si>
  <si>
    <t>Вводное устройство с АВР на вводе. Конплектуется:</t>
  </si>
  <si>
    <t xml:space="preserve">ВРУ-П2 </t>
  </si>
  <si>
    <t xml:space="preserve">ППУN2 </t>
  </si>
  <si>
    <t>Щит распределительный навесной на 72 модуля. Корпус металлический.</t>
  </si>
  <si>
    <t>Щит распределительный навесной на 56 модуля. Корпус металлический.</t>
  </si>
  <si>
    <t xml:space="preserve">ЩВ-0.2 </t>
  </si>
  <si>
    <t>Щит распределительный навесной на 48 мод. Корпус металлический.</t>
  </si>
  <si>
    <t xml:space="preserve">ЩВ-0.3 </t>
  </si>
  <si>
    <t>Щит распределительный навесной на 24 модуля. Корпус металлический.</t>
  </si>
  <si>
    <t xml:space="preserve">ЩС-ЦЗ1 </t>
  </si>
  <si>
    <t>ЩС-ЦЗ2</t>
  </si>
  <si>
    <t>ЩО-0.1,ЩО-0.2</t>
  </si>
  <si>
    <t>Щит распределительный навесной на 9 модуля. Корпус металлический.</t>
  </si>
  <si>
    <t>ЩАО-0.1,·0.2</t>
  </si>
  <si>
    <t>Щит распределительный встраиваемый на 18 модулей. Корпус металлический.</t>
  </si>
  <si>
    <t xml:space="preserve">ЩАО-1.1, 1.2, 1.3 </t>
  </si>
  <si>
    <t xml:space="preserve">ЩАО-2.1,2.2,2.3, ЩАО-3.2,3.3 </t>
  </si>
  <si>
    <t>Щит распределительный надесной на 12 модуля. Корпус металлический.</t>
  </si>
  <si>
    <t xml:space="preserve">ЩКЛ-1 </t>
  </si>
  <si>
    <t>Щит распределительный навесной на 18 модуля. Корпус металлический</t>
  </si>
  <si>
    <t>ЩКЛ-2</t>
  </si>
  <si>
    <t>Щит распределительный встраиваемый на 48 модуля. Корпус металлический.</t>
  </si>
  <si>
    <t xml:space="preserve">РЩ-1.1 </t>
  </si>
  <si>
    <t>Щит распределительный встраиваемый на 72 модуля. Корпус металлический.</t>
  </si>
  <si>
    <t>Щит распределительный встраиваемый на 36 модуля. Корпус металлический.</t>
  </si>
  <si>
    <t>Щит распределительный навесной на 36 модуля. Корпус металлический.</t>
  </si>
  <si>
    <t>РЩ-0.2</t>
  </si>
  <si>
    <t>Щит распределительный встраиваемый на 72 модуля. Корпус</t>
  </si>
  <si>
    <t>Щит распределительный встраиваемый на 36 модуля. Корпус</t>
  </si>
  <si>
    <t>Щит распределительный встраиваемый на 24 модуля. Корпус металлический.</t>
  </si>
  <si>
    <t>ЩО-1.1;1.2;1.3;2.1;2.2;2.3;3.2;3.3</t>
  </si>
  <si>
    <t>Щит распределительный навесной на 48 модуля. Корпус металлический.</t>
  </si>
  <si>
    <t>ЩВ-2.1</t>
  </si>
  <si>
    <t>ЩВ-2.2</t>
  </si>
  <si>
    <t>ЩВ-2.3</t>
  </si>
  <si>
    <t xml:space="preserve">РЩ-2.1 </t>
  </si>
  <si>
    <t xml:space="preserve">Щит распределительный встраиваемый на 36 модуля. Корпус
металлический. </t>
  </si>
  <si>
    <t>Всего по проекту</t>
  </si>
  <si>
    <t xml:space="preserve"> Всего смонтировали</t>
  </si>
  <si>
    <t>ЩК</t>
  </si>
  <si>
    <t>Ящик с разделительным понижающим трансформатором ОСО-0.25 220/12В, штепсельной розеткой 6А, с автоматическими  выключателями АЕ10001р=6.3А</t>
  </si>
  <si>
    <t>ЯТП-0.25-220/24В УЗ (ТУ 36-631-76)</t>
  </si>
  <si>
    <t>Пускатель электромагнитный с тепловым реле, с кнопками «Пуск» «Стоп», нереверсивный, степень защиты IP54, ток номинальный Iн=10А Iт.р.=8,0А Uкат.упр=220В</t>
  </si>
  <si>
    <t>ПМЛ-122002 УХЛЗ</t>
  </si>
  <si>
    <t>Пускатель электромагнитный с тепловым реле, с кнопками «Пуск» «Стоп», нереверсивный, степень защиты IP54, ток номинальный Iн=10А Iт.р. = 1,6А Uкат.упр.=220В</t>
  </si>
  <si>
    <t>Пускатель электромагнитный с тепловым реле, с кнопками «Пуск» «Стоп», нереверсивный, степень защиты IP54, ток номинальный Iн=10А Iт.р.=2,6А Uкат.упр.=220В</t>
  </si>
  <si>
    <t>Пускатель электромагнитный с тепловым реле, с кнопками «Пуск» «Стоп», нереверсивный, степень защиты IP54, ток номинальный Iн=10А Iт.р.=4,0А Uкат.упр.=220В</t>
  </si>
  <si>
    <t>Пускатель электромагнитный с тепловым реле, с кнопками «Пуск» «Стоп», нереверсивный, степень защиты IP54, ток номинальный Iн=10А Iт.р.=6,0А Uкат.упр=220В</t>
  </si>
  <si>
    <t>ЩФО</t>
  </si>
  <si>
    <t>Пост управления кнопочный, степень защ. IP40 «Пуск» «Стоп»</t>
  </si>
  <si>
    <t>Пакетный выключатель 2Р 1н=10А, степень защиты IP54</t>
  </si>
  <si>
    <t>Пакетный выключатель ЗР Iн= 10А, степень защиты IP54</t>
  </si>
  <si>
    <t>Автоматический выключатель в корпусе 2Р Iн=10А, ст. защ. IP54</t>
  </si>
  <si>
    <t>Автоматический выключатель в корпусе 2Р Iн=16А, ст. защ. IP54</t>
  </si>
  <si>
    <t>Автоматический выключатель в корпусе 2Р Iн=20А, ст. защ. IP54</t>
  </si>
  <si>
    <t>Корпус модульный набесной на 4 модуля, класс защ. II, ст. защ. IP66</t>
  </si>
  <si>
    <t>Абтоматический выключатель ЗР хар. С Iр.=40А</t>
  </si>
  <si>
    <t>Выключатель для защиты от сберхтокоб 4Р Iном=50А Iут=0.03А</t>
  </si>
  <si>
    <t>Выключатель для защиты от сберхтокоб 4Р Iном=40А Iут=0.03А</t>
  </si>
  <si>
    <t>ПКЕ 212-2 УЗ IР40</t>
  </si>
  <si>
    <t xml:space="preserve">ПВ2-10 </t>
  </si>
  <si>
    <t xml:space="preserve">ПВ3-10 </t>
  </si>
  <si>
    <t>АП50Б 2МT 10А</t>
  </si>
  <si>
    <t>АП50Б 2МT 16А</t>
  </si>
  <si>
    <t>АП50Б 2МT 20А</t>
  </si>
  <si>
    <t xml:space="preserve">КМПн-4 </t>
  </si>
  <si>
    <t>ВА47-29 3Р</t>
  </si>
  <si>
    <t>ВД1-63 4Р 50А 30мА</t>
  </si>
  <si>
    <t>ВД1-63 4Р 40А 30мА</t>
  </si>
  <si>
    <t>Щит распределительный набесной на 48 модуля. Корпус металлический.</t>
  </si>
  <si>
    <t>ЩФс-Об</t>
  </si>
  <si>
    <t>Светильник светодиодный потолочный 30Вт, IP65 4000К</t>
  </si>
  <si>
    <t xml:space="preserve">V1-l2-70210-03602-6503040 Strong 2.0 1,2 т 30W 4000K 
</t>
  </si>
  <si>
    <t>Светильник светодиодный потолочный 36Вт, IP20 4000К</t>
  </si>
  <si>
    <t xml:space="preserve">V1-U0-00044-20000-2003640 LUX (1,2) LED </t>
  </si>
  <si>
    <t>Светильник светодиодный накладной 25Вт, IP65 4000К</t>
  </si>
  <si>
    <t xml:space="preserve">V1-U0-00086-21000-6502540 NERO IР65 LED </t>
  </si>
  <si>
    <t>Светильник светодиодный накладной 17Вт, 51IP65 4000К</t>
  </si>
  <si>
    <t xml:space="preserve">FOR TRESS LED 17 4000K </t>
  </si>
  <si>
    <t>Светильник светодиодный 30Вт, IP54 4000К</t>
  </si>
  <si>
    <t xml:space="preserve">V1-C0-000B0-20000-5403040 C070/U 595х595х68 mm IР54 
</t>
  </si>
  <si>
    <t>Светильник светодиодный 100Вт, IP65 4000К</t>
  </si>
  <si>
    <r>
      <t>V1-P1-70602-04P07-6510040 Olymp 2.0 Spoгt 100W 4000K 60</t>
    </r>
    <r>
      <rPr>
        <sz val="10"/>
        <rFont val="Calibri"/>
        <family val="2"/>
        <charset val="204"/>
      </rPr>
      <t>°</t>
    </r>
  </si>
  <si>
    <t>Светильник светодиодный 70Вт, IP54 4000К</t>
  </si>
  <si>
    <t xml:space="preserve">V1-C0-00300-20000-540 7240 CЗ00/U (1195х595х68 mm) 70W </t>
  </si>
  <si>
    <t>Светильник светодиодный 11 Вт, IP44 4000К</t>
  </si>
  <si>
    <t>V1-R0-01011-10000-4401140 DL-D1 11 W 11W 4000K</t>
  </si>
  <si>
    <t>Светильник светодиодный 18Вт, IP40 A-QOOK</t>
  </si>
  <si>
    <t>V1-E0-00273-600P0-4001840 
Е420 IР40 (backboaгds 1500x100mm) 18W</t>
  </si>
  <si>
    <t>Светильник светодиодный 38Вт, IP54 4000К стекло</t>
  </si>
  <si>
    <t xml:space="preserve">V1-C0-00080-20G06-5403640 C070/UGL LED </t>
  </si>
  <si>
    <t>Светильник светодиодный 30Вт, IP40 4000К</t>
  </si>
  <si>
    <t xml:space="preserve">V1-A0-00070-010P0-4003040 A070 2.0 IР40 595х595х50 mm 30W 4000K </t>
  </si>
  <si>
    <t>Светильник светодиодный 35Вт, IP40 4000К</t>
  </si>
  <si>
    <t xml:space="preserve">V1-A0-00070-010P0-4003540 A070 2.0 IР40 595х595х50 mm 35W 4000K </t>
  </si>
  <si>
    <t>Светильник светодиодный 42Вт, IP40 4000К</t>
  </si>
  <si>
    <t xml:space="preserve">V1-A0-00070-010P0-4003040 A070 2.0 IР40 595х595х50 mm 42W 4000K </t>
  </si>
  <si>
    <t>Светильник светодиодный 35Вт, IP54 4000К</t>
  </si>
  <si>
    <t xml:space="preserve">V1-C0-00350-10000-5403640 C350 (1195х295 mm) 35W 4000К </t>
  </si>
  <si>
    <t>Светильник светодиодный 16Вт, IP44 4000К</t>
  </si>
  <si>
    <t xml:space="preserve">V1-R0-00083-10000-4401640 DL -01 16 W 16 W 4000К </t>
  </si>
  <si>
    <t>V1-A0-00350-010P0-4003040 А350 2.0 I40 1195х295х50 mm</t>
  </si>
  <si>
    <t xml:space="preserve">V1-A0-00070-010P0-4003540 А070 2.0 IР40 595х595х50 mm </t>
  </si>
  <si>
    <t>V1-A0-00070-010P0-4003540 А070 2.0 IР40 595х595х50 mm</t>
  </si>
  <si>
    <t xml:space="preserve">V1-E0-000-70-010Р0-4004240 Е070 2.0 LED </t>
  </si>
  <si>
    <t>Светильник светодиодный потолочный 44Вт IP67 4000К</t>
  </si>
  <si>
    <t xml:space="preserve">V1-I0-70156-03G02-6704440 (ОР 12m) IRON 2.0 LED </t>
  </si>
  <si>
    <t>Светильник светодиодный для бассейна подводный 12В, IР67</t>
  </si>
  <si>
    <t xml:space="preserve">KT-AOUA-R45-3W White6000 (SL, 45 deg, 12V) </t>
  </si>
  <si>
    <t>Светобой указатель "Мед.кабинет" накладной светодиодный со встроенной аккумуляторной батареей на 3 часа автономной работы IP65, 4Вт</t>
  </si>
  <si>
    <t xml:space="preserve">URAN 6523-4 LED </t>
  </si>
  <si>
    <t>Светильник направленного света (прожектор) для уличного освещения, 4000К, с защитой IP 65</t>
  </si>
  <si>
    <t>Линейный светильник для уличного освещения, 4000К, влагостойкий, защитой IP 65, L=1500-2000mm</t>
  </si>
  <si>
    <t>Точечный встроенный или накладной светильник для уличного освещения, 4000К, влагостойкий, с защитой IP 65</t>
  </si>
  <si>
    <t>Ящик управления освещением с фотореле на Iном=25А, IP54</t>
  </si>
  <si>
    <t>ЯУО-9601-3274 У5 IP54</t>
  </si>
  <si>
    <t>Светильник наружного освещения светодиодный, IP66 мощность 40Вт 4480Лм</t>
  </si>
  <si>
    <t>Югор Гамма LED-40Ш 5000K</t>
  </si>
  <si>
    <t>Светильник наружного освещения светодиодный, IP66 мощность 60Вт 6720Лм</t>
  </si>
  <si>
    <t>Югор Гамма LED-60Ш 5000K</t>
  </si>
  <si>
    <t>Светильник наружного освещения светодиодный, IP66 мощность 80Вт 8960Лм</t>
  </si>
  <si>
    <t>Югор Гамма LED-80Ш 5000K</t>
  </si>
  <si>
    <t>Светильник наружного освещения светодиодный, IP66 мощность 100Вт</t>
  </si>
  <si>
    <t>Югор Гамма LED-100Ш 5000K</t>
  </si>
  <si>
    <t>Рамка металлоискателя стационарная</t>
  </si>
  <si>
    <t>КОРДОН СЗ</t>
  </si>
  <si>
    <t>5</t>
  </si>
  <si>
    <t>Удаленная консоль для дистанционного управления системой оповещения</t>
  </si>
  <si>
    <t xml:space="preserve">Щит распределительный ЩОО навесного исполнения IP54 индивидуального изготовления в комплекте </t>
  </si>
  <si>
    <t>64-ВЛС-ШК800-ЭС.ОЛ</t>
  </si>
  <si>
    <t>Светильник светодиодный ф=9200Лм Р=60Вт 5000К IP 66</t>
  </si>
  <si>
    <t>Street X1/(K5)/SKX-01</t>
  </si>
  <si>
    <t>Светильник светодиодный ф=22800Лм Р=150Вт 5000К IP 66</t>
  </si>
  <si>
    <t>Фотореле с фотодиодом 220В, IP66, 5…100Лк, от -40..+50гр</t>
  </si>
  <si>
    <t>Фотореле AL01-R</t>
  </si>
  <si>
    <t>Кнопка управления "Пуск-Стоп" овальная 200В NO+NC</t>
  </si>
  <si>
    <t>АРВВ-22N</t>
  </si>
  <si>
    <t xml:space="preserve">РЕЗЕРВИРОВАННЫЙ ИСТОЧНИК ПИТАНИЯ </t>
  </si>
  <si>
    <t>1</t>
  </si>
  <si>
    <r>
      <rPr>
        <sz val="12"/>
        <color theme="0"/>
        <rFont val="Franklin Gothic Book"/>
        <family val="2"/>
        <charset val="204"/>
      </rPr>
      <t>1</t>
    </r>
    <r>
      <rPr>
        <sz val="12"/>
        <color theme="1"/>
        <rFont val="Franklin Gothic Book"/>
        <family val="2"/>
        <charset val="204"/>
      </rPr>
      <t>Итого:</t>
    </r>
  </si>
  <si>
    <r>
      <t xml:space="preserve">Щит диспетчеризации </t>
    </r>
    <r>
      <rPr>
        <b/>
        <sz val="12"/>
        <rFont val="Franklin Gothic Book"/>
        <family val="2"/>
        <charset val="204"/>
      </rPr>
      <t>ЩД</t>
    </r>
  </si>
  <si>
    <r>
      <t>Щит управления приточно-вытяжной системой, в комплекте с датчиками и частотными преобразователями</t>
    </r>
    <r>
      <rPr>
        <b/>
        <sz val="12"/>
        <rFont val="Franklin Gothic Book"/>
        <family val="2"/>
        <charset val="204"/>
      </rPr>
      <t xml:space="preserve"> ЩУ-ПВ1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</si>
  <si>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ЩУ-ПВ2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</si>
  <si>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ЩУ-ПВ3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</si>
  <si>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</si>
  <si>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ЩУ-П2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</si>
  <si>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ЩУ-П3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</si>
  <si>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ЩУ-П4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</si>
  <si>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ЩУ-П5</t>
    </r>
  </si>
  <si>
    <r>
      <t>Щит управления приточно-вытяжной системой, в комплекте с датчиками и частотными преобразователями</t>
    </r>
    <r>
      <rPr>
        <b/>
        <sz val="12"/>
        <rFont val="Franklin Gothic Book"/>
        <family val="2"/>
        <charset val="204"/>
      </rPr>
      <t xml:space="preserve"> ЩУ-П6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</si>
  <si>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ЩУ-П7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</si>
  <si>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ЩУ-П8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</si>
  <si>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ЩУ-П9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</si>
  <si>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ЩУ-П10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</si>
  <si>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ЩУ-П11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</si>
  <si>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ЩУ-П12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</si>
  <si>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ЩУ-П13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</si>
  <si>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ЩУ-П14</t>
    </r>
  </si>
  <si>
    <r>
      <t>Щит управления приточно-вытяжной системой, в комплекте с датчиками и частотными преобразователями</t>
    </r>
    <r>
      <rPr>
        <b/>
        <sz val="12"/>
        <rFont val="Franklin Gothic Book"/>
        <family val="2"/>
        <charset val="204"/>
      </rPr>
      <t xml:space="preserve"> ЩУ-П15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</si>
  <si>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ЩУ-П16</t>
    </r>
  </si>
  <si>
    <r>
      <t>Щит управления приточно-вытяжной системой, в комплекте с датчиками и частотными преобразователями</t>
    </r>
    <r>
      <rPr>
        <b/>
        <sz val="12"/>
        <rFont val="Franklin Gothic Book"/>
        <family val="2"/>
        <charset val="204"/>
      </rPr>
      <t xml:space="preserve"> ЩУ-П17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</si>
  <si>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ЩУ-П18</t>
    </r>
  </si>
  <si>
    <r>
      <t>Щит управления приточно-вытяжной системой, в комплекте с датчиками и частотными преобразователями</t>
    </r>
    <r>
      <rPr>
        <b/>
        <sz val="12"/>
        <rFont val="Franklin Gothic Book"/>
        <family val="2"/>
        <charset val="204"/>
      </rPr>
      <t xml:space="preserve"> ЩУ-П19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</si>
  <si>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ЩУ-П20</t>
    </r>
  </si>
  <si>
    <r>
      <t>Щит управления приточно-вытяжной системой, в комплекте с датчиками и частотными преобразователями</t>
    </r>
    <r>
      <rPr>
        <b/>
        <sz val="12"/>
        <rFont val="Franklin Gothic Book"/>
        <family val="2"/>
        <charset val="204"/>
      </rPr>
      <t xml:space="preserve"> ЩУ-П21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</si>
  <si>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ЩУ-П22</t>
    </r>
  </si>
  <si>
    <r>
      <t xml:space="preserve">Комплект лифтового блока версии </t>
    </r>
    <r>
      <rPr>
        <b/>
        <sz val="12"/>
        <rFont val="Franklin Gothic Book"/>
        <family val="2"/>
        <charset val="204"/>
      </rPr>
      <t>ЛБ7.2</t>
    </r>
  </si>
  <si>
    <r>
      <t xml:space="preserve">Шкаф управления вентилятором трехфазный мощностью до 1,5 кВт с устройством плавного пуска </t>
    </r>
    <r>
      <rPr>
        <b/>
        <sz val="12"/>
        <rFont val="Franklin Gothic Book"/>
        <family val="2"/>
        <charset val="204"/>
      </rPr>
      <t>ШУН/В-1,5-03-УПП-R3</t>
    </r>
  </si>
  <si>
    <r>
      <t xml:space="preserve">Шкаф управления вентилятором трехфазный мощностью до 3 кВт с устройством плавного пуска </t>
    </r>
    <r>
      <rPr>
        <b/>
        <sz val="12"/>
        <rFont val="Franklin Gothic Book"/>
        <family val="2"/>
        <charset val="204"/>
      </rPr>
      <t>ШУН/В-3-03-УПП-R3</t>
    </r>
  </si>
  <si>
    <r>
      <t>Шкаф управления вентилятором трехфазный мощностью до 5,5 кВт с устройством плавного пуска</t>
    </r>
    <r>
      <rPr>
        <b/>
        <sz val="12"/>
        <rFont val="Franklin Gothic Book"/>
        <family val="2"/>
        <charset val="204"/>
      </rPr>
      <t xml:space="preserve"> ШУН/В-5,5-03-УПП-R3</t>
    </r>
  </si>
  <si>
    <r>
      <t xml:space="preserve">Шкаф управления вентилятором трехфазный мощностью до 7,5 кВт с устройством плавного пуска </t>
    </r>
    <r>
      <rPr>
        <b/>
        <sz val="12"/>
        <rFont val="Franklin Gothic Book"/>
        <family val="2"/>
        <charset val="204"/>
      </rPr>
      <t>ШУН/В-7,5-03-УПП-R3</t>
    </r>
  </si>
  <si>
    <r>
      <t xml:space="preserve">Шкаф управления вентилятором трехфазный мощностью до 11 кВт с устройством плавного пуска </t>
    </r>
    <r>
      <rPr>
        <b/>
        <sz val="12"/>
        <color theme="1"/>
        <rFont val="Franklin Gothic Book"/>
        <family val="2"/>
        <charset val="204"/>
      </rPr>
      <t>ШУН/В-11-03-УПП-R3</t>
    </r>
  </si>
  <si>
    <r>
      <t xml:space="preserve">Шкаф управления вентилятором трехфазный мощностью до 15 кВт с устройством плавного пуска </t>
    </r>
    <r>
      <rPr>
        <b/>
        <sz val="12"/>
        <color theme="1"/>
        <rFont val="Franklin Gothic Book"/>
        <family val="2"/>
        <charset val="204"/>
      </rPr>
      <t>ШУН/В-15-03-УПП-R3</t>
    </r>
  </si>
  <si>
    <r>
      <t xml:space="preserve">Шкаф управления вентилятором трехфазный мощностью до 30 кВт с устройством плавного пуска </t>
    </r>
    <r>
      <rPr>
        <b/>
        <sz val="12"/>
        <color theme="1"/>
        <rFont val="Franklin Gothic Book"/>
        <family val="2"/>
        <charset val="204"/>
      </rPr>
      <t>ШУН/В-30-03-УПП-R3</t>
    </r>
  </si>
  <si>
    <t>Прибор приемно-контрольный и управления охранно-пожарный</t>
  </si>
  <si>
    <t>Бокс резервного электропитания для АКБ</t>
  </si>
  <si>
    <t>Источник вторичного электропитания резервированный адресный</t>
  </si>
  <si>
    <t>Тип, марка, обозначение</t>
  </si>
  <si>
    <t>ЩУ-ПВ1</t>
  </si>
  <si>
    <t>ЩУ-ПВ2</t>
  </si>
  <si>
    <t>ЩУ-ПВ3</t>
  </si>
  <si>
    <t>ЩУ-П1</t>
  </si>
  <si>
    <t>ЩУ-П2</t>
  </si>
  <si>
    <t>ЩУ-П3</t>
  </si>
  <si>
    <t>ЩУ-П4</t>
  </si>
  <si>
    <t>ЩУ-П5</t>
  </si>
  <si>
    <t>ЩУ-П6</t>
  </si>
  <si>
    <t>ЩУ-П7</t>
  </si>
  <si>
    <t>ЩУ-П8</t>
  </si>
  <si>
    <t>ЩУ-П9</t>
  </si>
  <si>
    <t>ЩУ-П10</t>
  </si>
  <si>
    <t>ЩУ-П11</t>
  </si>
  <si>
    <t>ЩУ-П12</t>
  </si>
  <si>
    <t>ЩУ-П13</t>
  </si>
  <si>
    <t>ЩУ-П14</t>
  </si>
  <si>
    <t>ЩУ-П15</t>
  </si>
  <si>
    <t>ЩУ-П16</t>
  </si>
  <si>
    <t>ЩУ-П17</t>
  </si>
  <si>
    <t>ЩУ-П18</t>
  </si>
  <si>
    <t>ЩУ-П19</t>
  </si>
  <si>
    <t>ЩУ-П20</t>
  </si>
  <si>
    <t>ЩУ-П21</t>
  </si>
  <si>
    <t>ЩУ-П22</t>
  </si>
  <si>
    <t>ЛБ7.2</t>
  </si>
  <si>
    <t>ШУН/В-1,5-03-УПП-R3</t>
  </si>
  <si>
    <t>ШУН/В-3-03-УПП-R3</t>
  </si>
  <si>
    <t>ШУН/В-5,5-03-УПП-R3</t>
  </si>
  <si>
    <t>ШУН/В-7,5-03-УПП-R3</t>
  </si>
  <si>
    <t>ШУН/В-11-03-УПП-R3</t>
  </si>
  <si>
    <t>ШУН/В-15-03-УПП-R3</t>
  </si>
  <si>
    <t>ШУН/В-30-03-УПП-R3</t>
  </si>
  <si>
    <t>R3-Рубеж-2ОП</t>
  </si>
  <si>
    <t>БР12 2х40</t>
  </si>
  <si>
    <t>Адресный релейный модуль</t>
  </si>
  <si>
    <t>Модуль автоматики дымоудаления или огнезадерживающий клапан</t>
  </si>
  <si>
    <t>Адерсная метка</t>
  </si>
  <si>
    <t>Изолятор шлейфа</t>
  </si>
  <si>
    <t>РМ-1-R3</t>
  </si>
  <si>
    <t>МДУ-1-R3</t>
  </si>
  <si>
    <t>АМ-4 прот.R3</t>
  </si>
  <si>
    <t>ИЗ-1-R3</t>
  </si>
  <si>
    <t>Центральный прибор индикации и управления</t>
  </si>
  <si>
    <t>Модуль сопряжения</t>
  </si>
  <si>
    <t>Изолятор шлейфа конструктивно выполнен в корпусе базового основания</t>
  </si>
  <si>
    <t xml:space="preserve">Извещатель пожарный тепловой максимально-дифференциальный адресно-аналоговый без б/о </t>
  </si>
  <si>
    <t>Извещатель пожарный дымовой линейный</t>
  </si>
  <si>
    <t xml:space="preserve">Извещатель пожарный ручной адресный с встроенным изолятором короткого замыкания  </t>
  </si>
  <si>
    <t>ЦПИУ «Рубеж» исп. 1</t>
  </si>
  <si>
    <t>R3-МС</t>
  </si>
  <si>
    <t>ИВЭПР 12/5 RS-R3</t>
  </si>
  <si>
    <t>ИЗ-1Б-R3 L1.42</t>
  </si>
  <si>
    <t>ИП 212-64 -R3</t>
  </si>
  <si>
    <t>ИП 101-29-PR-R3</t>
  </si>
  <si>
    <t>ИПДЛ-264/1-75-R3</t>
  </si>
  <si>
    <t>ИПР 513-11ИКЗ-А-R3</t>
  </si>
  <si>
    <t xml:space="preserve">РМ-4-R3 </t>
  </si>
  <si>
    <t>ед.из.</t>
  </si>
  <si>
    <t>м</t>
  </si>
  <si>
    <t>шт</t>
  </si>
  <si>
    <t>Аккумулятор 12В, 26А/ч</t>
  </si>
  <si>
    <t xml:space="preserve"> С2000-СМК исп.05</t>
  </si>
  <si>
    <t>С2000-ПИК-СТ</t>
  </si>
  <si>
    <t xml:space="preserve"> БРИЗ</t>
  </si>
  <si>
    <t>12В, 26А/ч</t>
  </si>
  <si>
    <t>Гранит-202 GCM 112</t>
  </si>
  <si>
    <t>Аккумулятор 12В, 12 А/ч</t>
  </si>
  <si>
    <t>Аккумулятор 12В, 26 А/ч</t>
  </si>
  <si>
    <t>X3550 M58SFF</t>
  </si>
  <si>
    <t>компл.</t>
  </si>
  <si>
    <t>CL5708</t>
  </si>
  <si>
    <r>
      <rPr>
        <b/>
        <sz val="12"/>
        <rFont val="Franklin Gothic Book"/>
        <family val="2"/>
        <charset val="204"/>
      </rPr>
      <t xml:space="preserve">Сервер в комплекте: </t>
    </r>
    <r>
      <rPr>
        <sz val="12"/>
        <rFont val="Franklin Gothic Book"/>
        <family val="2"/>
        <charset val="204"/>
      </rPr>
      <t>Процессор-2х Intel XeonE5-2620v3 (8C 20M Cache 2.60GHz), Оперативная память-32Гб 2х 16Гб DDR4 RDIMM 2400MHz RAID, HDD-4xHDD 300Gb 10k SAS 2.5 USED (до 8 HDD 2.5), Форм-фактор не менее-1U, Сетевая карта-Integrated Network Interface Lenovo Ethernet 4port 1Gb, ПО Microsoft Windows Server 2012 (R2) 64-bit или выше</t>
    </r>
  </si>
  <si>
    <r>
      <t xml:space="preserve">8-портовый </t>
    </r>
    <r>
      <rPr>
        <b/>
        <sz val="12"/>
        <rFont val="Franklin Gothic Book"/>
        <family val="2"/>
        <charset val="204"/>
      </rPr>
      <t>KVM-переключатель</t>
    </r>
    <r>
      <rPr>
        <sz val="12"/>
        <rFont val="Franklin Gothic Book"/>
        <family val="2"/>
        <charset val="204"/>
      </rPr>
      <t xml:space="preserve"> </t>
    </r>
    <r>
      <rPr>
        <b/>
        <sz val="12"/>
        <rFont val="Franklin Gothic Book"/>
        <family val="2"/>
        <charset val="204"/>
      </rPr>
      <t>в составе:</t>
    </r>
    <r>
      <rPr>
        <sz val="12"/>
        <rFont val="Franklin Gothic Book"/>
        <family val="2"/>
        <charset val="204"/>
      </rPr>
      <t xml:space="preserve"> ЖК-дисплей, KVM-консоль (клавиатура, монитор, мышь)</t>
    </r>
  </si>
  <si>
    <r>
      <t xml:space="preserve">Шкаф телекоммуникационный напольный 42U 600х800 
</t>
    </r>
    <r>
      <rPr>
        <b/>
        <sz val="12"/>
        <rFont val="Franklin Gothic Book"/>
        <family val="2"/>
        <charset val="204"/>
      </rPr>
      <t>ШТК-М-42.6.8-1ААА</t>
    </r>
  </si>
  <si>
    <r>
      <t xml:space="preserve">Шкаф телекоммуникационный настенный 12U 600х650 
</t>
    </r>
    <r>
      <rPr>
        <b/>
        <sz val="12"/>
        <color theme="1"/>
        <rFont val="Franklin Gothic Book"/>
        <family val="2"/>
        <charset val="204"/>
      </rPr>
      <t>ШРН-12.650.1</t>
    </r>
  </si>
  <si>
    <r>
      <t xml:space="preserve">Кнопка тревожная </t>
    </r>
    <r>
      <rPr>
        <b/>
        <sz val="12"/>
        <rFont val="Franklin Gothic Book"/>
        <family val="2"/>
        <charset val="204"/>
      </rPr>
      <t>С2000-КТ</t>
    </r>
  </si>
  <si>
    <r>
      <t xml:space="preserve">Извещатель охранный вибрационный поверхностный адресный </t>
    </r>
    <r>
      <rPr>
        <b/>
        <sz val="12"/>
        <rFont val="Franklin Gothic Book"/>
        <family val="2"/>
        <charset val="204"/>
      </rPr>
      <t>С2000-В</t>
    </r>
  </si>
  <si>
    <r>
      <t xml:space="preserve">Извещатель охранный объемный оптико-электронный адресный </t>
    </r>
    <r>
      <rPr>
        <b/>
        <sz val="12"/>
        <rFont val="Franklin Gothic Book"/>
        <family val="2"/>
        <charset val="204"/>
      </rPr>
      <t>С2000-ИК исп.02</t>
    </r>
  </si>
  <si>
    <r>
      <t xml:space="preserve">Блок-разветвительно-изолирующий </t>
    </r>
    <r>
      <rPr>
        <b/>
        <sz val="12"/>
        <rFont val="Franklin Gothic Book"/>
        <family val="2"/>
        <charset val="204"/>
      </rPr>
      <t>БРИЗ</t>
    </r>
  </si>
  <si>
    <r>
      <t>Аппарат телефонный антивандальный</t>
    </r>
    <r>
      <rPr>
        <b/>
        <sz val="12"/>
        <rFont val="Franklin Gothic Book"/>
        <family val="2"/>
        <charset val="204"/>
      </rPr>
      <t xml:space="preserve"> GCM 112</t>
    </r>
  </si>
  <si>
    <r>
      <t xml:space="preserve">Блок сигнально-пусковой адресный </t>
    </r>
    <r>
      <rPr>
        <b/>
        <sz val="12"/>
        <rFont val="Franklin Gothic Book"/>
        <family val="2"/>
        <charset val="204"/>
      </rPr>
      <t>С2000-СП2</t>
    </r>
  </si>
  <si>
    <r>
      <t xml:space="preserve">Резервированный источник питания </t>
    </r>
    <r>
      <rPr>
        <b/>
        <sz val="12"/>
        <rFont val="Franklin Gothic Book"/>
        <family val="2"/>
        <charset val="204"/>
      </rPr>
      <t>РИП-12 исп.56</t>
    </r>
  </si>
  <si>
    <r>
      <t xml:space="preserve">Устройство оконечное объектовое </t>
    </r>
    <r>
      <rPr>
        <b/>
        <sz val="12"/>
        <rFont val="Franklin Gothic Book"/>
        <family val="2"/>
        <charset val="204"/>
      </rPr>
      <t>Приток-А-КОП-2</t>
    </r>
  </si>
  <si>
    <r>
      <t xml:space="preserve">Контроллер двухпроводной линии связи </t>
    </r>
    <r>
      <rPr>
        <b/>
        <sz val="12"/>
        <rFont val="Franklin Gothic Book"/>
        <family val="2"/>
        <charset val="204"/>
      </rPr>
      <t>С2000-КДЛ</t>
    </r>
  </si>
  <si>
    <r>
      <t>Пульт контроля и управления охранно-пожарный</t>
    </r>
    <r>
      <rPr>
        <b/>
        <sz val="12"/>
        <rFont val="Franklin Gothic Book"/>
        <family val="2"/>
        <charset val="204"/>
      </rPr>
      <t xml:space="preserve"> С2000М</t>
    </r>
  </si>
  <si>
    <r>
      <t xml:space="preserve">Блок индикации с клавиатурой </t>
    </r>
    <r>
      <rPr>
        <b/>
        <sz val="12"/>
        <rFont val="Franklin Gothic Book"/>
        <family val="2"/>
        <charset val="204"/>
      </rPr>
      <t>С2000-БКИ</t>
    </r>
  </si>
  <si>
    <r>
      <t>Блок высоковольтного усиления</t>
    </r>
    <r>
      <rPr>
        <b/>
        <sz val="12"/>
        <rFont val="Franklin Gothic Book"/>
        <family val="2"/>
        <charset val="204"/>
      </rPr>
      <t xml:space="preserve"> БВУ ОЗДС ОЗДУ-М2 Д 333</t>
    </r>
  </si>
  <si>
    <r>
      <t>Базовый блок</t>
    </r>
    <r>
      <rPr>
        <b/>
        <sz val="12"/>
        <rFont val="Franklin Gothic Book"/>
        <family val="2"/>
        <charset val="204"/>
      </rPr>
      <t xml:space="preserve"> БПИ ОЗДС ОЗДУ-М1 Д 333</t>
    </r>
  </si>
  <si>
    <r>
      <t xml:space="preserve">Барьер </t>
    </r>
    <r>
      <rPr>
        <b/>
        <sz val="12"/>
        <rFont val="Franklin Gothic Book"/>
        <family val="2"/>
        <charset val="204"/>
      </rPr>
      <t xml:space="preserve">БЭ ОЗДС ОЗДУ-М3 Д 333 </t>
    </r>
  </si>
  <si>
    <r>
      <rPr>
        <b/>
        <sz val="12"/>
        <rFont val="Franklin Gothic Book"/>
        <family val="2"/>
        <charset val="204"/>
      </rPr>
      <t>Рабочая станция:</t>
    </r>
    <r>
      <rPr>
        <sz val="12"/>
        <rFont val="Franklin Gothic Book"/>
        <family val="2"/>
        <charset val="204"/>
      </rPr>
      <t xml:space="preserve"> Intel Core i7 7700, DDR4 8Gb, SSD 256Gb, Intel HD 630- 4096Mb, DVD-RW, черный (5810-0158)</t>
    </r>
  </si>
  <si>
    <t xml:space="preserve">DS-D5032FC-A </t>
  </si>
  <si>
    <t xml:space="preserve">Управляемые коммутатор L3 уровня с 24 x Gigabit RJ45 портами, 24 x Gigabit SFP портами, 6 x 10G SFP+ портами </t>
  </si>
  <si>
    <t>Оптический модуль, длина волны Т х 1310 нм / R x 1550 нм, соединение LC</t>
  </si>
  <si>
    <t>DS-3E3754TF</t>
  </si>
  <si>
    <t>HK-SFP-1.25G-20-1310</t>
  </si>
  <si>
    <t>DS-2CD3626G2T-IZS(2.7-13.5мм)</t>
  </si>
  <si>
    <t>DS-2CD3126G2-ISU(2.8мм)</t>
  </si>
  <si>
    <r>
      <t xml:space="preserve">2Мп уличная цилиндрическая IP-камера </t>
    </r>
    <r>
      <rPr>
        <b/>
        <sz val="12"/>
        <rFont val="Franklin Gothic Book"/>
        <family val="2"/>
        <charset val="204"/>
      </rPr>
      <t xml:space="preserve">DS-2CD3626G2T-IZS </t>
    </r>
    <r>
      <rPr>
        <sz val="12"/>
        <rFont val="Franklin Gothic Book"/>
        <family val="2"/>
        <charset val="204"/>
      </rPr>
      <t>(2.7-13.5мм)</t>
    </r>
  </si>
  <si>
    <r>
      <t xml:space="preserve">2Мп уличная купольная IP-камера </t>
    </r>
    <r>
      <rPr>
        <b/>
        <sz val="12"/>
        <rFont val="Franklin Gothic Book"/>
        <family val="2"/>
        <charset val="204"/>
      </rPr>
      <t>DS-2CD3126G2-ISU</t>
    </r>
    <r>
      <rPr>
        <sz val="12"/>
        <rFont val="Franklin Gothic Book"/>
        <family val="2"/>
        <charset val="204"/>
      </rPr>
      <t xml:space="preserve"> (2.8мм)</t>
    </r>
  </si>
  <si>
    <t>Блок бесперебойного питания 12 В, не менее 8 А</t>
  </si>
  <si>
    <t>PV-POE01ME</t>
  </si>
  <si>
    <t>Promix-SM203.00 (Шериф-3ВНО)</t>
  </si>
  <si>
    <t xml:space="preserve">ST-DM011NC-BR </t>
  </si>
  <si>
    <t xml:space="preserve">ST-DM130NC-SL </t>
  </si>
  <si>
    <t xml:space="preserve">ST-DM110NC-WT </t>
  </si>
  <si>
    <t xml:space="preserve">E-605 </t>
  </si>
  <si>
    <t xml:space="preserve">РАПАН-100 </t>
  </si>
  <si>
    <t>Турникет с возможностью установки и подключения терминалов доступа</t>
  </si>
  <si>
    <t xml:space="preserve">Блок силовых розеток без шнура 19" с выключателем, 8 розеток, цвет черный </t>
  </si>
  <si>
    <t>Кабельный организатор 19", 1U</t>
  </si>
  <si>
    <t>Оптический кросс (бокс) 19", 1U, до 24 портов</t>
  </si>
  <si>
    <t>Адаптер (розетка) LC/UPC SM duplex (SC тип) бесфланцевый</t>
  </si>
  <si>
    <t>DS-K3G501-R/MPg-Dm55</t>
  </si>
  <si>
    <t>DS-KAB6-ZU1</t>
  </si>
  <si>
    <t>PP24-1UC5EU-D05</t>
  </si>
  <si>
    <t>БР 16-008</t>
  </si>
  <si>
    <t>ГКО-1-6</t>
  </si>
  <si>
    <t>БОН-19-1-24</t>
  </si>
  <si>
    <t>DS-K1F600U-D6E</t>
  </si>
  <si>
    <t>Pronto100</t>
  </si>
  <si>
    <r>
      <t xml:space="preserve">2Мп IP вызывная панель на одного абонента с ИК-подсветкой </t>
    </r>
    <r>
      <rPr>
        <b/>
        <sz val="12"/>
        <rFont val="Franklin Gothic Book"/>
        <family val="2"/>
        <charset val="204"/>
      </rPr>
      <t>DS-KV8113-WME1(B)</t>
    </r>
  </si>
  <si>
    <r>
      <t>Замок электромеханический</t>
    </r>
    <r>
      <rPr>
        <b/>
        <sz val="12"/>
        <rFont val="Franklin Gothic Book"/>
        <family val="2"/>
        <charset val="204"/>
      </rPr>
      <t xml:space="preserve"> Promix-SM203.00 </t>
    </r>
  </si>
  <si>
    <r>
      <t xml:space="preserve">Извещатель охранный магнитокантактный врезной 
</t>
    </r>
    <r>
      <rPr>
        <b/>
        <sz val="12"/>
        <rFont val="Franklin Gothic Book"/>
        <family val="2"/>
        <charset val="204"/>
      </rPr>
      <t xml:space="preserve">ST-DM011NC-BR </t>
    </r>
  </si>
  <si>
    <r>
      <t xml:space="preserve">Извещатель охранный магнитокантактный накладной 
</t>
    </r>
    <r>
      <rPr>
        <b/>
        <sz val="12"/>
        <rFont val="Franklin Gothic Book"/>
        <family val="2"/>
        <charset val="204"/>
      </rPr>
      <t xml:space="preserve">ST-DM130NC-SL </t>
    </r>
  </si>
  <si>
    <r>
      <t xml:space="preserve">Извещатель охранный магнитокантактный накладной 
</t>
    </r>
    <r>
      <rPr>
        <b/>
        <sz val="12"/>
        <rFont val="Franklin Gothic Book"/>
        <family val="2"/>
        <charset val="204"/>
      </rPr>
      <t xml:space="preserve">ST-DM110NC-WT </t>
    </r>
  </si>
  <si>
    <r>
      <t xml:space="preserve">Кроштейн турникета для терминалов для установки на турникет </t>
    </r>
    <r>
      <rPr>
        <b/>
        <sz val="12"/>
        <rFont val="Franklin Gothic Book"/>
        <family val="2"/>
        <charset val="204"/>
      </rPr>
      <t>DS-KAB6-ZU1</t>
    </r>
  </si>
  <si>
    <t xml:space="preserve">Источник бесперебойного питания онлайн двойного преобразования 6 кВа </t>
  </si>
  <si>
    <t xml:space="preserve">Батарейный модуль в 19'' корпусе для ИБП </t>
  </si>
  <si>
    <t xml:space="preserve">Источник бесперебойного питания онлайн двойного преобразования 3 кВа </t>
  </si>
  <si>
    <t xml:space="preserve">Источник бесперебойного питания, 3000 ВА </t>
  </si>
  <si>
    <t>Патч-панель 19", 24 порта RJ-45, кат.5</t>
  </si>
  <si>
    <r>
      <t xml:space="preserve">Терминал для сбора изображении лиц </t>
    </r>
    <r>
      <rPr>
        <b/>
        <sz val="12"/>
        <rFont val="Franklin Gothic Book"/>
        <family val="2"/>
        <charset val="204"/>
      </rPr>
      <t>DS-K1F600U-D6E</t>
    </r>
  </si>
  <si>
    <t>Прибор управления техническими средствами СОУЭ ТРОМБОН ПУ-М-16</t>
  </si>
  <si>
    <t>Усилитель высокой мощности ТРОМБОН УМ-4-600</t>
  </si>
  <si>
    <t>Блок резервного питания и коммутации усилителей мощности ТРОМБОН БП-21</t>
  </si>
  <si>
    <t>Микрофон настольный с подставкой динамический DM-7PT</t>
  </si>
  <si>
    <t>Оповещатель речевой настенный ВИСТЛ-М Н-100-3/1У</t>
  </si>
  <si>
    <t>Оповещатель речевой настенный ВИСТЛ-М Н-100-5/10У</t>
  </si>
  <si>
    <t>Оповещатель световой "Выход"</t>
  </si>
  <si>
    <t>Оповещатель световой "Стрелка"</t>
  </si>
  <si>
    <t>Удаленная консоль для дистанционного управления системой оповещения ТРОМБОН УК</t>
  </si>
  <si>
    <t>Комплект кабелей №2 к системе оповещения</t>
  </si>
  <si>
    <t>СС</t>
  </si>
  <si>
    <t>Шкаф телекоммуникационный напольный 42U (600х800) дверь стекло</t>
  </si>
  <si>
    <t xml:space="preserve">ШТК-Н-42.6.8-1ААА </t>
  </si>
  <si>
    <t>Шкаф телекоммуникационный 19" настенный разборный, дверь металл, 15U, 746х600х300мм, полезная глубина 281мм, распределенная нагрузка 50кг</t>
  </si>
  <si>
    <t xml:space="preserve">Модуль вентиляционный </t>
  </si>
  <si>
    <t>Оптический бокс (кросс) 19': 1U, до 24 портов</t>
  </si>
  <si>
    <t xml:space="preserve">Коммутатор 2 уровня управляемыйи гигабитныи на 24 SFP-слота и 4 слота SFP+, 24 гигабитных SFP слота 4 10G SFP+ слота, 4 Комбо гигабитных RJ45 порта </t>
  </si>
  <si>
    <t>Коммутатор уровня 2+ управляемый, 48 портовый гигабитный с 4 слотами SFP+</t>
  </si>
  <si>
    <t>Патч-панель 19': 48 портов RJ-45, категория 5е, с кабельным органайзером</t>
  </si>
  <si>
    <t xml:space="preserve">Источник бесперебойного питания 1 кВА </t>
  </si>
  <si>
    <t xml:space="preserve">Источник бесперебойного питания 3 кВА </t>
  </si>
  <si>
    <t>Кабель патч-корд волоконно-оптический MM 50/125 LC-LС 2.0mm duplex LSZH 1м</t>
  </si>
  <si>
    <t>Коммутационный шнур RJ45-RJ45 UTP Cat.Se, 0,5 метра, серый</t>
  </si>
  <si>
    <t>Коммутационный шнур RJ45-RJ45 UTP Cat.Se, 10 метра, серый</t>
  </si>
  <si>
    <t xml:space="preserve">Комплект деталей защиты сростков </t>
  </si>
  <si>
    <t xml:space="preserve">Пигтейл оптический LC 9/125см 1,5м LSZH  </t>
  </si>
  <si>
    <t>Адаптер (розетка) LC-LC SM duplex SC тип бесфланцедый(UРС)</t>
  </si>
  <si>
    <t>Модуль розетки компьютерной КО-45, кат.5е, 1м, белый, Mosaic</t>
  </si>
  <si>
    <t>Заглушка Mosaic на 1 модуль</t>
  </si>
  <si>
    <t>Блок розеток Rem-16 с выкл., 8 Schuko 16A, Алюм. 19" , шнур 1,8м</t>
  </si>
  <si>
    <t xml:space="preserve">Базовый блок MХН500Р </t>
  </si>
  <si>
    <t xml:space="preserve">Плата расширения </t>
  </si>
  <si>
    <t xml:space="preserve">Модуль процессора </t>
  </si>
  <si>
    <t xml:space="preserve">Плата расширения, 20 IР транка, 128 IР абонентов </t>
  </si>
  <si>
    <t xml:space="preserve">Комплект связи с РС OFU </t>
  </si>
  <si>
    <t xml:space="preserve">Комплект согласования </t>
  </si>
  <si>
    <t xml:space="preserve">Источник питания МХМ1500 </t>
  </si>
  <si>
    <t>11AX Двухдиапазонная потолочная точка доступа до 2402Мбит/с на 5ГГц и до 1148Мбит/с на 2.4ГГц, 1 порт LAN 2.5Гбит/с, поддержка стандарта PoE 802/3at</t>
  </si>
  <si>
    <t>11AX Двухдиапазонная потолочная точка доступа до 1200Мбит/с на 5ГГц и до 574Мбит/с на 2.4ГГц, 1 гигабайтный порт, поддержка стандарта PoE 802/3at</t>
  </si>
  <si>
    <t>AC1350 Wave 2 Гигабитная двухдиапазонная потолочная точка доступа WI-FI, До 450 Мбит/с на 2.4ГГц и до 867 Мбит/с на 5ГГц</t>
  </si>
  <si>
    <t xml:space="preserve">ШРН-Н-15.650.1 </t>
  </si>
  <si>
    <t xml:space="preserve">ТL-SG3428XF </t>
  </si>
  <si>
    <t xml:space="preserve">ТL-SG3452X </t>
  </si>
  <si>
    <t>SFP 1,25 Гбит/с 0,5 км, 850нм, MMF, LC duplex</t>
  </si>
  <si>
    <t>FC-D2-50-LC/PR-LC/PR-H-1M-LSZH-OR</t>
  </si>
  <si>
    <t>C5E-154GY-0.5HB</t>
  </si>
  <si>
    <t>C5E-154GY-10HB</t>
  </si>
  <si>
    <t xml:space="preserve">КДЗС-6030 </t>
  </si>
  <si>
    <t>Cabeus PT-LC-9</t>
  </si>
  <si>
    <t>130204-00038</t>
  </si>
  <si>
    <t>Legrand 77070</t>
  </si>
  <si>
    <t>В500Р</t>
  </si>
  <si>
    <t xml:space="preserve">С500Р </t>
  </si>
  <si>
    <t>EAP660 HD</t>
  </si>
  <si>
    <t>EAP620 HD</t>
  </si>
  <si>
    <t>EAP225</t>
  </si>
  <si>
    <t>OC300</t>
  </si>
  <si>
    <t>EP 7206</t>
  </si>
  <si>
    <t>Радиоприемник эфирный Лира РП-248-1</t>
  </si>
  <si>
    <t>Станция часовая с приемником ГЛОНАСС-сигналов и антенной</t>
  </si>
  <si>
    <t>ПИК-2М-4220</t>
  </si>
  <si>
    <t>ВЧ-03/03</t>
  </si>
  <si>
    <t xml:space="preserve"> МЗМ-1</t>
  </si>
  <si>
    <t>Звонок школьный МЗМ-1</t>
  </si>
  <si>
    <t>Пульт громкой сдязи на 24 абонента GC-1036F4</t>
  </si>
  <si>
    <t>Устройство абонентское громкой связи GC-2001P4</t>
  </si>
  <si>
    <t>Кнопка проводная влагозащищенная со шнурком GC-0423W1</t>
  </si>
  <si>
    <t>Кнопка сброса проводная GC-0421W1</t>
  </si>
  <si>
    <t>Адаптер-блок защиты GC-0421W1</t>
  </si>
  <si>
    <t>Адаптер питания W120V020-D</t>
  </si>
  <si>
    <t>Блок бесперебойного питания ББП-50 исп.2</t>
  </si>
  <si>
    <t xml:space="preserve">Батарея аккумуляторная 17Ач, 128 </t>
  </si>
  <si>
    <t>Источник питания резервированный РИП-24 исп.01</t>
  </si>
  <si>
    <t xml:space="preserve">Батарея аккумуляторная 7А ч, 128 </t>
  </si>
  <si>
    <t>Устройство абонентское переговорное накладное GC-2001P4</t>
  </si>
  <si>
    <t>GC-2001P4</t>
  </si>
  <si>
    <t>РИП-24 исп.01 (РИП-24-3/7М4)</t>
  </si>
  <si>
    <t xml:space="preserve"> ЩУТП</t>
  </si>
  <si>
    <r>
      <t>Щит учета</t>
    </r>
    <r>
      <rPr>
        <b/>
        <sz val="12"/>
        <rFont val="Franklin Gothic Book"/>
        <family val="2"/>
        <charset val="204"/>
      </rPr>
      <t xml:space="preserve"> ШКУУТЭ</t>
    </r>
  </si>
  <si>
    <t>Ящик управления освещением с фотореле на Iном=16А, IP54</t>
  </si>
  <si>
    <t>Кнопка управления "Пуск-Стоп" овальная 220В NO+NC</t>
  </si>
  <si>
    <t>Прожектор светодиодный, IP66, мощность 80Вт 12410Лм 3000К</t>
  </si>
  <si>
    <t>Прожектор светодиодный, IP66, мощность 80Вт 11500Лм 4000К</t>
  </si>
  <si>
    <t>Прожектор светодиодный, IP66, мощность 80Вт 13200Лм 5000К</t>
  </si>
  <si>
    <t>Прожектор светодиодный, IP66, мощность 50Вт 7630Лм 3000К</t>
  </si>
  <si>
    <t>Опора 6-метровая Г-образная одинарная Парк 30 6000/700мм в комплекте со светильником светодиодным 3000К мощность 30Вт</t>
  </si>
  <si>
    <t>ЯУО-9601-3174 У5 IР54</t>
  </si>
  <si>
    <t>APBB-22N</t>
  </si>
  <si>
    <t>Projector 80 X 3000K 25B°</t>
  </si>
  <si>
    <t>Projector 80 X 4000K 15B°</t>
  </si>
  <si>
    <t>Projector 80 X 5000K 100x30B°</t>
  </si>
  <si>
    <t xml:space="preserve">Projector Neo 50 Eco M 3000K </t>
  </si>
  <si>
    <t>Парк 30 6000/700мм 3000К</t>
  </si>
  <si>
    <t>Опора граненная коническая фланцевая Н=10м</t>
  </si>
  <si>
    <t>ОГКф-10,0 ц</t>
  </si>
  <si>
    <t>Вводной щиток БЩСКО-51 с одним предохранителем</t>
  </si>
  <si>
    <t>Вводной щиток БЩСКО-52 с двумя предохранителями</t>
  </si>
  <si>
    <t>Вводной щиток БЩСКО-53 с тремя предохранителями</t>
  </si>
  <si>
    <t>БЩСКО-51</t>
  </si>
  <si>
    <t>БЩСКО-52</t>
  </si>
  <si>
    <t>БЩСКО-53</t>
  </si>
  <si>
    <r>
      <rPr>
        <b/>
        <sz val="12"/>
        <rFont val="Franklin Gothic Book"/>
        <family val="2"/>
        <charset val="204"/>
      </rPr>
      <t>Вводное устройство с автоматами на вводе:</t>
    </r>
    <r>
      <rPr>
        <sz val="12"/>
        <rFont val="Franklin Gothic Book"/>
        <family val="2"/>
        <charset val="204"/>
      </rPr>
      <t xml:space="preserve">
ВА88-32 lр=100А-1шт,· ВА88-35 /р.=20ОА</t>
    </r>
    <r>
      <rPr>
        <b/>
        <sz val="12"/>
        <rFont val="Franklin Gothic Book"/>
        <family val="2"/>
        <charset val="204"/>
      </rPr>
      <t xml:space="preserve">-1шт </t>
    </r>
    <r>
      <rPr>
        <sz val="12"/>
        <rFont val="Franklin Gothic Book"/>
        <family val="2"/>
        <charset val="204"/>
      </rPr>
      <t xml:space="preserve">
- выключатель-разъединитель ВР32-37 400А-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счетчик Меркурий 234 ART-03P 380/2208,5А,кл.точн.О,5s-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трансфорнатор тока Т-0,66 40015 класс точности 0,5s -</t>
    </r>
    <r>
      <rPr>
        <b/>
        <sz val="12"/>
        <rFont val="Franklin Gothic Book"/>
        <family val="2"/>
        <charset val="204"/>
      </rPr>
      <t>бшт</t>
    </r>
    <r>
      <rPr>
        <sz val="12"/>
        <rFont val="Franklin Gothic Book"/>
        <family val="2"/>
        <charset val="204"/>
      </rPr>
      <t xml:space="preserve">
- ОПС1-В 3Р 30кА,· 2кВ-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шина N
- ГЗШ-Си 40х4мм</t>
    </r>
  </si>
  <si>
    <r>
      <t xml:space="preserve"> ВРУ1-13-20 УХЛ4
</t>
    </r>
    <r>
      <rPr>
        <b/>
        <sz val="12"/>
        <rFont val="Franklin Gothic Book"/>
        <family val="2"/>
        <charset val="204"/>
      </rPr>
      <t>ВРУ №1</t>
    </r>
  </si>
  <si>
    <r>
      <t xml:space="preserve">ВРУ1-4 7-00 УХЛ4
</t>
    </r>
    <r>
      <rPr>
        <b/>
        <sz val="12"/>
        <rFont val="Franklin Gothic Book"/>
        <family val="2"/>
        <charset val="204"/>
      </rPr>
      <t>РП №1</t>
    </r>
  </si>
  <si>
    <r>
      <t xml:space="preserve">ВРУ1-18-80 УХЛ4
</t>
    </r>
    <r>
      <rPr>
        <b/>
        <sz val="12"/>
        <rFont val="Franklin Gothic Book"/>
        <family val="2"/>
        <charset val="204"/>
      </rPr>
      <t>ВРУ №1-1</t>
    </r>
  </si>
  <si>
    <r>
      <t xml:space="preserve">ВРУ1-18-80 УХЛ4
</t>
    </r>
    <r>
      <rPr>
        <b/>
        <sz val="12"/>
        <rFont val="Franklin Gothic Book"/>
        <family val="2"/>
        <charset val="204"/>
      </rPr>
      <t>ВРУ №2-1</t>
    </r>
  </si>
  <si>
    <r>
      <t xml:space="preserve">ВРУ1-4 7-00 УХЛ4
</t>
    </r>
    <r>
      <rPr>
        <b/>
        <sz val="12"/>
        <rFont val="Franklin Gothic Book"/>
        <family val="2"/>
        <charset val="204"/>
      </rPr>
      <t>РП №1-1</t>
    </r>
  </si>
  <si>
    <r>
      <rPr>
        <b/>
        <sz val="12"/>
        <rFont val="Franklin Gothic Book"/>
        <family val="2"/>
        <charset val="204"/>
      </rPr>
      <t xml:space="preserve">Вводное устройство с АВР на вводе: </t>
    </r>
    <r>
      <rPr>
        <sz val="12"/>
        <rFont val="Franklin Gothic Book"/>
        <family val="2"/>
        <charset val="204"/>
      </rPr>
      <t xml:space="preserve">
-аВтоматический Выключатель ВА88-35 3Р, /р.=200А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PE u N </t>
    </r>
  </si>
  <si>
    <r>
      <rPr>
        <b/>
        <sz val="12"/>
        <rFont val="Franklin Gothic Book"/>
        <family val="2"/>
        <charset val="204"/>
      </rPr>
      <t xml:space="preserve">Вводное устройство с АВР на вводе: </t>
    </r>
    <r>
      <rPr>
        <sz val="12"/>
        <rFont val="Franklin Gothic Book"/>
        <family val="2"/>
        <charset val="204"/>
      </rPr>
      <t xml:space="preserve">
-аВтоматический Выключатель ВА88-37 3Р, /р.=315А </t>
    </r>
    <r>
      <rPr>
        <b/>
        <sz val="12"/>
        <rFont val="Franklin Gothic Book"/>
        <family val="2"/>
        <charset val="204"/>
      </rPr>
      <t xml:space="preserve">-2шт
</t>
    </r>
    <r>
      <rPr>
        <sz val="12"/>
        <rFont val="Franklin Gothic Book"/>
        <family val="2"/>
        <charset val="204"/>
      </rPr>
      <t xml:space="preserve">Шины PE u N </t>
    </r>
  </si>
  <si>
    <r>
      <rPr>
        <b/>
        <sz val="12"/>
        <rFont val="Franklin Gothic Book"/>
        <family val="2"/>
        <charset val="204"/>
      </rPr>
      <t xml:space="preserve">Вводное устройство с АВР на вводе: </t>
    </r>
    <r>
      <rPr>
        <sz val="12"/>
        <rFont val="Franklin Gothic Book"/>
        <family val="2"/>
        <charset val="204"/>
      </rPr>
      <t xml:space="preserve">
-аВтоматический Выключатель ВА88-37 3Р, /р.=250А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 
Шины PE u N </t>
    </r>
  </si>
  <si>
    <r>
      <rPr>
        <b/>
        <sz val="12"/>
        <rFont val="Franklin Gothic Book"/>
        <family val="2"/>
        <charset val="204"/>
      </rPr>
      <t>Распределительное устройство:</t>
    </r>
    <r>
      <rPr>
        <sz val="12"/>
        <rFont val="Franklin Gothic Book"/>
        <family val="2"/>
        <charset val="204"/>
      </rPr>
      <t xml:space="preserve">
- аВтоматический Выключатель ВА88-32 3Р, хар.С /р.=100А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хар.С /р.=63А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хар.С /р.=40А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хар.С /р.=32А -</t>
    </r>
    <r>
      <rPr>
        <b/>
        <sz val="12"/>
        <rFont val="Franklin Gothic Book"/>
        <family val="2"/>
        <charset val="204"/>
      </rPr>
      <t>5шт</t>
    </r>
    <r>
      <rPr>
        <sz val="12"/>
        <rFont val="Franklin Gothic Book"/>
        <family val="2"/>
        <charset val="204"/>
      </rPr>
      <t xml:space="preserve">
- аВтоматический Выключатель ВА88-32 3Р с независимым расцепителем, хар.С Iр.=63А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 
Шины PE u N </t>
    </r>
  </si>
  <si>
    <r>
      <t xml:space="preserve">ВРУ1-18-80 УХЛ4
</t>
    </r>
    <r>
      <rPr>
        <b/>
        <sz val="12"/>
        <rFont val="Franklin Gothic Book"/>
        <family val="2"/>
        <charset val="204"/>
      </rPr>
      <t>ВРУ-П1</t>
    </r>
  </si>
  <si>
    <r>
      <rPr>
        <b/>
        <sz val="12"/>
        <rFont val="Franklin Gothic Book"/>
        <family val="2"/>
        <charset val="204"/>
      </rPr>
      <t>Распределительное устройство: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/р.=63А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/р.=50А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/р.=25А 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/р.=50А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ВА88-33 3Р, хар. С /р.=160А-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ВА47-100 2Р, хар. С /р.=16А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- аВтоматический Выключатель ВА47-100 2Р, хар. С /р.=25А-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 </t>
    </r>
  </si>
  <si>
    <r>
      <rPr>
        <b/>
        <sz val="12"/>
        <rFont val="Franklin Gothic Book"/>
        <family val="2"/>
        <charset val="204"/>
      </rPr>
      <t xml:space="preserve">Распределительное устройство:
</t>
    </r>
    <r>
      <rPr>
        <sz val="12"/>
        <rFont val="Franklin Gothic Book"/>
        <family val="2"/>
        <charset val="204"/>
      </rPr>
      <t>- аВтоматический Выключатель ВА47-60МA 3Р, хар. D /р.=40А-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аВтоматический Выключатель ВА47 -60МA 3Р, хар. D /р.=25А-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аВтоматический Выключатель ВА47-60МA 3Р, хар. D /р.= 16А-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D /р.=40А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/р.=32А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ВА47-100 3Р, хар. С /р.=25А -</t>
    </r>
    <r>
      <rPr>
        <b/>
        <sz val="12"/>
        <rFont val="Franklin Gothic Book"/>
        <family val="2"/>
        <charset val="204"/>
      </rPr>
      <t xml:space="preserve">5шт 
</t>
    </r>
    <r>
      <rPr>
        <sz val="12"/>
        <rFont val="Franklin Gothic Book"/>
        <family val="2"/>
        <charset val="204"/>
      </rPr>
      <t>- аВтоматический Выключатель ВА47-100 2Р, хар. С !р.= 10А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ВА47-100 2Р, хар. С /р.=25А 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Шины PE u N</t>
    </r>
  </si>
  <si>
    <r>
      <t xml:space="preserve">индивидуальной сборки 
RAL 3020 
</t>
    </r>
    <r>
      <rPr>
        <b/>
        <sz val="12"/>
        <rFont val="Franklin Gothic Book"/>
        <family val="2"/>
        <charset val="204"/>
      </rPr>
      <t>ПЭСПЗ №1</t>
    </r>
  </si>
  <si>
    <r>
      <rPr>
        <b/>
        <sz val="12"/>
        <rFont val="Franklin Gothic Book"/>
        <family val="2"/>
        <charset val="204"/>
      </rPr>
      <t>Вводное устройство с автоматами на вводе:</t>
    </r>
    <r>
      <rPr>
        <sz val="12"/>
        <rFont val="Franklin Gothic Book"/>
        <family val="2"/>
        <charset val="204"/>
      </rPr>
      <t xml:space="preserve">
ВА88-40 35кА lр=630А-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>,· ВА88-37 35кА /р.=400А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счетчик Меркурий 234 ART-03P 380/2208,· 5А,· кл. точн. О,5s-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трансфорнатор тока Т-0,66 800/5 класс точности 0,5s -</t>
    </r>
    <r>
      <rPr>
        <b/>
        <sz val="12"/>
        <rFont val="Franklin Gothic Book"/>
        <family val="2"/>
        <charset val="204"/>
      </rPr>
      <t>бшт</t>
    </r>
    <r>
      <rPr>
        <sz val="12"/>
        <rFont val="Franklin Gothic Book"/>
        <family val="2"/>
        <charset val="204"/>
      </rPr>
      <t xml:space="preserve">
- ОПС1-В 3Р 30/бОкА,· 2к8-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Рубильник-переключатель EKF 1000А 3Р с рукояткой-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шина N
- ГЗШ-С и 80хбмм</t>
    </r>
  </si>
  <si>
    <r>
      <t xml:space="preserve">индивидуальной сборки
</t>
    </r>
    <r>
      <rPr>
        <b/>
        <sz val="12"/>
        <rFont val="Franklin Gothic Book"/>
        <family val="2"/>
        <charset val="204"/>
      </rPr>
      <t>ГРЩ</t>
    </r>
  </si>
  <si>
    <r>
      <t xml:space="preserve">ВРУ1-47-00 УХЛ4
</t>
    </r>
    <r>
      <rPr>
        <b/>
        <sz val="12"/>
        <rFont val="Franklin Gothic Book"/>
        <family val="2"/>
        <charset val="204"/>
      </rPr>
      <t>РП №2.1</t>
    </r>
  </si>
  <si>
    <r>
      <rPr>
        <b/>
        <sz val="12"/>
        <rFont val="Franklin Gothic Book"/>
        <family val="2"/>
        <charset val="204"/>
      </rPr>
      <t>Распределительное устройство:</t>
    </r>
    <r>
      <rPr>
        <sz val="12"/>
        <rFont val="Franklin Gothic Book"/>
        <family val="2"/>
        <charset val="204"/>
      </rPr>
      <t xml:space="preserve">
-аВтоматический Выключатель ВА88-33 3Р с незабисимым расцепителем, хар. С /р.=160А -</t>
    </r>
    <r>
      <rPr>
        <b/>
        <sz val="12"/>
        <rFont val="Franklin Gothic Book"/>
        <family val="2"/>
        <charset val="204"/>
      </rPr>
      <t xml:space="preserve">1шт
</t>
    </r>
    <r>
      <rPr>
        <sz val="12"/>
        <rFont val="Franklin Gothic Book"/>
        <family val="2"/>
        <charset val="204"/>
      </rPr>
      <t>- аВтоматический Выключатель ВА88-33 3Р, хар. С /р.=125А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/р.=100А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/р.=80А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/р.=63А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/р.=50А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 Шины PEuN</t>
    </r>
  </si>
  <si>
    <r>
      <rPr>
        <b/>
        <sz val="12"/>
        <rFont val="Franklin Gothic Book"/>
        <family val="2"/>
        <charset val="204"/>
      </rPr>
      <t>Распределительное устройство:</t>
    </r>
    <r>
      <rPr>
        <sz val="12"/>
        <rFont val="Franklin Gothic Book"/>
        <family val="2"/>
        <charset val="204"/>
      </rPr>
      <t xml:space="preserve"> 
Шины РЕ и N 
- аВтоматический Выключатель ВА88-35 3Р с незабисимым расцепителем, хар. С /р.=200А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аВтоматический Выключатель ВАВВ-32 3Р с незабисимым расцепителем, хар. С /р.=100А </t>
    </r>
    <r>
      <rPr>
        <b/>
        <sz val="12"/>
        <rFont val="Franklin Gothic Book"/>
        <family val="2"/>
        <charset val="204"/>
      </rPr>
      <t xml:space="preserve">-1шт
</t>
    </r>
    <r>
      <rPr>
        <sz val="12"/>
        <rFont val="Franklin Gothic Book"/>
        <family val="2"/>
        <charset val="204"/>
      </rPr>
      <t>- аВтоматический Выключатель ВА88-32 3Р, хар. С /р.=8ОА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/р.=63А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/р.=40А -</t>
    </r>
    <r>
      <rPr>
        <b/>
        <sz val="12"/>
        <rFont val="Franklin Gothic Book"/>
        <family val="2"/>
        <charset val="204"/>
      </rPr>
      <t>4шт</t>
    </r>
  </si>
  <si>
    <r>
      <t xml:space="preserve">ВРУ1-47-00 УХЛ4
</t>
    </r>
    <r>
      <rPr>
        <b/>
        <sz val="12"/>
        <rFont val="Franklin Gothic Book"/>
        <family val="2"/>
        <charset val="204"/>
      </rPr>
      <t>РП №2.2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</si>
  <si>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ВРУ1-47-00 УХЛ4
</t>
    </r>
    <r>
      <rPr>
        <b/>
        <sz val="12"/>
        <rFont val="Franklin Gothic Book"/>
        <family val="2"/>
        <charset val="204"/>
      </rPr>
      <t>ВРУ №2-1</t>
    </r>
  </si>
  <si>
    <r>
      <rPr>
        <b/>
        <sz val="12"/>
        <rFont val="Franklin Gothic Book"/>
        <family val="2"/>
        <charset val="204"/>
      </rPr>
      <t>Вводное устройство с АВР-700А на вводе</t>
    </r>
    <r>
      <rPr>
        <sz val="12"/>
        <rFont val="Franklin Gothic Book"/>
        <family val="2"/>
        <charset val="204"/>
      </rPr>
      <t>:
- аВтоматический Выключатель ВА88-40 /р.=630А-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PE u N </t>
    </r>
  </si>
  <si>
    <r>
      <rPr>
        <b/>
        <sz val="12"/>
        <rFont val="Franklin Gothic Book"/>
        <family val="2"/>
        <charset val="204"/>
      </rPr>
      <t xml:space="preserve">Распределительное устройство: </t>
    </r>
    <r>
      <rPr>
        <sz val="12"/>
        <rFont val="Franklin Gothic Book"/>
        <family val="2"/>
        <charset val="204"/>
      </rPr>
      <t xml:space="preserve">
- аВтоматический Выключатель ВА88-33 3Р, хар. С !р.=160А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С /р.=100А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ВА88-32 ЗР, хар. С /р.=63А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ВА88-32 ЗР, хар. С /р.=32А 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аВтоматический Выключатель ВА88-32 ЗР, хар. С /р.=16А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- аВтоматический Выключатель ВА47-100 2Р, хар. С /р.=20А-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ВА47-100 2Р, хар. С !р.=25А-</t>
    </r>
    <r>
      <rPr>
        <b/>
        <sz val="12"/>
        <rFont val="Franklin Gothic Book"/>
        <family val="2"/>
        <charset val="204"/>
      </rPr>
      <t xml:space="preserve">2шт
</t>
    </r>
    <r>
      <rPr>
        <sz val="12"/>
        <rFont val="Franklin Gothic Book"/>
        <family val="2"/>
        <charset val="204"/>
      </rPr>
      <t xml:space="preserve">Шины PE u N </t>
    </r>
  </si>
  <si>
    <r>
      <t xml:space="preserve">индивидуального изготовления 
</t>
    </r>
    <r>
      <rPr>
        <b/>
        <sz val="12"/>
        <rFont val="Franklin Gothic Book"/>
        <family val="2"/>
        <charset val="204"/>
      </rPr>
      <t>ВРУ-П2</t>
    </r>
  </si>
  <si>
    <r>
      <t xml:space="preserve">индивидуального изготовления 
</t>
    </r>
    <r>
      <rPr>
        <b/>
        <sz val="12"/>
        <rFont val="Franklin Gothic Book"/>
        <family val="2"/>
        <charset val="204"/>
      </rPr>
      <t>ПЭСПЗ №2</t>
    </r>
  </si>
  <si>
    <r>
      <rPr>
        <b/>
        <sz val="12"/>
        <rFont val="Franklin Gothic Book"/>
        <family val="2"/>
        <charset val="204"/>
      </rPr>
      <t>Распределительное устройство:</t>
    </r>
    <r>
      <rPr>
        <sz val="12"/>
        <rFont val="Franklin Gothic Book"/>
        <family val="2"/>
        <charset val="204"/>
      </rPr>
      <t xml:space="preserve"> 
- аВтоматический Выключатель ВА88-32 3Р, хар. С /р.=32А </t>
    </r>
    <r>
      <rPr>
        <b/>
        <sz val="12"/>
        <rFont val="Franklin Gothic Book"/>
        <family val="2"/>
        <charset val="204"/>
      </rPr>
      <t>-4шт</t>
    </r>
    <r>
      <rPr>
        <sz val="12"/>
        <rFont val="Franklin Gothic Book"/>
        <family val="2"/>
        <charset val="204"/>
      </rPr>
      <t xml:space="preserve">
- аВтоматический Выключатель ВА88-32 3Р, хар. D /р.=40А -</t>
    </r>
    <r>
      <rPr>
        <b/>
        <sz val="12"/>
        <rFont val="Franklin Gothic Book"/>
        <family val="2"/>
        <charset val="204"/>
      </rPr>
      <t>2ш</t>
    </r>
    <r>
      <rPr>
        <sz val="12"/>
        <rFont val="Franklin Gothic Book"/>
        <family val="2"/>
        <charset val="204"/>
      </rPr>
      <t>т
- аВтоматический Выключатель BA47-100МA ЗР, хар. D /р.=100А-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 7-60МA 3Р, хар. D /р.=63А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BA47-60МA ЗР, хар. D /р.=50А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 7-60МA 3Р, хар. D /р.=40А -</t>
    </r>
    <r>
      <rPr>
        <b/>
        <sz val="12"/>
        <rFont val="Franklin Gothic Book"/>
        <family val="2"/>
        <charset val="204"/>
      </rPr>
      <t>13шт</t>
    </r>
    <r>
      <rPr>
        <sz val="12"/>
        <rFont val="Franklin Gothic Book"/>
        <family val="2"/>
        <charset val="204"/>
      </rPr>
      <t xml:space="preserve">
- аВтоматический Выключатель BA47-60МA 3Р, хар. D !р.=32А -</t>
    </r>
    <r>
      <rPr>
        <b/>
        <sz val="12"/>
        <rFont val="Franklin Gothic Book"/>
        <family val="2"/>
        <charset val="204"/>
      </rPr>
      <t>5шт</t>
    </r>
    <r>
      <rPr>
        <sz val="12"/>
        <rFont val="Franklin Gothic Book"/>
        <family val="2"/>
        <charset val="204"/>
      </rPr>
      <t xml:space="preserve">
- аВтоматический Выключатель BA47-60МA ЗР, хар. D /р.=25А -</t>
    </r>
    <r>
      <rPr>
        <b/>
        <sz val="12"/>
        <rFont val="Franklin Gothic Book"/>
        <family val="2"/>
        <charset val="204"/>
      </rPr>
      <t xml:space="preserve">7шт </t>
    </r>
    <r>
      <rPr>
        <sz val="12"/>
        <rFont val="Franklin Gothic Book"/>
        <family val="2"/>
        <charset val="204"/>
      </rPr>
      <t xml:space="preserve">
- аВтоматический Выключатель BA47-60МA 3Р, хар. D !р.=16А -</t>
    </r>
    <r>
      <rPr>
        <b/>
        <sz val="12"/>
        <rFont val="Franklin Gothic Book"/>
        <family val="2"/>
        <charset val="204"/>
      </rPr>
      <t>7шт</t>
    </r>
    <r>
      <rPr>
        <sz val="12"/>
        <rFont val="Franklin Gothic Book"/>
        <family val="2"/>
        <charset val="204"/>
      </rPr>
      <t xml:space="preserve">
- аВтоматический Выключатель ВА47-100 ЗР, хар. С /р.=25А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- аВтоматический Выключатель ВА47-100 ЗР, хар. С /р.=32А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 47-100 2Р, хар. С /р. = 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ВА47-100 2Р, хар. С /р.=25А -</t>
    </r>
    <r>
      <rPr>
        <b/>
        <sz val="12"/>
        <rFont val="Franklin Gothic Book"/>
        <family val="2"/>
        <charset val="204"/>
      </rPr>
      <t xml:space="preserve">4шт </t>
    </r>
    <r>
      <rPr>
        <sz val="12"/>
        <rFont val="Franklin Gothic Book"/>
        <family val="2"/>
        <charset val="204"/>
      </rPr>
      <t>Шины PE u N</t>
    </r>
  </si>
  <si>
    <r>
      <rPr>
        <b/>
        <sz val="12"/>
        <rFont val="Franklin Gothic Book"/>
        <family val="2"/>
        <charset val="204"/>
      </rPr>
      <t>Щит распределительный навесной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ВА47-100 3Р, хар. С !р.=25А-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!нон=16А /ym=D.03A,хар-ка С АВДТ-32 С16/О,03А -</t>
    </r>
    <r>
      <rPr>
        <b/>
        <sz val="12"/>
        <rFont val="Franklin Gothic Book"/>
        <family val="2"/>
        <charset val="204"/>
      </rPr>
      <t xml:space="preserve">6шт
</t>
    </r>
    <r>
      <rPr>
        <sz val="12"/>
        <rFont val="Franklin Gothic Book"/>
        <family val="2"/>
        <charset val="204"/>
      </rPr>
      <t>- дифференциальный автонат 2Р, АВДТ-32 С6/О,03А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 7-29 3Р, хар. С /р.=16А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 7-29 1Р, хар. С /р.=20А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 7-29 1Р, хар. С /р.=16А -</t>
    </r>
    <r>
      <rPr>
        <b/>
        <sz val="12"/>
        <rFont val="Franklin Gothic Book"/>
        <family val="2"/>
        <charset val="204"/>
      </rPr>
      <t xml:space="preserve">1шт
</t>
    </r>
    <r>
      <rPr>
        <sz val="12"/>
        <rFont val="Franklin Gothic Book"/>
        <family val="2"/>
        <charset val="204"/>
      </rPr>
      <t>Шины PE u N</t>
    </r>
  </si>
  <si>
    <r>
      <rPr>
        <b/>
        <sz val="12"/>
        <rFont val="Franklin Gothic Book"/>
        <family val="2"/>
        <charset val="204"/>
      </rPr>
      <t xml:space="preserve">Щит распределительный встраиваемый на 72модуля с кожухом:
</t>
    </r>
    <r>
      <rPr>
        <sz val="12"/>
        <rFont val="Franklin Gothic Book"/>
        <family val="2"/>
        <charset val="204"/>
      </rPr>
      <t>Шины РЕ и N
- аВтоматический Выключатель ВА47-100 3Р, хар. С /р.=80А-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АВДТ-32 [20/О,03А -</t>
    </r>
    <r>
      <rPr>
        <b/>
        <sz val="12"/>
        <rFont val="Franklin Gothic Book"/>
        <family val="2"/>
        <charset val="204"/>
      </rPr>
      <t xml:space="preserve">31шт </t>
    </r>
    <r>
      <rPr>
        <sz val="12"/>
        <rFont val="Franklin Gothic Book"/>
        <family val="2"/>
        <charset val="204"/>
      </rPr>
      <t xml:space="preserve">
- аВтоматический Выключатель с независимым расцепителем
ВА47-29 ЗР+РН47, хар. С /р.=25А -</t>
    </r>
    <r>
      <rPr>
        <b/>
        <sz val="12"/>
        <rFont val="Franklin Gothic Book"/>
        <family val="2"/>
        <charset val="204"/>
      </rPr>
      <t xml:space="preserve">1шт </t>
    </r>
  </si>
  <si>
    <r>
      <rPr>
        <b/>
        <sz val="12"/>
        <rFont val="Franklin Gothic Book"/>
        <family val="2"/>
        <charset val="204"/>
      </rPr>
      <t xml:space="preserve">Щит распределительный навесной на 72модуля: </t>
    </r>
    <r>
      <rPr>
        <sz val="12"/>
        <rFont val="Franklin Gothic Book"/>
        <family val="2"/>
        <charset val="204"/>
      </rPr>
      <t xml:space="preserve">
- аВтоматический Выключатель ВА47-100 3Р, хар. С /р.=40А-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!р.=16А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!р.=10А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ВА47-291Р, хар. С /р.=20А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/р.=16А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АВДТ-32 С6/О,03А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АВДТ-32 [16/0,ОЗА -</t>
    </r>
    <r>
      <rPr>
        <b/>
        <sz val="12"/>
        <rFont val="Franklin Gothic Book"/>
        <family val="2"/>
        <charset val="204"/>
      </rPr>
      <t>9шт</t>
    </r>
    <r>
      <rPr>
        <sz val="12"/>
        <rFont val="Franklin Gothic Book"/>
        <family val="2"/>
        <charset val="204"/>
      </rPr>
      <t xml:space="preserve">
- дифференциальный автомат 2Р, АВДТ-32 [20/О,03А -</t>
    </r>
    <r>
      <rPr>
        <b/>
        <sz val="12"/>
        <rFont val="Franklin Gothic Book"/>
        <family val="2"/>
        <charset val="204"/>
      </rPr>
      <t xml:space="preserve">8шт </t>
    </r>
    <r>
      <rPr>
        <sz val="12"/>
        <rFont val="Franklin Gothic Book"/>
        <family val="2"/>
        <charset val="204"/>
      </rPr>
      <t xml:space="preserve">
- диФФеоенциальный автомат 4Р !нон=10А lum=0.03A,
хар-ка С АВДТ-34 4Р С10/0 03А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PE u N 
(540х660х120мм)</t>
    </r>
  </si>
  <si>
    <t>РЩ-1.1</t>
  </si>
  <si>
    <r>
      <t xml:space="preserve">Щит распределительный встраиваемый на 72модуля:
</t>
    </r>
    <r>
      <rPr>
        <sz val="12"/>
        <rFont val="Franklin Gothic Book"/>
        <family val="2"/>
        <charset val="204"/>
      </rPr>
      <t>- аВтоматический Выключатель ВА47-100 ЗР, хар. С /р.=80А-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/нон=16А /ут=О.ОЗА, хар-ка С АВДТ-32 [16/0,ОЗА </t>
    </r>
    <r>
      <rPr>
        <b/>
        <sz val="12"/>
        <rFont val="Franklin Gothic Book"/>
        <family val="2"/>
        <charset val="204"/>
      </rPr>
      <t>-1ш</t>
    </r>
    <r>
      <rPr>
        <sz val="12"/>
        <rFont val="Franklin Gothic Book"/>
        <family val="2"/>
        <charset val="204"/>
      </rPr>
      <t>т 
- дифференциальный автомат 2Р, /нон=20А /ут=О.ОЗА, хар-ка С АВДТ-32 [2010,ОЗА -</t>
    </r>
    <r>
      <rPr>
        <b/>
        <sz val="12"/>
        <rFont val="Franklin Gothic Book"/>
        <family val="2"/>
        <charset val="204"/>
      </rPr>
      <t xml:space="preserve">27шт 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/р.=50А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</si>
  <si>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72модуля:</t>
    </r>
    <r>
      <rPr>
        <sz val="12"/>
        <rFont val="Franklin Gothic Book"/>
        <family val="2"/>
        <charset val="204"/>
      </rPr>
      <t xml:space="preserve">
- аВтоматический Выключатель BA47-100 ЗР, хар. С /р.=50А-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2Р. /нон=20А /ит=О.ОЗА, хао-ка С АВДТ-32 2Р [20/0 ОЗА -</t>
    </r>
    <r>
      <rPr>
        <b/>
        <sz val="12"/>
        <rFont val="Franklin Gothic Book"/>
        <family val="2"/>
        <charset val="204"/>
      </rPr>
      <t>34шт</t>
    </r>
    <r>
      <rPr>
        <sz val="12"/>
        <rFont val="Franklin Gothic Book"/>
        <family val="2"/>
        <charset val="204"/>
      </rPr>
      <t xml:space="preserve"> 
Шины РЕ и N</t>
    </r>
  </si>
  <si>
    <r>
      <t>Щит распределительный встраиваемый на 72модуля:
- аВтоматический Выключатель ВА88-33 3Р, хар. С /р.=160А-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ВА47-100 3Р, хар. С /р.=80А-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/р.=50А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/р.=32А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/р.=16А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- дифференциальный автомат 2Р, /нон=16А lym=0.DЗA, хар-ка С АВДТ-32 2Р С16/О,03А -</t>
    </r>
    <r>
      <rPr>
        <b/>
        <sz val="12"/>
        <rFont val="Franklin Gothic Book"/>
        <family val="2"/>
        <charset val="204"/>
      </rPr>
      <t xml:space="preserve">2шт </t>
    </r>
    <r>
      <rPr>
        <sz val="12"/>
        <rFont val="Franklin Gothic Book"/>
        <family val="2"/>
        <charset val="204"/>
      </rPr>
      <t xml:space="preserve">
- дифференциальный автомат  2Р, /нон=20А /ут=О.03А, хар-ка С АВДТ -32 2РС20/0, 03А -</t>
    </r>
    <r>
      <rPr>
        <b/>
        <sz val="12"/>
        <rFont val="Franklin Gothic Book"/>
        <family val="2"/>
        <charset val="204"/>
      </rPr>
      <t>11шт</t>
    </r>
    <r>
      <rPr>
        <sz val="12"/>
        <rFont val="Franklin Gothic Book"/>
        <family val="2"/>
        <charset val="204"/>
      </rPr>
      <t xml:space="preserve"> 
- дифференциальный автомат  4Р /нон=10А lum=0.D3A хар-ка С АВДТ-34 4РС10/0, 03А </t>
    </r>
    <r>
      <rPr>
        <b/>
        <sz val="12"/>
        <rFont val="Franklin Gothic Book"/>
        <family val="2"/>
        <charset val="204"/>
      </rPr>
      <t xml:space="preserve">-1шт </t>
    </r>
    <r>
      <rPr>
        <sz val="12"/>
        <rFont val="Franklin Gothic Book"/>
        <family val="2"/>
        <charset val="204"/>
      </rPr>
      <t xml:space="preserve">
- дифференциальный автомат  4Р /нон=16А /цm=0.03А, хар-ка С АВДТ-34 4Р С16/0, 03А -</t>
    </r>
    <r>
      <rPr>
        <b/>
        <sz val="12"/>
        <rFont val="Franklin Gothic Book"/>
        <family val="2"/>
        <charset val="204"/>
      </rPr>
      <t xml:space="preserve">1шт 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</si>
  <si>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72модуля:</t>
    </r>
    <r>
      <rPr>
        <sz val="12"/>
        <rFont val="Franklin Gothic Book"/>
        <family val="2"/>
        <charset val="204"/>
      </rPr>
      <t xml:space="preserve">
- аВтоматический Выключатель ВА88-33 ЗР, хар. С /р.=160А-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 7-29 ЗР, хар. С /р.=50А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- аВтоматический Выключатель ВА4 7-29 ЗР, хар. С /р.=32А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 7-29 1Р,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Iном=16А,  Iуm=0.03А, характеристика С АВДТ-32 16/0,03А-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2Р С20/0,03А-</t>
    </r>
    <r>
      <rPr>
        <b/>
        <sz val="12"/>
        <rFont val="Franklin Gothic Book"/>
        <family val="2"/>
        <charset val="204"/>
      </rPr>
      <t>15шт</t>
    </r>
    <r>
      <rPr>
        <sz val="12"/>
        <rFont val="Franklin Gothic Book"/>
        <family val="2"/>
        <charset val="204"/>
      </rPr>
      <t xml:space="preserve">
- дифференциальный автомат 4Р, Iном=10А,  Iуm=0.03А, характеристика С АВДТ-34 4Р С10/0,03А-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4Р, Iном=16А,  Iуm=0.03А, характеристика С АВДТ-34 4Р С16/0,03А-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</si>
  <si>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BA47-100 3Р, хар. С !р.=32А-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/р.=16А </t>
    </r>
    <r>
      <rPr>
        <b/>
        <sz val="12"/>
        <rFont val="Franklin Gothic Book"/>
        <family val="2"/>
        <charset val="204"/>
      </rPr>
      <t>-3шт</t>
    </r>
    <r>
      <rPr>
        <sz val="12"/>
        <rFont val="Franklin Gothic Book"/>
        <family val="2"/>
        <charset val="204"/>
      </rPr>
      <t xml:space="preserve">
- дифференциальный автомат 2Р, !нон=16А /ут=0.03А,хар-ка С АВДТ-32 2Р С16/О,03А -</t>
    </r>
    <r>
      <rPr>
        <b/>
        <sz val="12"/>
        <rFont val="Franklin Gothic Book"/>
        <family val="2"/>
        <charset val="204"/>
      </rPr>
      <t xml:space="preserve">3шт </t>
    </r>
    <r>
      <rPr>
        <sz val="12"/>
        <rFont val="Franklin Gothic Book"/>
        <family val="2"/>
        <charset val="204"/>
      </rPr>
      <t xml:space="preserve">
-дифференциальный автомат 2Р, !нон=20А /ут=0.03А, хар-ка С АВДТ -32 2Р С2010, 03А -</t>
    </r>
    <r>
      <rPr>
        <b/>
        <sz val="12"/>
        <rFont val="Franklin Gothic Book"/>
        <family val="2"/>
        <charset val="204"/>
      </rPr>
      <t xml:space="preserve">3шт </t>
    </r>
    <r>
      <rPr>
        <sz val="12"/>
        <rFont val="Franklin Gothic Book"/>
        <family val="2"/>
        <charset val="204"/>
      </rPr>
      <t xml:space="preserve">
Шины РЕ и N</t>
    </r>
  </si>
  <si>
    <t>ЩС-1.1</t>
  </si>
  <si>
    <r>
      <rPr>
        <b/>
        <sz val="12"/>
        <rFont val="Franklin Gothic Book"/>
        <family val="2"/>
        <charset val="204"/>
      </rPr>
      <t>Щит распределительный встраиваемый на 48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!р.=32А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Контактор модульный КМ40-40 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!нон=16А !ут=О.03А,хар-ка С АВДТ-32 2Р С16/О,03А -</t>
    </r>
    <r>
      <rPr>
        <b/>
        <sz val="12"/>
        <rFont val="Franklin Gothic Book"/>
        <family val="2"/>
        <charset val="204"/>
      </rPr>
      <t xml:space="preserve">2шт </t>
    </r>
    <r>
      <rPr>
        <sz val="12"/>
        <rFont val="Franklin Gothic Book"/>
        <family val="2"/>
        <charset val="204"/>
      </rPr>
      <t xml:space="preserve">
- дифференциальный автомат 2Р, !нон=20А /ут=0.03А, хар-ка С АВДТ-32 2Р С20/О,03А -</t>
    </r>
    <r>
      <rPr>
        <b/>
        <sz val="12"/>
        <rFont val="Franklin Gothic Book"/>
        <family val="2"/>
        <charset val="204"/>
      </rPr>
      <t xml:space="preserve">12шт </t>
    </r>
    <r>
      <rPr>
        <sz val="12"/>
        <rFont val="Franklin Gothic Book"/>
        <family val="2"/>
        <charset val="204"/>
      </rPr>
      <t xml:space="preserve">
- дифференциальный автомат АВДТ-34 4Р С16/О,03А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РЕ и N</t>
    </r>
  </si>
  <si>
    <t>ЩС-1.2</t>
  </si>
  <si>
    <r>
      <rPr>
        <b/>
        <sz val="12"/>
        <rFont val="Franklin Gothic Book"/>
        <family val="2"/>
        <charset val="204"/>
      </rPr>
      <t>Щит распределительный встраиваемый на 48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1р.= 32А-</t>
    </r>
    <r>
      <rPr>
        <b/>
        <sz val="12"/>
        <rFont val="Franklin Gothic Book"/>
        <family val="2"/>
        <charset val="204"/>
      </rPr>
      <t xml:space="preserve">1шт
- </t>
    </r>
    <r>
      <rPr>
        <sz val="12"/>
        <rFont val="Franklin Gothic Book"/>
        <family val="2"/>
        <charset val="204"/>
      </rPr>
      <t>Контактор модульный КМ40-40 40А -</t>
    </r>
    <r>
      <rPr>
        <b/>
        <sz val="12"/>
        <rFont val="Franklin Gothic Book"/>
        <family val="2"/>
        <charset val="204"/>
      </rPr>
      <t xml:space="preserve">1шт
</t>
    </r>
    <r>
      <rPr>
        <sz val="12"/>
        <rFont val="Franklin Gothic Book"/>
        <family val="2"/>
        <charset val="204"/>
      </rPr>
      <t xml:space="preserve">- дифференциальный автомат 2Р, Iном=16А,  Iуm=0.03А, характеристика С АВДТ-32 2P C16/0,03А </t>
    </r>
    <r>
      <rPr>
        <b/>
        <sz val="12"/>
        <rFont val="Franklin Gothic Book"/>
        <family val="2"/>
        <charset val="204"/>
      </rPr>
      <t>-4шт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C20/0,03А-</t>
    </r>
    <r>
      <rPr>
        <b/>
        <sz val="12"/>
        <rFont val="Franklin Gothic Book"/>
        <family val="2"/>
        <charset val="204"/>
      </rPr>
      <t>8шт</t>
    </r>
    <r>
      <rPr>
        <sz val="12"/>
        <rFont val="Franklin Gothic Book"/>
        <family val="2"/>
        <charset val="204"/>
      </rPr>
      <t xml:space="preserve">
дифференциальный автомат АВДТ-34 4Р С25/0,03А-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</si>
  <si>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t>ЩС-3.1, 3.2</t>
  </si>
  <si>
    <t>РЩ-2.1</t>
  </si>
  <si>
    <r>
      <rPr>
        <b/>
        <sz val="12"/>
        <rFont val="Franklin Gothic Book"/>
        <family val="2"/>
        <charset val="204"/>
      </rPr>
      <t>Щит распределительный встраиваемый на 48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Iр.=40А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контактор модульный КМ40-40 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Iном=16А,  Iуm=0.03А, характеристика С АВДТ-32 2P C16/0,03А -</t>
    </r>
    <r>
      <rPr>
        <b/>
        <sz val="12"/>
        <rFont val="Franklin Gothic Book"/>
        <family val="2"/>
        <charset val="204"/>
      </rPr>
      <t xml:space="preserve">4шт 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 -</t>
    </r>
    <r>
      <rPr>
        <b/>
        <sz val="12"/>
        <rFont val="Franklin Gothic Book"/>
        <family val="2"/>
        <charset val="204"/>
      </rPr>
      <t xml:space="preserve">12шт 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</si>
  <si>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72 модуля с кожухом:</t>
    </r>
    <r>
      <rPr>
        <sz val="12"/>
        <rFont val="Franklin Gothic Book"/>
        <family val="2"/>
        <charset val="204"/>
      </rPr>
      <t xml:space="preserve">
- автоматический выключатель ВА47-100 ЗР, хар. С Iр.=50А- 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Iном=16А,  Iуm=0.03А, характеристика С АВДТ-32 2P C16/0,03А- 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 -</t>
    </r>
    <r>
      <rPr>
        <b/>
        <sz val="12"/>
        <rFont val="Franklin Gothic Book"/>
        <family val="2"/>
        <charset val="204"/>
      </rPr>
      <t>23шт</t>
    </r>
    <r>
      <rPr>
        <sz val="12"/>
        <rFont val="Franklin Gothic Book"/>
        <family val="2"/>
        <charset val="204"/>
      </rPr>
      <t xml:space="preserve">
- треморегулятор ТР-330- 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</si>
  <si>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72 модуля</t>
    </r>
    <r>
      <rPr>
        <sz val="12"/>
        <rFont val="Franklin Gothic Book"/>
        <family val="2"/>
        <charset val="204"/>
      </rPr>
      <t xml:space="preserve">:
- автоматический выключатель ВА47-100 ЗР, хар. С Iр.=50А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 - </t>
    </r>
    <r>
      <rPr>
        <b/>
        <sz val="12"/>
        <rFont val="Franklin Gothic Book"/>
        <family val="2"/>
        <charset val="204"/>
      </rPr>
      <t>30шт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</si>
  <si>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72 модуля:</t>
    </r>
    <r>
      <rPr>
        <sz val="12"/>
        <rFont val="Franklin Gothic Book"/>
        <family val="2"/>
        <charset val="204"/>
      </rPr>
      <t xml:space="preserve">
- автоматический выключатель ВА47-100 ЗР, хар. С Iр.=50А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Iном=16А,  Iуm=0.03А, характеристика С АВДТ-32 2P C16/0,03А </t>
    </r>
    <r>
      <rPr>
        <b/>
        <sz val="12"/>
        <rFont val="Franklin Gothic Book"/>
        <family val="2"/>
        <charset val="204"/>
      </rPr>
      <t>-2шт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 -</t>
    </r>
    <r>
      <rPr>
        <b/>
        <sz val="12"/>
        <rFont val="Franklin Gothic Book"/>
        <family val="2"/>
        <charset val="204"/>
      </rPr>
      <t>26шт</t>
    </r>
    <r>
      <rPr>
        <sz val="12"/>
        <rFont val="Franklin Gothic Book"/>
        <family val="2"/>
        <charset val="204"/>
      </rPr>
      <t xml:space="preserve">
- треморегулятор ТР-330-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</si>
  <si>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96 модулей с кожухом:</t>
    </r>
    <r>
      <rPr>
        <sz val="12"/>
        <rFont val="Franklin Gothic Book"/>
        <family val="2"/>
        <charset val="204"/>
      </rPr>
      <t xml:space="preserve">
- автоматический выключатель ВА47-100 ЗР, хар. С Iр.=100А --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Iр.=50А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Iном=16А,  Iуm=0.03А, характеристика С АВДТ-32 2P C16/0,03А -</t>
    </r>
    <r>
      <rPr>
        <b/>
        <sz val="12"/>
        <rFont val="Franklin Gothic Book"/>
        <family val="2"/>
        <charset val="204"/>
      </rPr>
      <t xml:space="preserve"> 2шт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C20/0,03А-</t>
    </r>
    <r>
      <rPr>
        <b/>
        <sz val="12"/>
        <rFont val="Franklin Gothic Book"/>
        <family val="2"/>
        <charset val="204"/>
      </rPr>
      <t xml:space="preserve"> 35шт</t>
    </r>
    <r>
      <rPr>
        <sz val="12"/>
        <rFont val="Franklin Gothic Book"/>
        <family val="2"/>
        <charset val="204"/>
      </rPr>
      <t xml:space="preserve">
- треморегулятор ТР-330- 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</si>
  <si>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72 модуля:</t>
    </r>
    <r>
      <rPr>
        <sz val="12"/>
        <rFont val="Franklin Gothic Book"/>
        <family val="2"/>
        <charset val="204"/>
      </rPr>
      <t xml:space="preserve">
- автоматический выключатель ВА47-100 ЗР, хар. С Iр.=63А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Iр.=32А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Iном=16А,  Iуm=0.03А, характеристика С АВДТ-32 2P C16/0,03А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дифференциальный автомат 2Р, Iном=20А,  Iуm=0.03А, характеристика С АВДТ-32 2P C20/0,03А -</t>
    </r>
    <r>
      <rPr>
        <b/>
        <sz val="12"/>
        <rFont val="Franklin Gothic Book"/>
        <family val="2"/>
        <charset val="204"/>
      </rPr>
      <t>31шт</t>
    </r>
    <r>
      <rPr>
        <sz val="12"/>
        <rFont val="Franklin Gothic Book"/>
        <family val="2"/>
        <charset val="204"/>
      </rPr>
      <t xml:space="preserve">
- треморегулятор ТР-330 -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РЕ и N</t>
    </r>
  </si>
  <si>
    <t>ЩС-3.3, 3.4</t>
  </si>
  <si>
    <r>
      <rPr>
        <b/>
        <sz val="12"/>
        <rFont val="Franklin Gothic Book"/>
        <family val="2"/>
        <charset val="204"/>
      </rPr>
      <t>Щит распределительный встраиваемый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контактор модульный КМ40-40 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дифференциальный автомат 2Р, /нон=16А /ут=О.03А, хар-ка С АВДТ-32 2Р С16/О,03А -</t>
    </r>
    <r>
      <rPr>
        <b/>
        <sz val="12"/>
        <rFont val="Franklin Gothic Book"/>
        <family val="2"/>
        <charset val="204"/>
      </rPr>
      <t xml:space="preserve">3шт </t>
    </r>
    <r>
      <rPr>
        <sz val="12"/>
        <rFont val="Franklin Gothic Book"/>
        <family val="2"/>
        <charset val="204"/>
      </rPr>
      <t xml:space="preserve">
- дифференциальный автомат 2Р, /нон=20А !ут=О.03А, хар-ка С АВДТ-32 2Р С20/О,03А -</t>
    </r>
    <r>
      <rPr>
        <b/>
        <sz val="12"/>
        <rFont val="Franklin Gothic Book"/>
        <family val="2"/>
        <charset val="204"/>
      </rPr>
      <t xml:space="preserve">8шт </t>
    </r>
    <r>
      <rPr>
        <sz val="12"/>
        <rFont val="Franklin Gothic Book"/>
        <family val="2"/>
        <charset val="204"/>
      </rPr>
      <t xml:space="preserve">
Шины РЕ и N</t>
    </r>
  </si>
  <si>
    <t>ЩО-0.1</t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</si>
  <si>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!р.=16А -</t>
    </r>
    <r>
      <rPr>
        <b/>
        <sz val="12"/>
        <rFont val="Franklin Gothic Book"/>
        <family val="2"/>
        <charset val="204"/>
      </rPr>
      <t>10шт</t>
    </r>
    <r>
      <rPr>
        <sz val="12"/>
        <rFont val="Franklin Gothic Book"/>
        <family val="2"/>
        <charset val="204"/>
      </rPr>
      <t xml:space="preserve">
- дифференциальный автомат 2Р, /нон=16А !ут=О.03А, хар-ка С АВДТ-32 16/О,03А-</t>
    </r>
    <r>
      <rPr>
        <b/>
        <sz val="12"/>
        <rFont val="Franklin Gothic Book"/>
        <family val="2"/>
        <charset val="204"/>
      </rPr>
      <t xml:space="preserve">1шт </t>
    </r>
    <r>
      <rPr>
        <sz val="12"/>
        <rFont val="Franklin Gothic Book"/>
        <family val="2"/>
        <charset val="204"/>
      </rPr>
      <t xml:space="preserve">
Шины РЕ и N</t>
    </r>
  </si>
  <si>
    <t>ЩО-0.2</t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</si>
  <si>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/р.=16А -</t>
    </r>
    <r>
      <rPr>
        <b/>
        <sz val="12"/>
        <rFont val="Franklin Gothic Book"/>
        <family val="2"/>
        <charset val="204"/>
      </rPr>
      <t>13шт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</si>
  <si>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12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!р.=10А -</t>
    </r>
    <r>
      <rPr>
        <b/>
        <sz val="12"/>
        <rFont val="Franklin Gothic Book"/>
        <family val="2"/>
        <charset val="204"/>
      </rPr>
      <t>6шт</t>
    </r>
    <r>
      <rPr>
        <sz val="12"/>
        <rFont val="Franklin Gothic Book"/>
        <family val="2"/>
        <charset val="204"/>
      </rPr>
      <t xml:space="preserve">
Шины РЕ и N</t>
    </r>
  </si>
  <si>
    <t>ЩАО-0.1, 0.2</t>
  </si>
  <si>
    <t>ЩО-1.1</t>
  </si>
  <si>
    <r>
      <rPr>
        <b/>
        <sz val="12"/>
        <rFont val="Franklin Gothic Book"/>
        <family val="2"/>
        <charset val="204"/>
      </rPr>
      <t>Щит распределительный встраиваемый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/р.=16А -</t>
    </r>
    <r>
      <rPr>
        <b/>
        <sz val="12"/>
        <rFont val="Franklin Gothic Book"/>
        <family val="2"/>
        <charset val="204"/>
      </rPr>
      <t>22шт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Шины РЕ и N</t>
    </r>
  </si>
  <si>
    <t>ЩАО-1.1</t>
  </si>
  <si>
    <t>ЩО-1.2</t>
  </si>
  <si>
    <t>ЩАО-1.2</t>
  </si>
  <si>
    <r>
      <rPr>
        <b/>
        <sz val="12"/>
        <rFont val="Franklin Gothic Book"/>
        <family val="2"/>
        <charset val="204"/>
      </rPr>
      <t>Щит распределительный встраиваемый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/р.=16А </t>
    </r>
    <r>
      <rPr>
        <b/>
        <sz val="12"/>
        <rFont val="Franklin Gothic Book"/>
        <family val="2"/>
        <charset val="204"/>
      </rPr>
      <t>-22шт</t>
    </r>
    <r>
      <rPr>
        <sz val="12"/>
        <rFont val="Franklin Gothic Book"/>
        <family val="2"/>
        <charset val="204"/>
      </rPr>
      <t xml:space="preserve">
- Контактор модульный КМ20-20 </t>
    </r>
    <r>
      <rPr>
        <b/>
        <sz val="12"/>
        <rFont val="Franklin Gothic Book"/>
        <family val="2"/>
        <charset val="204"/>
      </rPr>
      <t>-7шт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</si>
  <si>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 7-29 3Р,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 7-29 1Р, хар. С /р.=6А -</t>
    </r>
    <r>
      <rPr>
        <b/>
        <sz val="12"/>
        <rFont val="Franklin Gothic Book"/>
        <family val="2"/>
        <charset val="204"/>
      </rPr>
      <t>5шт</t>
    </r>
    <r>
      <rPr>
        <sz val="12"/>
        <rFont val="Franklin Gothic Book"/>
        <family val="2"/>
        <charset val="204"/>
      </rPr>
      <t xml:space="preserve">
- автоматический выключатель ВА47-291Р , хар. С !p.=10A -</t>
    </r>
    <r>
      <rPr>
        <b/>
        <sz val="12"/>
        <rFont val="Franklin Gothic Book"/>
        <family val="2"/>
        <charset val="204"/>
      </rPr>
      <t>7шт</t>
    </r>
    <r>
      <rPr>
        <sz val="12"/>
        <rFont val="Franklin Gothic Book"/>
        <family val="2"/>
        <charset val="204"/>
      </rPr>
      <t xml:space="preserve">
-  Контактор модульный КМ20-20 -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фотореле -1шт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</si>
  <si>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!р.=16А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/р.=6А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lp.=10A -</t>
    </r>
    <r>
      <rPr>
        <b/>
        <sz val="12"/>
        <rFont val="Franklin Gothic Book"/>
        <family val="2"/>
        <charset val="204"/>
      </rPr>
      <t>9шт</t>
    </r>
    <r>
      <rPr>
        <sz val="12"/>
        <rFont val="Franklin Gothic Book"/>
        <family val="2"/>
        <charset val="204"/>
      </rPr>
      <t xml:space="preserve">
- Контактор модульный КМ20-20 </t>
    </r>
    <r>
      <rPr>
        <b/>
        <sz val="12"/>
        <rFont val="Franklin Gothic Book"/>
        <family val="2"/>
        <charset val="204"/>
      </rPr>
      <t>-5шт</t>
    </r>
    <r>
      <rPr>
        <sz val="12"/>
        <rFont val="Franklin Gothic Book"/>
        <family val="2"/>
        <charset val="204"/>
      </rPr>
      <t xml:space="preserve">
- фотореле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Шины РЕ и N</t>
    </r>
  </si>
  <si>
    <t>ЩО-1.3</t>
  </si>
  <si>
    <t>ЩО-1.4</t>
  </si>
  <si>
    <t>ЩАО-1.3</t>
  </si>
  <si>
    <t>ЩАО-1.4</t>
  </si>
  <si>
    <r>
      <rPr>
        <b/>
        <sz val="12"/>
        <rFont val="Franklin Gothic Book"/>
        <family val="2"/>
        <charset val="204"/>
      </rPr>
      <t>Щит распределительный встраиваемый на 48 модулей:</t>
    </r>
    <r>
      <rPr>
        <sz val="12"/>
        <rFont val="Franklin Gothic Book"/>
        <family val="2"/>
        <charset val="204"/>
      </rPr>
      <t xml:space="preserve">
- автоматический выключатель  ВА47-29 3Р, хар. С /р.=32А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 ВА47-29 1Р, хар. С /р.=16А -</t>
    </r>
    <r>
      <rPr>
        <b/>
        <sz val="12"/>
        <rFont val="Franklin Gothic Book"/>
        <family val="2"/>
        <charset val="204"/>
      </rPr>
      <t>26шт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бшт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</si>
  <si>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12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Iр.=16А- 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Iр.=10А - </t>
    </r>
    <r>
      <rPr>
        <b/>
        <sz val="12"/>
        <rFont val="Franklin Gothic Book"/>
        <family val="2"/>
        <charset val="204"/>
      </rPr>
      <t>8шт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</si>
  <si>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 , хар. С /р.=6А -</t>
    </r>
    <r>
      <rPr>
        <b/>
        <sz val="12"/>
        <rFont val="Franklin Gothic Book"/>
        <family val="2"/>
        <charset val="204"/>
      </rPr>
      <t>3шт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/p.=10A -</t>
    </r>
    <r>
      <rPr>
        <b/>
        <sz val="12"/>
        <rFont val="Franklin Gothic Book"/>
        <family val="2"/>
        <charset val="204"/>
      </rPr>
      <t>8шт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- фотореле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Шины РЕ и N</t>
    </r>
  </si>
  <si>
    <t>ЩО-2.1</t>
  </si>
  <si>
    <t>ЩАО-2.1</t>
  </si>
  <si>
    <t>ЩО-2.2</t>
  </si>
  <si>
    <t>ЩАО-2.2</t>
  </si>
  <si>
    <t>ЩО-2.3</t>
  </si>
  <si>
    <t>ЩАО-2.3</t>
  </si>
  <si>
    <t>ЩО-3.2</t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</si>
  <si>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/р.=25А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/р.=16А -</t>
    </r>
    <r>
      <rPr>
        <b/>
        <sz val="12"/>
        <rFont val="Franklin Gothic Book"/>
        <family val="2"/>
        <charset val="204"/>
      </rPr>
      <t>16шт</t>
    </r>
    <r>
      <rPr>
        <sz val="12"/>
        <rFont val="Franklin Gothic Book"/>
        <family val="2"/>
        <charset val="204"/>
      </rPr>
      <t xml:space="preserve">
- Контактор модульный КМ20-20</t>
    </r>
    <r>
      <rPr>
        <b/>
        <sz val="12"/>
        <rFont val="Franklin Gothic Book"/>
        <family val="2"/>
        <charset val="204"/>
      </rPr>
      <t xml:space="preserve"> -1шт</t>
    </r>
    <r>
      <rPr>
        <sz val="12"/>
        <rFont val="Franklin Gothic Book"/>
        <family val="2"/>
        <charset val="204"/>
      </rPr>
      <t xml:space="preserve">
- фотореле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</si>
  <si>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12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3Р, хар. С /p.=10A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!р.=6А -</t>
    </r>
    <r>
      <rPr>
        <b/>
        <sz val="12"/>
        <rFont val="Franklin Gothic Book"/>
        <family val="2"/>
        <charset val="204"/>
      </rPr>
      <t>бшт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</si>
  <si>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12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!р.=10А -</t>
    </r>
    <r>
      <rPr>
        <b/>
        <sz val="12"/>
        <rFont val="Franklin Gothic Book"/>
        <family val="2"/>
        <charset val="204"/>
      </rPr>
      <t>7шт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</si>
  <si>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54 модуля с кожухом: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Iр.=16А -</t>
    </r>
    <r>
      <rPr>
        <b/>
        <sz val="12"/>
        <rFont val="Franklin Gothic Book"/>
        <family val="2"/>
        <charset val="204"/>
      </rPr>
      <t xml:space="preserve"> 32шт</t>
    </r>
    <r>
      <rPr>
        <sz val="12"/>
        <rFont val="Franklin Gothic Book"/>
        <family val="2"/>
        <charset val="204"/>
      </rPr>
      <t xml:space="preserve">
- контактор модульный КМ20-20- </t>
    </r>
    <r>
      <rPr>
        <b/>
        <sz val="12"/>
        <rFont val="Franklin Gothic Book"/>
        <family val="2"/>
        <charset val="204"/>
      </rPr>
      <t>14шт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</si>
  <si>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навесной на 24 модуля: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!р.=10А </t>
    </r>
    <r>
      <rPr>
        <b/>
        <sz val="12"/>
        <rFont val="Franklin Gothic Book"/>
        <family val="2"/>
        <charset val="204"/>
      </rPr>
      <t>-10шт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Шины РЕ и N</t>
    </r>
  </si>
  <si>
    <t>ЩАО-3.2</t>
  </si>
  <si>
    <r>
      <rPr>
        <b/>
        <sz val="12"/>
        <rFont val="Franklin Gothic Book"/>
        <family val="2"/>
        <charset val="204"/>
      </rPr>
      <t>Щит распределительный встраиваемый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/р.=32А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ВА47-291Р, хар. С /р.=16А -</t>
    </r>
    <r>
      <rPr>
        <b/>
        <sz val="12"/>
        <rFont val="Franklin Gothic Book"/>
        <family val="2"/>
        <charset val="204"/>
      </rPr>
      <t>24шт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Зшт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</si>
  <si>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18 модулей:</t>
    </r>
    <r>
      <rPr>
        <sz val="12"/>
        <rFont val="Franklin Gothic Book"/>
        <family val="2"/>
        <charset val="204"/>
      </rPr>
      <t xml:space="preserve">
- автоматический выключатель  ВА47-29 ЗР, хар. С /р.=16А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- автоматический выключатель  ВА47-29 1Р, хар. С lp.=1DA -</t>
    </r>
    <r>
      <rPr>
        <b/>
        <sz val="12"/>
        <rFont val="Franklin Gothic Book"/>
        <family val="2"/>
        <charset val="204"/>
      </rPr>
      <t>6шт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</si>
  <si>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48 модулей</t>
    </r>
    <r>
      <rPr>
        <sz val="12"/>
        <rFont val="Franklin Gothic Book"/>
        <family val="2"/>
        <charset val="204"/>
      </rPr>
      <t>:
- автоматический выключатель ВА47-29 ЗР, хар. С !р.=40А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/р.=16А -</t>
    </r>
    <r>
      <rPr>
        <b/>
        <sz val="12"/>
        <rFont val="Franklin Gothic Book"/>
        <family val="2"/>
        <charset val="204"/>
      </rPr>
      <t>31шт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Шины РЕ и N</t>
    </r>
  </si>
  <si>
    <t>ЩО-3.3</t>
  </si>
  <si>
    <t>ЩАО-3.3</t>
  </si>
  <si>
    <r>
      <rPr>
        <b/>
        <sz val="12"/>
        <rFont val="Franklin Gothic Book"/>
        <family val="2"/>
        <charset val="204"/>
      </rPr>
      <t>Щит распределительный встраиваемый на 18 модулей:</t>
    </r>
    <r>
      <rPr>
        <sz val="12"/>
        <rFont val="Franklin Gothic Book"/>
        <family val="2"/>
        <charset val="204"/>
      </rPr>
      <t xml:space="preserve">
- автоматический выключатель ВА47-29 ЗР,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ВА47-29 1Р, хар. С !р.=10А -</t>
    </r>
    <r>
      <rPr>
        <b/>
        <sz val="12"/>
        <rFont val="Franklin Gothic Book"/>
        <family val="2"/>
        <charset val="204"/>
      </rPr>
      <t>6шт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2шт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</si>
  <si>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36 модулей:</t>
    </r>
    <r>
      <rPr>
        <sz val="12"/>
        <rFont val="Franklin Gothic Book"/>
        <family val="2"/>
        <charset val="204"/>
      </rPr>
      <t xml:space="preserve">
- автоматический выключатель 8А47-29 3Р, хар. С /р.=32А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8А47-29 1Р, хар. С /р.=16А -</t>
    </r>
    <r>
      <rPr>
        <b/>
        <sz val="12"/>
        <rFont val="Franklin Gothic Book"/>
        <family val="2"/>
        <charset val="204"/>
      </rPr>
      <t>23шт</t>
    </r>
    <r>
      <rPr>
        <sz val="12"/>
        <rFont val="Franklin Gothic Book"/>
        <family val="2"/>
        <charset val="204"/>
      </rPr>
      <t xml:space="preserve">
- Контактор модульный КМ20-20 -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Шины РЕ и N</t>
    </r>
  </si>
  <si>
    <r>
      <rPr>
        <b/>
        <sz val="12"/>
        <rFont val="Franklin Gothic Book"/>
        <family val="2"/>
        <charset val="204"/>
      </rPr>
      <t>Щит распределительный встраиваемый на 18 модулей:</t>
    </r>
    <r>
      <rPr>
        <sz val="12"/>
        <rFont val="Franklin Gothic Book"/>
        <family val="2"/>
        <charset val="204"/>
      </rPr>
      <t xml:space="preserve">
- автоматический выключатель 8А47-29 3Р, хар. С /р.=16А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8А47-29 1Р, хар. С /р.=6А -</t>
    </r>
    <r>
      <rPr>
        <b/>
        <sz val="12"/>
        <rFont val="Franklin Gothic Book"/>
        <family val="2"/>
        <charset val="204"/>
      </rPr>
      <t>1шт</t>
    </r>
    <r>
      <rPr>
        <sz val="12"/>
        <rFont val="Franklin Gothic Book"/>
        <family val="2"/>
        <charset val="204"/>
      </rPr>
      <t xml:space="preserve">
- автоматический выключатель 8А47-29 1Р, хар. С !р.=10А -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- Контактор модульный КМ20-20 </t>
    </r>
    <r>
      <rPr>
        <b/>
        <sz val="12"/>
        <rFont val="Franklin Gothic Book"/>
        <family val="2"/>
        <charset val="204"/>
      </rPr>
      <t>-1шт</t>
    </r>
    <r>
      <rPr>
        <sz val="12"/>
        <rFont val="Franklin Gothic Book"/>
        <family val="2"/>
        <charset val="204"/>
      </rPr>
      <t xml:space="preserve">
Шины РЕ и N</t>
    </r>
  </si>
  <si>
    <t>ШУО-1</t>
  </si>
  <si>
    <t>ШУО-1А</t>
  </si>
  <si>
    <r>
      <rPr>
        <b/>
        <sz val="12"/>
        <rFont val="Franklin Gothic Book"/>
        <family val="2"/>
        <charset val="204"/>
      </rPr>
      <t>Щит навесной на 12 модулей, IP31 335x310x130 в составе:</t>
    </r>
    <r>
      <rPr>
        <sz val="12"/>
        <rFont val="Franklin Gothic Book"/>
        <family val="2"/>
        <charset val="204"/>
      </rPr>
      <t xml:space="preserve">
Кнопка AP88-22N "Пуск-Стоп" обальная 2208 NO+NC- </t>
    </r>
    <r>
      <rPr>
        <b/>
        <sz val="12"/>
        <rFont val="Franklin Gothic Book"/>
        <family val="2"/>
        <charset val="204"/>
      </rPr>
      <t>4шт</t>
    </r>
    <r>
      <rPr>
        <sz val="12"/>
        <rFont val="Franklin Gothic Book"/>
        <family val="2"/>
        <charset val="204"/>
      </rPr>
      <t xml:space="preserve">
Канал кабельный перфориробанный </t>
    </r>
    <r>
      <rPr>
        <b/>
        <sz val="12"/>
        <rFont val="Franklin Gothic Book"/>
        <family val="2"/>
        <charset val="204"/>
      </rPr>
      <t>1м</t>
    </r>
  </si>
  <si>
    <r>
      <rPr>
        <b/>
        <sz val="12"/>
        <rFont val="Franklin Gothic Book"/>
        <family val="2"/>
        <charset val="204"/>
      </rPr>
      <t>Щит навесной на 12 модулей, IP31 335x310x130 в составе:</t>
    </r>
    <r>
      <rPr>
        <sz val="12"/>
        <rFont val="Franklin Gothic Book"/>
        <family val="2"/>
        <charset val="204"/>
      </rPr>
      <t xml:space="preserve">
Кнопка AP88-22N "Пуск-Стоп" обальная 2208 NO+NC- </t>
    </r>
    <r>
      <rPr>
        <b/>
        <sz val="12"/>
        <rFont val="Franklin Gothic Book"/>
        <family val="2"/>
        <charset val="204"/>
      </rPr>
      <t>5шт</t>
    </r>
    <r>
      <rPr>
        <sz val="12"/>
        <rFont val="Franklin Gothic Book"/>
        <family val="2"/>
        <charset val="204"/>
      </rPr>
      <t xml:space="preserve">
Канал кабельный перфориробанный </t>
    </r>
    <r>
      <rPr>
        <b/>
        <sz val="12"/>
        <rFont val="Franklin Gothic Book"/>
        <family val="2"/>
        <charset val="204"/>
      </rPr>
      <t>1м</t>
    </r>
  </si>
  <si>
    <t>Светильник светодиодный потолочный 30Вт, IР65 4000К V1-I2- 70210-03G02-6503040 Strong 2.0 (1,2)</t>
  </si>
  <si>
    <t>Светильник светодиодный потолочный 30Вт, IР65 4000К  с БАП 
V1-12-70210-03GAO-6503040 Strong 2.0 (1,2)</t>
  </si>
  <si>
    <t>Светильник светодиодный накладной 25Вт, IP65 4000К V1-U0-00086-21000-6502540 NERO LED</t>
  </si>
  <si>
    <t>Светильник светодиодный 30Вт, IP54 4000К V1-C0-00080-20000-5403040 C070/U 595х595х68</t>
  </si>
  <si>
    <t xml:space="preserve">Светильник светодиодный 11 Вт, IP44 4000К V1-R0-01011-10000-4401140 DL-01 11 W </t>
  </si>
  <si>
    <t>Светильник светодиодный 42Вт, IP40 4000K</t>
  </si>
  <si>
    <t>Светильник светодиодный 42Вт, IP40 4000K с БАП EM TELFEST</t>
  </si>
  <si>
    <t xml:space="preserve">Светильник светодиодный 35Вт, IP40 4000K V1-A0-00070-010P0-4003540 </t>
  </si>
  <si>
    <t xml:space="preserve">Светильник светодиодный 35Вт, IP54 4000K </t>
  </si>
  <si>
    <t>Светильник светодиодный 16Вт, IP44 4000К V1-R0-00083-10000-4401640 DL-0116 W</t>
  </si>
  <si>
    <t xml:space="preserve">Светильник светодиодный 38Вт, IP54 4000K стекло </t>
  </si>
  <si>
    <t>Светильник светодиодный 38Вт, IP54 4000K стекло с БАП</t>
  </si>
  <si>
    <t>Светильник светодиодный 18Вт, IP40 4000K для досок</t>
  </si>
  <si>
    <t>Светильник светодионый 42Вт, IP40 4000K V1-E0-00070-01OP0-4004240 E070 2.0 LED</t>
  </si>
  <si>
    <t>Светильник светодионый 42Вт, IP40 4000K с БАП</t>
  </si>
  <si>
    <t>Светильник светодиодный потолочный 44Вт IP67 4000К V1-10- 70156-03G02-6704440 (ОР 1.2m) IRON 2.0 LED</t>
  </si>
  <si>
    <t>Сетильник светодиодный подвесной линейный 32Вт 4000К IP54</t>
  </si>
  <si>
    <t>Светильник светодиодный потолочный 36Вт, IP20 4000K</t>
  </si>
  <si>
    <t>Светильник светодиодный потолочный 36Вт, IP20 4000K с БАП</t>
  </si>
  <si>
    <t>Светильник светодиодный  36Вт, /Р40 3000К</t>
  </si>
  <si>
    <t>Светильник светодиодный  36Вт, /Р40 3000К с БАП</t>
  </si>
  <si>
    <t>Прожектор светодиодный 6Вт 4000К IP66 ОДИНОЧНЫЕ (цвет-черный)</t>
  </si>
  <si>
    <t>Светильник свсетодиодный встраиваемый 36Вт, IP20 3000K</t>
  </si>
  <si>
    <t>Светильник свсетодиодный встраиваемый 36Вт, IP20 3000K с БАП EM TELETEST</t>
  </si>
  <si>
    <t>Светильник светодиодный накладной 12Вт 3000К IP20 120x170 MM Опал/RAL 9005</t>
  </si>
  <si>
    <t>Светильник светодиодный подвесной линейный 63Вт 4000К IP54</t>
  </si>
  <si>
    <t>Светильник свсетодиодный встраиваемый 30Вт, IP54 4000K Low L</t>
  </si>
  <si>
    <t>Светильник с эритемной УФ-лампой 36Вт IP20</t>
  </si>
  <si>
    <t>Световой указатель "Мед.кабинет" накладной светодиодный со встр.аккумуляторной батареей на 3 часа автономной работы IP65, 4Вт</t>
  </si>
  <si>
    <t>V1-12-70210-03GAO-6503040 Strong 2.0 1,2m 30W 4000K</t>
  </si>
  <si>
    <t xml:space="preserve"> V1-U0-00086-21000-6502540 NERO IP65 LED</t>
  </si>
  <si>
    <t xml:space="preserve"> V1-C0-00080-20000-5403040 C070/U 595х595х68mm IP54</t>
  </si>
  <si>
    <t>V1-R0-01011-10000-4401140 DL-0111 W 11W 4000K</t>
  </si>
  <si>
    <t>V1-A0-00070-01OP0-4003040 A070 2.0 IP40 595x595x50 30W 4000K</t>
  </si>
  <si>
    <t>V1-A0-00070-01ATO-4003040 A070 2.0 IP40 595x595x50 30W 4000K</t>
  </si>
  <si>
    <t>V1-A0-00070-010P0-4003540 A070 2.0 IР40 595х595х50mm 35W 4000K</t>
  </si>
  <si>
    <t>V1-R0-00083-10000-4401640 
DL-0116 W 16W 4000K</t>
  </si>
  <si>
    <t>V1-С0-00080-20G06-5403640 C070/UGL LED</t>
  </si>
  <si>
    <t>V1-С0-00080-20G07-5403640 C070/UGL LED</t>
  </si>
  <si>
    <t>V1-E0-00273-600P0-4001840 E420 IP40 (blackboards 1500x100mm) 18W</t>
  </si>
  <si>
    <t>V1-E0-00070-01OP0-4004240 E070 2.0 LED</t>
  </si>
  <si>
    <t>V1-E0-00070-01OPА-4004240 E070 2.0 LED</t>
  </si>
  <si>
    <t>V1-R0-00533-31000-5403240  MERCURY LED MALL IP54</t>
  </si>
  <si>
    <t>V1-U0-00044-20000-2003640 LUX LED (1,2)</t>
  </si>
  <si>
    <t>V1-U0-00044-20А00-2003640 LUX LED (1,2)</t>
  </si>
  <si>
    <t>V1-A1-10414-10000-4003630 Universal-Line 36Вт 3000К IP40</t>
  </si>
  <si>
    <t>V1-A1-10414-10A00-4003630 Universal-Line 36Вт 3000К IP40</t>
  </si>
  <si>
    <t>V1-R0-00113-30D01-2003240 
DL-02 TUBE 32Вт 4000K</t>
  </si>
  <si>
    <t>V1-R0-00113-20000-2003240 
DL-02 TUBE 32Вт 4000K</t>
  </si>
  <si>
    <t>V1-IA-7HE72-03G02-6703540 Iron 3.0 35Вт 4000K</t>
  </si>
  <si>
    <t>V1-G1-92333-20000-6600640 REGULA 2.0 300mm</t>
  </si>
  <si>
    <t>V1-R0-W0493-05000-2003630 STELLAR-LINE 36Вт 3000K RAL9010</t>
  </si>
  <si>
    <t>V1-R0-W0493-050А0-2003630 STELLAR-LINE 36Вт 3000K RAL9010</t>
  </si>
  <si>
    <t>V1-R0-90136-20000-2001230DL ROLL</t>
  </si>
  <si>
    <t>V1-R0-00567-31000-5406340 MERCURY LED MALL IP54 2,0 M</t>
  </si>
  <si>
    <t>V1-C0-00300-20LL0-5403040 C300/U 1195x595x85</t>
  </si>
  <si>
    <t>ДВО/УФОЗ-35/16-12-00 Sunlight Eco</t>
  </si>
  <si>
    <t>URAN 6523-4 LED</t>
  </si>
  <si>
    <r>
      <t xml:space="preserve">Щит управления </t>
    </r>
    <r>
      <rPr>
        <b/>
        <sz val="12"/>
        <rFont val="Franklin Gothic Book"/>
        <family val="2"/>
        <charset val="204"/>
      </rPr>
      <t>ЩУТП</t>
    </r>
  </si>
  <si>
    <r>
      <t xml:space="preserve">Жесткий диск (HDD) для видеонаблюдения </t>
    </r>
    <r>
      <rPr>
        <b/>
        <sz val="12"/>
        <rFont val="Franklin Gothic Book"/>
        <family val="2"/>
        <charset val="204"/>
      </rPr>
      <t>HDD 8000 GB (8 TB)</t>
    </r>
  </si>
  <si>
    <r>
      <t xml:space="preserve">Пульт консьержа </t>
    </r>
    <r>
      <rPr>
        <b/>
        <sz val="12"/>
        <rFont val="Franklin Gothic Book"/>
        <family val="2"/>
        <charset val="204"/>
      </rPr>
      <t>DS-KM9503</t>
    </r>
  </si>
  <si>
    <t xml:space="preserve">ШОС-SM/0.9 мм-LC/UPC-p/t -1.0 м </t>
  </si>
  <si>
    <r>
      <t xml:space="preserve">Пигтейл одномодовый </t>
    </r>
    <r>
      <rPr>
        <b/>
        <sz val="12"/>
        <rFont val="Franklin Gothic Book"/>
        <family val="2"/>
        <charset val="204"/>
      </rPr>
      <t xml:space="preserve">ШОС-SM/0.9 мм-LC/UPC-p/t -1.0 м </t>
    </r>
  </si>
  <si>
    <r>
      <t xml:space="preserve">Принтер для односторонней печати карт </t>
    </r>
    <r>
      <rPr>
        <b/>
        <sz val="12"/>
        <rFont val="Franklin Gothic Book"/>
        <family val="2"/>
        <charset val="204"/>
      </rPr>
      <t>Pronto100</t>
    </r>
  </si>
  <si>
    <t>Лампа коридорная (световая и звуковая фиксация выхода) 
GC-0611W2</t>
  </si>
  <si>
    <t>Светильник светодиодный СПП-КРУГ INHOME 18Вт, 4000K IP65</t>
  </si>
  <si>
    <t>Категория</t>
  </si>
  <si>
    <t>щит</t>
  </si>
  <si>
    <t>ОВиК</t>
  </si>
  <si>
    <t>Датчик температуры пола TS 3 для комнатных термостатов</t>
  </si>
  <si>
    <t>свет</t>
  </si>
  <si>
    <t>Светильник светодиодный подвесной 32Вт 4000К IP20 RAL9010</t>
  </si>
  <si>
    <t>Светильник светодиодный накладной 32Вт 4000К IP20 RAL9010</t>
  </si>
  <si>
    <t>Светильник светодиодный накладной 35Вт 4000К IP67</t>
  </si>
  <si>
    <t>ИБП</t>
  </si>
  <si>
    <t>датчик</t>
  </si>
  <si>
    <t>эл.тех.уст.</t>
  </si>
  <si>
    <t>аккум.батарея</t>
  </si>
  <si>
    <t>оповещатель</t>
  </si>
  <si>
    <t>извещатель</t>
  </si>
  <si>
    <t>Автоматизация и диспетчеризация инженерных систем</t>
  </si>
  <si>
    <t>Противопожарная автоматика</t>
  </si>
  <si>
    <t>Автоматическая пожарная сигнализация</t>
  </si>
  <si>
    <t>Охранно-защитная дератизационная система</t>
  </si>
  <si>
    <t>Охранная сигнализация. Истема контроля и управления доступом</t>
  </si>
  <si>
    <t>Система охранного телевидения</t>
  </si>
  <si>
    <t>Система оповещения и управления эвакуацией</t>
  </si>
  <si>
    <t>Сети связи. Система кабельного телевидения</t>
  </si>
  <si>
    <t>Сети связи. Часофикация</t>
  </si>
  <si>
    <t>Сети связи. Звонковая сигнализация</t>
  </si>
  <si>
    <t>Сети связи.Система сигнализация для маломобильных групп населения</t>
  </si>
  <si>
    <t>Узел коммерческого учета тепловой энергии</t>
  </si>
  <si>
    <t>Электроосвещение и силовое электрооборудование</t>
  </si>
  <si>
    <t>Электроснабжение</t>
  </si>
  <si>
    <t>Сети связи. Структурированные кабельные сети</t>
  </si>
  <si>
    <t>Наименование</t>
  </si>
  <si>
    <t>щиток</t>
  </si>
  <si>
    <t>Контурный светодиодный светильник Tube, 4000K, оптика 130°, 2300лм L-2000 мм. 24В, 18Вт с защитой IP65</t>
  </si>
  <si>
    <t>Контурный светодиодный светильник Tube, 4000K, оптика 130°, 600лм L-548 мм. 24В, 4,8Вт с защитой IP65</t>
  </si>
  <si>
    <t>Контурный светодиодный светильник Tube, 4000K, оптика 130°, 770лм L-700 мм. 24В, 6,2Вт с защитой IP65</t>
  </si>
  <si>
    <t>Контурный светодиодный светильник Tube, 4000K, оптика 130°, 940лм L-853 мм. 24В, 7,6Вт с защитой IP65</t>
  </si>
  <si>
    <t>Контурный светодиодный светильник Tube, 4000K, оптика 130°, 430лм L-395 мм. 24В, 3,5Вт с защитой IP65</t>
  </si>
  <si>
    <t>Контурный светодиодный светильник Tube, 4000K, оптика 130°, 340лм L-319 мм. 24В, 2,8Вт с защитой IP65</t>
  </si>
  <si>
    <t>Контурный светодиодный светильник Tube, 4000K, оптика 130°, 510лм L-472 мм. 24В, 4,2Вт с защитой IP65</t>
  </si>
  <si>
    <t>Контурный светодиодный светильник Tube, 4000K, оптика 10°, 2300лм L-1000 мм. 220В, 20Вт с защитой IP65</t>
  </si>
  <si>
    <t>Контурный светодиодный светильник Tube, 4000K, оптика 10°, 1380лм L-600 мм. 220В, 12Вт с защитой IP65</t>
  </si>
  <si>
    <t>Контурный светодиодный светильник Tube, 4000K, оптика 10°, 690лм L-300 мм. 220В, 6Вт с защитой IP65</t>
  </si>
  <si>
    <t>Tube 18 2000мм 4000К</t>
  </si>
  <si>
    <t>Tube 5 500мм 4000К</t>
  </si>
  <si>
    <t>Tube 6 700мм 4000К</t>
  </si>
  <si>
    <t>Tube 8 800мм 4000К</t>
  </si>
  <si>
    <t>Tube 4 400мм 4000К</t>
  </si>
  <si>
    <t>Tube 3 300мм 4000К</t>
  </si>
  <si>
    <t>Tube 4.5 450мм 4000К</t>
  </si>
  <si>
    <t>Барокко Varc 20 1000мм 4000K 10x65°</t>
  </si>
  <si>
    <t>Барокко Varc 12 600мм 4000K 10x65°</t>
  </si>
  <si>
    <t>Барокко Varc 6 300мм 4000K 10x65°</t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</si>
  <si>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ЩУ-П23</t>
    </r>
  </si>
  <si>
    <r>
      <t xml:space="preserve">Щит управления приточно-вытяжной системой, в комплекте с датчиками и частотными преобразователями </t>
    </r>
    <r>
      <rPr>
        <b/>
        <sz val="12"/>
        <rFont val="Franklin Gothic Book"/>
        <family val="2"/>
        <charset val="204"/>
      </rPr>
      <t>ЩУ-П24</t>
    </r>
  </si>
  <si>
    <t>ЩУ-П23</t>
  </si>
  <si>
    <t>ЩУ-П24</t>
  </si>
  <si>
    <t>вызывная панель</t>
  </si>
  <si>
    <t>точки WiFi</t>
  </si>
  <si>
    <t>звонок</t>
  </si>
  <si>
    <t>приемник Лира</t>
  </si>
  <si>
    <t>система помощи МГН</t>
  </si>
  <si>
    <t>светильники помещения</t>
  </si>
  <si>
    <t>Выключатель одноклавишный 10А, 250В, скрытой установки IP20</t>
  </si>
  <si>
    <t>Выключатель двухклавишный 10А, 250В, скрытой установки IP20</t>
  </si>
  <si>
    <t>Выключатель проходной 10А 250В открытой установки IР54</t>
  </si>
  <si>
    <t>Выключатель проходной 10А 250В скрытой установки IP20</t>
  </si>
  <si>
    <t>Выключатель двухклавишный 10А, 250В, скрытой установки IP54</t>
  </si>
  <si>
    <t>EER16-028-100</t>
  </si>
  <si>
    <t>EFR16-029-30-54</t>
  </si>
  <si>
    <t>ENR16-028-10</t>
  </si>
  <si>
    <t>рз-114-16-380</t>
  </si>
  <si>
    <t>E2MR16-028-70</t>
  </si>
  <si>
    <t>E2MR16-028-10</t>
  </si>
  <si>
    <t>EEV10-021-10</t>
  </si>
  <si>
    <t>EEV10-023-10</t>
  </si>
  <si>
    <t>EKV10-021-10-44</t>
  </si>
  <si>
    <t>EFV10-025-30-54</t>
  </si>
  <si>
    <t>ERV10-025-10</t>
  </si>
  <si>
    <t>EFV10-023-30-54</t>
  </si>
  <si>
    <t>розетки/выключатели</t>
  </si>
  <si>
    <t>Розетка одноместная с заземляющим контактом, для скрытой установки 250В, 16 А, IP20 с защитными шторками</t>
  </si>
  <si>
    <t>Розетка одноместная с заземляющим контактом, для открытой установки 250В; 16 A, IP54</t>
  </si>
  <si>
    <t>Розетка одноместная с заземляющим контактом, для открытой установки 250В; 16 A, IP20</t>
  </si>
  <si>
    <t>Розетка с заземляющим контактом, для открытой установки 400 В 16А, IP44</t>
  </si>
  <si>
    <t>Розетка 45x45 с заземлением, с защ. шторками, 90 градусов, красная (для компьютеров)</t>
  </si>
  <si>
    <t>МДУ</t>
  </si>
  <si>
    <t>РЩ-2.4</t>
  </si>
  <si>
    <t>V1-C0-00350-10000-5403640 C350 1195х295mm 35W 4000K</t>
  </si>
  <si>
    <t>V1-10-70156-03G02-6704440 (ОР 1.2m) IRON 2.0 LED</t>
  </si>
  <si>
    <t>V1-IA-7HE72-03D02-6703040
Iron 3.0 30 ВТ 4000 К</t>
  </si>
  <si>
    <t>Накладной/подвесной (спортивный зал и бассейн)</t>
  </si>
  <si>
    <t>VARTON X-LINE Y-ОБРАЗНЫЙ (ЛУЧ 0,5 M), apm.V1-R0-1Y823-02OP0-4004540, цбет - белый</t>
  </si>
  <si>
    <t>VARTON COSMO 600X115, apm. V1-R0-00502-30D01-2004840, цвет - белый</t>
  </si>
  <si>
    <t>Dome
SDSBET-LED/F4S/DOME/E27/18
W (Белый)</t>
  </si>
  <si>
    <t>Dome 
SDSBET-LED/F4S/DOME/E27/18
W (Белый)</t>
  </si>
  <si>
    <t>Varton DL-01 Ф 230 (Встраиваемый точечный светильник)</t>
  </si>
  <si>
    <t>Varton ENSO A 
1100x1040x40мм (Подвесной)</t>
  </si>
  <si>
    <t>изолятор</t>
  </si>
  <si>
    <t>Дистрибутив ПО для диспетчерского комплекса "Обь"</t>
  </si>
  <si>
    <t xml:space="preserve">LKDSDrv.msi </t>
  </si>
  <si>
    <t xml:space="preserve">Устройство дистанционного пуска адресное с встроенным изолятором короткого замыкания </t>
  </si>
  <si>
    <t xml:space="preserve">УДП 513-11 ИКЗ-R3 </t>
  </si>
  <si>
    <t>Извещатель охранный магнитоуправляемый адресный</t>
  </si>
  <si>
    <t xml:space="preserve">ИО 10220-2 </t>
  </si>
  <si>
    <t xml:space="preserve">Аккумулятор 12В, 12 А/ч </t>
  </si>
  <si>
    <t xml:space="preserve"> DTM 1212 </t>
  </si>
  <si>
    <t xml:space="preserve">Аккумулятор 12В, 26 А/ч </t>
  </si>
  <si>
    <t xml:space="preserve"> DTM 1226</t>
  </si>
  <si>
    <t>С2000-АР8</t>
  </si>
  <si>
    <t xml:space="preserve">Автоматизированное рабочее место с уст. пакетом программного 
обеспечения АРМ Орион ПРО в составе: Сервер Орион, Оперативная задача исп.127, Администратор базы данных, Генератор отчетов </t>
  </si>
  <si>
    <t>Сервер ОПС127 исп. 02</t>
  </si>
  <si>
    <t>Монитор 21,5”</t>
  </si>
  <si>
    <t>223V7QHAB</t>
  </si>
  <si>
    <t>Источник бесперебойного питания, 220 В, 1000 ВА (900 Вт)</t>
  </si>
  <si>
    <t>SKAT-UPS 1000 RACK</t>
  </si>
  <si>
    <t xml:space="preserve">Кабель подключения пульта «С2000» к персональному компьютеру </t>
  </si>
  <si>
    <t>128-ми канальный IP-видеорегистратор</t>
  </si>
  <si>
    <t>DS-96128NI-I16</t>
  </si>
  <si>
    <t>HDD 8000 GB (8 TB) SATA-III SkyHawk (ST8000VE0004)</t>
  </si>
  <si>
    <r>
      <rPr>
        <b/>
        <sz val="12"/>
        <rFont val="Franklin Gothic Book"/>
        <family val="2"/>
        <charset val="204"/>
      </rPr>
      <t xml:space="preserve">Системный блок. </t>
    </r>
    <r>
      <rPr>
        <sz val="12"/>
        <rFont val="Franklin Gothic Book"/>
        <family val="2"/>
        <charset val="204"/>
      </rPr>
      <t xml:space="preserve"> 
Процессор: Ryzen 7 5700G, кол. Ядер 8.  
Сетевая карта: GbE network interface card.  
Видеокарта: GeForce® RTX 3070. 
Блок питания 650 Вт. 
Тип накопителя SSD – 512 Гб, HDD – 2 Тб. 
В комплекте клавиатура + мышь Lenovo 500 Combo-RU (GX30N71807). </t>
    </r>
  </si>
  <si>
    <t>Lenovo Legion T5 Gen 5r 
(90RC01DXKZZ)</t>
  </si>
  <si>
    <t xml:space="preserve">Терминал доступа с распознаванием лиц </t>
  </si>
  <si>
    <t>DS-K1T342MWХ (0-STD)</t>
  </si>
  <si>
    <t>Батарея аккумуляторная 12 В 17 Ач</t>
  </si>
  <si>
    <r>
      <t xml:space="preserve">Расширитель адресный </t>
    </r>
    <r>
      <rPr>
        <b/>
        <sz val="12"/>
        <rFont val="Franklin Gothic Book"/>
        <family val="2"/>
        <charset val="204"/>
      </rPr>
      <t>С2000-АР8</t>
    </r>
  </si>
  <si>
    <r>
      <t>Извещатель охранный совмещенный объемный оптико-электронный и поверхностный звуковой адресный</t>
    </r>
    <r>
      <rPr>
        <b/>
        <sz val="12"/>
        <rFont val="Franklin Gothic Book"/>
        <family val="2"/>
        <charset val="204"/>
      </rPr>
      <t xml:space="preserve"> 
С2000-ПИК-СТ</t>
    </r>
  </si>
  <si>
    <r>
      <t xml:space="preserve">Извещатели охранные магнитоконтактные адресные 
</t>
    </r>
    <r>
      <rPr>
        <b/>
        <sz val="12"/>
        <rFont val="Franklin Gothic Book"/>
        <family val="2"/>
        <charset val="204"/>
      </rPr>
      <t>С2000-СМК исп.07</t>
    </r>
  </si>
  <si>
    <r>
      <t xml:space="preserve">Извещатели охранные магнитоконтактные адресные 
</t>
    </r>
    <r>
      <rPr>
        <b/>
        <sz val="12"/>
        <rFont val="Franklin Gothic Book"/>
        <family val="2"/>
        <charset val="204"/>
      </rPr>
      <t>С2000-СМК исп.05</t>
    </r>
  </si>
  <si>
    <t>изолятор / датчик</t>
  </si>
  <si>
    <t>извещатель / датчик</t>
  </si>
  <si>
    <t>турникет</t>
  </si>
  <si>
    <t>часы</t>
  </si>
  <si>
    <t>мгн</t>
  </si>
  <si>
    <t>камера - помещения</t>
  </si>
  <si>
    <t>камера - уличная</t>
  </si>
  <si>
    <t>УДП</t>
  </si>
  <si>
    <t>РМ</t>
  </si>
  <si>
    <t>светильники фасадные</t>
  </si>
  <si>
    <t>Извещатель пожарный дымовой оптико-электронный адресно-аналоговый без б/о ИП 212-64 -R3</t>
  </si>
  <si>
    <t>ЛЭ 15 Н/ЛЭ 15НП</t>
  </si>
  <si>
    <t>Лампа люминесцентная эритемная 15Вт серии Human ЛЭ 15 Н/ЛЭ 15НП</t>
  </si>
  <si>
    <t>Светильник светодиодный накладной 18Вт, У1 IР65 4000К</t>
  </si>
  <si>
    <t>Кронос Voгс 18 4-ОООК 18Вт</t>
  </si>
  <si>
    <t>Табло КРИСТАЛЛ-220 Не входить! Горит бактерицидная лампа! Красный IP40</t>
  </si>
  <si>
    <t>0130207361</t>
  </si>
  <si>
    <t>Светильник накладной настенный 230В, 9Вт IP65</t>
  </si>
  <si>
    <t>DROP LED 9 STANDARD</t>
  </si>
  <si>
    <t>Светильник Подвесной (форум)</t>
  </si>
  <si>
    <t>V1-12- 70210-03G02-6503040 Strong 2.0 (1,2) 30W 4000K</t>
  </si>
  <si>
    <t>Розетка 45x45 с заземлением, с защ. шторками, 90 градусов, белая</t>
  </si>
  <si>
    <t>Выключатель одноклавишный 10А 250В открытой установки IР44</t>
  </si>
  <si>
    <t>ЯТП-0.25-220/12В У3</t>
  </si>
  <si>
    <t>ВИСТЛ-М Н-100-3/5У</t>
  </si>
  <si>
    <t>ВПР</t>
  </si>
  <si>
    <t>тмц1</t>
  </si>
  <si>
    <t>тмц2</t>
  </si>
  <si>
    <t>тмц3</t>
  </si>
  <si>
    <t>тмц4</t>
  </si>
  <si>
    <t>тмц5</t>
  </si>
  <si>
    <t>тмц6</t>
  </si>
  <si>
    <t>тмц7</t>
  </si>
  <si>
    <t>тмц8</t>
  </si>
  <si>
    <t>тмц9</t>
  </si>
  <si>
    <t>тмц10</t>
  </si>
  <si>
    <t>тмц11</t>
  </si>
  <si>
    <t>тмц12</t>
  </si>
  <si>
    <t>тмц13</t>
  </si>
  <si>
    <t>тмц14</t>
  </si>
  <si>
    <t>тмц15</t>
  </si>
  <si>
    <t>тмц16</t>
  </si>
  <si>
    <t>тмц17</t>
  </si>
  <si>
    <t>тмц18</t>
  </si>
  <si>
    <t>тмц19</t>
  </si>
  <si>
    <t>тмц20</t>
  </si>
  <si>
    <t>тмц21</t>
  </si>
  <si>
    <t>тмц22</t>
  </si>
  <si>
    <t>тмц23</t>
  </si>
  <si>
    <t>тмц24</t>
  </si>
  <si>
    <t>тмц25</t>
  </si>
  <si>
    <t>тмц26</t>
  </si>
  <si>
    <t>тмц27</t>
  </si>
  <si>
    <t>тмц28</t>
  </si>
  <si>
    <t>тмц29</t>
  </si>
  <si>
    <t>тмц30</t>
  </si>
  <si>
    <t>тмц31</t>
  </si>
  <si>
    <t>тмц32</t>
  </si>
  <si>
    <t>тмц33</t>
  </si>
  <si>
    <t>тмц34</t>
  </si>
  <si>
    <t>тмц35</t>
  </si>
  <si>
    <t>тмц36</t>
  </si>
  <si>
    <t>тмц37</t>
  </si>
  <si>
    <t>тмц38</t>
  </si>
  <si>
    <t>тмц39</t>
  </si>
  <si>
    <t>тмц40</t>
  </si>
  <si>
    <t>тмц41</t>
  </si>
  <si>
    <t>тмц42</t>
  </si>
  <si>
    <t>тмц43</t>
  </si>
  <si>
    <t>тмц44</t>
  </si>
  <si>
    <t>тмц45</t>
  </si>
  <si>
    <t>тмц46</t>
  </si>
  <si>
    <t>тмц47</t>
  </si>
  <si>
    <t>тмц48</t>
  </si>
  <si>
    <t>тмц49</t>
  </si>
  <si>
    <t>тмц50</t>
  </si>
  <si>
    <t>тмц51</t>
  </si>
  <si>
    <t>тмц52</t>
  </si>
  <si>
    <t>тмц53</t>
  </si>
  <si>
    <t>тмц54</t>
  </si>
  <si>
    <t>тмц55</t>
  </si>
  <si>
    <t>тмц56</t>
  </si>
  <si>
    <t>тмц57</t>
  </si>
  <si>
    <t>тмц58</t>
  </si>
  <si>
    <t>тмц59</t>
  </si>
  <si>
    <t>тмц60</t>
  </si>
  <si>
    <t>тмц61</t>
  </si>
  <si>
    <t>тмц62</t>
  </si>
  <si>
    <t>тмц63</t>
  </si>
  <si>
    <t>тмц64</t>
  </si>
  <si>
    <t>тмц65</t>
  </si>
  <si>
    <t>тмц66</t>
  </si>
  <si>
    <t>тмц67</t>
  </si>
  <si>
    <t>тмц68</t>
  </si>
  <si>
    <t>тмц69</t>
  </si>
  <si>
    <t>тмц70</t>
  </si>
  <si>
    <t>тмц71</t>
  </si>
  <si>
    <t>тмц72</t>
  </si>
  <si>
    <t>тмц73</t>
  </si>
  <si>
    <t>тмц74</t>
  </si>
  <si>
    <t>тмц75</t>
  </si>
  <si>
    <t>тмц76</t>
  </si>
  <si>
    <t>тмц77</t>
  </si>
  <si>
    <t>тмц78</t>
  </si>
  <si>
    <t>тмц79</t>
  </si>
  <si>
    <t>тмц80</t>
  </si>
  <si>
    <t>тмц81</t>
  </si>
  <si>
    <t>тмц82</t>
  </si>
  <si>
    <t>тмц83</t>
  </si>
  <si>
    <t>тмц84</t>
  </si>
  <si>
    <t>тмц85</t>
  </si>
  <si>
    <t>тмц86</t>
  </si>
  <si>
    <t>тмц87</t>
  </si>
  <si>
    <t>тмц88</t>
  </si>
  <si>
    <t>тмц89</t>
  </si>
  <si>
    <t>тмц90</t>
  </si>
  <si>
    <t>тмц91</t>
  </si>
  <si>
    <t>тмц92</t>
  </si>
  <si>
    <t>тмц93</t>
  </si>
  <si>
    <t>тмц94</t>
  </si>
  <si>
    <t>тмц95</t>
  </si>
  <si>
    <t>тмц96</t>
  </si>
  <si>
    <t>тмц97</t>
  </si>
  <si>
    <t>тмц98</t>
  </si>
  <si>
    <t>тмц99</t>
  </si>
  <si>
    <t>тмц100</t>
  </si>
  <si>
    <t>тмц101</t>
  </si>
  <si>
    <t>тмц102</t>
  </si>
  <si>
    <t>тмц103</t>
  </si>
  <si>
    <t>тмц104</t>
  </si>
  <si>
    <t>тмц105</t>
  </si>
  <si>
    <t>тмц106</t>
  </si>
  <si>
    <t>тмц107</t>
  </si>
  <si>
    <t>тмц108</t>
  </si>
  <si>
    <t>тмц109</t>
  </si>
  <si>
    <t>тмц110</t>
  </si>
  <si>
    <t>тмц111</t>
  </si>
  <si>
    <t>тмц112</t>
  </si>
  <si>
    <t>тмц113</t>
  </si>
  <si>
    <t>тмц114</t>
  </si>
  <si>
    <t>тмц115</t>
  </si>
  <si>
    <t>тмц116</t>
  </si>
  <si>
    <t>тмц117</t>
  </si>
  <si>
    <t>тмц118</t>
  </si>
  <si>
    <t>тмц119</t>
  </si>
  <si>
    <t>тмц120</t>
  </si>
  <si>
    <t>тмц121</t>
  </si>
  <si>
    <t>тмц122</t>
  </si>
  <si>
    <t>тмц123</t>
  </si>
  <si>
    <t>тмц124</t>
  </si>
  <si>
    <t>тмц125</t>
  </si>
  <si>
    <t>тмц126</t>
  </si>
  <si>
    <t>тмц127</t>
  </si>
  <si>
    <t>тмц128</t>
  </si>
  <si>
    <t>тмц129</t>
  </si>
  <si>
    <t>тмц130</t>
  </si>
  <si>
    <t>тмц131</t>
  </si>
  <si>
    <t>тмц132</t>
  </si>
  <si>
    <t>тмц133</t>
  </si>
  <si>
    <t>тмц134</t>
  </si>
  <si>
    <t>тмц135</t>
  </si>
  <si>
    <t>тмц136</t>
  </si>
  <si>
    <t>тмц137</t>
  </si>
  <si>
    <t>тмц138</t>
  </si>
  <si>
    <t>тмц139</t>
  </si>
  <si>
    <t>тмц140</t>
  </si>
  <si>
    <t>тмц141</t>
  </si>
  <si>
    <t>тмц142</t>
  </si>
  <si>
    <t>тмц143</t>
  </si>
  <si>
    <t>тмц144</t>
  </si>
  <si>
    <t>тмц145</t>
  </si>
  <si>
    <t>тмц146</t>
  </si>
  <si>
    <t>тмц147</t>
  </si>
  <si>
    <t>тмц148</t>
  </si>
  <si>
    <t>тмц149</t>
  </si>
  <si>
    <t>тмц150</t>
  </si>
  <si>
    <t>тмц151</t>
  </si>
  <si>
    <t>тмц152</t>
  </si>
  <si>
    <t>тмц153</t>
  </si>
  <si>
    <t>тмц154</t>
  </si>
  <si>
    <t>тмц155</t>
  </si>
  <si>
    <t>тмц156</t>
  </si>
  <si>
    <t>тмц157</t>
  </si>
  <si>
    <t>тмц158</t>
  </si>
  <si>
    <t>тмц159</t>
  </si>
  <si>
    <t>тмц160</t>
  </si>
  <si>
    <t>тмц161</t>
  </si>
  <si>
    <t>тмц162</t>
  </si>
  <si>
    <t>тмц163</t>
  </si>
  <si>
    <t>тмц164</t>
  </si>
  <si>
    <t>тмц165</t>
  </si>
  <si>
    <t>тмц166</t>
  </si>
  <si>
    <t>тмц167</t>
  </si>
  <si>
    <t>тмц168</t>
  </si>
  <si>
    <t>тмц169</t>
  </si>
  <si>
    <t>тмц170</t>
  </si>
  <si>
    <t>тмц171</t>
  </si>
  <si>
    <t>тмц172</t>
  </si>
  <si>
    <t>тмц173</t>
  </si>
  <si>
    <t>тмц174</t>
  </si>
  <si>
    <t>тмц175</t>
  </si>
  <si>
    <t>тмц176</t>
  </si>
  <si>
    <t>тмц177</t>
  </si>
  <si>
    <t>тмц178</t>
  </si>
  <si>
    <t>тмц179</t>
  </si>
  <si>
    <t>тмц180</t>
  </si>
  <si>
    <t>тмц181</t>
  </si>
  <si>
    <t>тмц182</t>
  </si>
  <si>
    <t>тмц183</t>
  </si>
  <si>
    <t>тмц184</t>
  </si>
  <si>
    <t>тмц185</t>
  </si>
  <si>
    <t>тмц186</t>
  </si>
  <si>
    <t>тмц187</t>
  </si>
  <si>
    <t>тмц188</t>
  </si>
  <si>
    <t>тмц189</t>
  </si>
  <si>
    <t>тмц190</t>
  </si>
  <si>
    <t>тмц191</t>
  </si>
  <si>
    <t>тмц192</t>
  </si>
  <si>
    <t>тмц193</t>
  </si>
  <si>
    <t>тмц194</t>
  </si>
  <si>
    <t>тмц195</t>
  </si>
  <si>
    <t>тмц196</t>
  </si>
  <si>
    <t>тмц197</t>
  </si>
  <si>
    <t>тмц198</t>
  </si>
  <si>
    <t>тмц199</t>
  </si>
  <si>
    <t>тмц200</t>
  </si>
  <si>
    <t>тмц201</t>
  </si>
  <si>
    <t>тмц202</t>
  </si>
  <si>
    <t>тмц203</t>
  </si>
  <si>
    <t>тмц204</t>
  </si>
  <si>
    <t>тмц205</t>
  </si>
  <si>
    <t>тмц206</t>
  </si>
  <si>
    <t>тмц207</t>
  </si>
  <si>
    <t>тмц208</t>
  </si>
  <si>
    <t>тмц209</t>
  </si>
  <si>
    <t>тмц210</t>
  </si>
  <si>
    <t>тмц211</t>
  </si>
  <si>
    <t>тмц212</t>
  </si>
  <si>
    <t>тмц213</t>
  </si>
  <si>
    <t>тмц214</t>
  </si>
  <si>
    <t>тмц215</t>
  </si>
  <si>
    <t>тмц216</t>
  </si>
  <si>
    <t>тмц217</t>
  </si>
  <si>
    <t>тмц218</t>
  </si>
  <si>
    <t>тмц219</t>
  </si>
  <si>
    <t>тмц220</t>
  </si>
  <si>
    <t>тмц221</t>
  </si>
  <si>
    <t>тмц222</t>
  </si>
  <si>
    <t>тмц223</t>
  </si>
  <si>
    <t>тмц224</t>
  </si>
  <si>
    <t>тмц225</t>
  </si>
  <si>
    <t>тмц226</t>
  </si>
  <si>
    <t>тмц227</t>
  </si>
  <si>
    <t>тмц228</t>
  </si>
  <si>
    <t>тмц229</t>
  </si>
  <si>
    <t>тмц230</t>
  </si>
  <si>
    <t>тмц231</t>
  </si>
  <si>
    <t>тмц232</t>
  </si>
  <si>
    <t>тмц233</t>
  </si>
  <si>
    <t>тмц234</t>
  </si>
  <si>
    <t>тмц235</t>
  </si>
  <si>
    <t>тмц236</t>
  </si>
  <si>
    <t>тмц237</t>
  </si>
  <si>
    <t>тмц238</t>
  </si>
  <si>
    <t>тмц239</t>
  </si>
  <si>
    <t>тмц240</t>
  </si>
  <si>
    <t>тмц241</t>
  </si>
  <si>
    <t>тмц242</t>
  </si>
  <si>
    <t>тмц243</t>
  </si>
  <si>
    <t>тмц244</t>
  </si>
  <si>
    <t>тмц245</t>
  </si>
  <si>
    <t>тмц246</t>
  </si>
  <si>
    <t>тмц247</t>
  </si>
  <si>
    <t>тмц248</t>
  </si>
  <si>
    <t>тмц249</t>
  </si>
  <si>
    <t>тмц250</t>
  </si>
  <si>
    <t>тмц251</t>
  </si>
  <si>
    <t>тмц252</t>
  </si>
  <si>
    <t>тмц253</t>
  </si>
  <si>
    <t>тмц254</t>
  </si>
  <si>
    <t>тмц255</t>
  </si>
  <si>
    <t>тмц256</t>
  </si>
  <si>
    <t>тмц257</t>
  </si>
  <si>
    <t>тмц258</t>
  </si>
  <si>
    <t>тмц259</t>
  </si>
  <si>
    <t>тмц260</t>
  </si>
  <si>
    <t>тмц261</t>
  </si>
  <si>
    <t>тмц262</t>
  </si>
  <si>
    <t>тмц263</t>
  </si>
  <si>
    <t>тмц264</t>
  </si>
  <si>
    <t>тмц265</t>
  </si>
  <si>
    <t>тмц266</t>
  </si>
  <si>
    <t>тмц267</t>
  </si>
  <si>
    <t>тмц268</t>
  </si>
  <si>
    <t>тмц269</t>
  </si>
  <si>
    <t>тмц270</t>
  </si>
  <si>
    <t>тмц271</t>
  </si>
  <si>
    <t>тмц272</t>
  </si>
  <si>
    <t>тмц273</t>
  </si>
  <si>
    <t>тмц274</t>
  </si>
  <si>
    <t>тмц275</t>
  </si>
  <si>
    <t>тмц276</t>
  </si>
  <si>
    <t>тмц277</t>
  </si>
  <si>
    <t>тмц278</t>
  </si>
  <si>
    <t>тмц279</t>
  </si>
  <si>
    <t>тмц280</t>
  </si>
  <si>
    <t>тмц281</t>
  </si>
  <si>
    <t>тмц282</t>
  </si>
  <si>
    <t>тмц283</t>
  </si>
  <si>
    <t>тмц284</t>
  </si>
  <si>
    <t>тмц285</t>
  </si>
  <si>
    <t>тмц286</t>
  </si>
  <si>
    <t>тмц287</t>
  </si>
  <si>
    <t>тмц288</t>
  </si>
  <si>
    <t>тмц289</t>
  </si>
  <si>
    <t>тмц290</t>
  </si>
  <si>
    <t>тмц291</t>
  </si>
  <si>
    <t>тмц292</t>
  </si>
  <si>
    <t>тмц293</t>
  </si>
  <si>
    <t>тмц294</t>
  </si>
  <si>
    <t>тмц295</t>
  </si>
  <si>
    <t>тмц296</t>
  </si>
  <si>
    <t>тмц297</t>
  </si>
  <si>
    <t>тмц298</t>
  </si>
  <si>
    <t>тмц299</t>
  </si>
  <si>
    <t>тмц300</t>
  </si>
  <si>
    <t>тмц301</t>
  </si>
  <si>
    <t>тмц302</t>
  </si>
  <si>
    <t>тмц303</t>
  </si>
  <si>
    <t>тмц304</t>
  </si>
  <si>
    <t>тмц305</t>
  </si>
  <si>
    <t>тмц306</t>
  </si>
  <si>
    <t>тмц307</t>
  </si>
  <si>
    <t>тмц308</t>
  </si>
  <si>
    <t>тмц309</t>
  </si>
  <si>
    <t>тмц310</t>
  </si>
  <si>
    <t>тмц311</t>
  </si>
  <si>
    <t>тмц312</t>
  </si>
  <si>
    <t>тмц313</t>
  </si>
  <si>
    <t>тмц314</t>
  </si>
  <si>
    <t>тмц315</t>
  </si>
  <si>
    <t>тмц316</t>
  </si>
  <si>
    <t>тмц317</t>
  </si>
  <si>
    <t>тмц318</t>
  </si>
  <si>
    <t>тмц319</t>
  </si>
  <si>
    <t>тмц320</t>
  </si>
  <si>
    <t>тмц321</t>
  </si>
  <si>
    <t>тмц322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</si>
</sst>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7" formatCode="0;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Calibri"/>
      <family val="2"/>
      <charset val="204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2"/>
      <name val="Franklin Gothic Book"/>
      <family val="2"/>
      <charset val="204"/>
    </font>
    <font>
      <sz val="12"/>
      <color theme="0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</cellStyleXfs>
  <cellXfs count="256">
    <xf numFmtId="0" fontId="0" fillId="0" borderId="0" xfId="0"/>
    <xf numFmtId="0" fontId="21" fillId="0" borderId="0" xfId="20" applyFont="1"/>
    <xf numFmtId="0" fontId="26" fillId="0" borderId="0" xfId="20" applyFont="1" applyAlignment="1">
      <alignment horizontal="center" vertical="center" wrapText="1"/>
    </xf>
    <xf numFmtId="0" fontId="25" fillId="0" borderId="0" xfId="20" applyFont="1"/>
    <xf numFmtId="0" fontId="21" fillId="0" borderId="0" xfId="2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1" fillId="0" borderId="13" xfId="2" applyFont="1" applyBorder="1"/>
    <xf numFmtId="0" fontId="23" fillId="0" borderId="4" xfId="2" applyFont="1" applyBorder="1" applyAlignment="1">
      <alignment horizontal="center" vertical="center" wrapText="1"/>
    </xf>
    <xf numFmtId="0" fontId="21" fillId="0" borderId="5" xfId="2" applyFont="1" applyBorder="1"/>
    <xf numFmtId="9" fontId="25" fillId="0" borderId="11" xfId="2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9" fontId="29" fillId="0" borderId="5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7" fillId="0" borderId="10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9" fontId="29" fillId="0" borderId="2" xfId="2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9" fontId="29" fillId="0" borderId="5" xfId="2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9" fontId="29" fillId="0" borderId="8" xfId="2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9" fontId="29" fillId="0" borderId="13" xfId="2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9" fontId="29" fillId="0" borderId="0" xfId="21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9" fontId="29" fillId="0" borderId="17" xfId="2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9" fontId="29" fillId="0" borderId="16" xfId="2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13" xfId="2" applyFont="1" applyBorder="1" applyAlignment="1">
      <alignment horizontal="center"/>
    </xf>
    <xf numFmtId="0" fontId="21" fillId="0" borderId="0" xfId="20" applyFont="1" applyAlignment="1">
      <alignment horizontal="center"/>
    </xf>
    <xf numFmtId="9" fontId="25" fillId="0" borderId="5" xfId="2" applyNumberFormat="1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9" fontId="25" fillId="0" borderId="13" xfId="2" applyNumberFormat="1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 wrapText="1"/>
    </xf>
    <xf numFmtId="0" fontId="23" fillId="3" borderId="25" xfId="20" applyFont="1" applyFill="1" applyBorder="1" applyAlignment="1">
      <alignment horizontal="center" vertical="center"/>
    </xf>
    <xf numFmtId="0" fontId="25" fillId="3" borderId="26" xfId="20" applyFont="1" applyFill="1" applyBorder="1" applyAlignment="1">
      <alignment horizontal="center" vertical="center" wrapText="1"/>
    </xf>
    <xf numFmtId="0" fontId="25" fillId="3" borderId="26" xfId="20" applyFont="1" applyFill="1" applyBorder="1" applyAlignment="1">
      <alignment horizontal="center" vertical="center"/>
    </xf>
    <xf numFmtId="0" fontId="25" fillId="3" borderId="29" xfId="20" applyFont="1" applyFill="1" applyBorder="1" applyAlignment="1">
      <alignment horizontal="center" vertical="center" wrapText="1"/>
    </xf>
    <xf numFmtId="0" fontId="21" fillId="0" borderId="13" xfId="2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164" fontId="25" fillId="3" borderId="26" xfId="23" applyNumberFormat="1" applyFont="1" applyFill="1" applyBorder="1" applyAlignment="1">
      <alignment horizontal="center" vertical="center"/>
    </xf>
    <xf numFmtId="164" fontId="21" fillId="0" borderId="13" xfId="23" applyNumberFormat="1" applyFont="1" applyFill="1" applyBorder="1" applyAlignment="1">
      <alignment horizontal="center"/>
    </xf>
    <xf numFmtId="164" fontId="21" fillId="0" borderId="5" xfId="23" applyNumberFormat="1" applyFont="1" applyFill="1" applyBorder="1" applyAlignment="1">
      <alignment horizontal="center"/>
    </xf>
    <xf numFmtId="164" fontId="21" fillId="0" borderId="0" xfId="23" applyNumberFormat="1" applyFont="1" applyAlignment="1">
      <alignment horizontal="center"/>
    </xf>
    <xf numFmtId="164" fontId="21" fillId="0" borderId="26" xfId="20" applyNumberFormat="1" applyFont="1" applyBorder="1" applyAlignment="1">
      <alignment horizontal="center"/>
    </xf>
    <xf numFmtId="9" fontId="25" fillId="0" borderId="26" xfId="2" applyNumberFormat="1" applyFont="1" applyBorder="1" applyAlignment="1">
      <alignment horizontal="center" vertical="center"/>
    </xf>
    <xf numFmtId="0" fontId="21" fillId="0" borderId="26" xfId="20" applyFont="1" applyBorder="1"/>
    <xf numFmtId="0" fontId="21" fillId="0" borderId="26" xfId="20" applyFont="1" applyBorder="1" applyAlignment="1">
      <alignment horizontal="center" vertical="center" wrapText="1"/>
    </xf>
    <xf numFmtId="9" fontId="25" fillId="0" borderId="29" xfId="2" applyNumberFormat="1" applyFont="1" applyBorder="1" applyAlignment="1">
      <alignment horizontal="center" vertical="center"/>
    </xf>
    <xf numFmtId="14" fontId="21" fillId="0" borderId="0" xfId="20" applyNumberFormat="1" applyFont="1"/>
    <xf numFmtId="49" fontId="21" fillId="0" borderId="0" xfId="20" applyNumberFormat="1" applyFont="1"/>
    <xf numFmtId="0" fontId="22" fillId="0" borderId="5" xfId="0" applyFont="1" applyBorder="1" applyAlignment="1">
      <alignment horizontal="left" vertical="center" wrapText="1"/>
    </xf>
    <xf numFmtId="0" fontId="26" fillId="0" borderId="0" xfId="20" applyFont="1" applyAlignment="1">
      <alignment horizontal="left" vertical="center"/>
    </xf>
    <xf numFmtId="0" fontId="22" fillId="0" borderId="27" xfId="0" applyFont="1" applyBorder="1" applyAlignment="1">
      <alignment horizontal="center" vertical="center" wrapText="1"/>
    </xf>
    <xf numFmtId="9" fontId="29" fillId="0" borderId="28" xfId="2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vertical="top" wrapText="1"/>
    </xf>
    <xf numFmtId="49" fontId="22" fillId="0" borderId="5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 wrapText="1"/>
    </xf>
    <xf numFmtId="49" fontId="27" fillId="0" borderId="13" xfId="0" applyNumberFormat="1" applyFont="1" applyBorder="1" applyAlignment="1">
      <alignment vertical="top" wrapText="1"/>
    </xf>
    <xf numFmtId="49" fontId="27" fillId="0" borderId="8" xfId="0" applyNumberFormat="1" applyFont="1" applyBorder="1" applyAlignment="1">
      <alignment vertical="top" wrapText="1"/>
    </xf>
    <xf numFmtId="0" fontId="27" fillId="0" borderId="23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49" fontId="22" fillId="0" borderId="13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vertical="top" wrapText="1"/>
    </xf>
    <xf numFmtId="49" fontId="22" fillId="0" borderId="17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9" fillId="0" borderId="33" xfId="0" applyFont="1" applyBorder="1" applyAlignment="1">
      <alignment vertical="center"/>
    </xf>
    <xf numFmtId="49" fontId="27" fillId="2" borderId="5" xfId="0" applyNumberFormat="1" applyFont="1" applyFill="1" applyBorder="1" applyAlignment="1">
      <alignment vertical="top" wrapText="1"/>
    </xf>
    <xf numFmtId="49" fontId="27" fillId="2" borderId="13" xfId="0" applyNumberFormat="1" applyFont="1" applyFill="1" applyBorder="1" applyAlignment="1">
      <alignment vertical="top" wrapText="1"/>
    </xf>
    <xf numFmtId="0" fontId="27" fillId="0" borderId="19" xfId="0" quotePrefix="1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49" fontId="27" fillId="0" borderId="16" xfId="0" applyNumberFormat="1" applyFont="1" applyBorder="1" applyAlignment="1">
      <alignment vertical="top" wrapText="1"/>
    </xf>
    <xf numFmtId="0" fontId="27" fillId="0" borderId="39" xfId="0" applyFont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27" fillId="0" borderId="5" xfId="0" applyFont="1" applyBorder="1" applyAlignment="1">
      <alignment vertical="top" wrapText="1"/>
    </xf>
    <xf numFmtId="0" fontId="22" fillId="0" borderId="44" xfId="0" applyFont="1" applyBorder="1" applyAlignment="1">
      <alignment vertical="center"/>
    </xf>
    <xf numFmtId="0" fontId="29" fillId="0" borderId="4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4" fontId="32" fillId="0" borderId="0" xfId="23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164" fontId="32" fillId="0" borderId="17" xfId="23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right" vertical="center" wrapText="1"/>
    </xf>
    <xf numFmtId="164" fontId="32" fillId="0" borderId="13" xfId="23" applyNumberFormat="1" applyFont="1" applyBorder="1" applyAlignment="1">
      <alignment horizontal="center" vertical="center"/>
    </xf>
    <xf numFmtId="164" fontId="32" fillId="4" borderId="0" xfId="23" applyNumberFormat="1" applyFont="1" applyFill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10" xfId="0" applyFont="1" applyBorder="1" applyAlignment="1">
      <alignment horizontal="left" vertical="center"/>
    </xf>
    <xf numFmtId="164" fontId="36" fillId="0" borderId="34" xfId="23" applyNumberFormat="1" applyFont="1" applyBorder="1" applyAlignment="1">
      <alignment horizontal="center"/>
    </xf>
    <xf numFmtId="164" fontId="36" fillId="0" borderId="2" xfId="23" applyNumberFormat="1" applyFont="1" applyBorder="1" applyAlignment="1">
      <alignment horizontal="center"/>
    </xf>
    <xf numFmtId="9" fontId="36" fillId="0" borderId="2" xfId="0" applyNumberFormat="1" applyFont="1" applyBorder="1" applyAlignment="1">
      <alignment horizontal="center"/>
    </xf>
    <xf numFmtId="9" fontId="36" fillId="0" borderId="10" xfId="0" applyNumberFormat="1" applyFont="1" applyBorder="1" applyAlignment="1">
      <alignment horizontal="center"/>
    </xf>
    <xf numFmtId="0" fontId="36" fillId="0" borderId="0" xfId="0" applyFont="1"/>
    <xf numFmtId="0" fontId="36" fillId="0" borderId="11" xfId="0" applyFont="1" applyBorder="1" applyAlignment="1">
      <alignment horizontal="left" vertical="center"/>
    </xf>
    <xf numFmtId="164" fontId="36" fillId="0" borderId="21" xfId="23" applyNumberFormat="1" applyFont="1" applyBorder="1" applyAlignment="1">
      <alignment horizontal="center"/>
    </xf>
    <xf numFmtId="164" fontId="36" fillId="0" borderId="5" xfId="23" applyNumberFormat="1" applyFont="1" applyBorder="1" applyAlignment="1">
      <alignment horizontal="center"/>
    </xf>
    <xf numFmtId="9" fontId="36" fillId="0" borderId="5" xfId="0" applyNumberFormat="1" applyFont="1" applyBorder="1" applyAlignment="1">
      <alignment horizontal="center"/>
    </xf>
    <xf numFmtId="9" fontId="36" fillId="0" borderId="11" xfId="0" applyNumberFormat="1" applyFont="1" applyBorder="1" applyAlignment="1">
      <alignment horizontal="center"/>
    </xf>
    <xf numFmtId="0" fontId="36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164" fontId="37" fillId="0" borderId="5" xfId="23" applyNumberFormat="1" applyFont="1" applyFill="1" applyBorder="1" applyAlignment="1">
      <alignment horizontal="center"/>
    </xf>
    <xf numFmtId="9" fontId="37" fillId="0" borderId="5" xfId="0" applyNumberFormat="1" applyFont="1" applyBorder="1" applyAlignment="1">
      <alignment horizontal="center"/>
    </xf>
    <xf numFmtId="0" fontId="36" fillId="0" borderId="8" xfId="0" applyFont="1" applyBorder="1" applyAlignment="1">
      <alignment horizontal="left" vertical="center"/>
    </xf>
    <xf numFmtId="164" fontId="36" fillId="0" borderId="8" xfId="23" applyNumberFormat="1" applyFont="1" applyBorder="1" applyAlignment="1">
      <alignment horizontal="center"/>
    </xf>
    <xf numFmtId="9" fontId="36" fillId="0" borderId="8" xfId="0" applyNumberFormat="1" applyFont="1" applyBorder="1" applyAlignment="1">
      <alignment horizontal="center"/>
    </xf>
    <xf numFmtId="164" fontId="38" fillId="0" borderId="41" xfId="23" applyNumberFormat="1" applyFont="1" applyBorder="1" applyAlignment="1">
      <alignment horizontal="center"/>
    </xf>
    <xf numFmtId="43" fontId="38" fillId="0" borderId="16" xfId="23" applyFont="1" applyBorder="1" applyAlignment="1">
      <alignment horizontal="center"/>
    </xf>
    <xf numFmtId="164" fontId="38" fillId="0" borderId="16" xfId="23" applyNumberFormat="1" applyFont="1" applyBorder="1" applyAlignment="1">
      <alignment horizontal="center"/>
    </xf>
    <xf numFmtId="9" fontId="38" fillId="0" borderId="16" xfId="0" applyNumberFormat="1" applyFont="1" applyBorder="1" applyAlignment="1">
      <alignment horizontal="center"/>
    </xf>
    <xf numFmtId="9" fontId="38" fillId="0" borderId="31" xfId="0" applyNumberFormat="1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3" fillId="3" borderId="25" xfId="20" applyFont="1" applyFill="1" applyBorder="1" applyAlignment="1">
      <alignment horizontal="center" vertical="center"/>
    </xf>
    <xf numFmtId="0" fontId="38" fillId="3" borderId="26" xfId="20" applyFont="1" applyFill="1" applyBorder="1" applyAlignment="1">
      <alignment horizontal="center" vertical="center" wrapText="1"/>
    </xf>
    <xf numFmtId="0" fontId="38" fillId="3" borderId="26" xfId="20" applyFont="1" applyFill="1" applyBorder="1" applyAlignment="1">
      <alignment horizontal="center" vertical="center"/>
    </xf>
    <xf numFmtId="164" fontId="38" fillId="3" borderId="26" xfId="23" applyNumberFormat="1" applyFont="1" applyFill="1" applyBorder="1" applyAlignment="1">
      <alignment horizontal="center" vertical="center"/>
    </xf>
    <xf numFmtId="0" fontId="38" fillId="3" borderId="29" xfId="20" applyFont="1" applyFill="1" applyBorder="1" applyAlignment="1">
      <alignment horizontal="center" vertical="center" wrapText="1"/>
    </xf>
    <xf numFmtId="0" fontId="36" fillId="0" borderId="0" xfId="20" applyFont="1"/>
    <xf numFmtId="49" fontId="36" fillId="0" borderId="0" xfId="20" applyNumberFormat="1" applyFont="1"/>
    <xf numFmtId="0" fontId="33" fillId="0" borderId="14" xfId="2" applyFont="1" applyBorder="1" applyAlignment="1">
      <alignment horizontal="center" vertical="center" wrapText="1"/>
    </xf>
    <xf numFmtId="0" fontId="36" fillId="0" borderId="13" xfId="2" applyFont="1" applyBorder="1" applyAlignment="1">
      <alignment horizontal="center"/>
    </xf>
    <xf numFmtId="164" fontId="36" fillId="0" borderId="13" xfId="23" applyNumberFormat="1" applyFont="1" applyFill="1" applyBorder="1" applyAlignment="1">
      <alignment horizontal="center"/>
    </xf>
    <xf numFmtId="9" fontId="38" fillId="0" borderId="13" xfId="2" applyNumberFormat="1" applyFont="1" applyBorder="1" applyAlignment="1">
      <alignment horizontal="center" vertical="center"/>
    </xf>
    <xf numFmtId="0" fontId="36" fillId="0" borderId="13" xfId="2" applyFont="1" applyBorder="1"/>
    <xf numFmtId="0" fontId="36" fillId="0" borderId="13" xfId="2" applyFont="1" applyBorder="1" applyAlignment="1">
      <alignment horizontal="center" vertical="center" wrapText="1"/>
    </xf>
    <xf numFmtId="9" fontId="38" fillId="0" borderId="11" xfId="2" applyNumberFormat="1" applyFont="1" applyBorder="1" applyAlignment="1">
      <alignment horizontal="center" vertical="center"/>
    </xf>
    <xf numFmtId="14" fontId="36" fillId="0" borderId="0" xfId="20" applyNumberFormat="1" applyFont="1"/>
    <xf numFmtId="0" fontId="33" fillId="0" borderId="4" xfId="2" applyFont="1" applyBorder="1" applyAlignment="1">
      <alignment horizontal="center" vertical="center" wrapText="1"/>
    </xf>
    <xf numFmtId="0" fontId="36" fillId="0" borderId="5" xfId="2" applyFont="1" applyBorder="1" applyAlignment="1">
      <alignment horizontal="center"/>
    </xf>
    <xf numFmtId="164" fontId="36" fillId="0" borderId="5" xfId="23" applyNumberFormat="1" applyFont="1" applyFill="1" applyBorder="1" applyAlignment="1">
      <alignment horizontal="center"/>
    </xf>
    <xf numFmtId="9" fontId="38" fillId="0" borderId="5" xfId="2" applyNumberFormat="1" applyFont="1" applyBorder="1" applyAlignment="1">
      <alignment horizontal="center" vertical="center"/>
    </xf>
    <xf numFmtId="0" fontId="36" fillId="0" borderId="5" xfId="2" applyFont="1" applyBorder="1"/>
    <xf numFmtId="0" fontId="36" fillId="0" borderId="5" xfId="2" applyFont="1" applyBorder="1" applyAlignment="1">
      <alignment horizontal="center" vertical="center" wrapText="1"/>
    </xf>
    <xf numFmtId="165" fontId="36" fillId="0" borderId="5" xfId="23" applyNumberFormat="1" applyFont="1" applyFill="1" applyBorder="1" applyAlignment="1">
      <alignment horizontal="center"/>
    </xf>
    <xf numFmtId="164" fontId="36" fillId="0" borderId="26" xfId="20" applyNumberFormat="1" applyFont="1" applyBorder="1" applyAlignment="1">
      <alignment horizontal="center"/>
    </xf>
    <xf numFmtId="43" fontId="36" fillId="0" borderId="26" xfId="20" applyNumberFormat="1" applyFont="1" applyBorder="1" applyAlignment="1">
      <alignment horizontal="center"/>
    </xf>
    <xf numFmtId="9" fontId="38" fillId="0" borderId="26" xfId="2" applyNumberFormat="1" applyFont="1" applyBorder="1" applyAlignment="1">
      <alignment horizontal="center" vertical="center"/>
    </xf>
    <xf numFmtId="0" fontId="36" fillId="0" borderId="26" xfId="20" applyFont="1" applyBorder="1"/>
    <xf numFmtId="0" fontId="36" fillId="0" borderId="26" xfId="20" applyFont="1" applyBorder="1" applyAlignment="1">
      <alignment horizontal="center" vertical="center" wrapText="1"/>
    </xf>
    <xf numFmtId="9" fontId="38" fillId="0" borderId="29" xfId="2" applyNumberFormat="1" applyFont="1" applyBorder="1" applyAlignment="1">
      <alignment horizontal="center" vertical="center"/>
    </xf>
    <xf numFmtId="0" fontId="32" fillId="0" borderId="0" xfId="20" applyFont="1" applyAlignment="1">
      <alignment horizontal="center" vertical="center" wrapText="1"/>
    </xf>
    <xf numFmtId="0" fontId="36" fillId="0" borderId="0" xfId="20" applyFont="1" applyAlignment="1">
      <alignment horizontal="center"/>
    </xf>
    <xf numFmtId="164" fontId="36" fillId="0" borderId="0" xfId="23" applyNumberFormat="1" applyFont="1" applyAlignment="1">
      <alignment horizontal="center"/>
    </xf>
    <xf numFmtId="0" fontId="38" fillId="0" borderId="0" xfId="20" applyFont="1"/>
    <xf numFmtId="0" fontId="36" fillId="0" borderId="0" xfId="20" applyFont="1" applyAlignment="1">
      <alignment horizontal="center" vertical="center" wrapText="1"/>
    </xf>
    <xf numFmtId="14" fontId="32" fillId="0" borderId="46" xfId="0" applyNumberFormat="1" applyFont="1" applyBorder="1" applyAlignment="1">
      <alignment horizontal="center" vertical="center" wrapText="1"/>
    </xf>
    <xf numFmtId="164" fontId="32" fillId="0" borderId="5" xfId="23" applyNumberFormat="1" applyFont="1" applyFill="1" applyBorder="1" applyAlignment="1">
      <alignment horizontal="center" vertical="center"/>
    </xf>
    <xf numFmtId="43" fontId="32" fillId="0" borderId="0" xfId="23" applyFont="1" applyAlignment="1">
      <alignment horizontal="center" vertical="center"/>
    </xf>
    <xf numFmtId="164" fontId="32" fillId="0" borderId="13" xfId="23" applyNumberFormat="1" applyFont="1" applyFill="1" applyBorder="1" applyAlignment="1">
      <alignment horizontal="center" vertical="center"/>
    </xf>
    <xf numFmtId="0" fontId="38" fillId="3" borderId="26" xfId="20" applyFont="1" applyFill="1" applyBorder="1" applyAlignment="1">
      <alignment horizontal="left" vertical="center" wrapText="1"/>
    </xf>
    <xf numFmtId="0" fontId="38" fillId="0" borderId="13" xfId="2" applyFont="1" applyBorder="1" applyAlignment="1">
      <alignment horizontal="left"/>
    </xf>
    <xf numFmtId="0" fontId="38" fillId="0" borderId="13" xfId="2" applyFont="1" applyBorder="1" applyAlignment="1">
      <alignment horizontal="left" wrapText="1"/>
    </xf>
    <xf numFmtId="0" fontId="36" fillId="0" borderId="0" xfId="20" applyFont="1" applyAlignment="1">
      <alignment horizontal="left"/>
    </xf>
    <xf numFmtId="0" fontId="32" fillId="0" borderId="5" xfId="0" applyFont="1" applyBorder="1" applyAlignment="1">
      <alignment horizontal="left" vertical="center" wrapText="1"/>
    </xf>
    <xf numFmtId="49" fontId="34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 wrapText="1"/>
    </xf>
    <xf numFmtId="49" fontId="34" fillId="0" borderId="5" xfId="0" applyNumberFormat="1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49" fontId="34" fillId="5" borderId="5" xfId="0" applyNumberFormat="1" applyFont="1" applyFill="1" applyBorder="1" applyAlignment="1">
      <alignment vertical="center" wrapText="1"/>
    </xf>
    <xf numFmtId="49" fontId="39" fillId="5" borderId="5" xfId="0" applyNumberFormat="1" applyFont="1" applyFill="1" applyBorder="1" applyAlignment="1">
      <alignment horizontal="center" vertical="center" wrapText="1"/>
    </xf>
    <xf numFmtId="164" fontId="32" fillId="5" borderId="5" xfId="23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32" fillId="5" borderId="5" xfId="0" applyFont="1" applyFill="1" applyBorder="1" applyAlignment="1">
      <alignment horizontal="left" vertical="center" wrapText="1"/>
    </xf>
    <xf numFmtId="49" fontId="34" fillId="5" borderId="5" xfId="0" applyNumberFormat="1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49" fontId="39" fillId="0" borderId="5" xfId="0" applyNumberFormat="1" applyFont="1" applyBorder="1" applyAlignment="1">
      <alignment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0" fontId="33" fillId="0" borderId="25" xfId="20" applyFont="1" applyBorder="1" applyAlignment="1">
      <alignment horizontal="center" vertical="center" wrapText="1"/>
    </xf>
    <xf numFmtId="0" fontId="33" fillId="0" borderId="26" xfId="20" applyFont="1" applyBorder="1" applyAlignment="1">
      <alignment horizontal="center" vertical="center" wrapText="1"/>
    </xf>
    <xf numFmtId="164" fontId="36" fillId="0" borderId="25" xfId="23" applyNumberFormat="1" applyFont="1" applyBorder="1" applyAlignment="1">
      <alignment horizontal="center" vertical="center"/>
    </xf>
    <xf numFmtId="164" fontId="36" fillId="0" borderId="31" xfId="23" applyNumberFormat="1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3" fillId="0" borderId="25" xfId="20" applyFont="1" applyBorder="1" applyAlignment="1">
      <alignment horizontal="center" vertical="center" wrapText="1"/>
    </xf>
    <xf numFmtId="0" fontId="23" fillId="0" borderId="26" xfId="20" applyFont="1" applyBorder="1" applyAlignment="1">
      <alignment horizontal="center" vertical="center" wrapText="1"/>
    </xf>
    <xf numFmtId="0" fontId="32" fillId="5" borderId="46" xfId="0" applyNumberFormat="1" applyFont="1" applyFill="1" applyBorder="1" applyAlignment="1">
      <alignment horizontal="center" vertical="center" wrapText="1"/>
    </xf>
    <xf numFmtId="167" fontId="32" fillId="2" borderId="5" xfId="0" applyNumberFormat="1" applyFont="1" applyFill="1" applyBorder="1" applyAlignment="1">
      <alignment horizontal="center" vertical="center"/>
    </xf>
  </cellXfs>
  <cellStyles count="24">
    <cellStyle name="Обычный" xfId="0" builtinId="0"/>
    <cellStyle name="Обычный 2" xfId="1"/>
    <cellStyle name="Обычный 2 2" xfId="22"/>
    <cellStyle name="Обычный 3" xfId="2"/>
    <cellStyle name="Обычный 3 10" xfId="11"/>
    <cellStyle name="Обычный 3 11" xfId="12"/>
    <cellStyle name="Обычный 3 12" xfId="13"/>
    <cellStyle name="Обычный 3 13" xfId="14"/>
    <cellStyle name="Обычный 3 14" xfId="15"/>
    <cellStyle name="Обычный 3 15" xfId="16"/>
    <cellStyle name="Обычный 3 16" xfId="17"/>
    <cellStyle name="Обычный 3 17" xfId="18"/>
    <cellStyle name="Обычный 3 18" xfId="19"/>
    <cellStyle name="Обычный 3 19" xfId="20"/>
    <cellStyle name="Обычный 3 2" xfId="3"/>
    <cellStyle name="Обычный 3 3" xfId="4"/>
    <cellStyle name="Обычный 3 4" xfId="5"/>
    <cellStyle name="Обычный 3 5" xfId="6"/>
    <cellStyle name="Обычный 3 6" xfId="7"/>
    <cellStyle name="Обычный 3 7" xfId="8"/>
    <cellStyle name="Обычный 3 8" xfId="9"/>
    <cellStyle name="Обычный 3 9" xfId="10"/>
    <cellStyle name="Процентный" xfId="21" builtinId="5"/>
    <cellStyle name="Финансовый" xfId="23" builtinId="3"/>
  </cellStyles>
  <dxfs count="0"/>
  <tableStyles count="0" defaultTableStyle="TableStyleMedium2" defaultPivotStyle="PivotStyleLight16"/>
  <colors>
    <mruColors>
      <color rgb="FF8FE67A"/>
      <color rgb="FF99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!!&#1054;&#1073;&#1098;&#1077;&#1082;&#1090;&#1099;!!!!!\&#1053;&#1059;&#1056;\C&#1074;&#1086;&#1076;&#1085;&#1072;&#1103;%20&#1087;&#1086;%20&#1074;&#1099;&#1087;&#1086;&#1083;&#1085;&#1077;&#1085;&#1080;&#1102;%20&#1048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АК"/>
      <sheetName val="2. ОСигн и СКУД"/>
      <sheetName val="3. ЭОМ"/>
      <sheetName val="3. ЭС"/>
      <sheetName val="4. АПС"/>
      <sheetName val="4. СОУЭ"/>
      <sheetName val="5. СС (СКС, СКТ, ЧФ, МГН, СРТ)"/>
      <sheetName val="6. СОТ"/>
      <sheetName val="7. ОЗДС"/>
      <sheetName val="IIIII"/>
      <sheetName val="3. ЭОМ (цена)"/>
      <sheetName val="5. СС (цена)"/>
      <sheetName val="6. СОТ (цена)"/>
    </sheetNames>
    <sheetDataSet>
      <sheetData sheetId="0" refreshError="1">
        <row r="3">
          <cell r="F3">
            <v>4</v>
          </cell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49">
          <cell r="G49">
            <v>0</v>
          </cell>
        </row>
      </sheetData>
      <sheetData sheetId="1" refreshError="1">
        <row r="5">
          <cell r="F5">
            <v>1</v>
          </cell>
          <cell r="G5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8">
          <cell r="G58">
            <v>0</v>
          </cell>
        </row>
        <row r="59">
          <cell r="G59">
            <v>0</v>
          </cell>
        </row>
        <row r="78">
          <cell r="G78">
            <v>0</v>
          </cell>
        </row>
        <row r="80">
          <cell r="G80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9">
          <cell r="G89">
            <v>0</v>
          </cell>
        </row>
        <row r="90">
          <cell r="G90">
            <v>0</v>
          </cell>
        </row>
      </sheetData>
      <sheetData sheetId="2" refreshError="1">
        <row r="4">
          <cell r="A4" t="str">
            <v>3.1</v>
          </cell>
          <cell r="G4" t="str">
            <v>ВРУ N1</v>
          </cell>
          <cell r="H4" t="str">
            <v>компл.</v>
          </cell>
          <cell r="I4">
            <v>1</v>
          </cell>
          <cell r="J4">
            <v>0</v>
          </cell>
        </row>
        <row r="5">
          <cell r="G5">
            <v>0</v>
          </cell>
          <cell r="H5">
            <v>0</v>
          </cell>
          <cell r="I5">
            <v>0</v>
          </cell>
          <cell r="J5" t="str">
            <v/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</row>
        <row r="7">
          <cell r="G7">
            <v>0</v>
          </cell>
          <cell r="H7">
            <v>0</v>
          </cell>
          <cell r="I7">
            <v>0</v>
          </cell>
          <cell r="J7" t="str">
            <v/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</row>
        <row r="9">
          <cell r="G9">
            <v>0</v>
          </cell>
          <cell r="H9">
            <v>0</v>
          </cell>
          <cell r="I9">
            <v>0</v>
          </cell>
          <cell r="J9" t="str">
            <v/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</row>
        <row r="11">
          <cell r="G11">
            <v>0</v>
          </cell>
          <cell r="H11">
            <v>0</v>
          </cell>
          <cell r="I11">
            <v>0</v>
          </cell>
          <cell r="J11" t="str">
            <v/>
          </cell>
        </row>
        <row r="12">
          <cell r="G12" t="str">
            <v>BPУ N1</v>
          </cell>
          <cell r="H12" t="str">
            <v>компл.</v>
          </cell>
          <cell r="I12">
            <v>1</v>
          </cell>
          <cell r="J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 t="str">
            <v/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</row>
        <row r="15">
          <cell r="G15">
            <v>0</v>
          </cell>
          <cell r="H15">
            <v>0</v>
          </cell>
          <cell r="I15">
            <v>0</v>
          </cell>
          <cell r="J15" t="str">
            <v/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</row>
        <row r="17">
          <cell r="G17">
            <v>0</v>
          </cell>
          <cell r="H17">
            <v>0</v>
          </cell>
          <cell r="I17">
            <v>0</v>
          </cell>
          <cell r="J17" t="str">
            <v/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</row>
        <row r="19">
          <cell r="G19">
            <v>0</v>
          </cell>
          <cell r="H19">
            <v>0</v>
          </cell>
          <cell r="I19">
            <v>0</v>
          </cell>
          <cell r="J19" t="str">
            <v/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</row>
        <row r="21">
          <cell r="G21">
            <v>0</v>
          </cell>
          <cell r="H21">
            <v>0</v>
          </cell>
          <cell r="I21">
            <v>0</v>
          </cell>
          <cell r="J21" t="str">
            <v/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</row>
        <row r="23">
          <cell r="G23" t="str">
            <v>ВРУ №1-1, BPУ №2-1</v>
          </cell>
          <cell r="H23" t="str">
            <v>компл.</v>
          </cell>
          <cell r="I23">
            <v>2</v>
          </cell>
          <cell r="J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</row>
        <row r="25">
          <cell r="G25">
            <v>0</v>
          </cell>
          <cell r="H25">
            <v>0</v>
          </cell>
          <cell r="I25">
            <v>0</v>
          </cell>
          <cell r="J25" t="str">
            <v/>
          </cell>
        </row>
        <row r="26">
          <cell r="G26" t="str">
            <v>ВРУ №1-1</v>
          </cell>
          <cell r="H26" t="str">
            <v>компл.</v>
          </cell>
          <cell r="I26">
            <v>1</v>
          </cell>
          <cell r="J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 t="str">
            <v/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</row>
        <row r="29">
          <cell r="G29">
            <v>0</v>
          </cell>
          <cell r="H29">
            <v>0</v>
          </cell>
          <cell r="I29">
            <v>0</v>
          </cell>
          <cell r="J29" t="str">
            <v/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</row>
        <row r="31">
          <cell r="G31">
            <v>0</v>
          </cell>
          <cell r="H31">
            <v>0</v>
          </cell>
          <cell r="I31">
            <v>0</v>
          </cell>
          <cell r="J31" t="str">
            <v/>
          </cell>
        </row>
        <row r="32">
          <cell r="G32">
            <v>0</v>
          </cell>
          <cell r="H32">
            <v>0</v>
          </cell>
          <cell r="I32">
            <v>0</v>
          </cell>
          <cell r="J32" t="str">
            <v/>
          </cell>
        </row>
        <row r="33">
          <cell r="G33" t="str">
            <v>ВРУ-П1</v>
          </cell>
          <cell r="H33" t="str">
            <v>компл.</v>
          </cell>
          <cell r="I33">
            <v>1</v>
          </cell>
          <cell r="J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 t="str">
            <v/>
          </cell>
        </row>
        <row r="35">
          <cell r="G35">
            <v>0</v>
          </cell>
          <cell r="H35">
            <v>0</v>
          </cell>
          <cell r="I35">
            <v>0</v>
          </cell>
          <cell r="J35" t="str">
            <v/>
          </cell>
        </row>
        <row r="36">
          <cell r="G36" t="str">
            <v>ППУ №1</v>
          </cell>
          <cell r="H36" t="str">
            <v>компл.</v>
          </cell>
          <cell r="I36">
            <v>1</v>
          </cell>
          <cell r="J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 t="str">
            <v/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</row>
        <row r="39">
          <cell r="G39">
            <v>0</v>
          </cell>
          <cell r="H39">
            <v>0</v>
          </cell>
          <cell r="I39">
            <v>0</v>
          </cell>
          <cell r="J39" t="str">
            <v/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</row>
        <row r="41">
          <cell r="G41">
            <v>0</v>
          </cell>
          <cell r="H41">
            <v>0</v>
          </cell>
          <cell r="I41">
            <v>0</v>
          </cell>
          <cell r="J41" t="str">
            <v/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</row>
        <row r="43">
          <cell r="G43">
            <v>0</v>
          </cell>
          <cell r="H43">
            <v>0</v>
          </cell>
          <cell r="I43">
            <v>0</v>
          </cell>
          <cell r="J43" t="str">
            <v/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</row>
        <row r="45">
          <cell r="G45">
            <v>0</v>
          </cell>
          <cell r="H45">
            <v>0</v>
          </cell>
          <cell r="I45">
            <v>0</v>
          </cell>
          <cell r="J45" t="str">
            <v/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</row>
        <row r="47">
          <cell r="G47">
            <v>0</v>
          </cell>
          <cell r="H47">
            <v>0</v>
          </cell>
          <cell r="I47">
            <v>0</v>
          </cell>
          <cell r="J47" t="str">
            <v/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</row>
        <row r="49">
          <cell r="G49">
            <v>0</v>
          </cell>
          <cell r="H49">
            <v>0</v>
          </cell>
          <cell r="I49">
            <v>0</v>
          </cell>
          <cell r="J49" t="str">
            <v/>
          </cell>
        </row>
        <row r="50">
          <cell r="G50" t="str">
            <v>BPУ N2</v>
          </cell>
          <cell r="H50" t="str">
            <v>компл.</v>
          </cell>
          <cell r="I50">
            <v>1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 t="str">
            <v/>
          </cell>
        </row>
        <row r="52">
          <cell r="G52">
            <v>0</v>
          </cell>
          <cell r="H52">
            <v>0</v>
          </cell>
          <cell r="I52">
            <v>0</v>
          </cell>
          <cell r="J52" t="str">
            <v/>
          </cell>
        </row>
        <row r="53">
          <cell r="G53">
            <v>0</v>
          </cell>
          <cell r="H53">
            <v>0</v>
          </cell>
          <cell r="I53">
            <v>0</v>
          </cell>
          <cell r="J53" t="str">
            <v/>
          </cell>
        </row>
        <row r="54">
          <cell r="G54">
            <v>0</v>
          </cell>
          <cell r="H54">
            <v>0</v>
          </cell>
          <cell r="I54">
            <v>0</v>
          </cell>
          <cell r="J54" t="str">
            <v/>
          </cell>
        </row>
        <row r="55">
          <cell r="G55">
            <v>0</v>
          </cell>
          <cell r="H55">
            <v>0</v>
          </cell>
          <cell r="I55">
            <v>0</v>
          </cell>
          <cell r="J55" t="str">
            <v/>
          </cell>
        </row>
        <row r="56">
          <cell r="G56">
            <v>0</v>
          </cell>
          <cell r="H56">
            <v>0</v>
          </cell>
          <cell r="I56">
            <v>0</v>
          </cell>
          <cell r="J56" t="str">
            <v/>
          </cell>
        </row>
        <row r="57">
          <cell r="G57">
            <v>0</v>
          </cell>
          <cell r="H57">
            <v>0</v>
          </cell>
          <cell r="I57">
            <v>0</v>
          </cell>
          <cell r="J57" t="str">
            <v/>
          </cell>
        </row>
        <row r="58">
          <cell r="G58">
            <v>0</v>
          </cell>
          <cell r="H58">
            <v>0</v>
          </cell>
          <cell r="I58">
            <v>0</v>
          </cell>
          <cell r="J58" t="str">
            <v/>
          </cell>
        </row>
        <row r="59">
          <cell r="G59" t="str">
            <v>РП N2</v>
          </cell>
          <cell r="H59" t="str">
            <v>компл.</v>
          </cell>
          <cell r="I59">
            <v>1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 t="str">
            <v/>
          </cell>
        </row>
        <row r="61">
          <cell r="G61">
            <v>0</v>
          </cell>
          <cell r="H61">
            <v>0</v>
          </cell>
          <cell r="I61">
            <v>0</v>
          </cell>
          <cell r="J61" t="str">
            <v/>
          </cell>
        </row>
        <row r="62">
          <cell r="G62">
            <v>0</v>
          </cell>
          <cell r="H62">
            <v>0</v>
          </cell>
          <cell r="I62">
            <v>0</v>
          </cell>
          <cell r="J62" t="str">
            <v/>
          </cell>
        </row>
        <row r="63">
          <cell r="G63">
            <v>0</v>
          </cell>
          <cell r="H63">
            <v>0</v>
          </cell>
          <cell r="I63">
            <v>0</v>
          </cell>
          <cell r="J63" t="str">
            <v/>
          </cell>
        </row>
        <row r="64">
          <cell r="G64">
            <v>0</v>
          </cell>
          <cell r="H64">
            <v>0</v>
          </cell>
          <cell r="I64">
            <v>0</v>
          </cell>
          <cell r="J64" t="str">
            <v/>
          </cell>
        </row>
        <row r="65">
          <cell r="G65">
            <v>0</v>
          </cell>
          <cell r="H65">
            <v>0</v>
          </cell>
          <cell r="I65">
            <v>0</v>
          </cell>
          <cell r="J65" t="str">
            <v/>
          </cell>
        </row>
        <row r="66">
          <cell r="G66">
            <v>0</v>
          </cell>
          <cell r="H66">
            <v>0</v>
          </cell>
          <cell r="I66">
            <v>0</v>
          </cell>
          <cell r="J66" t="str">
            <v/>
          </cell>
        </row>
        <row r="67">
          <cell r="G67">
            <v>0</v>
          </cell>
          <cell r="H67">
            <v>0</v>
          </cell>
          <cell r="I67">
            <v>0</v>
          </cell>
          <cell r="J67" t="str">
            <v/>
          </cell>
        </row>
        <row r="68">
          <cell r="G68">
            <v>0</v>
          </cell>
          <cell r="H68">
            <v>0</v>
          </cell>
          <cell r="I68">
            <v>0</v>
          </cell>
          <cell r="J68" t="str">
            <v/>
          </cell>
        </row>
        <row r="69">
          <cell r="G69">
            <v>0</v>
          </cell>
          <cell r="H69">
            <v>0</v>
          </cell>
          <cell r="I69">
            <v>0</v>
          </cell>
          <cell r="J69" t="str">
            <v/>
          </cell>
        </row>
        <row r="70">
          <cell r="G70">
            <v>0</v>
          </cell>
          <cell r="H70">
            <v>0</v>
          </cell>
          <cell r="I70">
            <v>0</v>
          </cell>
          <cell r="J70" t="str">
            <v/>
          </cell>
        </row>
        <row r="71">
          <cell r="G71">
            <v>0</v>
          </cell>
          <cell r="H71">
            <v>0</v>
          </cell>
          <cell r="I71">
            <v>0</v>
          </cell>
          <cell r="J71" t="str">
            <v/>
          </cell>
        </row>
        <row r="72">
          <cell r="G72">
            <v>0</v>
          </cell>
          <cell r="H72">
            <v>0</v>
          </cell>
          <cell r="I72">
            <v>0</v>
          </cell>
          <cell r="J72" t="str">
            <v/>
          </cell>
        </row>
        <row r="73">
          <cell r="G73" t="str">
            <v>ВРУ №2-1</v>
          </cell>
          <cell r="H73" t="str">
            <v>компл.</v>
          </cell>
          <cell r="I73">
            <v>1</v>
          </cell>
          <cell r="J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 t="str">
            <v/>
          </cell>
        </row>
        <row r="75">
          <cell r="G75">
            <v>0</v>
          </cell>
          <cell r="H75">
            <v>0</v>
          </cell>
          <cell r="I75">
            <v>0</v>
          </cell>
          <cell r="J75" t="str">
            <v/>
          </cell>
        </row>
        <row r="76">
          <cell r="G76">
            <v>0</v>
          </cell>
          <cell r="H76">
            <v>0</v>
          </cell>
          <cell r="I76">
            <v>0</v>
          </cell>
          <cell r="J76" t="str">
            <v/>
          </cell>
        </row>
        <row r="77">
          <cell r="G77">
            <v>0</v>
          </cell>
          <cell r="H77">
            <v>0</v>
          </cell>
          <cell r="I77">
            <v>0</v>
          </cell>
          <cell r="J77" t="str">
            <v/>
          </cell>
        </row>
        <row r="78">
          <cell r="G78">
            <v>0</v>
          </cell>
          <cell r="H78">
            <v>0</v>
          </cell>
          <cell r="I78">
            <v>0</v>
          </cell>
          <cell r="J78" t="str">
            <v/>
          </cell>
        </row>
        <row r="79">
          <cell r="G79">
            <v>0</v>
          </cell>
          <cell r="H79">
            <v>0</v>
          </cell>
          <cell r="I79">
            <v>0</v>
          </cell>
          <cell r="J79" t="str">
            <v/>
          </cell>
        </row>
        <row r="80">
          <cell r="G80" t="str">
            <v>ВРУ-П2</v>
          </cell>
          <cell r="H80" t="str">
            <v>компл.</v>
          </cell>
          <cell r="I80">
            <v>1</v>
          </cell>
          <cell r="J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 t="str">
            <v/>
          </cell>
        </row>
        <row r="82">
          <cell r="G82">
            <v>0</v>
          </cell>
          <cell r="H82">
            <v>0</v>
          </cell>
          <cell r="I82">
            <v>0</v>
          </cell>
          <cell r="J82" t="str">
            <v/>
          </cell>
        </row>
        <row r="83">
          <cell r="G83" t="str">
            <v>ППУ №2</v>
          </cell>
          <cell r="H83" t="str">
            <v>компл.</v>
          </cell>
          <cell r="I83">
            <v>1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 t="str">
            <v/>
          </cell>
        </row>
        <row r="85">
          <cell r="G85">
            <v>0</v>
          </cell>
          <cell r="H85">
            <v>0</v>
          </cell>
          <cell r="I85">
            <v>0</v>
          </cell>
          <cell r="J85" t="str">
            <v/>
          </cell>
        </row>
        <row r="86">
          <cell r="G86">
            <v>0</v>
          </cell>
          <cell r="H86">
            <v>0</v>
          </cell>
          <cell r="I86">
            <v>0</v>
          </cell>
          <cell r="J86" t="str">
            <v/>
          </cell>
        </row>
        <row r="87">
          <cell r="G87">
            <v>0</v>
          </cell>
          <cell r="H87">
            <v>0</v>
          </cell>
          <cell r="I87">
            <v>0</v>
          </cell>
          <cell r="J87" t="str">
            <v/>
          </cell>
        </row>
        <row r="88">
          <cell r="G88">
            <v>0</v>
          </cell>
          <cell r="H88">
            <v>0</v>
          </cell>
          <cell r="I88">
            <v>0</v>
          </cell>
          <cell r="J88" t="str">
            <v/>
          </cell>
        </row>
        <row r="89">
          <cell r="G89">
            <v>0</v>
          </cell>
          <cell r="H89">
            <v>0</v>
          </cell>
          <cell r="I89">
            <v>0</v>
          </cell>
          <cell r="J89" t="str">
            <v/>
          </cell>
        </row>
        <row r="90">
          <cell r="G90">
            <v>0</v>
          </cell>
          <cell r="H90">
            <v>0</v>
          </cell>
          <cell r="I90">
            <v>0</v>
          </cell>
          <cell r="J90" t="str">
            <v/>
          </cell>
        </row>
        <row r="91">
          <cell r="G91">
            <v>0</v>
          </cell>
          <cell r="H91">
            <v>0</v>
          </cell>
          <cell r="I91">
            <v>0</v>
          </cell>
          <cell r="J91" t="str">
            <v/>
          </cell>
        </row>
        <row r="92">
          <cell r="G92">
            <v>0</v>
          </cell>
          <cell r="H92">
            <v>0</v>
          </cell>
          <cell r="I92">
            <v>0</v>
          </cell>
          <cell r="J92" t="str">
            <v/>
          </cell>
        </row>
        <row r="93">
          <cell r="G93" t="str">
            <v>BPY N3</v>
          </cell>
          <cell r="H93" t="str">
            <v>компл.</v>
          </cell>
          <cell r="I93">
            <v>1</v>
          </cell>
          <cell r="J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 t="str">
            <v/>
          </cell>
        </row>
        <row r="95">
          <cell r="G95">
            <v>0</v>
          </cell>
          <cell r="H95">
            <v>0</v>
          </cell>
          <cell r="I95">
            <v>0</v>
          </cell>
          <cell r="J95" t="str">
            <v/>
          </cell>
        </row>
        <row r="96">
          <cell r="G96">
            <v>0</v>
          </cell>
          <cell r="H96">
            <v>0</v>
          </cell>
          <cell r="I96">
            <v>0</v>
          </cell>
          <cell r="J96" t="str">
            <v/>
          </cell>
        </row>
        <row r="97">
          <cell r="G97">
            <v>0</v>
          </cell>
          <cell r="H97">
            <v>0</v>
          </cell>
          <cell r="I97">
            <v>0</v>
          </cell>
          <cell r="J97" t="str">
            <v/>
          </cell>
        </row>
        <row r="98">
          <cell r="G98">
            <v>0</v>
          </cell>
          <cell r="H98">
            <v>0</v>
          </cell>
          <cell r="I98">
            <v>0</v>
          </cell>
          <cell r="J98" t="str">
            <v/>
          </cell>
        </row>
        <row r="99">
          <cell r="G99">
            <v>0</v>
          </cell>
          <cell r="H99">
            <v>0</v>
          </cell>
          <cell r="I99">
            <v>0</v>
          </cell>
          <cell r="J99" t="str">
            <v/>
          </cell>
        </row>
        <row r="100">
          <cell r="G100">
            <v>0</v>
          </cell>
          <cell r="H100">
            <v>0</v>
          </cell>
          <cell r="I100">
            <v>0</v>
          </cell>
          <cell r="J100" t="str">
            <v/>
          </cell>
        </row>
        <row r="101">
          <cell r="G101">
            <v>0</v>
          </cell>
          <cell r="H101">
            <v>0</v>
          </cell>
          <cell r="I101">
            <v>0</v>
          </cell>
          <cell r="J101" t="str">
            <v/>
          </cell>
        </row>
        <row r="102">
          <cell r="G102" t="str">
            <v>BPY N3</v>
          </cell>
          <cell r="H102" t="str">
            <v>компл.</v>
          </cell>
          <cell r="I102">
            <v>1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 t="str">
            <v/>
          </cell>
        </row>
        <row r="104">
          <cell r="G104">
            <v>0</v>
          </cell>
          <cell r="H104">
            <v>0</v>
          </cell>
          <cell r="I104">
            <v>0</v>
          </cell>
          <cell r="J104" t="str">
            <v/>
          </cell>
        </row>
        <row r="105">
          <cell r="G105">
            <v>0</v>
          </cell>
          <cell r="H105">
            <v>0</v>
          </cell>
          <cell r="I105">
            <v>0</v>
          </cell>
          <cell r="J105" t="str">
            <v/>
          </cell>
        </row>
        <row r="106">
          <cell r="G106">
            <v>0</v>
          </cell>
          <cell r="H106">
            <v>0</v>
          </cell>
          <cell r="I106">
            <v>0</v>
          </cell>
          <cell r="J106" t="str">
            <v/>
          </cell>
        </row>
        <row r="107">
          <cell r="G107">
            <v>0</v>
          </cell>
          <cell r="H107">
            <v>0</v>
          </cell>
          <cell r="I107">
            <v>0</v>
          </cell>
          <cell r="J107" t="str">
            <v/>
          </cell>
        </row>
        <row r="108">
          <cell r="G108">
            <v>0</v>
          </cell>
          <cell r="H108">
            <v>0</v>
          </cell>
          <cell r="I108">
            <v>0</v>
          </cell>
          <cell r="J108" t="str">
            <v/>
          </cell>
        </row>
        <row r="109">
          <cell r="G109">
            <v>0</v>
          </cell>
          <cell r="H109">
            <v>0</v>
          </cell>
          <cell r="I109">
            <v>0</v>
          </cell>
          <cell r="J109" t="str">
            <v/>
          </cell>
        </row>
        <row r="110">
          <cell r="G110">
            <v>0</v>
          </cell>
          <cell r="H110">
            <v>0</v>
          </cell>
          <cell r="I110">
            <v>0</v>
          </cell>
          <cell r="J110" t="str">
            <v/>
          </cell>
        </row>
        <row r="111">
          <cell r="G111">
            <v>0</v>
          </cell>
          <cell r="H111">
            <v>0</v>
          </cell>
          <cell r="I111">
            <v>0</v>
          </cell>
          <cell r="J111" t="str">
            <v/>
          </cell>
        </row>
        <row r="112">
          <cell r="G112">
            <v>0</v>
          </cell>
          <cell r="H112">
            <v>0</v>
          </cell>
          <cell r="I112">
            <v>0</v>
          </cell>
          <cell r="J112" t="str">
            <v/>
          </cell>
        </row>
        <row r="113">
          <cell r="G113">
            <v>0</v>
          </cell>
          <cell r="H113">
            <v>0</v>
          </cell>
          <cell r="I113">
            <v>0</v>
          </cell>
          <cell r="J113" t="str">
            <v/>
          </cell>
        </row>
        <row r="114">
          <cell r="G114">
            <v>0</v>
          </cell>
          <cell r="H114">
            <v>0</v>
          </cell>
          <cell r="I114">
            <v>0</v>
          </cell>
          <cell r="J114" t="str">
            <v/>
          </cell>
        </row>
        <row r="115">
          <cell r="G115">
            <v>0</v>
          </cell>
          <cell r="H115">
            <v>0</v>
          </cell>
          <cell r="I115">
            <v>0</v>
          </cell>
          <cell r="J115" t="str">
            <v/>
          </cell>
        </row>
        <row r="116">
          <cell r="G116" t="str">
            <v>ВРУ-П3</v>
          </cell>
          <cell r="H116" t="str">
            <v>компл.</v>
          </cell>
          <cell r="I116">
            <v>1</v>
          </cell>
          <cell r="J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 t="str">
            <v/>
          </cell>
        </row>
        <row r="118">
          <cell r="G118">
            <v>0</v>
          </cell>
          <cell r="H118">
            <v>0</v>
          </cell>
          <cell r="I118">
            <v>0</v>
          </cell>
          <cell r="J118" t="str">
            <v/>
          </cell>
        </row>
        <row r="119">
          <cell r="G119" t="str">
            <v>ППУ №3</v>
          </cell>
          <cell r="H119" t="str">
            <v>компл.</v>
          </cell>
          <cell r="I119">
            <v>1</v>
          </cell>
          <cell r="J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 t="str">
            <v/>
          </cell>
        </row>
        <row r="121">
          <cell r="G121">
            <v>0</v>
          </cell>
          <cell r="H121">
            <v>0</v>
          </cell>
          <cell r="I121">
            <v>0</v>
          </cell>
          <cell r="J121" t="str">
            <v/>
          </cell>
        </row>
        <row r="122">
          <cell r="G122">
            <v>0</v>
          </cell>
          <cell r="H122">
            <v>0</v>
          </cell>
          <cell r="I122">
            <v>0</v>
          </cell>
          <cell r="J122" t="str">
            <v/>
          </cell>
        </row>
        <row r="123">
          <cell r="G123">
            <v>0</v>
          </cell>
          <cell r="H123">
            <v>0</v>
          </cell>
          <cell r="I123">
            <v>0</v>
          </cell>
          <cell r="J123" t="str">
            <v/>
          </cell>
        </row>
        <row r="124">
          <cell r="G124">
            <v>0</v>
          </cell>
          <cell r="H124">
            <v>0</v>
          </cell>
          <cell r="I124">
            <v>0</v>
          </cell>
          <cell r="J124" t="str">
            <v/>
          </cell>
        </row>
        <row r="125">
          <cell r="G125">
            <v>0</v>
          </cell>
          <cell r="H125">
            <v>0</v>
          </cell>
          <cell r="I125">
            <v>0</v>
          </cell>
          <cell r="J125" t="str">
            <v/>
          </cell>
        </row>
        <row r="126">
          <cell r="G126">
            <v>0</v>
          </cell>
          <cell r="H126">
            <v>0</v>
          </cell>
          <cell r="I126">
            <v>0</v>
          </cell>
          <cell r="J126" t="str">
            <v/>
          </cell>
        </row>
        <row r="127">
          <cell r="G127" t="str">
            <v>BPУ N4</v>
          </cell>
          <cell r="H127" t="str">
            <v>компл.</v>
          </cell>
          <cell r="I127">
            <v>1</v>
          </cell>
          <cell r="J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 t="str">
            <v/>
          </cell>
        </row>
        <row r="129">
          <cell r="G129">
            <v>0</v>
          </cell>
          <cell r="H129">
            <v>0</v>
          </cell>
          <cell r="I129">
            <v>0</v>
          </cell>
          <cell r="J129" t="str">
            <v/>
          </cell>
        </row>
        <row r="130">
          <cell r="G130">
            <v>0</v>
          </cell>
          <cell r="H130">
            <v>0</v>
          </cell>
          <cell r="I130">
            <v>0</v>
          </cell>
          <cell r="J130" t="str">
            <v/>
          </cell>
        </row>
        <row r="131">
          <cell r="G131">
            <v>0</v>
          </cell>
          <cell r="H131">
            <v>0</v>
          </cell>
          <cell r="I131">
            <v>0</v>
          </cell>
          <cell r="J131" t="str">
            <v/>
          </cell>
        </row>
        <row r="132">
          <cell r="G132">
            <v>0</v>
          </cell>
          <cell r="H132">
            <v>0</v>
          </cell>
          <cell r="I132">
            <v>0</v>
          </cell>
          <cell r="J132" t="str">
            <v/>
          </cell>
        </row>
        <row r="133">
          <cell r="G133">
            <v>0</v>
          </cell>
          <cell r="H133">
            <v>0</v>
          </cell>
          <cell r="I133">
            <v>0</v>
          </cell>
          <cell r="J133" t="str">
            <v/>
          </cell>
        </row>
        <row r="134">
          <cell r="G134">
            <v>0</v>
          </cell>
          <cell r="H134">
            <v>0</v>
          </cell>
          <cell r="I134">
            <v>0</v>
          </cell>
          <cell r="J134" t="str">
            <v/>
          </cell>
        </row>
        <row r="135">
          <cell r="G135">
            <v>0</v>
          </cell>
          <cell r="H135">
            <v>0</v>
          </cell>
          <cell r="I135">
            <v>0</v>
          </cell>
          <cell r="J135" t="str">
            <v/>
          </cell>
        </row>
        <row r="136">
          <cell r="G136" t="str">
            <v>РП №4</v>
          </cell>
          <cell r="H136" t="str">
            <v>компл.</v>
          </cell>
          <cell r="I136">
            <v>1</v>
          </cell>
          <cell r="J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 t="str">
            <v/>
          </cell>
        </row>
        <row r="138">
          <cell r="G138">
            <v>0</v>
          </cell>
          <cell r="H138">
            <v>0</v>
          </cell>
          <cell r="I138">
            <v>0</v>
          </cell>
          <cell r="J138" t="str">
            <v/>
          </cell>
        </row>
        <row r="139">
          <cell r="G139">
            <v>0</v>
          </cell>
          <cell r="H139">
            <v>0</v>
          </cell>
          <cell r="I139">
            <v>0</v>
          </cell>
          <cell r="J139" t="str">
            <v/>
          </cell>
        </row>
        <row r="140">
          <cell r="G140">
            <v>0</v>
          </cell>
          <cell r="H140">
            <v>0</v>
          </cell>
          <cell r="I140">
            <v>0</v>
          </cell>
          <cell r="J140" t="str">
            <v/>
          </cell>
        </row>
        <row r="141">
          <cell r="G141">
            <v>0</v>
          </cell>
          <cell r="H141">
            <v>0</v>
          </cell>
          <cell r="I141">
            <v>0</v>
          </cell>
          <cell r="J141" t="str">
            <v/>
          </cell>
        </row>
        <row r="142">
          <cell r="G142">
            <v>0</v>
          </cell>
          <cell r="H142">
            <v>0</v>
          </cell>
          <cell r="I142">
            <v>0</v>
          </cell>
          <cell r="J142" t="str">
            <v/>
          </cell>
        </row>
        <row r="143">
          <cell r="G143">
            <v>0</v>
          </cell>
          <cell r="H143">
            <v>0</v>
          </cell>
          <cell r="I143">
            <v>0</v>
          </cell>
          <cell r="J143" t="str">
            <v/>
          </cell>
        </row>
        <row r="144">
          <cell r="G144">
            <v>0</v>
          </cell>
          <cell r="H144">
            <v>0</v>
          </cell>
          <cell r="I144">
            <v>0</v>
          </cell>
          <cell r="J144" t="str">
            <v/>
          </cell>
        </row>
        <row r="145">
          <cell r="G145">
            <v>0</v>
          </cell>
          <cell r="H145">
            <v>0</v>
          </cell>
          <cell r="I145">
            <v>0</v>
          </cell>
          <cell r="J145" t="str">
            <v/>
          </cell>
        </row>
        <row r="146">
          <cell r="G146">
            <v>0</v>
          </cell>
          <cell r="H146">
            <v>0</v>
          </cell>
          <cell r="I146">
            <v>0</v>
          </cell>
          <cell r="J146" t="str">
            <v/>
          </cell>
        </row>
        <row r="147">
          <cell r="G147">
            <v>0</v>
          </cell>
          <cell r="H147">
            <v>0</v>
          </cell>
          <cell r="I147">
            <v>0</v>
          </cell>
          <cell r="J147" t="str">
            <v/>
          </cell>
        </row>
        <row r="148">
          <cell r="G148" t="str">
            <v>ВРУ №4-1</v>
          </cell>
          <cell r="H148" t="str">
            <v>компл.</v>
          </cell>
          <cell r="I148">
            <v>1</v>
          </cell>
          <cell r="J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 t="str">
            <v/>
          </cell>
        </row>
        <row r="150">
          <cell r="G150">
            <v>0</v>
          </cell>
          <cell r="H150">
            <v>0</v>
          </cell>
          <cell r="I150">
            <v>0</v>
          </cell>
          <cell r="J150" t="str">
            <v/>
          </cell>
        </row>
        <row r="151">
          <cell r="G151" t="str">
            <v>ВРУ №4-1</v>
          </cell>
          <cell r="H151" t="str">
            <v>компл.</v>
          </cell>
          <cell r="I151">
            <v>1</v>
          </cell>
          <cell r="J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 t="str">
            <v/>
          </cell>
        </row>
        <row r="153">
          <cell r="G153">
            <v>0</v>
          </cell>
          <cell r="H153">
            <v>0</v>
          </cell>
          <cell r="I153">
            <v>0</v>
          </cell>
          <cell r="J153" t="str">
            <v/>
          </cell>
        </row>
        <row r="154">
          <cell r="G154">
            <v>0</v>
          </cell>
          <cell r="H154">
            <v>0</v>
          </cell>
          <cell r="I154">
            <v>0</v>
          </cell>
          <cell r="J154" t="str">
            <v/>
          </cell>
        </row>
        <row r="155">
          <cell r="G155">
            <v>0</v>
          </cell>
          <cell r="H155">
            <v>0</v>
          </cell>
          <cell r="I155">
            <v>0</v>
          </cell>
          <cell r="J155" t="str">
            <v/>
          </cell>
        </row>
        <row r="156">
          <cell r="G156" t="str">
            <v>ВРУ-П4</v>
          </cell>
          <cell r="H156" t="str">
            <v>компл.</v>
          </cell>
          <cell r="I156">
            <v>1</v>
          </cell>
          <cell r="J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 t="str">
            <v/>
          </cell>
        </row>
        <row r="158">
          <cell r="G158">
            <v>0</v>
          </cell>
          <cell r="H158">
            <v>0</v>
          </cell>
          <cell r="I158">
            <v>0</v>
          </cell>
          <cell r="J158" t="str">
            <v/>
          </cell>
        </row>
        <row r="159">
          <cell r="G159" t="str">
            <v>ППУ№4</v>
          </cell>
          <cell r="H159" t="str">
            <v>компл.</v>
          </cell>
          <cell r="I159">
            <v>1</v>
          </cell>
          <cell r="J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 t="str">
            <v/>
          </cell>
        </row>
        <row r="161">
          <cell r="G161">
            <v>0</v>
          </cell>
          <cell r="H161">
            <v>0</v>
          </cell>
          <cell r="I161">
            <v>0</v>
          </cell>
          <cell r="J161" t="str">
            <v/>
          </cell>
        </row>
        <row r="162">
          <cell r="G162">
            <v>0</v>
          </cell>
          <cell r="H162">
            <v>0</v>
          </cell>
          <cell r="I162">
            <v>0</v>
          </cell>
          <cell r="J162" t="str">
            <v/>
          </cell>
        </row>
        <row r="163">
          <cell r="G163">
            <v>0</v>
          </cell>
          <cell r="H163">
            <v>0</v>
          </cell>
          <cell r="I163">
            <v>0</v>
          </cell>
          <cell r="J163" t="str">
            <v/>
          </cell>
        </row>
        <row r="164">
          <cell r="G164">
            <v>0</v>
          </cell>
          <cell r="H164">
            <v>0</v>
          </cell>
          <cell r="I164">
            <v>0</v>
          </cell>
          <cell r="J164" t="str">
            <v/>
          </cell>
        </row>
        <row r="165">
          <cell r="G165">
            <v>0</v>
          </cell>
          <cell r="H165">
            <v>0</v>
          </cell>
          <cell r="I165">
            <v>0</v>
          </cell>
          <cell r="J165" t="str">
            <v/>
          </cell>
        </row>
        <row r="166">
          <cell r="G166">
            <v>0</v>
          </cell>
          <cell r="H166">
            <v>0</v>
          </cell>
          <cell r="I166">
            <v>0</v>
          </cell>
          <cell r="J166" t="str">
            <v/>
          </cell>
        </row>
        <row r="167">
          <cell r="G167">
            <v>0</v>
          </cell>
          <cell r="H167">
            <v>0</v>
          </cell>
          <cell r="I167">
            <v>0</v>
          </cell>
          <cell r="J167" t="str">
            <v/>
          </cell>
        </row>
        <row r="168">
          <cell r="G168" t="str">
            <v>-</v>
          </cell>
          <cell r="H168" t="str">
            <v>шт.</v>
          </cell>
          <cell r="I168">
            <v>3</v>
          </cell>
          <cell r="J168">
            <v>0</v>
          </cell>
        </row>
        <row r="169">
          <cell r="G169" t="str">
            <v>ЩВ-0.1</v>
          </cell>
          <cell r="H169" t="str">
            <v>компл.</v>
          </cell>
          <cell r="I169">
            <v>1</v>
          </cell>
          <cell r="J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 t="str">
            <v/>
          </cell>
        </row>
        <row r="171">
          <cell r="G171">
            <v>0</v>
          </cell>
          <cell r="H171">
            <v>0</v>
          </cell>
          <cell r="I171">
            <v>0</v>
          </cell>
          <cell r="J171" t="str">
            <v/>
          </cell>
        </row>
        <row r="172">
          <cell r="G172">
            <v>0</v>
          </cell>
          <cell r="H172">
            <v>0</v>
          </cell>
          <cell r="I172">
            <v>0</v>
          </cell>
          <cell r="J172" t="str">
            <v/>
          </cell>
        </row>
        <row r="173">
          <cell r="G173">
            <v>0</v>
          </cell>
          <cell r="H173">
            <v>0</v>
          </cell>
          <cell r="I173">
            <v>0</v>
          </cell>
          <cell r="J173" t="str">
            <v/>
          </cell>
        </row>
        <row r="174">
          <cell r="G174">
            <v>0</v>
          </cell>
          <cell r="H174">
            <v>0</v>
          </cell>
          <cell r="I174">
            <v>0</v>
          </cell>
          <cell r="J174" t="str">
            <v/>
          </cell>
        </row>
        <row r="175">
          <cell r="G175">
            <v>0</v>
          </cell>
          <cell r="H175">
            <v>0</v>
          </cell>
          <cell r="I175">
            <v>0</v>
          </cell>
          <cell r="J175" t="str">
            <v/>
          </cell>
        </row>
        <row r="176">
          <cell r="G176">
            <v>0</v>
          </cell>
          <cell r="H176">
            <v>0</v>
          </cell>
          <cell r="I176">
            <v>0</v>
          </cell>
          <cell r="J176" t="str">
            <v/>
          </cell>
        </row>
        <row r="177">
          <cell r="G177">
            <v>0</v>
          </cell>
          <cell r="H177">
            <v>0</v>
          </cell>
          <cell r="I177">
            <v>0</v>
          </cell>
          <cell r="J177" t="str">
            <v/>
          </cell>
        </row>
        <row r="178">
          <cell r="G178">
            <v>0</v>
          </cell>
          <cell r="H178">
            <v>0</v>
          </cell>
          <cell r="I178">
            <v>0</v>
          </cell>
          <cell r="J178" t="str">
            <v/>
          </cell>
        </row>
        <row r="179">
          <cell r="G179" t="str">
            <v>ЩВ-0.2</v>
          </cell>
          <cell r="H179" t="str">
            <v>компл.</v>
          </cell>
          <cell r="I179">
            <v>1</v>
          </cell>
          <cell r="J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 t="str">
            <v/>
          </cell>
        </row>
        <row r="181">
          <cell r="G181">
            <v>0</v>
          </cell>
          <cell r="H181">
            <v>0</v>
          </cell>
          <cell r="I181">
            <v>0</v>
          </cell>
          <cell r="J181" t="str">
            <v/>
          </cell>
        </row>
        <row r="182">
          <cell r="G182">
            <v>0</v>
          </cell>
          <cell r="H182">
            <v>0</v>
          </cell>
          <cell r="I182">
            <v>0</v>
          </cell>
          <cell r="J182" t="str">
            <v/>
          </cell>
        </row>
        <row r="183">
          <cell r="G183">
            <v>0</v>
          </cell>
          <cell r="H183">
            <v>0</v>
          </cell>
          <cell r="I183">
            <v>0</v>
          </cell>
          <cell r="J183" t="str">
            <v/>
          </cell>
        </row>
        <row r="184">
          <cell r="G184">
            <v>0</v>
          </cell>
          <cell r="H184">
            <v>0</v>
          </cell>
          <cell r="I184">
            <v>0</v>
          </cell>
          <cell r="J184" t="str">
            <v/>
          </cell>
        </row>
        <row r="185">
          <cell r="G185">
            <v>0</v>
          </cell>
          <cell r="H185">
            <v>0</v>
          </cell>
          <cell r="I185">
            <v>0</v>
          </cell>
          <cell r="J185" t="str">
            <v/>
          </cell>
        </row>
        <row r="186">
          <cell r="G186">
            <v>0</v>
          </cell>
          <cell r="H186">
            <v>0</v>
          </cell>
          <cell r="I186">
            <v>0</v>
          </cell>
          <cell r="J186" t="str">
            <v/>
          </cell>
        </row>
        <row r="187">
          <cell r="G187" t="str">
            <v>ЩВ-0.3</v>
          </cell>
          <cell r="H187" t="str">
            <v>компл.</v>
          </cell>
          <cell r="I187">
            <v>1</v>
          </cell>
          <cell r="J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 t="str">
            <v/>
          </cell>
        </row>
        <row r="189">
          <cell r="G189">
            <v>0</v>
          </cell>
          <cell r="H189">
            <v>0</v>
          </cell>
          <cell r="I189">
            <v>0</v>
          </cell>
          <cell r="J189" t="str">
            <v/>
          </cell>
        </row>
        <row r="190">
          <cell r="G190">
            <v>0</v>
          </cell>
          <cell r="H190">
            <v>0</v>
          </cell>
          <cell r="I190">
            <v>0</v>
          </cell>
          <cell r="J190" t="str">
            <v/>
          </cell>
        </row>
        <row r="191">
          <cell r="G191">
            <v>0</v>
          </cell>
          <cell r="H191">
            <v>0</v>
          </cell>
          <cell r="I191">
            <v>0</v>
          </cell>
          <cell r="J191" t="str">
            <v/>
          </cell>
        </row>
        <row r="192">
          <cell r="G192">
            <v>0</v>
          </cell>
          <cell r="H192">
            <v>0</v>
          </cell>
          <cell r="I192">
            <v>0</v>
          </cell>
          <cell r="J192" t="str">
            <v/>
          </cell>
        </row>
        <row r="193">
          <cell r="G193">
            <v>0</v>
          </cell>
          <cell r="H193">
            <v>0</v>
          </cell>
          <cell r="I193">
            <v>0</v>
          </cell>
          <cell r="J193" t="str">
            <v/>
          </cell>
        </row>
        <row r="194">
          <cell r="G194">
            <v>0</v>
          </cell>
          <cell r="H194">
            <v>0</v>
          </cell>
          <cell r="I194">
            <v>0</v>
          </cell>
          <cell r="J194" t="str">
            <v/>
          </cell>
        </row>
        <row r="195">
          <cell r="G195">
            <v>0</v>
          </cell>
          <cell r="H195">
            <v>0</v>
          </cell>
          <cell r="I195">
            <v>0</v>
          </cell>
          <cell r="J195" t="str">
            <v/>
          </cell>
        </row>
        <row r="196">
          <cell r="G196">
            <v>0</v>
          </cell>
          <cell r="H196">
            <v>0</v>
          </cell>
          <cell r="I196">
            <v>0</v>
          </cell>
          <cell r="J196" t="str">
            <v/>
          </cell>
        </row>
        <row r="197">
          <cell r="G197" t="str">
            <v>ЩС-ЦЗ1,2</v>
          </cell>
          <cell r="H197" t="str">
            <v>компл.</v>
          </cell>
          <cell r="I197">
            <v>2</v>
          </cell>
          <cell r="J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 t="str">
            <v/>
          </cell>
        </row>
        <row r="199">
          <cell r="G199">
            <v>0</v>
          </cell>
          <cell r="H199">
            <v>0</v>
          </cell>
          <cell r="I199">
            <v>0</v>
          </cell>
          <cell r="J199" t="str">
            <v/>
          </cell>
        </row>
        <row r="200">
          <cell r="G200">
            <v>0</v>
          </cell>
          <cell r="H200">
            <v>0</v>
          </cell>
          <cell r="I200">
            <v>0</v>
          </cell>
          <cell r="J200" t="str">
            <v/>
          </cell>
        </row>
        <row r="201">
          <cell r="G201">
            <v>0</v>
          </cell>
          <cell r="H201">
            <v>0</v>
          </cell>
          <cell r="I201">
            <v>0</v>
          </cell>
          <cell r="J201" t="str">
            <v/>
          </cell>
        </row>
        <row r="202">
          <cell r="G202" t="str">
            <v>ЩО-0.1,· ЩО-0.3</v>
          </cell>
          <cell r="H202" t="str">
            <v>компл.</v>
          </cell>
          <cell r="I202">
            <v>2</v>
          </cell>
          <cell r="J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 t="str">
            <v/>
          </cell>
        </row>
        <row r="204">
          <cell r="G204">
            <v>0</v>
          </cell>
          <cell r="H204">
            <v>0</v>
          </cell>
          <cell r="I204">
            <v>0</v>
          </cell>
          <cell r="J204" t="str">
            <v/>
          </cell>
        </row>
        <row r="205">
          <cell r="G205">
            <v>0</v>
          </cell>
          <cell r="H205">
            <v>0</v>
          </cell>
          <cell r="I205">
            <v>0</v>
          </cell>
          <cell r="J205" t="str">
            <v/>
          </cell>
        </row>
        <row r="206">
          <cell r="G206">
            <v>0</v>
          </cell>
          <cell r="H206">
            <v>0</v>
          </cell>
          <cell r="I206">
            <v>0</v>
          </cell>
          <cell r="J206" t="str">
            <v/>
          </cell>
        </row>
        <row r="207">
          <cell r="G207" t="str">
            <v>ЩО-0.2,· ЩО-0.4</v>
          </cell>
          <cell r="H207" t="str">
            <v>компл.</v>
          </cell>
          <cell r="I207">
            <v>2</v>
          </cell>
          <cell r="J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 t="str">
            <v/>
          </cell>
        </row>
        <row r="209">
          <cell r="G209">
            <v>0</v>
          </cell>
          <cell r="H209">
            <v>0</v>
          </cell>
          <cell r="I209">
            <v>0</v>
          </cell>
          <cell r="J209" t="str">
            <v/>
          </cell>
        </row>
        <row r="210">
          <cell r="G210">
            <v>0</v>
          </cell>
          <cell r="H210">
            <v>0</v>
          </cell>
          <cell r="I210">
            <v>0</v>
          </cell>
          <cell r="J210" t="str">
            <v/>
          </cell>
        </row>
        <row r="211">
          <cell r="G211">
            <v>0</v>
          </cell>
          <cell r="H211">
            <v>0</v>
          </cell>
          <cell r="I211">
            <v>0</v>
          </cell>
          <cell r="J211" t="str">
            <v/>
          </cell>
        </row>
        <row r="212">
          <cell r="G212" t="str">
            <v>ЩАО-0.2,·0.3</v>
          </cell>
          <cell r="H212" t="str">
            <v>компл.</v>
          </cell>
          <cell r="I212">
            <v>2</v>
          </cell>
          <cell r="J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 t="str">
            <v/>
          </cell>
        </row>
        <row r="214">
          <cell r="G214">
            <v>0</v>
          </cell>
          <cell r="H214">
            <v>0</v>
          </cell>
          <cell r="I214">
            <v>0</v>
          </cell>
          <cell r="J214" t="str">
            <v/>
          </cell>
        </row>
        <row r="215">
          <cell r="G215">
            <v>0</v>
          </cell>
          <cell r="H215">
            <v>0</v>
          </cell>
          <cell r="I215">
            <v>0</v>
          </cell>
          <cell r="J215" t="str">
            <v/>
          </cell>
        </row>
        <row r="216">
          <cell r="G216">
            <v>0</v>
          </cell>
          <cell r="H216">
            <v>0</v>
          </cell>
          <cell r="I216">
            <v>0</v>
          </cell>
          <cell r="J216" t="str">
            <v/>
          </cell>
        </row>
        <row r="217">
          <cell r="G217" t="str">
            <v>ЩКЛ-0.1, 0.3</v>
          </cell>
          <cell r="H217" t="str">
            <v>компл.</v>
          </cell>
          <cell r="I217">
            <v>2</v>
          </cell>
          <cell r="J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 t="str">
            <v/>
          </cell>
        </row>
        <row r="219">
          <cell r="G219">
            <v>0</v>
          </cell>
          <cell r="H219">
            <v>0</v>
          </cell>
          <cell r="I219">
            <v>0</v>
          </cell>
          <cell r="J219" t="str">
            <v/>
          </cell>
        </row>
        <row r="220">
          <cell r="G220">
            <v>0</v>
          </cell>
          <cell r="H220">
            <v>0</v>
          </cell>
          <cell r="I220">
            <v>0</v>
          </cell>
          <cell r="J220" t="str">
            <v/>
          </cell>
        </row>
        <row r="221">
          <cell r="G221">
            <v>0</v>
          </cell>
          <cell r="H221">
            <v>0</v>
          </cell>
          <cell r="I221">
            <v>0</v>
          </cell>
          <cell r="J221" t="str">
            <v/>
          </cell>
        </row>
        <row r="222">
          <cell r="G222" t="str">
            <v>ЩКЛ-11, 12,14,·4</v>
          </cell>
          <cell r="H222" t="str">
            <v>компл.</v>
          </cell>
          <cell r="I222">
            <v>8</v>
          </cell>
          <cell r="J222">
            <v>0</v>
          </cell>
        </row>
        <row r="223">
          <cell r="G223" t="str">
            <v>ЩКЛ-2.1,2.2,3.1,3.2</v>
          </cell>
          <cell r="H223">
            <v>0</v>
          </cell>
          <cell r="I223">
            <v>0</v>
          </cell>
          <cell r="J223" t="str">
            <v/>
          </cell>
        </row>
        <row r="224">
          <cell r="G224">
            <v>0</v>
          </cell>
          <cell r="H224">
            <v>0</v>
          </cell>
          <cell r="I224">
            <v>0</v>
          </cell>
          <cell r="J224" t="str">
            <v/>
          </cell>
        </row>
        <row r="225">
          <cell r="G225">
            <v>0</v>
          </cell>
          <cell r="H225">
            <v>0</v>
          </cell>
          <cell r="I225">
            <v>0</v>
          </cell>
          <cell r="J225" t="str">
            <v/>
          </cell>
        </row>
        <row r="226">
          <cell r="G226">
            <v>0</v>
          </cell>
          <cell r="H226">
            <v>0</v>
          </cell>
          <cell r="I226">
            <v>0</v>
          </cell>
          <cell r="J226" t="str">
            <v/>
          </cell>
        </row>
        <row r="227">
          <cell r="G227" t="str">
            <v>РЩ-0.1</v>
          </cell>
          <cell r="H227" t="str">
            <v>компл.</v>
          </cell>
          <cell r="I227">
            <v>1</v>
          </cell>
          <cell r="J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 t="str">
            <v/>
          </cell>
        </row>
        <row r="229">
          <cell r="G229">
            <v>0</v>
          </cell>
          <cell r="H229">
            <v>0</v>
          </cell>
          <cell r="I229">
            <v>0</v>
          </cell>
          <cell r="J229" t="str">
            <v/>
          </cell>
        </row>
        <row r="230">
          <cell r="G230">
            <v>0</v>
          </cell>
          <cell r="H230">
            <v>0</v>
          </cell>
          <cell r="I230">
            <v>0</v>
          </cell>
          <cell r="J230" t="str">
            <v/>
          </cell>
        </row>
        <row r="231">
          <cell r="G231">
            <v>0</v>
          </cell>
          <cell r="H231">
            <v>0</v>
          </cell>
          <cell r="I231">
            <v>0</v>
          </cell>
          <cell r="J231" t="str">
            <v/>
          </cell>
        </row>
        <row r="232">
          <cell r="G232">
            <v>0</v>
          </cell>
          <cell r="H232">
            <v>0</v>
          </cell>
          <cell r="I232">
            <v>0</v>
          </cell>
          <cell r="J232" t="str">
            <v/>
          </cell>
        </row>
        <row r="233">
          <cell r="G233">
            <v>0</v>
          </cell>
          <cell r="H233">
            <v>0</v>
          </cell>
          <cell r="I233">
            <v>0</v>
          </cell>
          <cell r="J233" t="str">
            <v/>
          </cell>
        </row>
        <row r="234">
          <cell r="G234" t="str">
            <v>РЩ-1.1</v>
          </cell>
          <cell r="H234" t="str">
            <v>компл.</v>
          </cell>
          <cell r="I234">
            <v>1</v>
          </cell>
          <cell r="J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 t="str">
            <v/>
          </cell>
        </row>
        <row r="236">
          <cell r="G236">
            <v>0</v>
          </cell>
          <cell r="H236">
            <v>0</v>
          </cell>
          <cell r="I236">
            <v>0</v>
          </cell>
          <cell r="J236" t="str">
            <v/>
          </cell>
        </row>
        <row r="237">
          <cell r="G237">
            <v>0</v>
          </cell>
          <cell r="H237">
            <v>0</v>
          </cell>
          <cell r="I237">
            <v>0</v>
          </cell>
          <cell r="J237" t="str">
            <v/>
          </cell>
        </row>
        <row r="238">
          <cell r="G238">
            <v>0</v>
          </cell>
          <cell r="H238">
            <v>0</v>
          </cell>
          <cell r="I238">
            <v>0</v>
          </cell>
          <cell r="J238" t="str">
            <v/>
          </cell>
        </row>
        <row r="239">
          <cell r="G239">
            <v>0</v>
          </cell>
          <cell r="H239">
            <v>0</v>
          </cell>
          <cell r="I239">
            <v>0</v>
          </cell>
          <cell r="J239" t="str">
            <v/>
          </cell>
        </row>
        <row r="240">
          <cell r="G240">
            <v>0</v>
          </cell>
          <cell r="H240">
            <v>0</v>
          </cell>
          <cell r="I240">
            <v>0</v>
          </cell>
          <cell r="J240" t="str">
            <v/>
          </cell>
        </row>
        <row r="241">
          <cell r="G241">
            <v>0</v>
          </cell>
          <cell r="H241">
            <v>0</v>
          </cell>
          <cell r="I241">
            <v>0</v>
          </cell>
          <cell r="J241" t="str">
            <v/>
          </cell>
        </row>
        <row r="242">
          <cell r="G242">
            <v>0</v>
          </cell>
          <cell r="H242">
            <v>0</v>
          </cell>
          <cell r="I242">
            <v>0</v>
          </cell>
          <cell r="J242" t="str">
            <v/>
          </cell>
        </row>
        <row r="243">
          <cell r="G243" t="str">
            <v>РЩ-1.2</v>
          </cell>
          <cell r="H243" t="str">
            <v>компл.</v>
          </cell>
          <cell r="I243">
            <v>1</v>
          </cell>
          <cell r="J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 t="str">
            <v/>
          </cell>
        </row>
        <row r="245">
          <cell r="G245">
            <v>0</v>
          </cell>
          <cell r="H245">
            <v>0</v>
          </cell>
          <cell r="I245">
            <v>0</v>
          </cell>
          <cell r="J245" t="str">
            <v/>
          </cell>
        </row>
        <row r="246">
          <cell r="G246">
            <v>0</v>
          </cell>
          <cell r="H246">
            <v>0</v>
          </cell>
          <cell r="I246">
            <v>0</v>
          </cell>
          <cell r="J246" t="str">
            <v/>
          </cell>
        </row>
        <row r="247">
          <cell r="G247">
            <v>0</v>
          </cell>
          <cell r="H247">
            <v>0</v>
          </cell>
          <cell r="I247">
            <v>0</v>
          </cell>
          <cell r="J247" t="str">
            <v/>
          </cell>
        </row>
        <row r="248">
          <cell r="G248">
            <v>0</v>
          </cell>
          <cell r="H248">
            <v>0</v>
          </cell>
          <cell r="I248">
            <v>0</v>
          </cell>
          <cell r="J248" t="str">
            <v/>
          </cell>
        </row>
        <row r="249">
          <cell r="G249">
            <v>0</v>
          </cell>
          <cell r="H249">
            <v>0</v>
          </cell>
          <cell r="I249">
            <v>0</v>
          </cell>
          <cell r="J249" t="str">
            <v/>
          </cell>
        </row>
        <row r="250">
          <cell r="G250">
            <v>0</v>
          </cell>
          <cell r="H250">
            <v>0</v>
          </cell>
          <cell r="I250">
            <v>0</v>
          </cell>
          <cell r="J250" t="str">
            <v/>
          </cell>
        </row>
        <row r="251">
          <cell r="G251">
            <v>0</v>
          </cell>
          <cell r="H251">
            <v>0</v>
          </cell>
          <cell r="I251">
            <v>0</v>
          </cell>
          <cell r="J251" t="str">
            <v/>
          </cell>
        </row>
        <row r="252">
          <cell r="G252">
            <v>0</v>
          </cell>
          <cell r="H252">
            <v>0</v>
          </cell>
          <cell r="I252">
            <v>0</v>
          </cell>
          <cell r="J252" t="str">
            <v/>
          </cell>
        </row>
        <row r="253">
          <cell r="G253">
            <v>0</v>
          </cell>
          <cell r="H253">
            <v>0</v>
          </cell>
          <cell r="I253">
            <v>0</v>
          </cell>
          <cell r="J253" t="str">
            <v/>
          </cell>
        </row>
        <row r="254">
          <cell r="G254">
            <v>0</v>
          </cell>
          <cell r="H254">
            <v>0</v>
          </cell>
          <cell r="I254">
            <v>0</v>
          </cell>
          <cell r="J254" t="str">
            <v/>
          </cell>
        </row>
        <row r="255">
          <cell r="G255" t="str">
            <v>РЩ-1.3</v>
          </cell>
          <cell r="H255" t="str">
            <v>компл.</v>
          </cell>
          <cell r="I255">
            <v>1</v>
          </cell>
          <cell r="J255">
            <v>0</v>
          </cell>
        </row>
        <row r="256">
          <cell r="G256">
            <v>0</v>
          </cell>
          <cell r="H256">
            <v>0</v>
          </cell>
          <cell r="I256">
            <v>0</v>
          </cell>
          <cell r="J256" t="str">
            <v/>
          </cell>
        </row>
        <row r="257">
          <cell r="G257">
            <v>0</v>
          </cell>
          <cell r="H257">
            <v>0</v>
          </cell>
          <cell r="I257">
            <v>0</v>
          </cell>
          <cell r="J257" t="str">
            <v/>
          </cell>
        </row>
        <row r="258">
          <cell r="G258">
            <v>0</v>
          </cell>
          <cell r="H258">
            <v>0</v>
          </cell>
          <cell r="I258">
            <v>0</v>
          </cell>
          <cell r="J258" t="str">
            <v/>
          </cell>
        </row>
        <row r="259">
          <cell r="G259">
            <v>0</v>
          </cell>
          <cell r="H259">
            <v>0</v>
          </cell>
          <cell r="I259">
            <v>0</v>
          </cell>
          <cell r="J259" t="str">
            <v/>
          </cell>
        </row>
        <row r="260">
          <cell r="G260">
            <v>0</v>
          </cell>
          <cell r="H260">
            <v>0</v>
          </cell>
          <cell r="I260">
            <v>0</v>
          </cell>
          <cell r="J260" t="str">
            <v/>
          </cell>
        </row>
        <row r="261">
          <cell r="G261">
            <v>0</v>
          </cell>
          <cell r="H261">
            <v>0</v>
          </cell>
          <cell r="I261">
            <v>0</v>
          </cell>
          <cell r="J261" t="str">
            <v/>
          </cell>
        </row>
        <row r="262">
          <cell r="G262">
            <v>0</v>
          </cell>
          <cell r="H262">
            <v>0</v>
          </cell>
          <cell r="I262">
            <v>0</v>
          </cell>
          <cell r="J262" t="str">
            <v/>
          </cell>
        </row>
        <row r="263">
          <cell r="G263" t="str">
            <v>РЩ-1.4</v>
          </cell>
          <cell r="H263" t="str">
            <v>компл.</v>
          </cell>
          <cell r="I263">
            <v>1</v>
          </cell>
          <cell r="J263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 t="str">
            <v/>
          </cell>
        </row>
        <row r="265">
          <cell r="G265">
            <v>0</v>
          </cell>
          <cell r="H265">
            <v>0</v>
          </cell>
          <cell r="I265">
            <v>0</v>
          </cell>
          <cell r="J265" t="str">
            <v/>
          </cell>
        </row>
        <row r="266">
          <cell r="G266">
            <v>0</v>
          </cell>
          <cell r="H266">
            <v>0</v>
          </cell>
          <cell r="I266">
            <v>0</v>
          </cell>
          <cell r="J266" t="str">
            <v/>
          </cell>
        </row>
        <row r="267">
          <cell r="G267">
            <v>0</v>
          </cell>
          <cell r="H267">
            <v>0</v>
          </cell>
          <cell r="I267">
            <v>0</v>
          </cell>
          <cell r="J267" t="str">
            <v/>
          </cell>
        </row>
        <row r="268">
          <cell r="G268">
            <v>0</v>
          </cell>
          <cell r="H268">
            <v>0</v>
          </cell>
          <cell r="I268">
            <v>0</v>
          </cell>
          <cell r="J268" t="str">
            <v/>
          </cell>
        </row>
        <row r="269">
          <cell r="G269">
            <v>0</v>
          </cell>
          <cell r="H269">
            <v>0</v>
          </cell>
          <cell r="I269">
            <v>0</v>
          </cell>
          <cell r="J269" t="str">
            <v/>
          </cell>
        </row>
        <row r="270">
          <cell r="G270">
            <v>0</v>
          </cell>
          <cell r="H270">
            <v>0</v>
          </cell>
          <cell r="I270">
            <v>0</v>
          </cell>
          <cell r="J270" t="str">
            <v/>
          </cell>
        </row>
        <row r="271">
          <cell r="G271" t="str">
            <v>РЩ-1.5</v>
          </cell>
          <cell r="H271" t="str">
            <v>компл.</v>
          </cell>
          <cell r="I271">
            <v>1</v>
          </cell>
          <cell r="J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 t="str">
            <v/>
          </cell>
        </row>
        <row r="273">
          <cell r="G273">
            <v>0</v>
          </cell>
          <cell r="H273">
            <v>0</v>
          </cell>
          <cell r="I273">
            <v>0</v>
          </cell>
          <cell r="J273" t="str">
            <v/>
          </cell>
        </row>
        <row r="274">
          <cell r="G274">
            <v>0</v>
          </cell>
          <cell r="H274">
            <v>0</v>
          </cell>
          <cell r="I274">
            <v>0</v>
          </cell>
          <cell r="J274" t="str">
            <v/>
          </cell>
        </row>
        <row r="275">
          <cell r="G275">
            <v>0</v>
          </cell>
          <cell r="H275">
            <v>0</v>
          </cell>
          <cell r="I275">
            <v>0</v>
          </cell>
          <cell r="J275" t="str">
            <v/>
          </cell>
        </row>
        <row r="276">
          <cell r="G276">
            <v>0</v>
          </cell>
          <cell r="H276">
            <v>0</v>
          </cell>
          <cell r="I276">
            <v>0</v>
          </cell>
          <cell r="J276" t="str">
            <v/>
          </cell>
        </row>
        <row r="277">
          <cell r="G277">
            <v>0</v>
          </cell>
          <cell r="H277">
            <v>0</v>
          </cell>
          <cell r="I277">
            <v>0</v>
          </cell>
          <cell r="J277" t="str">
            <v/>
          </cell>
        </row>
        <row r="278">
          <cell r="G278">
            <v>0</v>
          </cell>
          <cell r="H278">
            <v>0</v>
          </cell>
          <cell r="I278">
            <v>0</v>
          </cell>
          <cell r="J278" t="str">
            <v/>
          </cell>
        </row>
        <row r="279">
          <cell r="G279">
            <v>0</v>
          </cell>
          <cell r="H279">
            <v>0</v>
          </cell>
          <cell r="I279">
            <v>0</v>
          </cell>
          <cell r="J279" t="str">
            <v/>
          </cell>
        </row>
        <row r="280">
          <cell r="G280">
            <v>0</v>
          </cell>
          <cell r="H280">
            <v>0</v>
          </cell>
          <cell r="I280">
            <v>0</v>
          </cell>
          <cell r="J280" t="str">
            <v/>
          </cell>
        </row>
        <row r="281">
          <cell r="G281" t="str">
            <v>ЩС-1</v>
          </cell>
          <cell r="H281" t="str">
            <v>компл.</v>
          </cell>
          <cell r="I281">
            <v>1</v>
          </cell>
          <cell r="J281">
            <v>0</v>
          </cell>
        </row>
        <row r="282">
          <cell r="G282">
            <v>0</v>
          </cell>
          <cell r="H282">
            <v>0</v>
          </cell>
          <cell r="I282">
            <v>0</v>
          </cell>
          <cell r="J282" t="str">
            <v/>
          </cell>
        </row>
        <row r="283">
          <cell r="G283">
            <v>0</v>
          </cell>
          <cell r="H283">
            <v>0</v>
          </cell>
          <cell r="I283">
            <v>0</v>
          </cell>
          <cell r="J283" t="str">
            <v/>
          </cell>
        </row>
        <row r="284">
          <cell r="G284">
            <v>0</v>
          </cell>
          <cell r="H284">
            <v>0</v>
          </cell>
          <cell r="I284">
            <v>0</v>
          </cell>
          <cell r="J284" t="str">
            <v/>
          </cell>
        </row>
        <row r="285">
          <cell r="G285">
            <v>0</v>
          </cell>
          <cell r="H285">
            <v>0</v>
          </cell>
          <cell r="I285">
            <v>0</v>
          </cell>
          <cell r="J285" t="str">
            <v/>
          </cell>
        </row>
        <row r="286">
          <cell r="G286">
            <v>0</v>
          </cell>
          <cell r="H286">
            <v>0</v>
          </cell>
          <cell r="I286">
            <v>0</v>
          </cell>
          <cell r="J286" t="str">
            <v/>
          </cell>
        </row>
        <row r="287">
          <cell r="G287">
            <v>0</v>
          </cell>
          <cell r="H287">
            <v>0</v>
          </cell>
          <cell r="I287">
            <v>0</v>
          </cell>
          <cell r="J287" t="str">
            <v/>
          </cell>
        </row>
        <row r="288">
          <cell r="G288">
            <v>0</v>
          </cell>
          <cell r="H288">
            <v>0</v>
          </cell>
          <cell r="I288">
            <v>0</v>
          </cell>
          <cell r="J288" t="str">
            <v/>
          </cell>
        </row>
        <row r="289">
          <cell r="G289">
            <v>0</v>
          </cell>
          <cell r="H289">
            <v>0</v>
          </cell>
          <cell r="I289">
            <v>0</v>
          </cell>
          <cell r="J289" t="str">
            <v/>
          </cell>
        </row>
        <row r="290">
          <cell r="G290" t="str">
            <v>ЩВ-1.1</v>
          </cell>
          <cell r="H290" t="str">
            <v>компл.</v>
          </cell>
          <cell r="I290">
            <v>1</v>
          </cell>
          <cell r="J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 t="str">
            <v/>
          </cell>
        </row>
        <row r="292">
          <cell r="G292">
            <v>0</v>
          </cell>
          <cell r="H292">
            <v>0</v>
          </cell>
          <cell r="I292">
            <v>0</v>
          </cell>
          <cell r="J292" t="str">
            <v/>
          </cell>
        </row>
        <row r="293">
          <cell r="G293">
            <v>0</v>
          </cell>
          <cell r="H293">
            <v>0</v>
          </cell>
          <cell r="I293">
            <v>0</v>
          </cell>
          <cell r="J293" t="str">
            <v/>
          </cell>
        </row>
        <row r="294">
          <cell r="G294">
            <v>0</v>
          </cell>
          <cell r="H294">
            <v>0</v>
          </cell>
          <cell r="I294">
            <v>0</v>
          </cell>
          <cell r="J294" t="str">
            <v/>
          </cell>
        </row>
        <row r="295">
          <cell r="G295">
            <v>0</v>
          </cell>
          <cell r="H295">
            <v>0</v>
          </cell>
          <cell r="I295">
            <v>0</v>
          </cell>
          <cell r="J295" t="str">
            <v/>
          </cell>
        </row>
        <row r="296">
          <cell r="G296">
            <v>0</v>
          </cell>
          <cell r="H296">
            <v>0</v>
          </cell>
          <cell r="I296">
            <v>0</v>
          </cell>
          <cell r="J296" t="str">
            <v/>
          </cell>
        </row>
        <row r="297">
          <cell r="G297">
            <v>0</v>
          </cell>
          <cell r="H297">
            <v>0</v>
          </cell>
          <cell r="I297">
            <v>0</v>
          </cell>
          <cell r="J297" t="str">
            <v/>
          </cell>
        </row>
        <row r="298">
          <cell r="G298">
            <v>0</v>
          </cell>
          <cell r="H298">
            <v>0</v>
          </cell>
          <cell r="I298">
            <v>0</v>
          </cell>
          <cell r="J298" t="str">
            <v/>
          </cell>
        </row>
        <row r="299">
          <cell r="G299" t="str">
            <v>ЩС-Х</v>
          </cell>
          <cell r="H299" t="str">
            <v>компл.</v>
          </cell>
          <cell r="I299">
            <v>1</v>
          </cell>
          <cell r="J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 t="str">
            <v/>
          </cell>
        </row>
        <row r="301">
          <cell r="G301">
            <v>0</v>
          </cell>
          <cell r="H301">
            <v>0</v>
          </cell>
          <cell r="I301">
            <v>0</v>
          </cell>
          <cell r="J301" t="str">
            <v/>
          </cell>
        </row>
        <row r="302">
          <cell r="G302">
            <v>0</v>
          </cell>
          <cell r="H302">
            <v>0</v>
          </cell>
          <cell r="I302">
            <v>0</v>
          </cell>
          <cell r="J302" t="str">
            <v/>
          </cell>
        </row>
        <row r="303">
          <cell r="G303">
            <v>0</v>
          </cell>
          <cell r="H303">
            <v>0</v>
          </cell>
          <cell r="I303">
            <v>0</v>
          </cell>
          <cell r="J303" t="str">
            <v/>
          </cell>
        </row>
        <row r="304">
          <cell r="G304">
            <v>0</v>
          </cell>
          <cell r="H304">
            <v>0</v>
          </cell>
          <cell r="I304">
            <v>0</v>
          </cell>
          <cell r="J304" t="str">
            <v/>
          </cell>
        </row>
        <row r="305">
          <cell r="G305">
            <v>0</v>
          </cell>
          <cell r="H305">
            <v>0</v>
          </cell>
          <cell r="I305">
            <v>0</v>
          </cell>
          <cell r="J305" t="str">
            <v/>
          </cell>
        </row>
        <row r="306">
          <cell r="G306">
            <v>0</v>
          </cell>
          <cell r="H306">
            <v>0</v>
          </cell>
          <cell r="I306">
            <v>0</v>
          </cell>
          <cell r="J306" t="str">
            <v/>
          </cell>
        </row>
        <row r="307">
          <cell r="G307">
            <v>0</v>
          </cell>
          <cell r="H307">
            <v>0</v>
          </cell>
          <cell r="I307">
            <v>0</v>
          </cell>
          <cell r="J307" t="str">
            <v/>
          </cell>
        </row>
        <row r="308">
          <cell r="G308" t="str">
            <v>РЩ-1.6</v>
          </cell>
          <cell r="H308" t="str">
            <v>компл.</v>
          </cell>
          <cell r="I308">
            <v>1</v>
          </cell>
          <cell r="J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 t="str">
            <v/>
          </cell>
        </row>
        <row r="310">
          <cell r="G310">
            <v>0</v>
          </cell>
          <cell r="H310">
            <v>0</v>
          </cell>
          <cell r="I310">
            <v>0</v>
          </cell>
          <cell r="J310" t="str">
            <v/>
          </cell>
        </row>
        <row r="311">
          <cell r="G311">
            <v>0</v>
          </cell>
          <cell r="H311">
            <v>0</v>
          </cell>
          <cell r="I311">
            <v>0</v>
          </cell>
          <cell r="J311" t="str">
            <v/>
          </cell>
        </row>
        <row r="312">
          <cell r="G312">
            <v>0</v>
          </cell>
          <cell r="H312">
            <v>0</v>
          </cell>
          <cell r="I312">
            <v>0</v>
          </cell>
          <cell r="J312" t="str">
            <v/>
          </cell>
        </row>
        <row r="313">
          <cell r="G313">
            <v>0</v>
          </cell>
          <cell r="H313">
            <v>0</v>
          </cell>
          <cell r="I313">
            <v>0</v>
          </cell>
          <cell r="J313" t="str">
            <v/>
          </cell>
        </row>
        <row r="314">
          <cell r="G314">
            <v>0</v>
          </cell>
          <cell r="H314">
            <v>0</v>
          </cell>
          <cell r="I314">
            <v>0</v>
          </cell>
          <cell r="J314" t="str">
            <v/>
          </cell>
        </row>
        <row r="315">
          <cell r="G315">
            <v>0</v>
          </cell>
          <cell r="H315">
            <v>0</v>
          </cell>
          <cell r="I315">
            <v>0</v>
          </cell>
          <cell r="J315" t="str">
            <v/>
          </cell>
        </row>
        <row r="316">
          <cell r="G316">
            <v>0</v>
          </cell>
          <cell r="H316">
            <v>0</v>
          </cell>
          <cell r="I316">
            <v>0</v>
          </cell>
          <cell r="J316" t="str">
            <v/>
          </cell>
        </row>
        <row r="317">
          <cell r="G317">
            <v>0</v>
          </cell>
          <cell r="H317">
            <v>0</v>
          </cell>
          <cell r="I317">
            <v>0</v>
          </cell>
          <cell r="J317" t="str">
            <v/>
          </cell>
        </row>
        <row r="318">
          <cell r="G318">
            <v>0</v>
          </cell>
          <cell r="H318">
            <v>0</v>
          </cell>
          <cell r="I318">
            <v>0</v>
          </cell>
          <cell r="J318" t="str">
            <v/>
          </cell>
        </row>
        <row r="319">
          <cell r="G319">
            <v>0</v>
          </cell>
          <cell r="H319">
            <v>0</v>
          </cell>
          <cell r="I319">
            <v>0</v>
          </cell>
          <cell r="J319" t="str">
            <v/>
          </cell>
        </row>
        <row r="320">
          <cell r="G320">
            <v>0</v>
          </cell>
          <cell r="H320">
            <v>0</v>
          </cell>
          <cell r="I320">
            <v>0</v>
          </cell>
          <cell r="J320" t="str">
            <v/>
          </cell>
        </row>
        <row r="321">
          <cell r="G321">
            <v>0</v>
          </cell>
          <cell r="H321">
            <v>0</v>
          </cell>
          <cell r="I321">
            <v>0</v>
          </cell>
          <cell r="J321" t="str">
            <v/>
          </cell>
        </row>
        <row r="322">
          <cell r="G322">
            <v>0</v>
          </cell>
          <cell r="H322">
            <v>0</v>
          </cell>
          <cell r="I322">
            <v>0</v>
          </cell>
          <cell r="J322" t="str">
            <v/>
          </cell>
        </row>
        <row r="323">
          <cell r="G323" t="str">
            <v>ЩО-1.1</v>
          </cell>
          <cell r="H323" t="str">
            <v>компл.</v>
          </cell>
          <cell r="I323">
            <v>1</v>
          </cell>
          <cell r="J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 t="str">
            <v/>
          </cell>
        </row>
        <row r="325">
          <cell r="G325">
            <v>0</v>
          </cell>
          <cell r="H325">
            <v>0</v>
          </cell>
          <cell r="I325">
            <v>0</v>
          </cell>
          <cell r="J325" t="str">
            <v/>
          </cell>
        </row>
        <row r="326">
          <cell r="G326">
            <v>0</v>
          </cell>
          <cell r="H326">
            <v>0</v>
          </cell>
          <cell r="I326">
            <v>0</v>
          </cell>
          <cell r="J326" t="str">
            <v/>
          </cell>
        </row>
        <row r="327">
          <cell r="G327">
            <v>0</v>
          </cell>
          <cell r="H327">
            <v>0</v>
          </cell>
          <cell r="I327">
            <v>0</v>
          </cell>
          <cell r="J327" t="str">
            <v/>
          </cell>
        </row>
        <row r="328">
          <cell r="G328">
            <v>0</v>
          </cell>
          <cell r="H328">
            <v>0</v>
          </cell>
          <cell r="I328">
            <v>0</v>
          </cell>
          <cell r="J328" t="str">
            <v/>
          </cell>
        </row>
        <row r="329">
          <cell r="G329" t="str">
            <v>ЩО-1.3</v>
          </cell>
          <cell r="H329" t="str">
            <v>компл.</v>
          </cell>
          <cell r="I329">
            <v>1</v>
          </cell>
          <cell r="J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 t="str">
            <v/>
          </cell>
        </row>
        <row r="331">
          <cell r="G331">
            <v>0</v>
          </cell>
          <cell r="H331">
            <v>0</v>
          </cell>
          <cell r="I331">
            <v>0</v>
          </cell>
          <cell r="J331" t="str">
            <v/>
          </cell>
        </row>
        <row r="332">
          <cell r="G332">
            <v>0</v>
          </cell>
          <cell r="H332">
            <v>0</v>
          </cell>
          <cell r="I332">
            <v>0</v>
          </cell>
          <cell r="J332" t="str">
            <v/>
          </cell>
        </row>
        <row r="333">
          <cell r="G333">
            <v>0</v>
          </cell>
          <cell r="H333">
            <v>0</v>
          </cell>
          <cell r="I333">
            <v>0</v>
          </cell>
          <cell r="J333" t="str">
            <v/>
          </cell>
        </row>
        <row r="334">
          <cell r="G334">
            <v>0</v>
          </cell>
          <cell r="H334">
            <v>0</v>
          </cell>
          <cell r="I334">
            <v>0</v>
          </cell>
          <cell r="J334" t="str">
            <v/>
          </cell>
        </row>
        <row r="335">
          <cell r="G335" t="str">
            <v>ЩО-1.4</v>
          </cell>
          <cell r="H335" t="str">
            <v>компл.</v>
          </cell>
          <cell r="I335">
            <v>1</v>
          </cell>
          <cell r="J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 t="str">
            <v/>
          </cell>
        </row>
        <row r="337">
          <cell r="G337">
            <v>0</v>
          </cell>
          <cell r="H337">
            <v>0</v>
          </cell>
          <cell r="I337">
            <v>0</v>
          </cell>
          <cell r="J337" t="str">
            <v/>
          </cell>
        </row>
        <row r="338">
          <cell r="G338">
            <v>0</v>
          </cell>
          <cell r="H338">
            <v>0</v>
          </cell>
          <cell r="I338">
            <v>0</v>
          </cell>
          <cell r="J338" t="str">
            <v/>
          </cell>
        </row>
        <row r="339">
          <cell r="G339">
            <v>0</v>
          </cell>
          <cell r="H339">
            <v>0</v>
          </cell>
          <cell r="I339">
            <v>0</v>
          </cell>
          <cell r="J339" t="str">
            <v/>
          </cell>
        </row>
        <row r="340">
          <cell r="G340">
            <v>0</v>
          </cell>
          <cell r="H340">
            <v>0</v>
          </cell>
          <cell r="I340">
            <v>0</v>
          </cell>
          <cell r="J340" t="str">
            <v/>
          </cell>
        </row>
        <row r="341">
          <cell r="G341" t="str">
            <v>ЩО-1.2</v>
          </cell>
          <cell r="H341" t="str">
            <v>компл.</v>
          </cell>
          <cell r="I341">
            <v>1</v>
          </cell>
          <cell r="J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 t="str">
            <v/>
          </cell>
        </row>
        <row r="343">
          <cell r="G343">
            <v>0</v>
          </cell>
          <cell r="H343">
            <v>0</v>
          </cell>
          <cell r="I343">
            <v>0</v>
          </cell>
          <cell r="J343" t="str">
            <v/>
          </cell>
        </row>
        <row r="344">
          <cell r="G344">
            <v>0</v>
          </cell>
          <cell r="H344">
            <v>0</v>
          </cell>
          <cell r="I344">
            <v>0</v>
          </cell>
          <cell r="J344" t="str">
            <v/>
          </cell>
        </row>
        <row r="345">
          <cell r="G345">
            <v>0</v>
          </cell>
          <cell r="H345">
            <v>0</v>
          </cell>
          <cell r="I345">
            <v>0</v>
          </cell>
          <cell r="J345" t="str">
            <v/>
          </cell>
        </row>
        <row r="346">
          <cell r="G346">
            <v>0</v>
          </cell>
          <cell r="H346">
            <v>0</v>
          </cell>
          <cell r="I346">
            <v>0</v>
          </cell>
          <cell r="J346" t="str">
            <v/>
          </cell>
        </row>
        <row r="347">
          <cell r="G347" t="str">
            <v>РЩ-2.1</v>
          </cell>
          <cell r="H347" t="str">
            <v>компл.</v>
          </cell>
          <cell r="I347">
            <v>1</v>
          </cell>
          <cell r="J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 t="str">
            <v/>
          </cell>
        </row>
        <row r="349">
          <cell r="G349">
            <v>0</v>
          </cell>
          <cell r="H349">
            <v>0</v>
          </cell>
          <cell r="I349">
            <v>0</v>
          </cell>
          <cell r="J349" t="str">
            <v/>
          </cell>
        </row>
        <row r="350">
          <cell r="G350">
            <v>0</v>
          </cell>
          <cell r="H350">
            <v>0</v>
          </cell>
          <cell r="I350">
            <v>0</v>
          </cell>
          <cell r="J350" t="str">
            <v/>
          </cell>
        </row>
        <row r="351">
          <cell r="G351">
            <v>0</v>
          </cell>
          <cell r="H351">
            <v>0</v>
          </cell>
          <cell r="I351">
            <v>0</v>
          </cell>
          <cell r="J351" t="str">
            <v/>
          </cell>
        </row>
        <row r="352">
          <cell r="G352">
            <v>0</v>
          </cell>
          <cell r="H352">
            <v>0</v>
          </cell>
          <cell r="I352">
            <v>0</v>
          </cell>
          <cell r="J352" t="str">
            <v/>
          </cell>
        </row>
        <row r="353">
          <cell r="G353">
            <v>0</v>
          </cell>
          <cell r="H353">
            <v>0</v>
          </cell>
          <cell r="I353">
            <v>0</v>
          </cell>
          <cell r="J353" t="str">
            <v/>
          </cell>
        </row>
        <row r="354">
          <cell r="G354">
            <v>0</v>
          </cell>
          <cell r="H354">
            <v>0</v>
          </cell>
          <cell r="I354">
            <v>0</v>
          </cell>
          <cell r="J354" t="str">
            <v/>
          </cell>
        </row>
        <row r="355">
          <cell r="G355" t="str">
            <v>РЩ-2.2</v>
          </cell>
          <cell r="H355" t="str">
            <v>компл.</v>
          </cell>
          <cell r="I355">
            <v>1</v>
          </cell>
          <cell r="J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 t="str">
            <v/>
          </cell>
        </row>
        <row r="357">
          <cell r="G357">
            <v>0</v>
          </cell>
          <cell r="H357">
            <v>0</v>
          </cell>
          <cell r="I357">
            <v>0</v>
          </cell>
          <cell r="J357" t="str">
            <v/>
          </cell>
        </row>
        <row r="358">
          <cell r="G358">
            <v>0</v>
          </cell>
          <cell r="H358">
            <v>0</v>
          </cell>
          <cell r="I358">
            <v>0</v>
          </cell>
          <cell r="J358" t="str">
            <v/>
          </cell>
        </row>
        <row r="359">
          <cell r="G359">
            <v>0</v>
          </cell>
          <cell r="H359">
            <v>0</v>
          </cell>
          <cell r="I359">
            <v>0</v>
          </cell>
          <cell r="J359" t="str">
            <v/>
          </cell>
        </row>
        <row r="360">
          <cell r="G360">
            <v>0</v>
          </cell>
          <cell r="H360">
            <v>0</v>
          </cell>
          <cell r="I360">
            <v>0</v>
          </cell>
          <cell r="J360" t="str">
            <v/>
          </cell>
        </row>
        <row r="361">
          <cell r="G361">
            <v>0</v>
          </cell>
          <cell r="H361">
            <v>0</v>
          </cell>
          <cell r="I361">
            <v>0</v>
          </cell>
          <cell r="J361" t="str">
            <v/>
          </cell>
        </row>
        <row r="362">
          <cell r="G362" t="str">
            <v>РЩ-2.3</v>
          </cell>
          <cell r="H362" t="str">
            <v>компл.</v>
          </cell>
          <cell r="I362">
            <v>1</v>
          </cell>
          <cell r="J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 t="str">
            <v/>
          </cell>
        </row>
        <row r="364">
          <cell r="G364">
            <v>0</v>
          </cell>
          <cell r="H364">
            <v>0</v>
          </cell>
          <cell r="I364">
            <v>0</v>
          </cell>
          <cell r="J364" t="str">
            <v/>
          </cell>
        </row>
        <row r="365">
          <cell r="G365">
            <v>0</v>
          </cell>
          <cell r="H365">
            <v>0</v>
          </cell>
          <cell r="I365">
            <v>0</v>
          </cell>
          <cell r="J365" t="str">
            <v/>
          </cell>
        </row>
        <row r="366">
          <cell r="G366">
            <v>0</v>
          </cell>
          <cell r="H366">
            <v>0</v>
          </cell>
          <cell r="I366">
            <v>0</v>
          </cell>
          <cell r="J366" t="str">
            <v/>
          </cell>
        </row>
        <row r="367">
          <cell r="G367">
            <v>0</v>
          </cell>
          <cell r="H367">
            <v>0</v>
          </cell>
          <cell r="I367">
            <v>0</v>
          </cell>
          <cell r="J367" t="str">
            <v/>
          </cell>
        </row>
        <row r="368">
          <cell r="G368">
            <v>0</v>
          </cell>
          <cell r="H368">
            <v>0</v>
          </cell>
          <cell r="I368">
            <v>0</v>
          </cell>
          <cell r="J368" t="str">
            <v/>
          </cell>
        </row>
        <row r="369">
          <cell r="G369">
            <v>0</v>
          </cell>
          <cell r="H369">
            <v>0</v>
          </cell>
          <cell r="I369">
            <v>0</v>
          </cell>
          <cell r="J369" t="str">
            <v/>
          </cell>
        </row>
        <row r="370">
          <cell r="G370" t="str">
            <v>РЩ-2.4</v>
          </cell>
          <cell r="H370" t="str">
            <v>компл.</v>
          </cell>
          <cell r="I370">
            <v>1</v>
          </cell>
          <cell r="J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 t="str">
            <v/>
          </cell>
        </row>
        <row r="372">
          <cell r="G372">
            <v>0</v>
          </cell>
          <cell r="H372">
            <v>0</v>
          </cell>
          <cell r="I372">
            <v>0</v>
          </cell>
          <cell r="J372" t="str">
            <v/>
          </cell>
        </row>
        <row r="373">
          <cell r="G373">
            <v>0</v>
          </cell>
          <cell r="H373">
            <v>0</v>
          </cell>
          <cell r="I373">
            <v>0</v>
          </cell>
          <cell r="J373" t="str">
            <v/>
          </cell>
        </row>
        <row r="374">
          <cell r="G374">
            <v>0</v>
          </cell>
          <cell r="H374">
            <v>0</v>
          </cell>
          <cell r="I374">
            <v>0</v>
          </cell>
          <cell r="J374" t="str">
            <v/>
          </cell>
        </row>
        <row r="375">
          <cell r="G375">
            <v>0</v>
          </cell>
          <cell r="H375">
            <v>0</v>
          </cell>
          <cell r="I375">
            <v>0</v>
          </cell>
          <cell r="J375" t="str">
            <v/>
          </cell>
        </row>
        <row r="376">
          <cell r="G376">
            <v>0</v>
          </cell>
          <cell r="H376">
            <v>0</v>
          </cell>
          <cell r="I376">
            <v>0</v>
          </cell>
          <cell r="J376" t="str">
            <v/>
          </cell>
        </row>
        <row r="377">
          <cell r="G377">
            <v>0</v>
          </cell>
          <cell r="H377">
            <v>0</v>
          </cell>
          <cell r="I377">
            <v>0</v>
          </cell>
          <cell r="J377" t="str">
            <v/>
          </cell>
        </row>
        <row r="378">
          <cell r="G378" t="str">
            <v>РЩ-3.1</v>
          </cell>
          <cell r="H378" t="str">
            <v>компл.</v>
          </cell>
          <cell r="I378">
            <v>1</v>
          </cell>
          <cell r="J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 t="str">
            <v/>
          </cell>
        </row>
        <row r="380">
          <cell r="G380">
            <v>0</v>
          </cell>
          <cell r="H380">
            <v>0</v>
          </cell>
          <cell r="I380">
            <v>0</v>
          </cell>
          <cell r="J380" t="str">
            <v/>
          </cell>
        </row>
        <row r="381">
          <cell r="G381">
            <v>0</v>
          </cell>
          <cell r="H381">
            <v>0</v>
          </cell>
          <cell r="I381">
            <v>0</v>
          </cell>
          <cell r="J381" t="str">
            <v/>
          </cell>
        </row>
        <row r="382">
          <cell r="G382">
            <v>0</v>
          </cell>
          <cell r="H382">
            <v>0</v>
          </cell>
          <cell r="I382">
            <v>0</v>
          </cell>
          <cell r="J382" t="str">
            <v/>
          </cell>
        </row>
        <row r="383">
          <cell r="G383">
            <v>0</v>
          </cell>
          <cell r="H383">
            <v>0</v>
          </cell>
          <cell r="I383">
            <v>0</v>
          </cell>
          <cell r="J383" t="str">
            <v/>
          </cell>
        </row>
        <row r="384">
          <cell r="G384">
            <v>0</v>
          </cell>
          <cell r="H384">
            <v>0</v>
          </cell>
          <cell r="I384">
            <v>0</v>
          </cell>
          <cell r="J384" t="str">
            <v/>
          </cell>
        </row>
        <row r="385">
          <cell r="G385">
            <v>0</v>
          </cell>
          <cell r="H385">
            <v>0</v>
          </cell>
          <cell r="I385">
            <v>0</v>
          </cell>
          <cell r="J385" t="str">
            <v/>
          </cell>
        </row>
        <row r="386">
          <cell r="G386">
            <v>0</v>
          </cell>
          <cell r="H386">
            <v>0</v>
          </cell>
          <cell r="I386">
            <v>0</v>
          </cell>
          <cell r="J386" t="str">
            <v/>
          </cell>
        </row>
        <row r="387">
          <cell r="G387">
            <v>0</v>
          </cell>
          <cell r="H387">
            <v>0</v>
          </cell>
          <cell r="I387">
            <v>0</v>
          </cell>
          <cell r="J387" t="str">
            <v/>
          </cell>
        </row>
        <row r="388">
          <cell r="G388" t="str">
            <v>РЩ-3.2</v>
          </cell>
          <cell r="H388" t="str">
            <v>компл.</v>
          </cell>
          <cell r="I388">
            <v>1</v>
          </cell>
          <cell r="J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 t="str">
            <v/>
          </cell>
        </row>
        <row r="390">
          <cell r="G390">
            <v>0</v>
          </cell>
          <cell r="H390">
            <v>0</v>
          </cell>
          <cell r="I390">
            <v>0</v>
          </cell>
          <cell r="J390" t="str">
            <v/>
          </cell>
        </row>
        <row r="391">
          <cell r="G391">
            <v>0</v>
          </cell>
          <cell r="H391">
            <v>0</v>
          </cell>
          <cell r="I391">
            <v>0</v>
          </cell>
          <cell r="J391" t="str">
            <v/>
          </cell>
        </row>
        <row r="392">
          <cell r="G392">
            <v>0</v>
          </cell>
          <cell r="H392">
            <v>0</v>
          </cell>
          <cell r="I392">
            <v>0</v>
          </cell>
          <cell r="J392" t="str">
            <v/>
          </cell>
        </row>
        <row r="393">
          <cell r="G393">
            <v>0</v>
          </cell>
          <cell r="H393">
            <v>0</v>
          </cell>
          <cell r="I393">
            <v>0</v>
          </cell>
          <cell r="J393" t="str">
            <v/>
          </cell>
        </row>
        <row r="394">
          <cell r="G394">
            <v>0</v>
          </cell>
          <cell r="H394">
            <v>0</v>
          </cell>
          <cell r="I394">
            <v>0</v>
          </cell>
          <cell r="J394" t="str">
            <v/>
          </cell>
        </row>
        <row r="395">
          <cell r="G395" t="str">
            <v>РЩ-3.3</v>
          </cell>
          <cell r="H395" t="str">
            <v>компл.</v>
          </cell>
          <cell r="I395">
            <v>1</v>
          </cell>
          <cell r="J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 t="str">
            <v/>
          </cell>
        </row>
        <row r="397">
          <cell r="G397">
            <v>0</v>
          </cell>
          <cell r="H397">
            <v>0</v>
          </cell>
          <cell r="I397">
            <v>0</v>
          </cell>
          <cell r="J397" t="str">
            <v/>
          </cell>
        </row>
        <row r="398">
          <cell r="G398">
            <v>0</v>
          </cell>
          <cell r="H398">
            <v>0</v>
          </cell>
          <cell r="I398">
            <v>0</v>
          </cell>
          <cell r="J398" t="str">
            <v/>
          </cell>
        </row>
        <row r="399">
          <cell r="G399">
            <v>0</v>
          </cell>
          <cell r="H399">
            <v>0</v>
          </cell>
          <cell r="I399">
            <v>0</v>
          </cell>
          <cell r="J399" t="str">
            <v/>
          </cell>
        </row>
        <row r="400">
          <cell r="G400">
            <v>0</v>
          </cell>
          <cell r="H400">
            <v>0</v>
          </cell>
          <cell r="I400">
            <v>0</v>
          </cell>
          <cell r="J400" t="str">
            <v/>
          </cell>
        </row>
        <row r="401">
          <cell r="G401">
            <v>0</v>
          </cell>
          <cell r="H401">
            <v>0</v>
          </cell>
          <cell r="I401">
            <v>0</v>
          </cell>
          <cell r="J401" t="str">
            <v/>
          </cell>
        </row>
        <row r="402">
          <cell r="G402">
            <v>0</v>
          </cell>
          <cell r="H402">
            <v>0</v>
          </cell>
          <cell r="I402">
            <v>0</v>
          </cell>
          <cell r="J402" t="str">
            <v/>
          </cell>
        </row>
        <row r="403">
          <cell r="G403" t="str">
            <v>РЩ-3.4</v>
          </cell>
          <cell r="H403" t="str">
            <v>компл.</v>
          </cell>
          <cell r="I403">
            <v>1</v>
          </cell>
          <cell r="J403">
            <v>0</v>
          </cell>
        </row>
        <row r="404">
          <cell r="G404">
            <v>0</v>
          </cell>
          <cell r="H404">
            <v>0</v>
          </cell>
          <cell r="I404">
            <v>0</v>
          </cell>
          <cell r="J404" t="str">
            <v/>
          </cell>
        </row>
        <row r="405">
          <cell r="G405">
            <v>0</v>
          </cell>
          <cell r="H405">
            <v>0</v>
          </cell>
          <cell r="I405">
            <v>0</v>
          </cell>
          <cell r="J405" t="str">
            <v/>
          </cell>
        </row>
        <row r="406">
          <cell r="G406">
            <v>0</v>
          </cell>
          <cell r="H406">
            <v>0</v>
          </cell>
          <cell r="I406">
            <v>0</v>
          </cell>
          <cell r="J406" t="str">
            <v/>
          </cell>
        </row>
        <row r="407">
          <cell r="G407">
            <v>0</v>
          </cell>
          <cell r="H407">
            <v>0</v>
          </cell>
          <cell r="I407">
            <v>0</v>
          </cell>
          <cell r="J407" t="str">
            <v/>
          </cell>
        </row>
        <row r="408">
          <cell r="G408">
            <v>0</v>
          </cell>
          <cell r="H408">
            <v>0</v>
          </cell>
          <cell r="I408">
            <v>0</v>
          </cell>
          <cell r="J408" t="str">
            <v/>
          </cell>
        </row>
        <row r="409">
          <cell r="G409">
            <v>0</v>
          </cell>
          <cell r="H409">
            <v>0</v>
          </cell>
          <cell r="I409">
            <v>0</v>
          </cell>
          <cell r="J409" t="str">
            <v/>
          </cell>
        </row>
        <row r="410">
          <cell r="G410">
            <v>0</v>
          </cell>
          <cell r="H410">
            <v>0</v>
          </cell>
          <cell r="I410">
            <v>0</v>
          </cell>
          <cell r="J410" t="str">
            <v/>
          </cell>
        </row>
        <row r="411">
          <cell r="G411" t="str">
            <v>РЩ-4.1</v>
          </cell>
          <cell r="H411" t="str">
            <v>компл.</v>
          </cell>
          <cell r="I411">
            <v>1</v>
          </cell>
          <cell r="J411">
            <v>0</v>
          </cell>
        </row>
        <row r="412">
          <cell r="G412">
            <v>0</v>
          </cell>
          <cell r="H412">
            <v>0</v>
          </cell>
          <cell r="I412">
            <v>0</v>
          </cell>
          <cell r="J412" t="str">
            <v/>
          </cell>
        </row>
        <row r="413">
          <cell r="G413">
            <v>0</v>
          </cell>
          <cell r="H413">
            <v>0</v>
          </cell>
          <cell r="I413">
            <v>0</v>
          </cell>
          <cell r="J413" t="str">
            <v/>
          </cell>
        </row>
        <row r="414">
          <cell r="G414">
            <v>0</v>
          </cell>
          <cell r="H414">
            <v>0</v>
          </cell>
          <cell r="I414">
            <v>0</v>
          </cell>
          <cell r="J414" t="str">
            <v/>
          </cell>
        </row>
        <row r="415">
          <cell r="G415">
            <v>0</v>
          </cell>
          <cell r="H415">
            <v>0</v>
          </cell>
          <cell r="I415">
            <v>0</v>
          </cell>
          <cell r="J415" t="str">
            <v/>
          </cell>
        </row>
        <row r="416">
          <cell r="G416">
            <v>0</v>
          </cell>
          <cell r="H416">
            <v>0</v>
          </cell>
          <cell r="I416">
            <v>0</v>
          </cell>
          <cell r="J416" t="str">
            <v/>
          </cell>
        </row>
        <row r="417">
          <cell r="G417">
            <v>0</v>
          </cell>
          <cell r="H417">
            <v>0</v>
          </cell>
          <cell r="I417">
            <v>0</v>
          </cell>
          <cell r="J417" t="str">
            <v/>
          </cell>
        </row>
        <row r="418">
          <cell r="G418">
            <v>0</v>
          </cell>
          <cell r="H418">
            <v>0</v>
          </cell>
          <cell r="I418">
            <v>0</v>
          </cell>
          <cell r="J418" t="str">
            <v/>
          </cell>
        </row>
        <row r="419">
          <cell r="G419">
            <v>0</v>
          </cell>
          <cell r="H419">
            <v>0</v>
          </cell>
          <cell r="I419">
            <v>0</v>
          </cell>
          <cell r="J419" t="str">
            <v/>
          </cell>
        </row>
        <row r="420">
          <cell r="G420">
            <v>0</v>
          </cell>
          <cell r="H420">
            <v>0</v>
          </cell>
          <cell r="I420">
            <v>0</v>
          </cell>
          <cell r="J420" t="str">
            <v/>
          </cell>
        </row>
        <row r="421">
          <cell r="G421" t="str">
            <v>РЩ-4.2</v>
          </cell>
          <cell r="H421" t="str">
            <v>компл.</v>
          </cell>
          <cell r="I421">
            <v>1</v>
          </cell>
          <cell r="J421">
            <v>0</v>
          </cell>
        </row>
        <row r="422">
          <cell r="G422">
            <v>0</v>
          </cell>
          <cell r="H422">
            <v>0</v>
          </cell>
          <cell r="I422">
            <v>0</v>
          </cell>
          <cell r="J422" t="str">
            <v/>
          </cell>
        </row>
        <row r="423">
          <cell r="G423">
            <v>0</v>
          </cell>
          <cell r="H423">
            <v>0</v>
          </cell>
          <cell r="I423">
            <v>0</v>
          </cell>
          <cell r="J423" t="str">
            <v/>
          </cell>
        </row>
        <row r="424">
          <cell r="G424">
            <v>0</v>
          </cell>
          <cell r="H424">
            <v>0</v>
          </cell>
          <cell r="I424">
            <v>0</v>
          </cell>
          <cell r="J424" t="str">
            <v/>
          </cell>
        </row>
        <row r="425">
          <cell r="G425">
            <v>0</v>
          </cell>
          <cell r="H425">
            <v>0</v>
          </cell>
          <cell r="I425">
            <v>0</v>
          </cell>
          <cell r="J425" t="str">
            <v/>
          </cell>
        </row>
        <row r="426">
          <cell r="G426">
            <v>0</v>
          </cell>
          <cell r="H426">
            <v>0</v>
          </cell>
          <cell r="I426">
            <v>0</v>
          </cell>
          <cell r="J426" t="str">
            <v/>
          </cell>
        </row>
        <row r="427">
          <cell r="G427">
            <v>0</v>
          </cell>
          <cell r="H427">
            <v>0</v>
          </cell>
          <cell r="I427">
            <v>0</v>
          </cell>
          <cell r="J427" t="str">
            <v/>
          </cell>
        </row>
        <row r="428">
          <cell r="G428">
            <v>0</v>
          </cell>
          <cell r="H428">
            <v>0</v>
          </cell>
          <cell r="I428">
            <v>0</v>
          </cell>
          <cell r="J428" t="str">
            <v/>
          </cell>
        </row>
        <row r="429">
          <cell r="G429">
            <v>0</v>
          </cell>
          <cell r="H429">
            <v>0</v>
          </cell>
          <cell r="I429">
            <v>0</v>
          </cell>
          <cell r="J429" t="str">
            <v/>
          </cell>
        </row>
        <row r="430">
          <cell r="G430">
            <v>0</v>
          </cell>
          <cell r="H430">
            <v>0</v>
          </cell>
          <cell r="I430">
            <v>0</v>
          </cell>
          <cell r="J430" t="str">
            <v/>
          </cell>
        </row>
        <row r="431">
          <cell r="G431">
            <v>0</v>
          </cell>
          <cell r="H431">
            <v>0</v>
          </cell>
          <cell r="I431">
            <v>0</v>
          </cell>
          <cell r="J431" t="str">
            <v/>
          </cell>
        </row>
        <row r="432">
          <cell r="G432" t="str">
            <v>ЩВ-3.3</v>
          </cell>
          <cell r="H432" t="str">
            <v>компл.</v>
          </cell>
          <cell r="I432">
            <v>1</v>
          </cell>
          <cell r="J432">
            <v>0</v>
          </cell>
        </row>
        <row r="433">
          <cell r="G433">
            <v>0</v>
          </cell>
          <cell r="H433">
            <v>0</v>
          </cell>
          <cell r="I433">
            <v>0</v>
          </cell>
          <cell r="J433" t="str">
            <v/>
          </cell>
        </row>
        <row r="434">
          <cell r="G434">
            <v>0</v>
          </cell>
          <cell r="H434">
            <v>0</v>
          </cell>
          <cell r="I434">
            <v>0</v>
          </cell>
          <cell r="J434" t="str">
            <v/>
          </cell>
        </row>
        <row r="435">
          <cell r="G435">
            <v>0</v>
          </cell>
          <cell r="H435">
            <v>0</v>
          </cell>
          <cell r="I435">
            <v>0</v>
          </cell>
          <cell r="J435" t="str">
            <v/>
          </cell>
        </row>
        <row r="436">
          <cell r="G436">
            <v>0</v>
          </cell>
          <cell r="H436">
            <v>0</v>
          </cell>
          <cell r="I436">
            <v>0</v>
          </cell>
          <cell r="J436" t="str">
            <v/>
          </cell>
        </row>
        <row r="437">
          <cell r="G437">
            <v>0</v>
          </cell>
          <cell r="H437">
            <v>0</v>
          </cell>
          <cell r="I437">
            <v>0</v>
          </cell>
          <cell r="J437" t="str">
            <v/>
          </cell>
        </row>
        <row r="438">
          <cell r="G438">
            <v>0</v>
          </cell>
          <cell r="H438">
            <v>0</v>
          </cell>
          <cell r="I438">
            <v>0</v>
          </cell>
          <cell r="J438" t="str">
            <v/>
          </cell>
        </row>
        <row r="439">
          <cell r="G439">
            <v>0</v>
          </cell>
          <cell r="H439">
            <v>0</v>
          </cell>
          <cell r="I439">
            <v>0</v>
          </cell>
          <cell r="J439" t="str">
            <v/>
          </cell>
        </row>
        <row r="440">
          <cell r="G440">
            <v>0</v>
          </cell>
          <cell r="H440">
            <v>0</v>
          </cell>
          <cell r="I440">
            <v>0</v>
          </cell>
          <cell r="J440" t="str">
            <v/>
          </cell>
        </row>
        <row r="441">
          <cell r="G441" t="str">
            <v>ЩВ-3.4</v>
          </cell>
          <cell r="H441" t="str">
            <v>компл.</v>
          </cell>
          <cell r="I441">
            <v>1</v>
          </cell>
          <cell r="J441">
            <v>0</v>
          </cell>
        </row>
        <row r="442">
          <cell r="G442">
            <v>0</v>
          </cell>
          <cell r="H442">
            <v>0</v>
          </cell>
          <cell r="I442">
            <v>0</v>
          </cell>
          <cell r="J442" t="str">
            <v/>
          </cell>
        </row>
        <row r="443">
          <cell r="G443">
            <v>0</v>
          </cell>
          <cell r="H443">
            <v>0</v>
          </cell>
          <cell r="I443">
            <v>0</v>
          </cell>
          <cell r="J443" t="str">
            <v/>
          </cell>
        </row>
        <row r="444">
          <cell r="G444">
            <v>0</v>
          </cell>
          <cell r="H444">
            <v>0</v>
          </cell>
          <cell r="I444">
            <v>0</v>
          </cell>
          <cell r="J444" t="str">
            <v/>
          </cell>
        </row>
        <row r="445">
          <cell r="G445">
            <v>0</v>
          </cell>
          <cell r="H445">
            <v>0</v>
          </cell>
          <cell r="I445">
            <v>0</v>
          </cell>
          <cell r="J445" t="str">
            <v/>
          </cell>
        </row>
        <row r="446">
          <cell r="G446">
            <v>0</v>
          </cell>
          <cell r="H446">
            <v>0</v>
          </cell>
          <cell r="I446">
            <v>0</v>
          </cell>
          <cell r="J446" t="str">
            <v/>
          </cell>
        </row>
        <row r="447">
          <cell r="G447">
            <v>0</v>
          </cell>
          <cell r="H447">
            <v>0</v>
          </cell>
          <cell r="I447">
            <v>0</v>
          </cell>
          <cell r="J447" t="str">
            <v/>
          </cell>
        </row>
        <row r="448">
          <cell r="G448">
            <v>0</v>
          </cell>
          <cell r="H448">
            <v>0</v>
          </cell>
          <cell r="I448">
            <v>0</v>
          </cell>
          <cell r="J448" t="str">
            <v/>
          </cell>
        </row>
        <row r="449">
          <cell r="G449">
            <v>0</v>
          </cell>
          <cell r="H449">
            <v>0</v>
          </cell>
          <cell r="I449">
            <v>0</v>
          </cell>
          <cell r="J449" t="str">
            <v/>
          </cell>
        </row>
        <row r="450">
          <cell r="G450" t="str">
            <v>ЩВ-4</v>
          </cell>
          <cell r="H450" t="str">
            <v>компл.</v>
          </cell>
          <cell r="I450">
            <v>1</v>
          </cell>
          <cell r="J450">
            <v>0</v>
          </cell>
        </row>
        <row r="451">
          <cell r="G451">
            <v>0</v>
          </cell>
          <cell r="H451">
            <v>0</v>
          </cell>
          <cell r="I451">
            <v>0</v>
          </cell>
          <cell r="J451" t="str">
            <v/>
          </cell>
        </row>
        <row r="452">
          <cell r="G452">
            <v>0</v>
          </cell>
          <cell r="H452">
            <v>0</v>
          </cell>
          <cell r="I452">
            <v>0</v>
          </cell>
          <cell r="J452" t="str">
            <v/>
          </cell>
        </row>
        <row r="453">
          <cell r="G453">
            <v>0</v>
          </cell>
          <cell r="H453">
            <v>0</v>
          </cell>
          <cell r="I453">
            <v>0</v>
          </cell>
          <cell r="J453" t="str">
            <v/>
          </cell>
        </row>
        <row r="454">
          <cell r="G454">
            <v>0</v>
          </cell>
          <cell r="H454">
            <v>0</v>
          </cell>
          <cell r="I454">
            <v>0</v>
          </cell>
          <cell r="J454" t="str">
            <v/>
          </cell>
        </row>
        <row r="455">
          <cell r="G455">
            <v>0</v>
          </cell>
          <cell r="H455">
            <v>0</v>
          </cell>
          <cell r="I455">
            <v>0</v>
          </cell>
          <cell r="J455" t="str">
            <v/>
          </cell>
        </row>
        <row r="456">
          <cell r="G456">
            <v>0</v>
          </cell>
          <cell r="H456">
            <v>0</v>
          </cell>
          <cell r="I456">
            <v>0</v>
          </cell>
          <cell r="J456" t="str">
            <v/>
          </cell>
        </row>
        <row r="457">
          <cell r="G457">
            <v>0</v>
          </cell>
          <cell r="H457">
            <v>0</v>
          </cell>
          <cell r="I457">
            <v>0</v>
          </cell>
          <cell r="J457" t="str">
            <v/>
          </cell>
        </row>
        <row r="458">
          <cell r="G458">
            <v>0</v>
          </cell>
          <cell r="H458">
            <v>0</v>
          </cell>
          <cell r="I458">
            <v>0</v>
          </cell>
          <cell r="J458" t="str">
            <v/>
          </cell>
        </row>
        <row r="459">
          <cell r="G459" t="str">
            <v>ЩВ-5.1</v>
          </cell>
          <cell r="H459" t="str">
            <v>компл.</v>
          </cell>
          <cell r="I459">
            <v>1</v>
          </cell>
          <cell r="J459">
            <v>0</v>
          </cell>
        </row>
        <row r="460">
          <cell r="G460">
            <v>0</v>
          </cell>
          <cell r="H460">
            <v>0</v>
          </cell>
          <cell r="I460">
            <v>0</v>
          </cell>
          <cell r="J460" t="str">
            <v/>
          </cell>
        </row>
        <row r="461">
          <cell r="G461">
            <v>0</v>
          </cell>
          <cell r="H461">
            <v>0</v>
          </cell>
          <cell r="I461">
            <v>0</v>
          </cell>
          <cell r="J461" t="str">
            <v/>
          </cell>
        </row>
        <row r="462">
          <cell r="G462">
            <v>0</v>
          </cell>
          <cell r="H462">
            <v>0</v>
          </cell>
          <cell r="I462">
            <v>0</v>
          </cell>
          <cell r="J462" t="str">
            <v/>
          </cell>
        </row>
        <row r="463">
          <cell r="G463">
            <v>0</v>
          </cell>
          <cell r="H463">
            <v>0</v>
          </cell>
          <cell r="I463">
            <v>0</v>
          </cell>
          <cell r="J463" t="str">
            <v/>
          </cell>
        </row>
        <row r="464">
          <cell r="G464">
            <v>0</v>
          </cell>
          <cell r="H464">
            <v>0</v>
          </cell>
          <cell r="I464">
            <v>0</v>
          </cell>
          <cell r="J464" t="str">
            <v/>
          </cell>
        </row>
        <row r="465">
          <cell r="G465" t="str">
            <v>ЩВ-5.2</v>
          </cell>
          <cell r="H465" t="str">
            <v>компл.</v>
          </cell>
          <cell r="I465">
            <v>1</v>
          </cell>
          <cell r="J465">
            <v>0</v>
          </cell>
        </row>
        <row r="466">
          <cell r="G466">
            <v>0</v>
          </cell>
          <cell r="H466">
            <v>0</v>
          </cell>
          <cell r="I466">
            <v>0</v>
          </cell>
          <cell r="J466" t="str">
            <v/>
          </cell>
        </row>
        <row r="467">
          <cell r="G467">
            <v>0</v>
          </cell>
          <cell r="H467">
            <v>0</v>
          </cell>
          <cell r="I467">
            <v>0</v>
          </cell>
          <cell r="J467" t="str">
            <v/>
          </cell>
        </row>
        <row r="468">
          <cell r="G468">
            <v>0</v>
          </cell>
          <cell r="H468">
            <v>0</v>
          </cell>
          <cell r="I468">
            <v>0</v>
          </cell>
          <cell r="J468" t="str">
            <v/>
          </cell>
        </row>
        <row r="469">
          <cell r="G469">
            <v>0</v>
          </cell>
          <cell r="H469">
            <v>0</v>
          </cell>
          <cell r="I469">
            <v>0</v>
          </cell>
          <cell r="J469" t="str">
            <v/>
          </cell>
        </row>
        <row r="470">
          <cell r="G470">
            <v>0</v>
          </cell>
          <cell r="H470">
            <v>0</v>
          </cell>
          <cell r="I470">
            <v>0</v>
          </cell>
          <cell r="J470" t="str">
            <v/>
          </cell>
        </row>
        <row r="471">
          <cell r="G471">
            <v>0</v>
          </cell>
          <cell r="H471">
            <v>0</v>
          </cell>
          <cell r="I471">
            <v>0</v>
          </cell>
          <cell r="J471" t="str">
            <v/>
          </cell>
        </row>
        <row r="472">
          <cell r="G472">
            <v>0</v>
          </cell>
          <cell r="H472">
            <v>0</v>
          </cell>
          <cell r="I472">
            <v>0</v>
          </cell>
          <cell r="J472" t="str">
            <v/>
          </cell>
        </row>
        <row r="473">
          <cell r="G473">
            <v>0</v>
          </cell>
          <cell r="H473">
            <v>0</v>
          </cell>
          <cell r="I473">
            <v>0</v>
          </cell>
          <cell r="J473" t="str">
            <v/>
          </cell>
        </row>
        <row r="474">
          <cell r="G474" t="str">
            <v>ЩВ-1.2</v>
          </cell>
          <cell r="H474" t="str">
            <v>компл.</v>
          </cell>
          <cell r="I474">
            <v>1</v>
          </cell>
          <cell r="J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 t="str">
            <v/>
          </cell>
        </row>
        <row r="476">
          <cell r="G476">
            <v>0</v>
          </cell>
          <cell r="H476">
            <v>0</v>
          </cell>
          <cell r="I476">
            <v>0</v>
          </cell>
          <cell r="J476" t="str">
            <v/>
          </cell>
        </row>
        <row r="477">
          <cell r="G477">
            <v>0</v>
          </cell>
          <cell r="H477">
            <v>0</v>
          </cell>
          <cell r="I477">
            <v>0</v>
          </cell>
          <cell r="J477" t="str">
            <v/>
          </cell>
        </row>
        <row r="478">
          <cell r="G478">
            <v>0</v>
          </cell>
          <cell r="H478">
            <v>0</v>
          </cell>
          <cell r="I478">
            <v>0</v>
          </cell>
          <cell r="J478" t="str">
            <v/>
          </cell>
        </row>
        <row r="479">
          <cell r="G479">
            <v>0</v>
          </cell>
          <cell r="H479">
            <v>0</v>
          </cell>
          <cell r="I479">
            <v>0</v>
          </cell>
          <cell r="J479" t="str">
            <v/>
          </cell>
        </row>
        <row r="480">
          <cell r="G480" t="str">
            <v>ЩС-2</v>
          </cell>
          <cell r="H480" t="str">
            <v>компл.</v>
          </cell>
          <cell r="I480">
            <v>1</v>
          </cell>
          <cell r="J480">
            <v>0</v>
          </cell>
        </row>
        <row r="481">
          <cell r="G481">
            <v>0</v>
          </cell>
          <cell r="H481">
            <v>0</v>
          </cell>
          <cell r="I481">
            <v>0</v>
          </cell>
          <cell r="J481" t="str">
            <v/>
          </cell>
        </row>
        <row r="482">
          <cell r="G482">
            <v>0</v>
          </cell>
          <cell r="H482">
            <v>0</v>
          </cell>
          <cell r="I482">
            <v>0</v>
          </cell>
          <cell r="J482" t="str">
            <v/>
          </cell>
        </row>
        <row r="483">
          <cell r="G483">
            <v>0</v>
          </cell>
          <cell r="H483">
            <v>0</v>
          </cell>
          <cell r="I483">
            <v>0</v>
          </cell>
          <cell r="J483" t="str">
            <v/>
          </cell>
        </row>
        <row r="484">
          <cell r="G484">
            <v>0</v>
          </cell>
          <cell r="H484">
            <v>0</v>
          </cell>
          <cell r="I484">
            <v>0</v>
          </cell>
          <cell r="J484" t="str">
            <v/>
          </cell>
        </row>
        <row r="485">
          <cell r="G485">
            <v>0</v>
          </cell>
          <cell r="H485">
            <v>0</v>
          </cell>
          <cell r="I485">
            <v>0</v>
          </cell>
          <cell r="J485" t="str">
            <v/>
          </cell>
        </row>
        <row r="486">
          <cell r="G486">
            <v>0</v>
          </cell>
          <cell r="H486">
            <v>0</v>
          </cell>
          <cell r="I486">
            <v>0</v>
          </cell>
          <cell r="J486" t="str">
            <v/>
          </cell>
        </row>
        <row r="487">
          <cell r="G487">
            <v>0</v>
          </cell>
          <cell r="H487">
            <v>0</v>
          </cell>
          <cell r="I487">
            <v>0</v>
          </cell>
          <cell r="J487" t="str">
            <v/>
          </cell>
        </row>
        <row r="488">
          <cell r="G488">
            <v>0</v>
          </cell>
          <cell r="H488">
            <v>0</v>
          </cell>
          <cell r="I488">
            <v>0</v>
          </cell>
          <cell r="J488" t="str">
            <v/>
          </cell>
        </row>
        <row r="489">
          <cell r="G489">
            <v>0</v>
          </cell>
          <cell r="H489">
            <v>0</v>
          </cell>
          <cell r="I489">
            <v>0</v>
          </cell>
          <cell r="J489" t="str">
            <v/>
          </cell>
        </row>
        <row r="490">
          <cell r="G490">
            <v>0</v>
          </cell>
          <cell r="H490">
            <v>0</v>
          </cell>
          <cell r="I490">
            <v>0</v>
          </cell>
          <cell r="J490" t="str">
            <v/>
          </cell>
        </row>
        <row r="491">
          <cell r="G491" t="str">
            <v>ЩС-3,5,6,8,10,11,12</v>
          </cell>
          <cell r="H491" t="str">
            <v>компл.</v>
          </cell>
          <cell r="I491">
            <v>7</v>
          </cell>
          <cell r="J491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 t="str">
            <v/>
          </cell>
        </row>
        <row r="493">
          <cell r="G493">
            <v>0</v>
          </cell>
          <cell r="H493">
            <v>0</v>
          </cell>
          <cell r="I493">
            <v>0</v>
          </cell>
          <cell r="J493" t="str">
            <v/>
          </cell>
        </row>
        <row r="494">
          <cell r="G494">
            <v>0</v>
          </cell>
          <cell r="H494">
            <v>0</v>
          </cell>
          <cell r="I494">
            <v>0</v>
          </cell>
          <cell r="J494" t="str">
            <v/>
          </cell>
        </row>
        <row r="495">
          <cell r="G495">
            <v>0</v>
          </cell>
          <cell r="H495">
            <v>0</v>
          </cell>
          <cell r="I495">
            <v>0</v>
          </cell>
          <cell r="J495" t="str">
            <v/>
          </cell>
        </row>
        <row r="496">
          <cell r="G496">
            <v>0</v>
          </cell>
          <cell r="H496">
            <v>0</v>
          </cell>
          <cell r="I496">
            <v>0</v>
          </cell>
          <cell r="J496" t="str">
            <v/>
          </cell>
        </row>
        <row r="497">
          <cell r="G497">
            <v>0</v>
          </cell>
          <cell r="H497">
            <v>0</v>
          </cell>
          <cell r="I497">
            <v>0</v>
          </cell>
          <cell r="J497" t="str">
            <v/>
          </cell>
        </row>
        <row r="498">
          <cell r="G498">
            <v>0</v>
          </cell>
          <cell r="H498">
            <v>0</v>
          </cell>
          <cell r="I498">
            <v>0</v>
          </cell>
          <cell r="J498" t="str">
            <v/>
          </cell>
        </row>
        <row r="499">
          <cell r="G499">
            <v>0</v>
          </cell>
          <cell r="H499">
            <v>0</v>
          </cell>
          <cell r="I499">
            <v>0</v>
          </cell>
          <cell r="J499" t="str">
            <v/>
          </cell>
        </row>
        <row r="500">
          <cell r="G500" t="str">
            <v>ЩС-4</v>
          </cell>
          <cell r="H500" t="str">
            <v>компл.</v>
          </cell>
          <cell r="I500">
            <v>1</v>
          </cell>
          <cell r="J500">
            <v>0</v>
          </cell>
        </row>
        <row r="501">
          <cell r="G501">
            <v>0</v>
          </cell>
          <cell r="H501">
            <v>0</v>
          </cell>
          <cell r="I501">
            <v>0</v>
          </cell>
          <cell r="J501" t="str">
            <v/>
          </cell>
        </row>
        <row r="502">
          <cell r="G502">
            <v>0</v>
          </cell>
          <cell r="H502">
            <v>0</v>
          </cell>
          <cell r="I502">
            <v>0</v>
          </cell>
          <cell r="J502" t="str">
            <v/>
          </cell>
        </row>
        <row r="503">
          <cell r="G503">
            <v>0</v>
          </cell>
          <cell r="H503">
            <v>0</v>
          </cell>
          <cell r="I503">
            <v>0</v>
          </cell>
          <cell r="J503" t="str">
            <v/>
          </cell>
        </row>
        <row r="504">
          <cell r="G504">
            <v>0</v>
          </cell>
          <cell r="H504">
            <v>0</v>
          </cell>
          <cell r="I504">
            <v>0</v>
          </cell>
          <cell r="J504" t="str">
            <v/>
          </cell>
        </row>
        <row r="505">
          <cell r="G505">
            <v>0</v>
          </cell>
          <cell r="H505">
            <v>0</v>
          </cell>
          <cell r="I505">
            <v>0</v>
          </cell>
          <cell r="J505" t="str">
            <v/>
          </cell>
        </row>
        <row r="506">
          <cell r="G506">
            <v>0</v>
          </cell>
          <cell r="H506">
            <v>0</v>
          </cell>
          <cell r="I506">
            <v>0</v>
          </cell>
          <cell r="J506" t="str">
            <v/>
          </cell>
        </row>
        <row r="507">
          <cell r="G507">
            <v>0</v>
          </cell>
          <cell r="H507">
            <v>0</v>
          </cell>
          <cell r="I507">
            <v>0</v>
          </cell>
          <cell r="J507" t="str">
            <v/>
          </cell>
        </row>
        <row r="508">
          <cell r="G508">
            <v>0</v>
          </cell>
          <cell r="H508">
            <v>0</v>
          </cell>
          <cell r="I508">
            <v>0</v>
          </cell>
          <cell r="J508" t="str">
            <v/>
          </cell>
        </row>
        <row r="509">
          <cell r="G509">
            <v>0</v>
          </cell>
          <cell r="H509">
            <v>0</v>
          </cell>
          <cell r="I509">
            <v>0</v>
          </cell>
          <cell r="J509" t="str">
            <v/>
          </cell>
        </row>
        <row r="510">
          <cell r="G510" t="str">
            <v>ЩС-7, 13, 14</v>
          </cell>
          <cell r="H510" t="str">
            <v>компл.</v>
          </cell>
          <cell r="I510">
            <v>3</v>
          </cell>
          <cell r="J510">
            <v>0</v>
          </cell>
        </row>
        <row r="511">
          <cell r="G511">
            <v>0</v>
          </cell>
          <cell r="H511">
            <v>0</v>
          </cell>
          <cell r="I511">
            <v>0</v>
          </cell>
          <cell r="J511" t="str">
            <v/>
          </cell>
        </row>
        <row r="512">
          <cell r="G512">
            <v>0</v>
          </cell>
          <cell r="H512">
            <v>0</v>
          </cell>
          <cell r="I512">
            <v>0</v>
          </cell>
          <cell r="J512" t="str">
            <v/>
          </cell>
        </row>
        <row r="513">
          <cell r="G513">
            <v>0</v>
          </cell>
          <cell r="H513">
            <v>0</v>
          </cell>
          <cell r="I513">
            <v>0</v>
          </cell>
          <cell r="J513" t="str">
            <v/>
          </cell>
        </row>
        <row r="514">
          <cell r="G514">
            <v>0</v>
          </cell>
          <cell r="H514">
            <v>0</v>
          </cell>
          <cell r="I514">
            <v>0</v>
          </cell>
          <cell r="J514" t="str">
            <v/>
          </cell>
        </row>
        <row r="515">
          <cell r="G515">
            <v>0</v>
          </cell>
          <cell r="H515">
            <v>0</v>
          </cell>
          <cell r="I515">
            <v>0</v>
          </cell>
          <cell r="J515" t="str">
            <v/>
          </cell>
        </row>
        <row r="516">
          <cell r="G516">
            <v>0</v>
          </cell>
          <cell r="H516">
            <v>0</v>
          </cell>
          <cell r="I516">
            <v>0</v>
          </cell>
          <cell r="J516" t="str">
            <v/>
          </cell>
        </row>
        <row r="517">
          <cell r="G517">
            <v>0</v>
          </cell>
          <cell r="H517">
            <v>0</v>
          </cell>
          <cell r="I517">
            <v>0</v>
          </cell>
          <cell r="J517" t="str">
            <v/>
          </cell>
        </row>
        <row r="518">
          <cell r="G518">
            <v>0</v>
          </cell>
          <cell r="H518">
            <v>0</v>
          </cell>
          <cell r="I518">
            <v>0</v>
          </cell>
          <cell r="J518" t="str">
            <v/>
          </cell>
        </row>
        <row r="519">
          <cell r="G519" t="str">
            <v>ЩС-9</v>
          </cell>
          <cell r="H519" t="str">
            <v>компл.</v>
          </cell>
          <cell r="I519">
            <v>1</v>
          </cell>
          <cell r="J519">
            <v>0</v>
          </cell>
        </row>
        <row r="520">
          <cell r="G520">
            <v>0</v>
          </cell>
          <cell r="H520">
            <v>0</v>
          </cell>
          <cell r="I520">
            <v>0</v>
          </cell>
          <cell r="J520" t="str">
            <v/>
          </cell>
        </row>
        <row r="521">
          <cell r="G521">
            <v>0</v>
          </cell>
          <cell r="H521">
            <v>0</v>
          </cell>
          <cell r="I521">
            <v>0</v>
          </cell>
          <cell r="J521" t="str">
            <v/>
          </cell>
        </row>
        <row r="522">
          <cell r="G522">
            <v>0</v>
          </cell>
          <cell r="H522">
            <v>0</v>
          </cell>
          <cell r="I522">
            <v>0</v>
          </cell>
          <cell r="J522" t="str">
            <v/>
          </cell>
        </row>
        <row r="523">
          <cell r="G523">
            <v>0</v>
          </cell>
          <cell r="H523">
            <v>0</v>
          </cell>
          <cell r="I523">
            <v>0</v>
          </cell>
          <cell r="J523" t="str">
            <v/>
          </cell>
        </row>
        <row r="524">
          <cell r="G524">
            <v>0</v>
          </cell>
          <cell r="H524">
            <v>0</v>
          </cell>
          <cell r="I524">
            <v>0</v>
          </cell>
          <cell r="J524" t="str">
            <v/>
          </cell>
        </row>
        <row r="525">
          <cell r="G525">
            <v>0</v>
          </cell>
          <cell r="H525">
            <v>0</v>
          </cell>
          <cell r="I525">
            <v>0</v>
          </cell>
          <cell r="J525" t="str">
            <v/>
          </cell>
        </row>
        <row r="526">
          <cell r="G526">
            <v>0</v>
          </cell>
          <cell r="H526">
            <v>0</v>
          </cell>
          <cell r="I526">
            <v>0</v>
          </cell>
          <cell r="J526" t="str">
            <v/>
          </cell>
        </row>
        <row r="527">
          <cell r="G527">
            <v>0</v>
          </cell>
          <cell r="H527">
            <v>0</v>
          </cell>
          <cell r="I527">
            <v>0</v>
          </cell>
          <cell r="J527" t="str">
            <v/>
          </cell>
        </row>
        <row r="528">
          <cell r="G528" t="str">
            <v>ЩО-4.1, 4.2</v>
          </cell>
          <cell r="H528" t="str">
            <v>компл.</v>
          </cell>
          <cell r="I528">
            <v>2</v>
          </cell>
          <cell r="J528">
            <v>0</v>
          </cell>
        </row>
        <row r="529">
          <cell r="G529">
            <v>0</v>
          </cell>
          <cell r="H529">
            <v>0</v>
          </cell>
          <cell r="I529">
            <v>0</v>
          </cell>
          <cell r="J529" t="str">
            <v/>
          </cell>
        </row>
        <row r="530">
          <cell r="G530">
            <v>0</v>
          </cell>
          <cell r="H530">
            <v>0</v>
          </cell>
          <cell r="I530">
            <v>0</v>
          </cell>
          <cell r="J530" t="str">
            <v/>
          </cell>
        </row>
        <row r="531">
          <cell r="G531">
            <v>0</v>
          </cell>
          <cell r="H531">
            <v>0</v>
          </cell>
          <cell r="I531">
            <v>0</v>
          </cell>
          <cell r="J531" t="str">
            <v/>
          </cell>
        </row>
        <row r="532">
          <cell r="G532">
            <v>0</v>
          </cell>
          <cell r="H532">
            <v>0</v>
          </cell>
          <cell r="I532">
            <v>0</v>
          </cell>
          <cell r="J532" t="str">
            <v/>
          </cell>
        </row>
        <row r="533">
          <cell r="G533" t="str">
            <v>ЩУО-1</v>
          </cell>
          <cell r="H533" t="str">
            <v>шт.</v>
          </cell>
          <cell r="I533">
            <v>1</v>
          </cell>
          <cell r="J533">
            <v>0</v>
          </cell>
        </row>
        <row r="534">
          <cell r="G534">
            <v>0</v>
          </cell>
          <cell r="H534" t="str">
            <v>шт.</v>
          </cell>
          <cell r="I534">
            <v>21</v>
          </cell>
          <cell r="J534">
            <v>0</v>
          </cell>
        </row>
        <row r="535">
          <cell r="G535" t="str">
            <v>ЩУО-1А  (корпус щита  окрасить в красный цбет)</v>
          </cell>
          <cell r="H535" t="str">
            <v>шт.</v>
          </cell>
          <cell r="I535">
            <v>1</v>
          </cell>
          <cell r="J535">
            <v>0</v>
          </cell>
        </row>
        <row r="536">
          <cell r="G536">
            <v>0</v>
          </cell>
          <cell r="H536" t="str">
            <v>шт.</v>
          </cell>
          <cell r="I536">
            <v>17</v>
          </cell>
          <cell r="J536">
            <v>0</v>
          </cell>
        </row>
        <row r="537">
          <cell r="G537" t="str">
            <v>ЩО-2.4, ЩО-3.1</v>
          </cell>
          <cell r="H537" t="str">
            <v>компл.</v>
          </cell>
          <cell r="I537">
            <v>2</v>
          </cell>
          <cell r="J537">
            <v>0</v>
          </cell>
        </row>
        <row r="538">
          <cell r="G538">
            <v>0</v>
          </cell>
          <cell r="H538">
            <v>0</v>
          </cell>
          <cell r="I538">
            <v>0</v>
          </cell>
          <cell r="J538" t="str">
            <v/>
          </cell>
        </row>
        <row r="539">
          <cell r="G539">
            <v>0</v>
          </cell>
          <cell r="H539">
            <v>0</v>
          </cell>
          <cell r="I539">
            <v>0</v>
          </cell>
          <cell r="J539" t="str">
            <v/>
          </cell>
        </row>
        <row r="540">
          <cell r="G540">
            <v>0</v>
          </cell>
          <cell r="H540">
            <v>0</v>
          </cell>
          <cell r="I540">
            <v>0</v>
          </cell>
          <cell r="J540" t="str">
            <v/>
          </cell>
        </row>
        <row r="541">
          <cell r="G541">
            <v>0</v>
          </cell>
          <cell r="H541">
            <v>0</v>
          </cell>
          <cell r="I541">
            <v>0</v>
          </cell>
          <cell r="J541" t="str">
            <v/>
          </cell>
        </row>
        <row r="542">
          <cell r="G542">
            <v>0</v>
          </cell>
          <cell r="H542">
            <v>0</v>
          </cell>
          <cell r="I542">
            <v>0</v>
          </cell>
          <cell r="J542" t="str">
            <v/>
          </cell>
        </row>
        <row r="543">
          <cell r="G543" t="str">
            <v>ЩО-3.2</v>
          </cell>
          <cell r="H543" t="str">
            <v>компл.</v>
          </cell>
          <cell r="I543">
            <v>1</v>
          </cell>
          <cell r="J543">
            <v>0</v>
          </cell>
        </row>
        <row r="544">
          <cell r="G544">
            <v>0</v>
          </cell>
          <cell r="H544">
            <v>0</v>
          </cell>
          <cell r="I544">
            <v>0</v>
          </cell>
          <cell r="J544" t="str">
            <v/>
          </cell>
        </row>
        <row r="545">
          <cell r="G545">
            <v>0</v>
          </cell>
          <cell r="H545">
            <v>0</v>
          </cell>
          <cell r="I545">
            <v>0</v>
          </cell>
          <cell r="J545" t="str">
            <v/>
          </cell>
        </row>
        <row r="546">
          <cell r="G546">
            <v>0</v>
          </cell>
          <cell r="H546">
            <v>0</v>
          </cell>
          <cell r="I546">
            <v>0</v>
          </cell>
          <cell r="J546" t="str">
            <v/>
          </cell>
        </row>
        <row r="547">
          <cell r="G547">
            <v>0</v>
          </cell>
          <cell r="H547">
            <v>0</v>
          </cell>
          <cell r="I547">
            <v>0</v>
          </cell>
          <cell r="J547" t="str">
            <v/>
          </cell>
        </row>
        <row r="548">
          <cell r="G548">
            <v>0</v>
          </cell>
          <cell r="H548">
            <v>0</v>
          </cell>
          <cell r="I548">
            <v>0</v>
          </cell>
          <cell r="J548" t="str">
            <v/>
          </cell>
        </row>
        <row r="549">
          <cell r="G549" t="str">
            <v>ЩО-3.3</v>
          </cell>
          <cell r="H549" t="str">
            <v>компл.</v>
          </cell>
          <cell r="I549">
            <v>1</v>
          </cell>
          <cell r="J549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 t="str">
            <v/>
          </cell>
        </row>
        <row r="551">
          <cell r="G551">
            <v>0</v>
          </cell>
          <cell r="H551">
            <v>0</v>
          </cell>
          <cell r="I551">
            <v>0</v>
          </cell>
          <cell r="J551" t="str">
            <v/>
          </cell>
        </row>
        <row r="552">
          <cell r="G552">
            <v>0</v>
          </cell>
          <cell r="H552">
            <v>0</v>
          </cell>
          <cell r="I552">
            <v>0</v>
          </cell>
          <cell r="J552" t="str">
            <v/>
          </cell>
        </row>
        <row r="553">
          <cell r="G553">
            <v>0</v>
          </cell>
          <cell r="H553">
            <v>0</v>
          </cell>
          <cell r="I553">
            <v>0</v>
          </cell>
          <cell r="J553" t="str">
            <v/>
          </cell>
        </row>
        <row r="554">
          <cell r="G554">
            <v>0</v>
          </cell>
          <cell r="H554">
            <v>0</v>
          </cell>
          <cell r="I554">
            <v>0</v>
          </cell>
          <cell r="J554" t="str">
            <v/>
          </cell>
        </row>
        <row r="555">
          <cell r="G555" t="str">
            <v>ЩО-3.4</v>
          </cell>
          <cell r="H555" t="str">
            <v>компл.</v>
          </cell>
          <cell r="I555">
            <v>1</v>
          </cell>
          <cell r="J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 t="str">
            <v/>
          </cell>
        </row>
        <row r="557">
          <cell r="G557">
            <v>0</v>
          </cell>
          <cell r="H557">
            <v>0</v>
          </cell>
          <cell r="I557">
            <v>0</v>
          </cell>
          <cell r="J557" t="str">
            <v/>
          </cell>
        </row>
        <row r="558">
          <cell r="G558">
            <v>0</v>
          </cell>
          <cell r="H558">
            <v>0</v>
          </cell>
          <cell r="I558">
            <v>0</v>
          </cell>
          <cell r="J558" t="str">
            <v/>
          </cell>
        </row>
        <row r="559">
          <cell r="G559">
            <v>0</v>
          </cell>
          <cell r="H559">
            <v>0</v>
          </cell>
          <cell r="I559">
            <v>0</v>
          </cell>
          <cell r="J559" t="str">
            <v/>
          </cell>
        </row>
        <row r="560">
          <cell r="G560">
            <v>0</v>
          </cell>
          <cell r="H560">
            <v>0</v>
          </cell>
          <cell r="I560">
            <v>0</v>
          </cell>
          <cell r="J560" t="str">
            <v/>
          </cell>
        </row>
        <row r="561">
          <cell r="G561" t="str">
            <v>ЩУО-2</v>
          </cell>
          <cell r="H561" t="str">
            <v>шт.</v>
          </cell>
          <cell r="I561">
            <v>1</v>
          </cell>
          <cell r="J561">
            <v>0</v>
          </cell>
        </row>
        <row r="562">
          <cell r="G562">
            <v>0</v>
          </cell>
          <cell r="H562" t="str">
            <v>шт.</v>
          </cell>
          <cell r="I562">
            <v>9</v>
          </cell>
          <cell r="J562">
            <v>0</v>
          </cell>
        </row>
        <row r="563">
          <cell r="G563" t="str">
            <v>ЩУО-2А  (корпус щита окрасить в красный цбет)</v>
          </cell>
          <cell r="H563" t="str">
            <v>шт.</v>
          </cell>
          <cell r="I563">
            <v>1</v>
          </cell>
          <cell r="J563">
            <v>0</v>
          </cell>
        </row>
        <row r="564">
          <cell r="G564">
            <v>0</v>
          </cell>
          <cell r="H564" t="str">
            <v>шт.</v>
          </cell>
          <cell r="I564">
            <v>10</v>
          </cell>
          <cell r="J564">
            <v>0</v>
          </cell>
        </row>
        <row r="565">
          <cell r="G565" t="str">
            <v>ЩАО-3.1...3.4:4.1;4.2</v>
          </cell>
          <cell r="H565" t="str">
            <v>компл.</v>
          </cell>
          <cell r="I565">
            <v>8</v>
          </cell>
          <cell r="J565">
            <v>0</v>
          </cell>
        </row>
        <row r="566">
          <cell r="G566" t="str">
            <v>ЩАО-2.2,2.4</v>
          </cell>
          <cell r="H566">
            <v>0</v>
          </cell>
          <cell r="I566">
            <v>0</v>
          </cell>
          <cell r="J566" t="str">
            <v/>
          </cell>
        </row>
        <row r="567">
          <cell r="G567">
            <v>0</v>
          </cell>
          <cell r="H567">
            <v>0</v>
          </cell>
          <cell r="I567">
            <v>0</v>
          </cell>
          <cell r="J567" t="str">
            <v/>
          </cell>
        </row>
        <row r="568">
          <cell r="G568">
            <v>0</v>
          </cell>
          <cell r="H568">
            <v>0</v>
          </cell>
          <cell r="I568">
            <v>0</v>
          </cell>
          <cell r="J568" t="str">
            <v/>
          </cell>
        </row>
        <row r="569">
          <cell r="G569">
            <v>0</v>
          </cell>
          <cell r="H569">
            <v>0</v>
          </cell>
          <cell r="I569">
            <v>0</v>
          </cell>
          <cell r="J569" t="str">
            <v/>
          </cell>
        </row>
        <row r="570">
          <cell r="G570">
            <v>0</v>
          </cell>
          <cell r="H570">
            <v>0</v>
          </cell>
          <cell r="I570">
            <v>0</v>
          </cell>
          <cell r="J570" t="str">
            <v/>
          </cell>
        </row>
        <row r="571">
          <cell r="G571" t="str">
            <v>ЩО-2.1</v>
          </cell>
          <cell r="H571" t="str">
            <v>компл.</v>
          </cell>
          <cell r="I571">
            <v>1</v>
          </cell>
          <cell r="J571">
            <v>0</v>
          </cell>
        </row>
        <row r="572">
          <cell r="G572">
            <v>0</v>
          </cell>
          <cell r="H572">
            <v>0</v>
          </cell>
          <cell r="I572">
            <v>0</v>
          </cell>
          <cell r="J572" t="str">
            <v/>
          </cell>
        </row>
        <row r="573">
          <cell r="G573">
            <v>0</v>
          </cell>
          <cell r="H573">
            <v>0</v>
          </cell>
          <cell r="I573">
            <v>0</v>
          </cell>
          <cell r="J573" t="str">
            <v/>
          </cell>
        </row>
        <row r="574">
          <cell r="G574">
            <v>0</v>
          </cell>
          <cell r="H574">
            <v>0</v>
          </cell>
          <cell r="I574">
            <v>0</v>
          </cell>
          <cell r="J574" t="str">
            <v/>
          </cell>
        </row>
        <row r="575">
          <cell r="G575">
            <v>0</v>
          </cell>
          <cell r="H575">
            <v>0</v>
          </cell>
          <cell r="I575">
            <v>0</v>
          </cell>
          <cell r="J575" t="str">
            <v/>
          </cell>
        </row>
        <row r="576">
          <cell r="G576">
            <v>0</v>
          </cell>
          <cell r="H576">
            <v>0</v>
          </cell>
          <cell r="I576">
            <v>0</v>
          </cell>
          <cell r="J576" t="str">
            <v/>
          </cell>
        </row>
        <row r="577">
          <cell r="G577" t="str">
            <v>ЩО-2.2</v>
          </cell>
          <cell r="H577" t="str">
            <v>компл.</v>
          </cell>
          <cell r="I577">
            <v>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0</v>
          </cell>
          <cell r="J578" t="str">
            <v/>
          </cell>
        </row>
        <row r="579">
          <cell r="G579">
            <v>0</v>
          </cell>
          <cell r="H579">
            <v>0</v>
          </cell>
          <cell r="I579">
            <v>0</v>
          </cell>
          <cell r="J579" t="str">
            <v/>
          </cell>
        </row>
        <row r="580">
          <cell r="G580">
            <v>0</v>
          </cell>
          <cell r="H580">
            <v>0</v>
          </cell>
          <cell r="I580">
            <v>0</v>
          </cell>
          <cell r="J580" t="str">
            <v/>
          </cell>
        </row>
        <row r="581">
          <cell r="G581">
            <v>0</v>
          </cell>
          <cell r="H581">
            <v>0</v>
          </cell>
          <cell r="I581">
            <v>0</v>
          </cell>
          <cell r="J581" t="str">
            <v/>
          </cell>
        </row>
        <row r="582">
          <cell r="G582">
            <v>0</v>
          </cell>
          <cell r="H582">
            <v>0</v>
          </cell>
          <cell r="I582">
            <v>0</v>
          </cell>
          <cell r="J582" t="str">
            <v/>
          </cell>
        </row>
        <row r="583">
          <cell r="G583" t="str">
            <v>ЩО-2.3</v>
          </cell>
          <cell r="H583" t="str">
            <v>компл.</v>
          </cell>
          <cell r="I583">
            <v>1</v>
          </cell>
          <cell r="J583">
            <v>0</v>
          </cell>
        </row>
        <row r="584">
          <cell r="G584">
            <v>0</v>
          </cell>
          <cell r="H584">
            <v>0</v>
          </cell>
          <cell r="I584">
            <v>0</v>
          </cell>
          <cell r="J584" t="str">
            <v/>
          </cell>
        </row>
        <row r="585">
          <cell r="G585">
            <v>0</v>
          </cell>
          <cell r="H585">
            <v>0</v>
          </cell>
          <cell r="I585">
            <v>0</v>
          </cell>
          <cell r="J585" t="str">
            <v/>
          </cell>
        </row>
        <row r="586">
          <cell r="G586">
            <v>0</v>
          </cell>
          <cell r="H586">
            <v>0</v>
          </cell>
          <cell r="I586">
            <v>0</v>
          </cell>
          <cell r="J586" t="str">
            <v/>
          </cell>
        </row>
        <row r="587">
          <cell r="G587">
            <v>0</v>
          </cell>
          <cell r="H587">
            <v>0</v>
          </cell>
          <cell r="I587">
            <v>0</v>
          </cell>
          <cell r="J587" t="str">
            <v/>
          </cell>
        </row>
        <row r="588">
          <cell r="G588">
            <v>0</v>
          </cell>
          <cell r="H588">
            <v>0</v>
          </cell>
          <cell r="I588">
            <v>0</v>
          </cell>
          <cell r="J588" t="str">
            <v/>
          </cell>
        </row>
        <row r="589">
          <cell r="G589" t="str">
            <v>ЩО-2.5</v>
          </cell>
          <cell r="H589" t="str">
            <v>компл.</v>
          </cell>
          <cell r="I589">
            <v>1</v>
          </cell>
          <cell r="J589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 t="str">
            <v/>
          </cell>
        </row>
        <row r="591">
          <cell r="G591">
            <v>0</v>
          </cell>
          <cell r="H591">
            <v>0</v>
          </cell>
          <cell r="I591">
            <v>0</v>
          </cell>
          <cell r="J591" t="str">
            <v/>
          </cell>
        </row>
        <row r="592">
          <cell r="G592">
            <v>0</v>
          </cell>
          <cell r="H592">
            <v>0</v>
          </cell>
          <cell r="I592">
            <v>0</v>
          </cell>
          <cell r="J592" t="str">
            <v/>
          </cell>
        </row>
        <row r="593">
          <cell r="G593">
            <v>0</v>
          </cell>
          <cell r="H593">
            <v>0</v>
          </cell>
          <cell r="I593">
            <v>0</v>
          </cell>
          <cell r="J593" t="str">
            <v/>
          </cell>
        </row>
        <row r="594">
          <cell r="G594" t="str">
            <v>ЩАО-1.1</v>
          </cell>
          <cell r="H594" t="str">
            <v>компл.</v>
          </cell>
          <cell r="I594">
            <v>1</v>
          </cell>
          <cell r="J594">
            <v>0</v>
          </cell>
        </row>
        <row r="595">
          <cell r="G595">
            <v>0</v>
          </cell>
          <cell r="H595">
            <v>0</v>
          </cell>
          <cell r="I595">
            <v>0</v>
          </cell>
          <cell r="J595" t="str">
            <v/>
          </cell>
        </row>
        <row r="596">
          <cell r="G596">
            <v>0</v>
          </cell>
          <cell r="H596">
            <v>0</v>
          </cell>
          <cell r="I596">
            <v>0</v>
          </cell>
          <cell r="J596" t="str">
            <v/>
          </cell>
        </row>
        <row r="597">
          <cell r="G597">
            <v>0</v>
          </cell>
          <cell r="H597">
            <v>0</v>
          </cell>
          <cell r="I597">
            <v>0</v>
          </cell>
          <cell r="J597" t="str">
            <v/>
          </cell>
        </row>
        <row r="598">
          <cell r="G598">
            <v>0</v>
          </cell>
          <cell r="H598">
            <v>0</v>
          </cell>
          <cell r="I598">
            <v>0</v>
          </cell>
          <cell r="J598" t="str">
            <v/>
          </cell>
        </row>
        <row r="599">
          <cell r="G599">
            <v>0</v>
          </cell>
          <cell r="H599">
            <v>0</v>
          </cell>
          <cell r="I599">
            <v>0</v>
          </cell>
          <cell r="J599" t="str">
            <v/>
          </cell>
        </row>
        <row r="600">
          <cell r="G600">
            <v>0</v>
          </cell>
          <cell r="H600">
            <v>0</v>
          </cell>
          <cell r="I600">
            <v>0</v>
          </cell>
          <cell r="J600" t="str">
            <v/>
          </cell>
        </row>
        <row r="601">
          <cell r="G601" t="str">
            <v>ЩАО-1.2</v>
          </cell>
          <cell r="H601" t="str">
            <v>компл.</v>
          </cell>
          <cell r="I601">
            <v>1</v>
          </cell>
          <cell r="J601">
            <v>0</v>
          </cell>
        </row>
        <row r="602">
          <cell r="G602">
            <v>0</v>
          </cell>
          <cell r="H602">
            <v>0</v>
          </cell>
          <cell r="I602">
            <v>0</v>
          </cell>
          <cell r="J602" t="str">
            <v/>
          </cell>
        </row>
        <row r="603">
          <cell r="G603">
            <v>0</v>
          </cell>
          <cell r="H603">
            <v>0</v>
          </cell>
          <cell r="I603">
            <v>0</v>
          </cell>
          <cell r="J603" t="str">
            <v/>
          </cell>
        </row>
        <row r="604">
          <cell r="G604">
            <v>0</v>
          </cell>
          <cell r="H604">
            <v>0</v>
          </cell>
          <cell r="I604">
            <v>0</v>
          </cell>
          <cell r="J604" t="str">
            <v/>
          </cell>
        </row>
        <row r="605">
          <cell r="G605">
            <v>0</v>
          </cell>
          <cell r="H605">
            <v>0</v>
          </cell>
          <cell r="I605">
            <v>0</v>
          </cell>
          <cell r="J605" t="str">
            <v/>
          </cell>
        </row>
        <row r="606">
          <cell r="G606">
            <v>0</v>
          </cell>
          <cell r="H606">
            <v>0</v>
          </cell>
          <cell r="I606">
            <v>0</v>
          </cell>
          <cell r="J606" t="str">
            <v/>
          </cell>
        </row>
        <row r="607">
          <cell r="G607" t="str">
            <v>ЩАО-1.3</v>
          </cell>
          <cell r="H607" t="str">
            <v>компл.</v>
          </cell>
          <cell r="I607">
            <v>1</v>
          </cell>
          <cell r="J607">
            <v>0</v>
          </cell>
        </row>
        <row r="608">
          <cell r="G608">
            <v>0</v>
          </cell>
          <cell r="H608">
            <v>0</v>
          </cell>
          <cell r="I608">
            <v>0</v>
          </cell>
          <cell r="J608" t="str">
            <v/>
          </cell>
        </row>
        <row r="609">
          <cell r="G609">
            <v>0</v>
          </cell>
          <cell r="H609">
            <v>0</v>
          </cell>
          <cell r="I609">
            <v>0</v>
          </cell>
          <cell r="J609" t="str">
            <v/>
          </cell>
        </row>
        <row r="610">
          <cell r="G610">
            <v>0</v>
          </cell>
          <cell r="H610">
            <v>0</v>
          </cell>
          <cell r="I610">
            <v>0</v>
          </cell>
          <cell r="J610" t="str">
            <v/>
          </cell>
        </row>
        <row r="611">
          <cell r="G611">
            <v>0</v>
          </cell>
          <cell r="H611">
            <v>0</v>
          </cell>
          <cell r="I611">
            <v>0</v>
          </cell>
          <cell r="J611" t="str">
            <v/>
          </cell>
        </row>
        <row r="612">
          <cell r="G612">
            <v>0</v>
          </cell>
          <cell r="H612">
            <v>0</v>
          </cell>
          <cell r="I612">
            <v>0</v>
          </cell>
          <cell r="J612" t="str">
            <v/>
          </cell>
        </row>
        <row r="613">
          <cell r="G613">
            <v>0</v>
          </cell>
          <cell r="H613">
            <v>0</v>
          </cell>
          <cell r="I613">
            <v>0</v>
          </cell>
          <cell r="J613" t="str">
            <v/>
          </cell>
        </row>
        <row r="614">
          <cell r="G614" t="str">
            <v>ЩАО-2.1</v>
          </cell>
          <cell r="H614" t="str">
            <v>компл.</v>
          </cell>
          <cell r="I614">
            <v>1</v>
          </cell>
          <cell r="J614">
            <v>0</v>
          </cell>
        </row>
        <row r="615">
          <cell r="G615">
            <v>0</v>
          </cell>
          <cell r="H615">
            <v>0</v>
          </cell>
          <cell r="I615">
            <v>0</v>
          </cell>
          <cell r="J615" t="str">
            <v/>
          </cell>
        </row>
        <row r="616">
          <cell r="G616">
            <v>0</v>
          </cell>
          <cell r="H616">
            <v>0</v>
          </cell>
          <cell r="I616">
            <v>0</v>
          </cell>
          <cell r="J616" t="str">
            <v/>
          </cell>
        </row>
        <row r="617">
          <cell r="G617">
            <v>0</v>
          </cell>
          <cell r="H617">
            <v>0</v>
          </cell>
          <cell r="I617">
            <v>0</v>
          </cell>
          <cell r="J617" t="str">
            <v/>
          </cell>
        </row>
        <row r="618">
          <cell r="G618">
            <v>0</v>
          </cell>
          <cell r="H618">
            <v>0</v>
          </cell>
          <cell r="I618">
            <v>0</v>
          </cell>
          <cell r="J618" t="str">
            <v/>
          </cell>
        </row>
        <row r="619">
          <cell r="G619">
            <v>0</v>
          </cell>
          <cell r="H619">
            <v>0</v>
          </cell>
          <cell r="I619">
            <v>0</v>
          </cell>
          <cell r="J619" t="str">
            <v/>
          </cell>
        </row>
        <row r="620">
          <cell r="G620" t="str">
            <v>ЩАО-2.3</v>
          </cell>
          <cell r="H620" t="str">
            <v>компл.</v>
          </cell>
          <cell r="I620">
            <v>1</v>
          </cell>
          <cell r="J620">
            <v>0</v>
          </cell>
        </row>
        <row r="621">
          <cell r="G621">
            <v>0</v>
          </cell>
          <cell r="H621">
            <v>0</v>
          </cell>
          <cell r="I621">
            <v>0</v>
          </cell>
          <cell r="J621" t="str">
            <v/>
          </cell>
        </row>
        <row r="622">
          <cell r="G622">
            <v>0</v>
          </cell>
          <cell r="H622">
            <v>0</v>
          </cell>
          <cell r="I622">
            <v>0</v>
          </cell>
          <cell r="J622" t="str">
            <v/>
          </cell>
        </row>
        <row r="623">
          <cell r="G623">
            <v>0</v>
          </cell>
          <cell r="H623">
            <v>0</v>
          </cell>
          <cell r="I623">
            <v>0</v>
          </cell>
          <cell r="J623" t="str">
            <v/>
          </cell>
        </row>
        <row r="624">
          <cell r="G624">
            <v>0</v>
          </cell>
          <cell r="H624">
            <v>0</v>
          </cell>
          <cell r="I624">
            <v>0</v>
          </cell>
          <cell r="J624" t="str">
            <v/>
          </cell>
        </row>
        <row r="625">
          <cell r="G625">
            <v>0</v>
          </cell>
          <cell r="H625">
            <v>0</v>
          </cell>
          <cell r="I625">
            <v>0</v>
          </cell>
          <cell r="J625" t="str">
            <v/>
          </cell>
        </row>
        <row r="626">
          <cell r="G626" t="str">
            <v>ЩАО-1.4</v>
          </cell>
          <cell r="H626" t="str">
            <v>компл.</v>
          </cell>
          <cell r="I626">
            <v>1</v>
          </cell>
          <cell r="J626">
            <v>0</v>
          </cell>
        </row>
        <row r="627">
          <cell r="G627">
            <v>0</v>
          </cell>
          <cell r="H627">
            <v>0</v>
          </cell>
          <cell r="I627">
            <v>0</v>
          </cell>
          <cell r="J627" t="str">
            <v/>
          </cell>
        </row>
        <row r="628">
          <cell r="G628">
            <v>0</v>
          </cell>
          <cell r="H628">
            <v>0</v>
          </cell>
          <cell r="I628">
            <v>0</v>
          </cell>
          <cell r="J628" t="str">
            <v/>
          </cell>
        </row>
        <row r="629">
          <cell r="G629">
            <v>0</v>
          </cell>
          <cell r="H629">
            <v>0</v>
          </cell>
          <cell r="I629">
            <v>0</v>
          </cell>
          <cell r="J629" t="str">
            <v/>
          </cell>
        </row>
        <row r="630">
          <cell r="G630">
            <v>0</v>
          </cell>
          <cell r="H630">
            <v>0</v>
          </cell>
          <cell r="I630">
            <v>0</v>
          </cell>
          <cell r="J630" t="str">
            <v/>
          </cell>
        </row>
        <row r="631">
          <cell r="G631">
            <v>0</v>
          </cell>
          <cell r="H631">
            <v>0</v>
          </cell>
          <cell r="I631">
            <v>0</v>
          </cell>
          <cell r="J631" t="str">
            <v/>
          </cell>
        </row>
        <row r="632">
          <cell r="G632" t="str">
            <v>ЩАО-0.1</v>
          </cell>
          <cell r="H632" t="str">
            <v>компл.</v>
          </cell>
          <cell r="I632">
            <v>1</v>
          </cell>
          <cell r="J632">
            <v>0</v>
          </cell>
        </row>
        <row r="633">
          <cell r="G633">
            <v>0</v>
          </cell>
          <cell r="H633">
            <v>0</v>
          </cell>
          <cell r="I633">
            <v>0</v>
          </cell>
          <cell r="J633" t="str">
            <v/>
          </cell>
        </row>
        <row r="634">
          <cell r="G634">
            <v>0</v>
          </cell>
          <cell r="H634">
            <v>0</v>
          </cell>
          <cell r="I634">
            <v>0</v>
          </cell>
          <cell r="J634" t="str">
            <v/>
          </cell>
        </row>
        <row r="635">
          <cell r="G635">
            <v>0</v>
          </cell>
          <cell r="H635">
            <v>0</v>
          </cell>
          <cell r="I635">
            <v>0</v>
          </cell>
          <cell r="J635" t="str">
            <v/>
          </cell>
        </row>
        <row r="636">
          <cell r="G636">
            <v>0</v>
          </cell>
          <cell r="H636">
            <v>0</v>
          </cell>
          <cell r="I636">
            <v>0</v>
          </cell>
          <cell r="J636" t="str">
            <v/>
          </cell>
        </row>
        <row r="637">
          <cell r="G637">
            <v>0</v>
          </cell>
          <cell r="H637">
            <v>0</v>
          </cell>
          <cell r="I637">
            <v>0</v>
          </cell>
          <cell r="J637" t="str">
            <v/>
          </cell>
        </row>
        <row r="638">
          <cell r="G638" t="str">
            <v>РЩ-1.7</v>
          </cell>
          <cell r="H638" t="str">
            <v>компл.</v>
          </cell>
          <cell r="I638">
            <v>1</v>
          </cell>
          <cell r="J638">
            <v>0</v>
          </cell>
        </row>
        <row r="639">
          <cell r="G639">
            <v>0</v>
          </cell>
          <cell r="H639">
            <v>0</v>
          </cell>
          <cell r="I639">
            <v>0</v>
          </cell>
          <cell r="J639" t="str">
            <v/>
          </cell>
        </row>
        <row r="640">
          <cell r="G640">
            <v>0</v>
          </cell>
          <cell r="H640">
            <v>0</v>
          </cell>
          <cell r="I640">
            <v>0</v>
          </cell>
          <cell r="J640" t="str">
            <v/>
          </cell>
        </row>
        <row r="641">
          <cell r="G641">
            <v>0</v>
          </cell>
          <cell r="H641">
            <v>0</v>
          </cell>
          <cell r="I641">
            <v>0</v>
          </cell>
          <cell r="J641" t="str">
            <v/>
          </cell>
        </row>
        <row r="642">
          <cell r="G642">
            <v>0</v>
          </cell>
          <cell r="H642">
            <v>0</v>
          </cell>
          <cell r="I642">
            <v>0</v>
          </cell>
          <cell r="J642" t="str">
            <v/>
          </cell>
        </row>
        <row r="643">
          <cell r="G643">
            <v>0</v>
          </cell>
          <cell r="H643">
            <v>0</v>
          </cell>
          <cell r="I643">
            <v>0</v>
          </cell>
          <cell r="J643" t="str">
            <v/>
          </cell>
        </row>
        <row r="644">
          <cell r="G644">
            <v>0</v>
          </cell>
          <cell r="H644">
            <v>0</v>
          </cell>
          <cell r="I644">
            <v>0</v>
          </cell>
          <cell r="J644" t="str">
            <v/>
          </cell>
        </row>
        <row r="645">
          <cell r="G645">
            <v>0</v>
          </cell>
          <cell r="H645">
            <v>0</v>
          </cell>
          <cell r="I645">
            <v>0</v>
          </cell>
          <cell r="J645" t="str">
            <v/>
          </cell>
        </row>
        <row r="646">
          <cell r="G646">
            <v>0</v>
          </cell>
          <cell r="H646">
            <v>0</v>
          </cell>
          <cell r="I646">
            <v>0</v>
          </cell>
          <cell r="J646" t="str">
            <v/>
          </cell>
        </row>
        <row r="647">
          <cell r="G647">
            <v>0</v>
          </cell>
          <cell r="H647">
            <v>0</v>
          </cell>
          <cell r="I647">
            <v>0</v>
          </cell>
          <cell r="J647" t="str">
            <v/>
          </cell>
        </row>
        <row r="648">
          <cell r="G648">
            <v>0</v>
          </cell>
          <cell r="H648">
            <v>0</v>
          </cell>
          <cell r="I648">
            <v>0</v>
          </cell>
          <cell r="J648" t="str">
            <v/>
          </cell>
        </row>
        <row r="649">
          <cell r="G649">
            <v>0</v>
          </cell>
          <cell r="H649">
            <v>0</v>
          </cell>
          <cell r="I649">
            <v>0</v>
          </cell>
          <cell r="J649" t="str">
            <v/>
          </cell>
        </row>
        <row r="650">
          <cell r="G650">
            <v>0</v>
          </cell>
          <cell r="H650">
            <v>0</v>
          </cell>
          <cell r="I650">
            <v>0</v>
          </cell>
          <cell r="J650" t="str">
            <v/>
          </cell>
        </row>
        <row r="651">
          <cell r="G651">
            <v>0</v>
          </cell>
          <cell r="H651">
            <v>0</v>
          </cell>
          <cell r="I651">
            <v>0</v>
          </cell>
          <cell r="J651" t="str">
            <v/>
          </cell>
        </row>
        <row r="652">
          <cell r="G652">
            <v>0</v>
          </cell>
          <cell r="H652">
            <v>0</v>
          </cell>
          <cell r="I652">
            <v>0</v>
          </cell>
          <cell r="J652" t="str">
            <v/>
          </cell>
        </row>
        <row r="653">
          <cell r="G653">
            <v>0</v>
          </cell>
          <cell r="H653">
            <v>0</v>
          </cell>
          <cell r="I653">
            <v>0</v>
          </cell>
          <cell r="J653" t="str">
            <v/>
          </cell>
        </row>
        <row r="654">
          <cell r="G654">
            <v>0</v>
          </cell>
          <cell r="H654">
            <v>0</v>
          </cell>
          <cell r="I654">
            <v>0</v>
          </cell>
          <cell r="J654" t="str">
            <v/>
          </cell>
        </row>
        <row r="655">
          <cell r="G655" t="str">
            <v>ЩС-СС1.1</v>
          </cell>
          <cell r="H655" t="str">
            <v>компл.</v>
          </cell>
          <cell r="I655">
            <v>1</v>
          </cell>
          <cell r="J655">
            <v>0</v>
          </cell>
        </row>
        <row r="656">
          <cell r="G656">
            <v>0</v>
          </cell>
          <cell r="H656">
            <v>0</v>
          </cell>
          <cell r="I656">
            <v>0</v>
          </cell>
          <cell r="J656" t="str">
            <v/>
          </cell>
        </row>
        <row r="657">
          <cell r="G657">
            <v>0</v>
          </cell>
          <cell r="H657">
            <v>0</v>
          </cell>
          <cell r="I657">
            <v>0</v>
          </cell>
          <cell r="J657" t="str">
            <v/>
          </cell>
        </row>
        <row r="658">
          <cell r="G658">
            <v>0</v>
          </cell>
          <cell r="H658">
            <v>0</v>
          </cell>
          <cell r="I658">
            <v>0</v>
          </cell>
          <cell r="J658" t="str">
            <v/>
          </cell>
        </row>
        <row r="659">
          <cell r="G659">
            <v>0</v>
          </cell>
          <cell r="H659">
            <v>0</v>
          </cell>
          <cell r="I659">
            <v>0</v>
          </cell>
          <cell r="J659" t="str">
            <v/>
          </cell>
        </row>
        <row r="660">
          <cell r="G660">
            <v>0</v>
          </cell>
          <cell r="H660">
            <v>0</v>
          </cell>
          <cell r="I660">
            <v>0</v>
          </cell>
          <cell r="J660" t="str">
            <v/>
          </cell>
        </row>
        <row r="661">
          <cell r="G661">
            <v>0</v>
          </cell>
          <cell r="H661">
            <v>0</v>
          </cell>
          <cell r="I661">
            <v>0</v>
          </cell>
          <cell r="J661" t="str">
            <v/>
          </cell>
        </row>
        <row r="662">
          <cell r="G662">
            <v>0</v>
          </cell>
          <cell r="H662">
            <v>0</v>
          </cell>
          <cell r="I662">
            <v>0</v>
          </cell>
          <cell r="J662" t="str">
            <v/>
          </cell>
        </row>
        <row r="663">
          <cell r="G663">
            <v>0</v>
          </cell>
          <cell r="H663">
            <v>0</v>
          </cell>
          <cell r="I663">
            <v>0</v>
          </cell>
          <cell r="J663" t="str">
            <v/>
          </cell>
        </row>
        <row r="664">
          <cell r="G664" t="str">
            <v>ЩС-СС1.2</v>
          </cell>
          <cell r="H664" t="str">
            <v>компл.</v>
          </cell>
          <cell r="I664">
            <v>1</v>
          </cell>
          <cell r="J664">
            <v>0</v>
          </cell>
        </row>
        <row r="665">
          <cell r="G665">
            <v>0</v>
          </cell>
          <cell r="H665">
            <v>0</v>
          </cell>
          <cell r="I665">
            <v>0</v>
          </cell>
          <cell r="J665" t="str">
            <v/>
          </cell>
        </row>
        <row r="666">
          <cell r="G666">
            <v>0</v>
          </cell>
          <cell r="H666">
            <v>0</v>
          </cell>
          <cell r="I666">
            <v>0</v>
          </cell>
          <cell r="J666" t="str">
            <v/>
          </cell>
        </row>
        <row r="667">
          <cell r="G667">
            <v>0</v>
          </cell>
          <cell r="H667">
            <v>0</v>
          </cell>
          <cell r="I667">
            <v>0</v>
          </cell>
          <cell r="J667" t="str">
            <v/>
          </cell>
        </row>
        <row r="668">
          <cell r="G668">
            <v>0</v>
          </cell>
          <cell r="H668">
            <v>0</v>
          </cell>
          <cell r="I668">
            <v>0</v>
          </cell>
          <cell r="J668" t="str">
            <v/>
          </cell>
        </row>
        <row r="669">
          <cell r="G669">
            <v>0</v>
          </cell>
          <cell r="H669">
            <v>0</v>
          </cell>
          <cell r="I669">
            <v>0</v>
          </cell>
          <cell r="J669" t="str">
            <v/>
          </cell>
        </row>
        <row r="670">
          <cell r="G670">
            <v>0</v>
          </cell>
          <cell r="H670">
            <v>0</v>
          </cell>
          <cell r="I670">
            <v>0</v>
          </cell>
          <cell r="J670" t="str">
            <v/>
          </cell>
        </row>
        <row r="671">
          <cell r="G671">
            <v>0</v>
          </cell>
          <cell r="H671">
            <v>0</v>
          </cell>
          <cell r="I671">
            <v>0</v>
          </cell>
          <cell r="J671" t="str">
            <v/>
          </cell>
        </row>
        <row r="672">
          <cell r="G672">
            <v>0</v>
          </cell>
          <cell r="H672">
            <v>0</v>
          </cell>
          <cell r="I672">
            <v>0</v>
          </cell>
          <cell r="J672" t="str">
            <v/>
          </cell>
        </row>
        <row r="673">
          <cell r="G673">
            <v>0</v>
          </cell>
          <cell r="H673">
            <v>0</v>
          </cell>
          <cell r="I673">
            <v>0</v>
          </cell>
          <cell r="J673" t="str">
            <v/>
          </cell>
        </row>
        <row r="674">
          <cell r="G674" t="str">
            <v>ЩС-СС1.3</v>
          </cell>
          <cell r="H674" t="str">
            <v>компл.</v>
          </cell>
          <cell r="I674">
            <v>1</v>
          </cell>
          <cell r="J674">
            <v>0</v>
          </cell>
        </row>
        <row r="675">
          <cell r="G675">
            <v>0</v>
          </cell>
          <cell r="H675">
            <v>0</v>
          </cell>
          <cell r="I675">
            <v>0</v>
          </cell>
          <cell r="J675" t="str">
            <v/>
          </cell>
        </row>
        <row r="676">
          <cell r="G676">
            <v>0</v>
          </cell>
          <cell r="H676">
            <v>0</v>
          </cell>
          <cell r="I676">
            <v>0</v>
          </cell>
          <cell r="J676" t="str">
            <v/>
          </cell>
        </row>
        <row r="677">
          <cell r="G677">
            <v>0</v>
          </cell>
          <cell r="H677">
            <v>0</v>
          </cell>
          <cell r="I677">
            <v>0</v>
          </cell>
          <cell r="J677" t="str">
            <v/>
          </cell>
        </row>
        <row r="678">
          <cell r="G678">
            <v>0</v>
          </cell>
          <cell r="H678">
            <v>0</v>
          </cell>
          <cell r="I678">
            <v>0</v>
          </cell>
          <cell r="J678" t="str">
            <v/>
          </cell>
        </row>
        <row r="679">
          <cell r="G679">
            <v>0</v>
          </cell>
          <cell r="H679">
            <v>0</v>
          </cell>
          <cell r="I679">
            <v>0</v>
          </cell>
          <cell r="J679" t="str">
            <v/>
          </cell>
        </row>
        <row r="680">
          <cell r="G680">
            <v>0</v>
          </cell>
          <cell r="H680">
            <v>0</v>
          </cell>
          <cell r="I680">
            <v>0</v>
          </cell>
          <cell r="J680" t="str">
            <v/>
          </cell>
        </row>
        <row r="681">
          <cell r="G681">
            <v>0</v>
          </cell>
          <cell r="H681">
            <v>0</v>
          </cell>
          <cell r="I681">
            <v>0</v>
          </cell>
          <cell r="J681" t="str">
            <v/>
          </cell>
        </row>
        <row r="682">
          <cell r="G682">
            <v>0</v>
          </cell>
          <cell r="H682">
            <v>0</v>
          </cell>
          <cell r="I682">
            <v>0</v>
          </cell>
          <cell r="J682" t="str">
            <v/>
          </cell>
        </row>
        <row r="683">
          <cell r="G683" t="str">
            <v>ЩС-СС1.4</v>
          </cell>
          <cell r="H683" t="str">
            <v>компл.</v>
          </cell>
          <cell r="I683">
            <v>1</v>
          </cell>
          <cell r="J683">
            <v>0</v>
          </cell>
        </row>
        <row r="684">
          <cell r="G684">
            <v>0</v>
          </cell>
          <cell r="H684">
            <v>0</v>
          </cell>
          <cell r="I684">
            <v>0</v>
          </cell>
          <cell r="J684" t="str">
            <v/>
          </cell>
        </row>
        <row r="685">
          <cell r="G685">
            <v>0</v>
          </cell>
          <cell r="H685">
            <v>0</v>
          </cell>
          <cell r="I685">
            <v>0</v>
          </cell>
          <cell r="J685" t="str">
            <v/>
          </cell>
        </row>
        <row r="686">
          <cell r="G686">
            <v>0</v>
          </cell>
          <cell r="H686">
            <v>0</v>
          </cell>
          <cell r="I686">
            <v>0</v>
          </cell>
          <cell r="J686" t="str">
            <v/>
          </cell>
        </row>
        <row r="687">
          <cell r="G687">
            <v>0</v>
          </cell>
          <cell r="H687">
            <v>0</v>
          </cell>
          <cell r="I687">
            <v>0</v>
          </cell>
          <cell r="J687" t="str">
            <v/>
          </cell>
        </row>
        <row r="688">
          <cell r="G688">
            <v>0</v>
          </cell>
          <cell r="H688">
            <v>0</v>
          </cell>
          <cell r="I688">
            <v>0</v>
          </cell>
          <cell r="J688" t="str">
            <v/>
          </cell>
        </row>
        <row r="689">
          <cell r="G689">
            <v>0</v>
          </cell>
          <cell r="H689">
            <v>0</v>
          </cell>
          <cell r="I689">
            <v>0</v>
          </cell>
          <cell r="J689" t="str">
            <v/>
          </cell>
        </row>
        <row r="690">
          <cell r="G690" t="str">
            <v>ЩС-СС2.1</v>
          </cell>
          <cell r="H690" t="str">
            <v>компл.</v>
          </cell>
          <cell r="I690">
            <v>1</v>
          </cell>
          <cell r="J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 t="str">
            <v/>
          </cell>
        </row>
        <row r="692">
          <cell r="G692">
            <v>0</v>
          </cell>
          <cell r="H692">
            <v>0</v>
          </cell>
          <cell r="I692">
            <v>0</v>
          </cell>
          <cell r="J692" t="str">
            <v/>
          </cell>
        </row>
        <row r="693">
          <cell r="G693">
            <v>0</v>
          </cell>
          <cell r="H693">
            <v>0</v>
          </cell>
          <cell r="I693">
            <v>0</v>
          </cell>
          <cell r="J693" t="str">
            <v/>
          </cell>
        </row>
        <row r="694">
          <cell r="G694">
            <v>0</v>
          </cell>
          <cell r="H694">
            <v>0</v>
          </cell>
          <cell r="I694">
            <v>0</v>
          </cell>
          <cell r="J694" t="str">
            <v/>
          </cell>
        </row>
        <row r="695">
          <cell r="G695">
            <v>0</v>
          </cell>
          <cell r="H695">
            <v>0</v>
          </cell>
          <cell r="I695">
            <v>0</v>
          </cell>
          <cell r="J695" t="str">
            <v/>
          </cell>
        </row>
        <row r="696">
          <cell r="G696">
            <v>0</v>
          </cell>
          <cell r="H696">
            <v>0</v>
          </cell>
          <cell r="I696">
            <v>0</v>
          </cell>
          <cell r="J696" t="str">
            <v/>
          </cell>
        </row>
        <row r="697">
          <cell r="G697" t="str">
            <v>ЩС-СС2.2</v>
          </cell>
          <cell r="H697" t="str">
            <v>компл.</v>
          </cell>
          <cell r="I697">
            <v>1</v>
          </cell>
          <cell r="J697">
            <v>0</v>
          </cell>
        </row>
        <row r="698">
          <cell r="G698">
            <v>0</v>
          </cell>
          <cell r="H698">
            <v>0</v>
          </cell>
          <cell r="I698">
            <v>0</v>
          </cell>
          <cell r="J698" t="str">
            <v/>
          </cell>
        </row>
        <row r="699">
          <cell r="G699">
            <v>0</v>
          </cell>
          <cell r="H699">
            <v>0</v>
          </cell>
          <cell r="I699">
            <v>0</v>
          </cell>
          <cell r="J699" t="str">
            <v/>
          </cell>
        </row>
        <row r="700">
          <cell r="G700">
            <v>0</v>
          </cell>
          <cell r="H700">
            <v>0</v>
          </cell>
          <cell r="I700">
            <v>0</v>
          </cell>
          <cell r="J700" t="str">
            <v/>
          </cell>
        </row>
        <row r="701">
          <cell r="G701">
            <v>0</v>
          </cell>
          <cell r="H701">
            <v>0</v>
          </cell>
          <cell r="I701">
            <v>0</v>
          </cell>
          <cell r="J701" t="str">
            <v/>
          </cell>
        </row>
        <row r="702">
          <cell r="G702">
            <v>0</v>
          </cell>
          <cell r="H702">
            <v>0</v>
          </cell>
          <cell r="I702">
            <v>0</v>
          </cell>
          <cell r="J702" t="str">
            <v/>
          </cell>
        </row>
        <row r="703">
          <cell r="G703">
            <v>0</v>
          </cell>
          <cell r="H703">
            <v>0</v>
          </cell>
          <cell r="I703">
            <v>0</v>
          </cell>
          <cell r="J703" t="str">
            <v/>
          </cell>
        </row>
        <row r="704">
          <cell r="G704" t="str">
            <v>ЩС-СС3.1</v>
          </cell>
          <cell r="H704" t="str">
            <v>компл.</v>
          </cell>
          <cell r="I704">
            <v>1</v>
          </cell>
          <cell r="J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 t="str">
            <v/>
          </cell>
        </row>
        <row r="706">
          <cell r="G706">
            <v>0</v>
          </cell>
          <cell r="H706">
            <v>0</v>
          </cell>
          <cell r="I706">
            <v>0</v>
          </cell>
          <cell r="J706" t="str">
            <v/>
          </cell>
        </row>
        <row r="707">
          <cell r="G707">
            <v>0</v>
          </cell>
          <cell r="H707">
            <v>0</v>
          </cell>
          <cell r="I707">
            <v>0</v>
          </cell>
          <cell r="J707" t="str">
            <v/>
          </cell>
        </row>
        <row r="708">
          <cell r="G708">
            <v>0</v>
          </cell>
          <cell r="H708">
            <v>0</v>
          </cell>
          <cell r="I708">
            <v>0</v>
          </cell>
          <cell r="J708" t="str">
            <v/>
          </cell>
        </row>
        <row r="709">
          <cell r="G709">
            <v>0</v>
          </cell>
          <cell r="H709">
            <v>0</v>
          </cell>
          <cell r="I709">
            <v>0</v>
          </cell>
          <cell r="J709" t="str">
            <v/>
          </cell>
        </row>
        <row r="710">
          <cell r="G710">
            <v>0</v>
          </cell>
          <cell r="H710">
            <v>0</v>
          </cell>
          <cell r="I710">
            <v>0</v>
          </cell>
          <cell r="J710" t="str">
            <v/>
          </cell>
        </row>
        <row r="711">
          <cell r="G711" t="str">
            <v>ЩС-СС3.2</v>
          </cell>
          <cell r="H711" t="str">
            <v>компл.</v>
          </cell>
          <cell r="I711">
            <v>1</v>
          </cell>
          <cell r="J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 t="str">
            <v/>
          </cell>
        </row>
        <row r="713">
          <cell r="G713">
            <v>0</v>
          </cell>
          <cell r="H713">
            <v>0</v>
          </cell>
          <cell r="I713">
            <v>0</v>
          </cell>
          <cell r="J713" t="str">
            <v/>
          </cell>
        </row>
        <row r="714">
          <cell r="G714">
            <v>0</v>
          </cell>
          <cell r="H714">
            <v>0</v>
          </cell>
          <cell r="I714">
            <v>0</v>
          </cell>
          <cell r="J714" t="str">
            <v/>
          </cell>
        </row>
        <row r="715">
          <cell r="G715">
            <v>0</v>
          </cell>
          <cell r="H715">
            <v>0</v>
          </cell>
          <cell r="I715">
            <v>0</v>
          </cell>
          <cell r="J715" t="str">
            <v/>
          </cell>
        </row>
        <row r="716">
          <cell r="G716">
            <v>0</v>
          </cell>
          <cell r="H716">
            <v>0</v>
          </cell>
          <cell r="I716">
            <v>0</v>
          </cell>
          <cell r="J716" t="str">
            <v/>
          </cell>
        </row>
        <row r="717">
          <cell r="G717">
            <v>0</v>
          </cell>
          <cell r="H717">
            <v>0</v>
          </cell>
          <cell r="I717">
            <v>0</v>
          </cell>
          <cell r="J717" t="str">
            <v/>
          </cell>
        </row>
        <row r="718">
          <cell r="G718" t="str">
            <v>ЩС-СС4</v>
          </cell>
          <cell r="H718" t="str">
            <v>компл.</v>
          </cell>
          <cell r="I718">
            <v>1</v>
          </cell>
          <cell r="J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 t="str">
            <v/>
          </cell>
        </row>
        <row r="720">
          <cell r="G720">
            <v>0</v>
          </cell>
          <cell r="H720">
            <v>0</v>
          </cell>
          <cell r="I720">
            <v>0</v>
          </cell>
          <cell r="J720" t="str">
            <v/>
          </cell>
        </row>
        <row r="721">
          <cell r="G721">
            <v>0</v>
          </cell>
          <cell r="H721">
            <v>0</v>
          </cell>
          <cell r="I721">
            <v>0</v>
          </cell>
          <cell r="J721" t="str">
            <v/>
          </cell>
        </row>
        <row r="722">
          <cell r="G722">
            <v>0</v>
          </cell>
          <cell r="H722">
            <v>0</v>
          </cell>
          <cell r="I722">
            <v>0</v>
          </cell>
          <cell r="J722" t="str">
            <v/>
          </cell>
        </row>
        <row r="723">
          <cell r="G723">
            <v>0</v>
          </cell>
          <cell r="H723">
            <v>0</v>
          </cell>
          <cell r="I723">
            <v>0</v>
          </cell>
          <cell r="J723" t="str">
            <v/>
          </cell>
        </row>
        <row r="724">
          <cell r="G724">
            <v>0</v>
          </cell>
          <cell r="H724">
            <v>0</v>
          </cell>
          <cell r="I724">
            <v>0</v>
          </cell>
          <cell r="J724" t="str">
            <v/>
          </cell>
        </row>
        <row r="725">
          <cell r="G725">
            <v>0</v>
          </cell>
          <cell r="H725">
            <v>0</v>
          </cell>
          <cell r="I725">
            <v>0</v>
          </cell>
          <cell r="J725" t="str">
            <v/>
          </cell>
        </row>
        <row r="726">
          <cell r="G726" t="str">
            <v>РЩ-0.3</v>
          </cell>
          <cell r="H726" t="str">
            <v>компл.</v>
          </cell>
          <cell r="I726">
            <v>1</v>
          </cell>
          <cell r="J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 t="str">
            <v/>
          </cell>
        </row>
        <row r="728">
          <cell r="G728">
            <v>0</v>
          </cell>
          <cell r="H728">
            <v>0</v>
          </cell>
          <cell r="I728">
            <v>0</v>
          </cell>
          <cell r="J728" t="str">
            <v/>
          </cell>
        </row>
        <row r="729">
          <cell r="G729">
            <v>0</v>
          </cell>
          <cell r="H729">
            <v>0</v>
          </cell>
          <cell r="I729">
            <v>0</v>
          </cell>
          <cell r="J729" t="str">
            <v/>
          </cell>
        </row>
        <row r="730">
          <cell r="G730">
            <v>0</v>
          </cell>
          <cell r="H730">
            <v>0</v>
          </cell>
          <cell r="I730">
            <v>0</v>
          </cell>
          <cell r="J730" t="str">
            <v/>
          </cell>
        </row>
        <row r="731">
          <cell r="G731">
            <v>0</v>
          </cell>
          <cell r="H731">
            <v>0</v>
          </cell>
          <cell r="I731">
            <v>0</v>
          </cell>
          <cell r="J731" t="str">
            <v/>
          </cell>
        </row>
        <row r="732">
          <cell r="G732">
            <v>0</v>
          </cell>
          <cell r="H732">
            <v>0</v>
          </cell>
          <cell r="I732">
            <v>0</v>
          </cell>
          <cell r="J732" t="str">
            <v/>
          </cell>
        </row>
        <row r="733">
          <cell r="G733">
            <v>0</v>
          </cell>
          <cell r="H733">
            <v>0</v>
          </cell>
          <cell r="I733">
            <v>0</v>
          </cell>
          <cell r="J733" t="str">
            <v/>
          </cell>
        </row>
        <row r="734">
          <cell r="G734">
            <v>0</v>
          </cell>
          <cell r="H734">
            <v>0</v>
          </cell>
          <cell r="I734">
            <v>0</v>
          </cell>
          <cell r="J734" t="str">
            <v/>
          </cell>
        </row>
        <row r="735">
          <cell r="G735">
            <v>0</v>
          </cell>
          <cell r="H735">
            <v>0</v>
          </cell>
          <cell r="I735">
            <v>0</v>
          </cell>
          <cell r="J735" t="str">
            <v/>
          </cell>
        </row>
        <row r="736">
          <cell r="G736" t="str">
            <v>-</v>
          </cell>
          <cell r="H736" t="str">
            <v>шт.</v>
          </cell>
          <cell r="I736">
            <v>26</v>
          </cell>
          <cell r="J736">
            <v>0</v>
          </cell>
        </row>
        <row r="737">
          <cell r="G737">
            <v>0</v>
          </cell>
          <cell r="H737">
            <v>0</v>
          </cell>
          <cell r="I737">
            <v>0</v>
          </cell>
          <cell r="J737" t="str">
            <v/>
          </cell>
        </row>
        <row r="738">
          <cell r="G738">
            <v>0</v>
          </cell>
          <cell r="H738">
            <v>0</v>
          </cell>
          <cell r="I738">
            <v>0</v>
          </cell>
          <cell r="J738" t="str">
            <v/>
          </cell>
        </row>
        <row r="739">
          <cell r="G739" t="str">
            <v>об</v>
          </cell>
          <cell r="H739" t="str">
            <v>шт.</v>
          </cell>
          <cell r="I739">
            <v>17</v>
          </cell>
          <cell r="J739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 t="str">
            <v/>
          </cell>
        </row>
        <row r="741">
          <cell r="G741">
            <v>0</v>
          </cell>
          <cell r="H741">
            <v>0</v>
          </cell>
          <cell r="I741">
            <v>0</v>
          </cell>
          <cell r="J741" t="str">
            <v/>
          </cell>
        </row>
        <row r="742">
          <cell r="G742" t="str">
            <v>об</v>
          </cell>
          <cell r="H742" t="str">
            <v>шт.</v>
          </cell>
          <cell r="I742">
            <v>4</v>
          </cell>
          <cell r="J742">
            <v>0</v>
          </cell>
        </row>
        <row r="743">
          <cell r="G743">
            <v>0</v>
          </cell>
          <cell r="H743">
            <v>0</v>
          </cell>
          <cell r="I743">
            <v>0</v>
          </cell>
          <cell r="J743" t="str">
            <v/>
          </cell>
        </row>
        <row r="744">
          <cell r="G744">
            <v>0</v>
          </cell>
          <cell r="H744">
            <v>0</v>
          </cell>
          <cell r="I744">
            <v>0</v>
          </cell>
          <cell r="J744" t="str">
            <v/>
          </cell>
        </row>
        <row r="745">
          <cell r="G745" t="str">
            <v>об</v>
          </cell>
          <cell r="H745" t="str">
            <v>шт.</v>
          </cell>
          <cell r="I745">
            <v>10</v>
          </cell>
          <cell r="J745">
            <v>0</v>
          </cell>
        </row>
        <row r="746">
          <cell r="G746" t="str">
            <v>об</v>
          </cell>
          <cell r="H746" t="str">
            <v>шт.</v>
          </cell>
          <cell r="I746">
            <v>21</v>
          </cell>
          <cell r="J746">
            <v>0</v>
          </cell>
        </row>
        <row r="747">
          <cell r="G747" t="str">
            <v>об</v>
          </cell>
          <cell r="H747" t="str">
            <v>шт.</v>
          </cell>
          <cell r="I747">
            <v>2</v>
          </cell>
          <cell r="J747">
            <v>0</v>
          </cell>
        </row>
        <row r="748">
          <cell r="G748" t="str">
            <v>об</v>
          </cell>
          <cell r="H748" t="str">
            <v>шт.</v>
          </cell>
          <cell r="I748">
            <v>4</v>
          </cell>
          <cell r="J748">
            <v>0</v>
          </cell>
        </row>
        <row r="749">
          <cell r="G749" t="str">
            <v>об</v>
          </cell>
          <cell r="H749" t="str">
            <v>шт.</v>
          </cell>
          <cell r="I749">
            <v>154</v>
          </cell>
          <cell r="J749">
            <v>0</v>
          </cell>
        </row>
        <row r="750">
          <cell r="G750" t="str">
            <v>об</v>
          </cell>
          <cell r="H750" t="str">
            <v>шт.</v>
          </cell>
          <cell r="I750">
            <v>10</v>
          </cell>
          <cell r="J750">
            <v>0</v>
          </cell>
        </row>
        <row r="751">
          <cell r="G751" t="str">
            <v>об</v>
          </cell>
          <cell r="H751" t="str">
            <v>шт.</v>
          </cell>
          <cell r="I751">
            <v>13</v>
          </cell>
          <cell r="J751">
            <v>0</v>
          </cell>
        </row>
        <row r="752">
          <cell r="G752" t="str">
            <v>об</v>
          </cell>
          <cell r="H752" t="str">
            <v>шт.</v>
          </cell>
          <cell r="I752">
            <v>2</v>
          </cell>
          <cell r="J752">
            <v>0</v>
          </cell>
        </row>
        <row r="753">
          <cell r="G753" t="str">
            <v>об</v>
          </cell>
          <cell r="H753" t="str">
            <v>шт.</v>
          </cell>
          <cell r="I753">
            <v>9</v>
          </cell>
          <cell r="J753">
            <v>0</v>
          </cell>
        </row>
        <row r="754">
          <cell r="G754" t="str">
            <v>об</v>
          </cell>
          <cell r="H754" t="str">
            <v>шт.</v>
          </cell>
          <cell r="I754">
            <v>1</v>
          </cell>
          <cell r="J754">
            <v>0</v>
          </cell>
        </row>
        <row r="755">
          <cell r="G755" t="str">
            <v>об</v>
          </cell>
          <cell r="H755" t="str">
            <v>шт.</v>
          </cell>
          <cell r="I755">
            <v>1</v>
          </cell>
          <cell r="J755">
            <v>0</v>
          </cell>
        </row>
        <row r="756">
          <cell r="G756" t="str">
            <v>об</v>
          </cell>
          <cell r="H756" t="str">
            <v>шт.</v>
          </cell>
          <cell r="I756">
            <v>1</v>
          </cell>
          <cell r="J756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 t="str">
            <v/>
          </cell>
        </row>
        <row r="758">
          <cell r="G758">
            <v>0</v>
          </cell>
          <cell r="H758">
            <v>0</v>
          </cell>
          <cell r="I758">
            <v>0</v>
          </cell>
          <cell r="J758" t="str">
            <v/>
          </cell>
        </row>
        <row r="759">
          <cell r="G759">
            <v>0</v>
          </cell>
          <cell r="H759" t="str">
            <v>компл.</v>
          </cell>
          <cell r="I759">
            <v>4</v>
          </cell>
          <cell r="J759">
            <v>0</v>
          </cell>
        </row>
        <row r="760">
          <cell r="G760">
            <v>0</v>
          </cell>
          <cell r="H760">
            <v>0</v>
          </cell>
          <cell r="I760">
            <v>0</v>
          </cell>
          <cell r="J760" t="str">
            <v/>
          </cell>
        </row>
        <row r="761">
          <cell r="G761">
            <v>0</v>
          </cell>
          <cell r="H761">
            <v>0</v>
          </cell>
          <cell r="I761">
            <v>0</v>
          </cell>
          <cell r="J761" t="str">
            <v/>
          </cell>
        </row>
        <row r="762">
          <cell r="G762">
            <v>0</v>
          </cell>
          <cell r="H762" t="str">
            <v>м</v>
          </cell>
          <cell r="I762">
            <v>21800</v>
          </cell>
          <cell r="J762">
            <v>2361.75</v>
          </cell>
        </row>
        <row r="763">
          <cell r="G763">
            <v>2361.75</v>
          </cell>
          <cell r="H763" t="str">
            <v>м</v>
          </cell>
          <cell r="I763">
            <v>40500</v>
          </cell>
          <cell r="J763">
            <v>2498.5499999999997</v>
          </cell>
        </row>
        <row r="764">
          <cell r="G764">
            <v>2498.548828125</v>
          </cell>
          <cell r="H764" t="str">
            <v>м</v>
          </cell>
          <cell r="I764">
            <v>1000</v>
          </cell>
          <cell r="J764">
            <v>0</v>
          </cell>
        </row>
        <row r="765">
          <cell r="G765">
            <v>0</v>
          </cell>
          <cell r="H765" t="str">
            <v>м</v>
          </cell>
          <cell r="I765">
            <v>500</v>
          </cell>
          <cell r="J765">
            <v>0</v>
          </cell>
        </row>
        <row r="766">
          <cell r="G766">
            <v>0</v>
          </cell>
          <cell r="H766" t="str">
            <v>м</v>
          </cell>
          <cell r="I766">
            <v>140</v>
          </cell>
          <cell r="J766">
            <v>0</v>
          </cell>
        </row>
        <row r="767">
          <cell r="G767">
            <v>0</v>
          </cell>
          <cell r="H767" t="str">
            <v>м</v>
          </cell>
          <cell r="I767">
            <v>100</v>
          </cell>
          <cell r="J767">
            <v>0</v>
          </cell>
        </row>
        <row r="768">
          <cell r="G768">
            <v>0</v>
          </cell>
          <cell r="H768" t="str">
            <v>м</v>
          </cell>
          <cell r="I768">
            <v>150</v>
          </cell>
          <cell r="J768">
            <v>0</v>
          </cell>
        </row>
        <row r="769">
          <cell r="G769">
            <v>0</v>
          </cell>
          <cell r="H769" t="str">
            <v>м</v>
          </cell>
          <cell r="I769">
            <v>1770</v>
          </cell>
          <cell r="J769">
            <v>0</v>
          </cell>
        </row>
        <row r="770">
          <cell r="G770">
            <v>0</v>
          </cell>
          <cell r="H770" t="str">
            <v>м</v>
          </cell>
          <cell r="I770">
            <v>900</v>
          </cell>
          <cell r="J770">
            <v>0</v>
          </cell>
        </row>
        <row r="771">
          <cell r="G771">
            <v>0</v>
          </cell>
          <cell r="H771" t="str">
            <v>м</v>
          </cell>
          <cell r="I771">
            <v>1800</v>
          </cell>
          <cell r="J771">
            <v>0</v>
          </cell>
        </row>
        <row r="772">
          <cell r="G772">
            <v>0</v>
          </cell>
          <cell r="H772" t="str">
            <v>м</v>
          </cell>
          <cell r="I772">
            <v>1600</v>
          </cell>
          <cell r="J772">
            <v>0</v>
          </cell>
        </row>
        <row r="773">
          <cell r="G773">
            <v>0</v>
          </cell>
          <cell r="H773" t="str">
            <v>м</v>
          </cell>
          <cell r="I773">
            <v>1300</v>
          </cell>
          <cell r="J773">
            <v>0</v>
          </cell>
        </row>
        <row r="774">
          <cell r="G774">
            <v>0</v>
          </cell>
          <cell r="H774" t="str">
            <v>м</v>
          </cell>
          <cell r="I774">
            <v>500</v>
          </cell>
          <cell r="J774">
            <v>0</v>
          </cell>
        </row>
        <row r="775">
          <cell r="G775">
            <v>0</v>
          </cell>
          <cell r="H775" t="str">
            <v>м</v>
          </cell>
          <cell r="I775">
            <v>850</v>
          </cell>
          <cell r="J775">
            <v>0</v>
          </cell>
        </row>
        <row r="776">
          <cell r="G776">
            <v>0</v>
          </cell>
          <cell r="H776" t="str">
            <v>м</v>
          </cell>
          <cell r="I776">
            <v>450</v>
          </cell>
          <cell r="J776">
            <v>0</v>
          </cell>
        </row>
        <row r="777">
          <cell r="G777">
            <v>0</v>
          </cell>
          <cell r="H777" t="str">
            <v>м</v>
          </cell>
          <cell r="I777">
            <v>500</v>
          </cell>
          <cell r="J777">
            <v>0</v>
          </cell>
        </row>
        <row r="778">
          <cell r="G778">
            <v>0</v>
          </cell>
          <cell r="H778" t="str">
            <v>м</v>
          </cell>
          <cell r="I778">
            <v>310</v>
          </cell>
          <cell r="J778">
            <v>0</v>
          </cell>
        </row>
        <row r="779">
          <cell r="G779">
            <v>0</v>
          </cell>
          <cell r="H779" t="str">
            <v>м</v>
          </cell>
          <cell r="I779">
            <v>5</v>
          </cell>
          <cell r="J779">
            <v>0</v>
          </cell>
        </row>
        <row r="780">
          <cell r="G780">
            <v>0</v>
          </cell>
          <cell r="H780" t="str">
            <v>м</v>
          </cell>
          <cell r="I780">
            <v>20</v>
          </cell>
          <cell r="J780">
            <v>0</v>
          </cell>
        </row>
        <row r="781">
          <cell r="G781">
            <v>0</v>
          </cell>
          <cell r="H781">
            <v>0</v>
          </cell>
          <cell r="I781">
            <v>0</v>
          </cell>
          <cell r="J781" t="str">
            <v/>
          </cell>
        </row>
        <row r="782">
          <cell r="G782">
            <v>0</v>
          </cell>
          <cell r="H782" t="str">
            <v>м</v>
          </cell>
          <cell r="I782">
            <v>7800</v>
          </cell>
          <cell r="J782">
            <v>0</v>
          </cell>
        </row>
        <row r="783">
          <cell r="G783">
            <v>0</v>
          </cell>
          <cell r="H783" t="str">
            <v>м</v>
          </cell>
          <cell r="I783">
            <v>2100</v>
          </cell>
          <cell r="J783">
            <v>0</v>
          </cell>
        </row>
        <row r="784">
          <cell r="G784">
            <v>0</v>
          </cell>
          <cell r="H784">
            <v>0</v>
          </cell>
          <cell r="I784">
            <v>0</v>
          </cell>
          <cell r="J784" t="str">
            <v/>
          </cell>
        </row>
        <row r="785">
          <cell r="G785">
            <v>0</v>
          </cell>
          <cell r="H785" t="str">
            <v>м</v>
          </cell>
          <cell r="I785">
            <v>1000</v>
          </cell>
          <cell r="J785">
            <v>0</v>
          </cell>
        </row>
        <row r="786">
          <cell r="G786">
            <v>0</v>
          </cell>
          <cell r="H786" t="str">
            <v>м</v>
          </cell>
          <cell r="I786">
            <v>7500</v>
          </cell>
          <cell r="J786">
            <v>131.69999999999999</v>
          </cell>
        </row>
        <row r="787">
          <cell r="G787">
            <v>131.699951171875</v>
          </cell>
          <cell r="H787" t="str">
            <v>м</v>
          </cell>
          <cell r="I787">
            <v>8100</v>
          </cell>
          <cell r="J787">
            <v>208.69</v>
          </cell>
        </row>
        <row r="788">
          <cell r="G788">
            <v>208.68994140625</v>
          </cell>
          <cell r="H788" t="str">
            <v>м</v>
          </cell>
          <cell r="I788">
            <v>100</v>
          </cell>
          <cell r="J788">
            <v>0</v>
          </cell>
        </row>
        <row r="789">
          <cell r="G789">
            <v>0</v>
          </cell>
          <cell r="H789" t="str">
            <v>м</v>
          </cell>
          <cell r="I789">
            <v>220</v>
          </cell>
          <cell r="J789">
            <v>0</v>
          </cell>
        </row>
        <row r="790">
          <cell r="G790">
            <v>0</v>
          </cell>
          <cell r="H790" t="str">
            <v>м</v>
          </cell>
          <cell r="I790">
            <v>750</v>
          </cell>
          <cell r="J790">
            <v>0</v>
          </cell>
        </row>
        <row r="791">
          <cell r="G791">
            <v>0</v>
          </cell>
          <cell r="H791" t="str">
            <v>м</v>
          </cell>
          <cell r="I791">
            <v>1600</v>
          </cell>
          <cell r="J791">
            <v>0</v>
          </cell>
        </row>
        <row r="792">
          <cell r="G792">
            <v>0</v>
          </cell>
          <cell r="H792" t="str">
            <v>м</v>
          </cell>
          <cell r="I792">
            <v>1850</v>
          </cell>
          <cell r="J792">
            <v>0</v>
          </cell>
        </row>
        <row r="793">
          <cell r="G793">
            <v>0</v>
          </cell>
          <cell r="H793" t="str">
            <v>м</v>
          </cell>
          <cell r="I793">
            <v>1600</v>
          </cell>
          <cell r="J793">
            <v>0</v>
          </cell>
        </row>
        <row r="794">
          <cell r="G794">
            <v>0</v>
          </cell>
          <cell r="H794" t="str">
            <v>м</v>
          </cell>
          <cell r="I794">
            <v>850</v>
          </cell>
          <cell r="J794">
            <v>0</v>
          </cell>
        </row>
        <row r="795">
          <cell r="G795">
            <v>0</v>
          </cell>
          <cell r="H795" t="str">
            <v>м</v>
          </cell>
          <cell r="I795">
            <v>320</v>
          </cell>
          <cell r="J795">
            <v>0</v>
          </cell>
        </row>
        <row r="796">
          <cell r="G796">
            <v>0</v>
          </cell>
          <cell r="H796" t="str">
            <v>м</v>
          </cell>
          <cell r="I796">
            <v>1200</v>
          </cell>
          <cell r="J796">
            <v>0</v>
          </cell>
        </row>
        <row r="797">
          <cell r="G797">
            <v>0</v>
          </cell>
          <cell r="H797" t="str">
            <v>м</v>
          </cell>
          <cell r="I797">
            <v>45</v>
          </cell>
          <cell r="J797">
            <v>0</v>
          </cell>
        </row>
        <row r="798">
          <cell r="G798">
            <v>0</v>
          </cell>
          <cell r="H798" t="str">
            <v>м</v>
          </cell>
          <cell r="I798">
            <v>20</v>
          </cell>
          <cell r="J798">
            <v>0</v>
          </cell>
        </row>
        <row r="799">
          <cell r="G799">
            <v>0</v>
          </cell>
          <cell r="H799" t="str">
            <v>м</v>
          </cell>
          <cell r="I799">
            <v>250</v>
          </cell>
          <cell r="J799">
            <v>0</v>
          </cell>
        </row>
        <row r="800">
          <cell r="G800">
            <v>0</v>
          </cell>
          <cell r="H800" t="str">
            <v>м</v>
          </cell>
          <cell r="I800">
            <v>100</v>
          </cell>
          <cell r="J800">
            <v>0</v>
          </cell>
        </row>
        <row r="801">
          <cell r="G801">
            <v>0</v>
          </cell>
          <cell r="H801" t="str">
            <v>м</v>
          </cell>
          <cell r="I801">
            <v>2800</v>
          </cell>
          <cell r="J801">
            <v>0</v>
          </cell>
        </row>
        <row r="802">
          <cell r="G802">
            <v>0</v>
          </cell>
          <cell r="H802" t="str">
            <v>упак.</v>
          </cell>
          <cell r="I802">
            <v>1000</v>
          </cell>
          <cell r="J802">
            <v>0</v>
          </cell>
        </row>
        <row r="803">
          <cell r="G803">
            <v>0</v>
          </cell>
          <cell r="H803" t="str">
            <v>м</v>
          </cell>
          <cell r="I803">
            <v>19400</v>
          </cell>
          <cell r="J803">
            <v>340</v>
          </cell>
        </row>
        <row r="804">
          <cell r="G804">
            <v>340</v>
          </cell>
          <cell r="H804" t="str">
            <v>м</v>
          </cell>
          <cell r="I804">
            <v>1070</v>
          </cell>
          <cell r="J804">
            <v>0</v>
          </cell>
        </row>
        <row r="805">
          <cell r="G805">
            <v>0</v>
          </cell>
          <cell r="H805" t="str">
            <v>м</v>
          </cell>
          <cell r="I805">
            <v>5900</v>
          </cell>
          <cell r="J805">
            <v>0</v>
          </cell>
        </row>
        <row r="806">
          <cell r="G806">
            <v>0</v>
          </cell>
          <cell r="H806" t="str">
            <v>м</v>
          </cell>
          <cell r="I806">
            <v>1520</v>
          </cell>
          <cell r="J806">
            <v>0</v>
          </cell>
        </row>
        <row r="807">
          <cell r="G807">
            <v>0</v>
          </cell>
          <cell r="H807" t="str">
            <v>шт.</v>
          </cell>
          <cell r="I807">
            <v>1000</v>
          </cell>
          <cell r="J807">
            <v>22</v>
          </cell>
        </row>
        <row r="808">
          <cell r="G808">
            <v>22</v>
          </cell>
          <cell r="H808">
            <v>22</v>
          </cell>
          <cell r="I808">
            <v>22</v>
          </cell>
          <cell r="J808" t="str">
            <v/>
          </cell>
        </row>
        <row r="809">
          <cell r="G809" t="str">
            <v>об</v>
          </cell>
          <cell r="H809" t="str">
            <v>шт.</v>
          </cell>
          <cell r="I809">
            <v>431</v>
          </cell>
          <cell r="J809">
            <v>0</v>
          </cell>
        </row>
        <row r="810">
          <cell r="G810" t="str">
            <v>об</v>
          </cell>
          <cell r="H810" t="str">
            <v>шт.</v>
          </cell>
          <cell r="I810">
            <v>171</v>
          </cell>
          <cell r="J810">
            <v>0</v>
          </cell>
        </row>
        <row r="811">
          <cell r="G811" t="str">
            <v>об</v>
          </cell>
          <cell r="H811" t="str">
            <v>шт.</v>
          </cell>
          <cell r="I811">
            <v>640</v>
          </cell>
          <cell r="J811">
            <v>0</v>
          </cell>
        </row>
        <row r="812">
          <cell r="G812" t="str">
            <v>об</v>
          </cell>
          <cell r="H812" t="str">
            <v>шт.</v>
          </cell>
          <cell r="I812">
            <v>25</v>
          </cell>
          <cell r="J812">
            <v>0</v>
          </cell>
        </row>
        <row r="813">
          <cell r="G813" t="str">
            <v>об</v>
          </cell>
          <cell r="H813" t="str">
            <v>шт.</v>
          </cell>
          <cell r="I813">
            <v>69</v>
          </cell>
          <cell r="J813">
            <v>0</v>
          </cell>
        </row>
        <row r="814">
          <cell r="G814" t="str">
            <v>об</v>
          </cell>
          <cell r="H814" t="str">
            <v>шт.</v>
          </cell>
          <cell r="I814">
            <v>2792</v>
          </cell>
          <cell r="J814">
            <v>0</v>
          </cell>
        </row>
        <row r="815">
          <cell r="G815" t="str">
            <v>об</v>
          </cell>
          <cell r="H815" t="str">
            <v>шт.</v>
          </cell>
          <cell r="I815">
            <v>185</v>
          </cell>
          <cell r="J815">
            <v>0</v>
          </cell>
        </row>
        <row r="816">
          <cell r="G816" t="str">
            <v>об</v>
          </cell>
          <cell r="H816" t="str">
            <v>шт.</v>
          </cell>
          <cell r="I816">
            <v>12</v>
          </cell>
          <cell r="J816">
            <v>0</v>
          </cell>
        </row>
        <row r="817">
          <cell r="G817" t="str">
            <v>об</v>
          </cell>
          <cell r="H817" t="str">
            <v>шт.</v>
          </cell>
          <cell r="I817">
            <v>198</v>
          </cell>
          <cell r="J817">
            <v>0</v>
          </cell>
        </row>
        <row r="818">
          <cell r="G818" t="str">
            <v>об</v>
          </cell>
          <cell r="H818" t="str">
            <v>шт.</v>
          </cell>
          <cell r="I818">
            <v>88</v>
          </cell>
          <cell r="J818">
            <v>0</v>
          </cell>
        </row>
        <row r="819">
          <cell r="G819" t="str">
            <v>об</v>
          </cell>
          <cell r="H819" t="str">
            <v>шт.</v>
          </cell>
          <cell r="I819">
            <v>51</v>
          </cell>
          <cell r="J819">
            <v>0</v>
          </cell>
        </row>
        <row r="820">
          <cell r="G820" t="str">
            <v>об</v>
          </cell>
          <cell r="H820" t="str">
            <v>шт.</v>
          </cell>
          <cell r="I820">
            <v>2</v>
          </cell>
          <cell r="J820">
            <v>0</v>
          </cell>
        </row>
        <row r="821">
          <cell r="G821" t="str">
            <v>об</v>
          </cell>
          <cell r="H821" t="str">
            <v>шт.</v>
          </cell>
          <cell r="I821">
            <v>680</v>
          </cell>
          <cell r="J821">
            <v>0</v>
          </cell>
        </row>
        <row r="822">
          <cell r="G822">
            <v>0</v>
          </cell>
          <cell r="H822">
            <v>0</v>
          </cell>
          <cell r="I822">
            <v>0</v>
          </cell>
          <cell r="J822" t="str">
            <v/>
          </cell>
        </row>
        <row r="823">
          <cell r="G823">
            <v>0</v>
          </cell>
          <cell r="H823" t="str">
            <v>шт.</v>
          </cell>
          <cell r="I823">
            <v>500</v>
          </cell>
          <cell r="J823">
            <v>0</v>
          </cell>
        </row>
        <row r="824">
          <cell r="G824">
            <v>0</v>
          </cell>
          <cell r="H824" t="str">
            <v>шт.</v>
          </cell>
          <cell r="I824">
            <v>1290</v>
          </cell>
          <cell r="J824">
            <v>0</v>
          </cell>
        </row>
        <row r="825">
          <cell r="G825">
            <v>0</v>
          </cell>
          <cell r="H825" t="str">
            <v>шт.</v>
          </cell>
          <cell r="I825">
            <v>1</v>
          </cell>
          <cell r="J825">
            <v>0</v>
          </cell>
        </row>
        <row r="826">
          <cell r="G826">
            <v>0</v>
          </cell>
          <cell r="H826" t="str">
            <v>шт.</v>
          </cell>
          <cell r="I826">
            <v>6</v>
          </cell>
          <cell r="J826">
            <v>0</v>
          </cell>
        </row>
        <row r="827">
          <cell r="G827">
            <v>0</v>
          </cell>
          <cell r="H827" t="str">
            <v>шт.</v>
          </cell>
          <cell r="I827">
            <v>501</v>
          </cell>
          <cell r="J827">
            <v>0</v>
          </cell>
        </row>
        <row r="828">
          <cell r="G828">
            <v>0</v>
          </cell>
          <cell r="H828" t="str">
            <v>шт.</v>
          </cell>
          <cell r="I828">
            <v>600</v>
          </cell>
          <cell r="J828">
            <v>0</v>
          </cell>
        </row>
        <row r="829">
          <cell r="G829">
            <v>0</v>
          </cell>
          <cell r="H829" t="str">
            <v>шт.</v>
          </cell>
          <cell r="I829">
            <v>55</v>
          </cell>
          <cell r="J829">
            <v>0</v>
          </cell>
        </row>
        <row r="830">
          <cell r="G830">
            <v>0</v>
          </cell>
          <cell r="H830" t="str">
            <v>шт.</v>
          </cell>
          <cell r="I830">
            <v>1601</v>
          </cell>
          <cell r="J830">
            <v>0</v>
          </cell>
        </row>
        <row r="831">
          <cell r="G831">
            <v>0</v>
          </cell>
          <cell r="H831" t="str">
            <v>шт.</v>
          </cell>
          <cell r="I831">
            <v>5000</v>
          </cell>
          <cell r="J831">
            <v>419</v>
          </cell>
        </row>
        <row r="832">
          <cell r="G832">
            <v>419</v>
          </cell>
          <cell r="H832" t="str">
            <v>шт.</v>
          </cell>
          <cell r="I832">
            <v>200</v>
          </cell>
          <cell r="J832">
            <v>0</v>
          </cell>
        </row>
        <row r="833">
          <cell r="G833">
            <v>0</v>
          </cell>
          <cell r="H833" t="str">
            <v>шт.</v>
          </cell>
          <cell r="I833">
            <v>196</v>
          </cell>
          <cell r="J833">
            <v>0</v>
          </cell>
        </row>
        <row r="834">
          <cell r="G834">
            <v>0</v>
          </cell>
          <cell r="H834" t="str">
            <v>шт.</v>
          </cell>
          <cell r="I834">
            <v>196</v>
          </cell>
          <cell r="J834">
            <v>0</v>
          </cell>
        </row>
        <row r="835">
          <cell r="G835">
            <v>0</v>
          </cell>
          <cell r="H835" t="str">
            <v>шт.</v>
          </cell>
          <cell r="I835">
            <v>18</v>
          </cell>
          <cell r="J835">
            <v>0</v>
          </cell>
        </row>
        <row r="836">
          <cell r="G836">
            <v>0</v>
          </cell>
          <cell r="H836" t="str">
            <v>шт.</v>
          </cell>
          <cell r="I836">
            <v>80</v>
          </cell>
          <cell r="J836">
            <v>0</v>
          </cell>
        </row>
        <row r="837">
          <cell r="G837">
            <v>0</v>
          </cell>
          <cell r="H837">
            <v>0</v>
          </cell>
          <cell r="I837">
            <v>0</v>
          </cell>
          <cell r="J837" t="str">
            <v/>
          </cell>
        </row>
        <row r="838">
          <cell r="G838">
            <v>0</v>
          </cell>
          <cell r="H838" t="str">
            <v>м</v>
          </cell>
          <cell r="I838">
            <v>4200</v>
          </cell>
          <cell r="J838">
            <v>232.5</v>
          </cell>
        </row>
        <row r="839">
          <cell r="G839">
            <v>232.5</v>
          </cell>
          <cell r="H839" t="str">
            <v>м</v>
          </cell>
          <cell r="I839">
            <v>0</v>
          </cell>
          <cell r="J839">
            <v>4337</v>
          </cell>
        </row>
        <row r="840">
          <cell r="G840">
            <v>4337</v>
          </cell>
          <cell r="H840" t="str">
            <v>м</v>
          </cell>
          <cell r="I840">
            <v>5190</v>
          </cell>
          <cell r="J840">
            <v>0</v>
          </cell>
        </row>
        <row r="841">
          <cell r="G841">
            <v>0</v>
          </cell>
          <cell r="H841" t="str">
            <v>м</v>
          </cell>
          <cell r="I841">
            <v>800</v>
          </cell>
          <cell r="J841">
            <v>0</v>
          </cell>
        </row>
        <row r="842">
          <cell r="G842">
            <v>0</v>
          </cell>
          <cell r="H842" t="str">
            <v>м</v>
          </cell>
          <cell r="I842">
            <v>1790</v>
          </cell>
          <cell r="J842">
            <v>0</v>
          </cell>
        </row>
        <row r="843">
          <cell r="G843">
            <v>0</v>
          </cell>
          <cell r="H843" t="str">
            <v>м</v>
          </cell>
          <cell r="I843">
            <v>2600</v>
          </cell>
          <cell r="J843">
            <v>3.25</v>
          </cell>
        </row>
        <row r="844">
          <cell r="G844">
            <v>3.25</v>
          </cell>
          <cell r="H844" t="str">
            <v>м</v>
          </cell>
          <cell r="I844">
            <v>90</v>
          </cell>
          <cell r="J844">
            <v>32.299999999999997</v>
          </cell>
        </row>
        <row r="845">
          <cell r="G845">
            <v>32.29998779296875</v>
          </cell>
          <cell r="H845" t="str">
            <v>м</v>
          </cell>
          <cell r="I845">
            <v>120</v>
          </cell>
          <cell r="J845">
            <v>0</v>
          </cell>
        </row>
        <row r="846">
          <cell r="G846">
            <v>0</v>
          </cell>
          <cell r="H846" t="str">
            <v>м</v>
          </cell>
          <cell r="I846">
            <v>50</v>
          </cell>
          <cell r="J846">
            <v>3.25</v>
          </cell>
        </row>
        <row r="847">
          <cell r="G847">
            <v>3.25</v>
          </cell>
          <cell r="H847" t="str">
            <v>м</v>
          </cell>
          <cell r="I847">
            <v>1500</v>
          </cell>
          <cell r="J847">
            <v>443</v>
          </cell>
        </row>
        <row r="848">
          <cell r="G848">
            <v>443</v>
          </cell>
          <cell r="H848" t="str">
            <v>шт.</v>
          </cell>
          <cell r="I848">
            <v>496</v>
          </cell>
          <cell r="J848">
            <v>505.6</v>
          </cell>
        </row>
        <row r="849">
          <cell r="G849">
            <v>505.599853515625</v>
          </cell>
          <cell r="H849" t="str">
            <v>шт.</v>
          </cell>
          <cell r="I849">
            <v>496</v>
          </cell>
          <cell r="J849">
            <v>0</v>
          </cell>
        </row>
        <row r="850">
          <cell r="G850">
            <v>0</v>
          </cell>
          <cell r="H850" t="str">
            <v>шт.</v>
          </cell>
          <cell r="I850">
            <v>2</v>
          </cell>
          <cell r="J850">
            <v>0</v>
          </cell>
        </row>
        <row r="851">
          <cell r="G851">
            <v>0</v>
          </cell>
          <cell r="H851" t="str">
            <v>шт.</v>
          </cell>
          <cell r="I851">
            <v>24</v>
          </cell>
          <cell r="J851">
            <v>0</v>
          </cell>
        </row>
        <row r="852">
          <cell r="G852">
            <v>0</v>
          </cell>
          <cell r="H852" t="str">
            <v>шт.</v>
          </cell>
          <cell r="I852">
            <v>22</v>
          </cell>
          <cell r="J852">
            <v>4</v>
          </cell>
        </row>
        <row r="853">
          <cell r="G853">
            <v>4</v>
          </cell>
          <cell r="H853" t="str">
            <v>шт.</v>
          </cell>
          <cell r="I853">
            <v>170</v>
          </cell>
          <cell r="J853">
            <v>612</v>
          </cell>
        </row>
        <row r="854">
          <cell r="G854">
            <v>612</v>
          </cell>
          <cell r="H854" t="str">
            <v>шт.</v>
          </cell>
          <cell r="I854">
            <v>70</v>
          </cell>
          <cell r="J854">
            <v>172</v>
          </cell>
        </row>
        <row r="855">
          <cell r="G855">
            <v>172</v>
          </cell>
          <cell r="H855" t="str">
            <v>шт.</v>
          </cell>
          <cell r="I855">
            <v>1164</v>
          </cell>
          <cell r="J855">
            <v>0</v>
          </cell>
        </row>
        <row r="856">
          <cell r="G856">
            <v>0</v>
          </cell>
          <cell r="H856" t="str">
            <v>шт.</v>
          </cell>
          <cell r="I856">
            <v>956</v>
          </cell>
          <cell r="J856">
            <v>545</v>
          </cell>
        </row>
        <row r="857">
          <cell r="G857">
            <v>545</v>
          </cell>
          <cell r="H857" t="str">
            <v>шт.</v>
          </cell>
          <cell r="I857">
            <v>1269</v>
          </cell>
          <cell r="J857">
            <v>236</v>
          </cell>
        </row>
        <row r="858">
          <cell r="G858">
            <v>236</v>
          </cell>
          <cell r="H858" t="str">
            <v>шт.</v>
          </cell>
          <cell r="I858">
            <v>1000</v>
          </cell>
          <cell r="J858">
            <v>819</v>
          </cell>
        </row>
        <row r="859">
          <cell r="G859">
            <v>819</v>
          </cell>
          <cell r="H859" t="str">
            <v>шт.</v>
          </cell>
          <cell r="I859">
            <v>11600</v>
          </cell>
          <cell r="J859">
            <v>3716</v>
          </cell>
        </row>
        <row r="860">
          <cell r="G860">
            <v>3716</v>
          </cell>
          <cell r="H860" t="str">
            <v>шт.</v>
          </cell>
          <cell r="I860">
            <v>5100</v>
          </cell>
          <cell r="J860">
            <v>3876</v>
          </cell>
        </row>
        <row r="861">
          <cell r="G861">
            <v>3876</v>
          </cell>
          <cell r="H861" t="str">
            <v>шт.</v>
          </cell>
          <cell r="I861">
            <v>5100</v>
          </cell>
          <cell r="J861">
            <v>5440</v>
          </cell>
        </row>
        <row r="862">
          <cell r="G862">
            <v>5440</v>
          </cell>
          <cell r="H862" t="str">
            <v>шт.</v>
          </cell>
          <cell r="I862">
            <v>5100</v>
          </cell>
          <cell r="J862">
            <v>8204</v>
          </cell>
        </row>
        <row r="863">
          <cell r="G863">
            <v>8204</v>
          </cell>
          <cell r="H863" t="str">
            <v>шт.</v>
          </cell>
          <cell r="I863">
            <v>2900</v>
          </cell>
          <cell r="J863">
            <v>0</v>
          </cell>
        </row>
        <row r="864">
          <cell r="G864">
            <v>0</v>
          </cell>
          <cell r="H864" t="str">
            <v>шт.</v>
          </cell>
          <cell r="I864">
            <v>2900</v>
          </cell>
          <cell r="J864">
            <v>0</v>
          </cell>
        </row>
        <row r="865">
          <cell r="G865">
            <v>0</v>
          </cell>
          <cell r="H865" t="str">
            <v>шт.</v>
          </cell>
          <cell r="I865">
            <v>6700</v>
          </cell>
          <cell r="J865">
            <v>944</v>
          </cell>
        </row>
        <row r="866">
          <cell r="G866">
            <v>944</v>
          </cell>
          <cell r="H866" t="str">
            <v>шт.</v>
          </cell>
          <cell r="I866">
            <v>1450</v>
          </cell>
          <cell r="J866">
            <v>236</v>
          </cell>
        </row>
        <row r="867">
          <cell r="G867">
            <v>236</v>
          </cell>
          <cell r="H867" t="str">
            <v>шт.</v>
          </cell>
          <cell r="I867">
            <v>1500</v>
          </cell>
          <cell r="J867">
            <v>1200</v>
          </cell>
        </row>
        <row r="868">
          <cell r="G868">
            <v>1200</v>
          </cell>
          <cell r="H868" t="str">
            <v>шт.</v>
          </cell>
          <cell r="I868">
            <v>280</v>
          </cell>
          <cell r="J868">
            <v>380.15</v>
          </cell>
        </row>
        <row r="869">
          <cell r="G869">
            <v>380.14990234375</v>
          </cell>
          <cell r="H869" t="str">
            <v>шт.</v>
          </cell>
          <cell r="I869">
            <v>280</v>
          </cell>
          <cell r="J869">
            <v>0</v>
          </cell>
        </row>
        <row r="870">
          <cell r="G870">
            <v>0</v>
          </cell>
          <cell r="H870" t="str">
            <v>шт.</v>
          </cell>
          <cell r="I870">
            <v>32</v>
          </cell>
          <cell r="J870">
            <v>18</v>
          </cell>
        </row>
        <row r="871">
          <cell r="G871">
            <v>18</v>
          </cell>
          <cell r="H871" t="str">
            <v>шт.</v>
          </cell>
          <cell r="I871">
            <v>32</v>
          </cell>
          <cell r="J871">
            <v>0</v>
          </cell>
        </row>
        <row r="872">
          <cell r="G872">
            <v>0</v>
          </cell>
          <cell r="H872" t="str">
            <v>шт.</v>
          </cell>
          <cell r="I872">
            <v>30</v>
          </cell>
          <cell r="J872">
            <v>4</v>
          </cell>
        </row>
        <row r="873">
          <cell r="G873">
            <v>4</v>
          </cell>
          <cell r="H873" t="str">
            <v>шт.</v>
          </cell>
          <cell r="I873">
            <v>450</v>
          </cell>
          <cell r="J873">
            <v>239</v>
          </cell>
        </row>
        <row r="874">
          <cell r="G874">
            <v>239</v>
          </cell>
          <cell r="H874" t="str">
            <v>шт.</v>
          </cell>
          <cell r="I874">
            <v>100000</v>
          </cell>
          <cell r="J874">
            <v>15542</v>
          </cell>
        </row>
        <row r="875">
          <cell r="G875">
            <v>15542</v>
          </cell>
          <cell r="H875" t="str">
            <v>шт.</v>
          </cell>
          <cell r="I875">
            <v>6</v>
          </cell>
          <cell r="J875">
            <v>0</v>
          </cell>
        </row>
        <row r="876">
          <cell r="G876">
            <v>0</v>
          </cell>
          <cell r="H876" t="str">
            <v>шт.</v>
          </cell>
          <cell r="I876">
            <v>20000</v>
          </cell>
          <cell r="J876">
            <v>0</v>
          </cell>
        </row>
        <row r="877">
          <cell r="G877">
            <v>0</v>
          </cell>
          <cell r="H877" t="str">
            <v>шт.</v>
          </cell>
          <cell r="I877">
            <v>25000</v>
          </cell>
          <cell r="J877">
            <v>0</v>
          </cell>
        </row>
        <row r="878">
          <cell r="G878">
            <v>0</v>
          </cell>
          <cell r="H878" t="str">
            <v>шт.</v>
          </cell>
          <cell r="I878">
            <v>38000</v>
          </cell>
          <cell r="J878">
            <v>0</v>
          </cell>
        </row>
        <row r="879">
          <cell r="G879">
            <v>0</v>
          </cell>
          <cell r="H879" t="str">
            <v>м</v>
          </cell>
          <cell r="I879">
            <v>1000</v>
          </cell>
          <cell r="J879">
            <v>0</v>
          </cell>
        </row>
        <row r="880">
          <cell r="G880">
            <v>0</v>
          </cell>
          <cell r="H880" t="str">
            <v>м</v>
          </cell>
          <cell r="I880">
            <v>50</v>
          </cell>
          <cell r="J880">
            <v>0</v>
          </cell>
        </row>
        <row r="922">
          <cell r="J922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44">
          <cell r="J944">
            <v>0</v>
          </cell>
        </row>
        <row r="971">
          <cell r="J971">
            <v>0</v>
          </cell>
        </row>
        <row r="972">
          <cell r="J972">
            <v>0</v>
          </cell>
        </row>
        <row r="973">
          <cell r="J973">
            <v>0</v>
          </cell>
        </row>
        <row r="979">
          <cell r="J979">
            <v>0</v>
          </cell>
        </row>
        <row r="982">
          <cell r="J982">
            <v>0</v>
          </cell>
        </row>
        <row r="983">
          <cell r="J983">
            <v>0</v>
          </cell>
        </row>
        <row r="984">
          <cell r="J984">
            <v>0</v>
          </cell>
        </row>
        <row r="985">
          <cell r="J985">
            <v>0</v>
          </cell>
        </row>
        <row r="986">
          <cell r="J986">
            <v>0</v>
          </cell>
        </row>
        <row r="994">
          <cell r="J994">
            <v>0</v>
          </cell>
        </row>
      </sheetData>
      <sheetData sheetId="3" refreshError="1">
        <row r="4">
          <cell r="F4">
            <v>510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</sheetData>
      <sheetData sheetId="4" refreshError="1">
        <row r="3">
          <cell r="G3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9">
          <cell r="G29">
            <v>0</v>
          </cell>
        </row>
      </sheetData>
      <sheetData sheetId="5" refreshError="1">
        <row r="4">
          <cell r="F4">
            <v>1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</sheetData>
      <sheetData sheetId="6" refreshError="1">
        <row r="5">
          <cell r="H5">
            <v>1</v>
          </cell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24">
          <cell r="I24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93">
          <cell r="I93">
            <v>0</v>
          </cell>
        </row>
        <row r="95">
          <cell r="I95">
            <v>0</v>
          </cell>
        </row>
        <row r="106">
          <cell r="I106">
            <v>0</v>
          </cell>
        </row>
        <row r="107">
          <cell r="I107">
            <v>0</v>
          </cell>
        </row>
        <row r="117">
          <cell r="I117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5">
          <cell r="I135">
            <v>0</v>
          </cell>
        </row>
        <row r="137">
          <cell r="I137">
            <v>0</v>
          </cell>
        </row>
        <row r="138">
          <cell r="I138">
            <v>0</v>
          </cell>
        </row>
        <row r="140">
          <cell r="I140">
            <v>0</v>
          </cell>
        </row>
      </sheetData>
      <sheetData sheetId="7" refreshError="1">
        <row r="3">
          <cell r="H3">
            <v>1</v>
          </cell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</sheetData>
      <sheetData sheetId="8" refreshError="1">
        <row r="4">
          <cell r="F4">
            <v>2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19"/>
  <sheetViews>
    <sheetView topLeftCell="D1" zoomScale="115" zoomScaleNormal="115" zoomScaleSheetLayoutView="100" workbookViewId="0">
      <pane ySplit="1" topLeftCell="A2" activePane="bottomLeft" state="frozen"/>
      <selection pane="bottomLeft" activeCell="E10" sqref="E10"/>
    </sheetView>
  </sheetViews>
  <sheetFormatPr defaultColWidth="9.140625" defaultRowHeight="16.5" x14ac:dyDescent="0.3"/>
  <cols>
    <col min="1" max="1" width="9.42578125" style="201" customWidth="1"/>
    <col min="2" max="2" width="15.7109375" style="202" customWidth="1"/>
    <col min="3" max="3" width="69.85546875" style="213" customWidth="1"/>
    <col min="4" max="4" width="19.7109375" style="202" customWidth="1"/>
    <col min="5" max="5" width="20.28515625" style="202" bestFit="1" customWidth="1"/>
    <col min="6" max="6" width="9.140625" style="178"/>
    <col min="7" max="7" width="12.7109375" style="202" customWidth="1"/>
    <col min="8" max="8" width="13.140625" style="178" customWidth="1"/>
    <col min="9" max="9" width="13.140625" style="203" customWidth="1"/>
    <col min="10" max="10" width="13.140625" style="204" customWidth="1"/>
    <col min="11" max="11" width="9.85546875" style="178" hidden="1" customWidth="1"/>
    <col min="12" max="12" width="13.7109375" style="205" bestFit="1" customWidth="1"/>
    <col min="13" max="13" width="13.140625" style="202" customWidth="1"/>
    <col min="14" max="14" width="14.5703125" style="204" customWidth="1"/>
    <col min="15" max="16" width="9.140625" style="178"/>
    <col min="17" max="17" width="11.140625" style="178" bestFit="1" customWidth="1"/>
    <col min="18" max="18" width="9.140625" style="179"/>
    <col min="19" max="16384" width="9.140625" style="178"/>
  </cols>
  <sheetData>
    <row r="1" spans="1:17" ht="48" thickBot="1" x14ac:dyDescent="0.35">
      <c r="A1" s="173" t="s">
        <v>32</v>
      </c>
      <c r="B1" s="174" t="s">
        <v>2</v>
      </c>
      <c r="C1" s="210"/>
      <c r="D1" s="174" t="s">
        <v>3</v>
      </c>
      <c r="E1" s="174" t="s">
        <v>4</v>
      </c>
      <c r="F1" s="175" t="s">
        <v>5</v>
      </c>
      <c r="G1" s="174" t="s">
        <v>6</v>
      </c>
      <c r="H1" s="175" t="s">
        <v>7</v>
      </c>
      <c r="I1" s="176" t="s">
        <v>0</v>
      </c>
      <c r="J1" s="174" t="s">
        <v>1</v>
      </c>
      <c r="K1" s="175" t="s">
        <v>8</v>
      </c>
      <c r="L1" s="174" t="s">
        <v>9</v>
      </c>
      <c r="M1" s="174" t="s">
        <v>34</v>
      </c>
      <c r="N1" s="177" t="s">
        <v>33</v>
      </c>
    </row>
    <row r="2" spans="1:17" x14ac:dyDescent="0.3">
      <c r="A2" s="180" t="s">
        <v>35</v>
      </c>
      <c r="B2" s="181" t="s">
        <v>12</v>
      </c>
      <c r="C2" s="211" t="s">
        <v>944</v>
      </c>
      <c r="D2" s="181" t="s">
        <v>119</v>
      </c>
      <c r="E2" s="181" t="s">
        <v>11</v>
      </c>
      <c r="F2" s="181" t="s">
        <v>10</v>
      </c>
      <c r="G2" s="182" t="e">
        <f>SUMIFS(#REF!,#REF!,Справка!B2)</f>
        <v>#REF!</v>
      </c>
      <c r="H2" s="182" t="e">
        <f>SUMIFS(#REF!,#REF!,Справка!B2)</f>
        <v>#REF!</v>
      </c>
      <c r="I2" s="182" t="e">
        <f>IF(G2-H2&lt;0,0,G2-H2)</f>
        <v>#REF!</v>
      </c>
      <c r="J2" s="183" t="e">
        <f t="shared" ref="J2:J16" si="0">H2/G2</f>
        <v>#REF!</v>
      </c>
      <c r="K2" s="184"/>
      <c r="L2" s="185"/>
      <c r="M2" s="182" t="e">
        <f>SUMIFS(#REF!,#REF!,Справка!B2)</f>
        <v>#REF!</v>
      </c>
      <c r="N2" s="186">
        <f>IFERROR(M2/H2,)</f>
        <v>0</v>
      </c>
      <c r="Q2" s="187"/>
    </row>
    <row r="3" spans="1:17" x14ac:dyDescent="0.3">
      <c r="A3" s="188" t="s">
        <v>35</v>
      </c>
      <c r="B3" s="189" t="s">
        <v>116</v>
      </c>
      <c r="C3" s="211" t="s">
        <v>945</v>
      </c>
      <c r="D3" s="181" t="s">
        <v>120</v>
      </c>
      <c r="E3" s="189" t="s">
        <v>11</v>
      </c>
      <c r="F3" s="189" t="s">
        <v>10</v>
      </c>
      <c r="G3" s="182" t="e">
        <f>SUMIFS(#REF!,#REF!,Справка!B3)</f>
        <v>#REF!</v>
      </c>
      <c r="H3" s="190" t="e">
        <f>SUMIFS(#REF!,#REF!,Справка!B3)</f>
        <v>#REF!</v>
      </c>
      <c r="I3" s="182" t="e">
        <f t="shared" ref="I3:I16" si="1">IF(G3-H3&lt;0,0,G3-H3)</f>
        <v>#REF!</v>
      </c>
      <c r="J3" s="191" t="e">
        <f t="shared" si="0"/>
        <v>#REF!</v>
      </c>
      <c r="K3" s="192"/>
      <c r="L3" s="193"/>
      <c r="M3" s="182" t="e">
        <f>SUMIFS(#REF!,#REF!,Справка!B3)</f>
        <v>#REF!</v>
      </c>
      <c r="N3" s="186">
        <f>IFERROR(M3/H3,)</f>
        <v>0</v>
      </c>
      <c r="Q3" s="187"/>
    </row>
    <row r="4" spans="1:17" ht="15" customHeight="1" x14ac:dyDescent="0.3">
      <c r="A4" s="188" t="s">
        <v>35</v>
      </c>
      <c r="B4" s="189" t="s">
        <v>24</v>
      </c>
      <c r="C4" s="211" t="s">
        <v>946</v>
      </c>
      <c r="D4" s="181" t="s">
        <v>121</v>
      </c>
      <c r="E4" s="189" t="s">
        <v>11</v>
      </c>
      <c r="F4" s="189" t="s">
        <v>10</v>
      </c>
      <c r="G4" s="182" t="e">
        <f>SUMIFS(#REF!,#REF!,Справка!B4)</f>
        <v>#REF!</v>
      </c>
      <c r="H4" s="190" t="e">
        <f>SUMIFS(#REF!,#REF!,Справка!B4)</f>
        <v>#REF!</v>
      </c>
      <c r="I4" s="182" t="e">
        <f t="shared" si="1"/>
        <v>#REF!</v>
      </c>
      <c r="J4" s="191" t="e">
        <f t="shared" si="0"/>
        <v>#REF!</v>
      </c>
      <c r="K4" s="192"/>
      <c r="L4" s="193"/>
      <c r="M4" s="182" t="e">
        <f>SUMIFS(#REF!,#REF!,Справка!B4)</f>
        <v>#REF!</v>
      </c>
      <c r="N4" s="186">
        <f t="shared" ref="N4:N16" si="2">IFERROR(M4/H4,)</f>
        <v>0</v>
      </c>
      <c r="Q4" s="187"/>
    </row>
    <row r="5" spans="1:17" x14ac:dyDescent="0.3">
      <c r="A5" s="188" t="s">
        <v>35</v>
      </c>
      <c r="B5" s="189" t="s">
        <v>26</v>
      </c>
      <c r="C5" s="211" t="s">
        <v>947</v>
      </c>
      <c r="D5" s="181" t="s">
        <v>122</v>
      </c>
      <c r="E5" s="189" t="s">
        <v>11</v>
      </c>
      <c r="F5" s="189" t="s">
        <v>10</v>
      </c>
      <c r="G5" s="182" t="e">
        <f>SUMIFS(#REF!,#REF!,Справка!B5)</f>
        <v>#REF!</v>
      </c>
      <c r="H5" s="190" t="e">
        <f>SUMIFS(#REF!,#REF!,Справка!B5)</f>
        <v>#REF!</v>
      </c>
      <c r="I5" s="182" t="e">
        <f t="shared" si="1"/>
        <v>#REF!</v>
      </c>
      <c r="J5" s="191" t="e">
        <f t="shared" si="0"/>
        <v>#REF!</v>
      </c>
      <c r="K5" s="192"/>
      <c r="L5" s="193"/>
      <c r="M5" s="182" t="e">
        <f>SUMIFS(#REF!,#REF!,Справка!B5)</f>
        <v>#REF!</v>
      </c>
      <c r="N5" s="186">
        <f t="shared" si="2"/>
        <v>0</v>
      </c>
    </row>
    <row r="6" spans="1:17" x14ac:dyDescent="0.3">
      <c r="A6" s="188" t="s">
        <v>35</v>
      </c>
      <c r="B6" s="189" t="s">
        <v>21</v>
      </c>
      <c r="C6" s="211" t="s">
        <v>948</v>
      </c>
      <c r="D6" s="181" t="s">
        <v>123</v>
      </c>
      <c r="E6" s="189" t="s">
        <v>11</v>
      </c>
      <c r="F6" s="189" t="s">
        <v>10</v>
      </c>
      <c r="G6" s="182" t="e">
        <f>SUMIFS(#REF!,#REF!,Справка!B6)</f>
        <v>#REF!</v>
      </c>
      <c r="H6" s="190" t="e">
        <f>SUMIFS(#REF!,#REF!,Справка!B6)</f>
        <v>#REF!</v>
      </c>
      <c r="I6" s="182" t="e">
        <f t="shared" si="1"/>
        <v>#REF!</v>
      </c>
      <c r="J6" s="191" t="e">
        <f t="shared" si="0"/>
        <v>#REF!</v>
      </c>
      <c r="K6" s="192"/>
      <c r="L6" s="193"/>
      <c r="M6" s="182" t="e">
        <f>SUMIFS(#REF!,#REF!,Справка!B6)</f>
        <v>#REF!</v>
      </c>
      <c r="N6" s="186">
        <f t="shared" si="2"/>
        <v>0</v>
      </c>
      <c r="Q6" s="187"/>
    </row>
    <row r="7" spans="1:17" x14ac:dyDescent="0.3">
      <c r="A7" s="188" t="s">
        <v>35</v>
      </c>
      <c r="B7" s="189" t="s">
        <v>25</v>
      </c>
      <c r="C7" s="211" t="s">
        <v>949</v>
      </c>
      <c r="D7" s="181" t="s">
        <v>124</v>
      </c>
      <c r="E7" s="189" t="s">
        <v>11</v>
      </c>
      <c r="F7" s="189" t="s">
        <v>10</v>
      </c>
      <c r="G7" s="182" t="e">
        <f>SUMIFS(#REF!,#REF!,Справка!B7)</f>
        <v>#REF!</v>
      </c>
      <c r="H7" s="190" t="e">
        <f>SUMIFS(#REF!,#REF!,Справка!B7)</f>
        <v>#REF!</v>
      </c>
      <c r="I7" s="182" t="e">
        <f t="shared" si="1"/>
        <v>#REF!</v>
      </c>
      <c r="J7" s="191" t="e">
        <f t="shared" si="0"/>
        <v>#REF!</v>
      </c>
      <c r="K7" s="192"/>
      <c r="L7" s="193"/>
      <c r="M7" s="182" t="e">
        <f>SUMIFS(#REF!,#REF!,Справка!B7)</f>
        <v>#REF!</v>
      </c>
      <c r="N7" s="186">
        <f t="shared" si="2"/>
        <v>0</v>
      </c>
      <c r="Q7" s="187"/>
    </row>
    <row r="8" spans="1:17" x14ac:dyDescent="0.3">
      <c r="A8" s="188" t="s">
        <v>35</v>
      </c>
      <c r="B8" s="189" t="s">
        <v>13</v>
      </c>
      <c r="C8" s="211" t="s">
        <v>950</v>
      </c>
      <c r="D8" s="181" t="s">
        <v>125</v>
      </c>
      <c r="E8" s="189" t="s">
        <v>11</v>
      </c>
      <c r="F8" s="189" t="s">
        <v>10</v>
      </c>
      <c r="G8" s="182" t="e">
        <f>SUMIFS(#REF!,#REF!,Справка!B8)</f>
        <v>#REF!</v>
      </c>
      <c r="H8" s="190" t="e">
        <f>SUMIFS(#REF!,#REF!,Справка!B8)</f>
        <v>#REF!</v>
      </c>
      <c r="I8" s="182" t="e">
        <f t="shared" si="1"/>
        <v>#REF!</v>
      </c>
      <c r="J8" s="191" t="e">
        <f t="shared" si="0"/>
        <v>#REF!</v>
      </c>
      <c r="K8" s="192"/>
      <c r="L8" s="193"/>
      <c r="M8" s="182" t="e">
        <f>SUMIFS(#REF!,#REF!,Справка!B8)</f>
        <v>#REF!</v>
      </c>
      <c r="N8" s="186">
        <f t="shared" si="2"/>
        <v>0</v>
      </c>
      <c r="Q8" s="187"/>
    </row>
    <row r="9" spans="1:17" x14ac:dyDescent="0.3">
      <c r="A9" s="188" t="s">
        <v>35</v>
      </c>
      <c r="B9" s="189" t="s">
        <v>117</v>
      </c>
      <c r="C9" s="212" t="s">
        <v>958</v>
      </c>
      <c r="D9" s="181" t="s">
        <v>126</v>
      </c>
      <c r="E9" s="189" t="s">
        <v>11</v>
      </c>
      <c r="F9" s="189" t="s">
        <v>10</v>
      </c>
      <c r="G9" s="182" t="e">
        <f>SUMIFS(#REF!,#REF!,Справка!B9)</f>
        <v>#REF!</v>
      </c>
      <c r="H9" s="190" t="e">
        <f>SUMIFS(#REF!,#REF!,Справка!B9)</f>
        <v>#REF!</v>
      </c>
      <c r="I9" s="182" t="e">
        <f t="shared" si="1"/>
        <v>#REF!</v>
      </c>
      <c r="J9" s="191" t="e">
        <f t="shared" si="0"/>
        <v>#REF!</v>
      </c>
      <c r="K9" s="192"/>
      <c r="L9" s="193"/>
      <c r="M9" s="182" t="e">
        <f>SUMIFS(#REF!,#REF!,Справка!B9)</f>
        <v>#REF!</v>
      </c>
      <c r="N9" s="186">
        <f t="shared" si="2"/>
        <v>0</v>
      </c>
      <c r="Q9" s="187"/>
    </row>
    <row r="10" spans="1:17" x14ac:dyDescent="0.3">
      <c r="A10" s="188" t="s">
        <v>35</v>
      </c>
      <c r="B10" s="189" t="s">
        <v>28</v>
      </c>
      <c r="C10" s="211" t="s">
        <v>951</v>
      </c>
      <c r="D10" s="181" t="s">
        <v>126</v>
      </c>
      <c r="E10" s="189" t="s">
        <v>11</v>
      </c>
      <c r="F10" s="189" t="s">
        <v>10</v>
      </c>
      <c r="G10" s="182" t="e">
        <f>SUMIFS(#REF!,#REF!,Справка!B10)</f>
        <v>#REF!</v>
      </c>
      <c r="H10" s="190" t="e">
        <f>SUMIFS(#REF!,#REF!,Справка!B10)</f>
        <v>#REF!</v>
      </c>
      <c r="I10" s="182" t="e">
        <f t="shared" si="1"/>
        <v>#REF!</v>
      </c>
      <c r="J10" s="191" t="e">
        <f t="shared" si="0"/>
        <v>#REF!</v>
      </c>
      <c r="K10" s="192"/>
      <c r="L10" s="193"/>
      <c r="M10" s="182" t="e">
        <f>SUMIFS(#REF!,#REF!,Справка!B10)</f>
        <v>#REF!</v>
      </c>
      <c r="N10" s="186">
        <f t="shared" si="2"/>
        <v>0</v>
      </c>
      <c r="Q10" s="187"/>
    </row>
    <row r="11" spans="1:17" x14ac:dyDescent="0.3">
      <c r="A11" s="188" t="s">
        <v>35</v>
      </c>
      <c r="B11" s="189" t="s">
        <v>29</v>
      </c>
      <c r="C11" s="211" t="s">
        <v>952</v>
      </c>
      <c r="D11" s="181" t="s">
        <v>126</v>
      </c>
      <c r="E11" s="189" t="s">
        <v>11</v>
      </c>
      <c r="F11" s="189" t="s">
        <v>10</v>
      </c>
      <c r="G11" s="182" t="e">
        <f>SUMIFS(#REF!,#REF!,Справка!B11)</f>
        <v>#REF!</v>
      </c>
      <c r="H11" s="190" t="e">
        <f>SUMIFS(#REF!,#REF!,Справка!B11)</f>
        <v>#REF!</v>
      </c>
      <c r="I11" s="182" t="e">
        <f t="shared" si="1"/>
        <v>#REF!</v>
      </c>
      <c r="J11" s="191" t="e">
        <f t="shared" si="0"/>
        <v>#REF!</v>
      </c>
      <c r="K11" s="192"/>
      <c r="L11" s="193"/>
      <c r="M11" s="182" t="e">
        <f>SUMIFS(#REF!,#REF!,Справка!B11)</f>
        <v>#REF!</v>
      </c>
      <c r="N11" s="186">
        <f t="shared" si="2"/>
        <v>0</v>
      </c>
      <c r="Q11" s="187"/>
    </row>
    <row r="12" spans="1:17" x14ac:dyDescent="0.3">
      <c r="A12" s="188" t="s">
        <v>35</v>
      </c>
      <c r="B12" s="189" t="s">
        <v>30</v>
      </c>
      <c r="C12" s="211" t="s">
        <v>953</v>
      </c>
      <c r="D12" s="181" t="s">
        <v>126</v>
      </c>
      <c r="E12" s="189" t="s">
        <v>11</v>
      </c>
      <c r="F12" s="189" t="s">
        <v>10</v>
      </c>
      <c r="G12" s="182" t="e">
        <f>SUMIFS(#REF!,#REF!,Справка!B12)</f>
        <v>#REF!</v>
      </c>
      <c r="H12" s="190" t="e">
        <f>SUMIFS(#REF!,#REF!,Справка!B12)</f>
        <v>#REF!</v>
      </c>
      <c r="I12" s="182" t="e">
        <f t="shared" si="1"/>
        <v>#REF!</v>
      </c>
      <c r="J12" s="191" t="e">
        <f t="shared" si="0"/>
        <v>#REF!</v>
      </c>
      <c r="K12" s="192"/>
      <c r="L12" s="193"/>
      <c r="M12" s="182" t="e">
        <f>SUMIFS(#REF!,#REF!,Справка!B12)</f>
        <v>#REF!</v>
      </c>
      <c r="N12" s="186">
        <f t="shared" si="2"/>
        <v>0</v>
      </c>
      <c r="Q12" s="187"/>
    </row>
    <row r="13" spans="1:17" x14ac:dyDescent="0.3">
      <c r="A13" s="188" t="s">
        <v>35</v>
      </c>
      <c r="B13" s="189" t="s">
        <v>31</v>
      </c>
      <c r="C13" s="211" t="s">
        <v>954</v>
      </c>
      <c r="D13" s="181" t="s">
        <v>126</v>
      </c>
      <c r="E13" s="189" t="s">
        <v>11</v>
      </c>
      <c r="F13" s="189" t="s">
        <v>10</v>
      </c>
      <c r="G13" s="182" t="e">
        <f>SUMIFS(#REF!,#REF!,Справка!B13)</f>
        <v>#REF!</v>
      </c>
      <c r="H13" s="190" t="e">
        <f>SUMIFS(#REF!,#REF!,Справка!B13)</f>
        <v>#REF!</v>
      </c>
      <c r="I13" s="182" t="e">
        <f t="shared" si="1"/>
        <v>#REF!</v>
      </c>
      <c r="J13" s="191" t="e">
        <f t="shared" si="0"/>
        <v>#REF!</v>
      </c>
      <c r="K13" s="192"/>
      <c r="L13" s="193"/>
      <c r="M13" s="182" t="e">
        <f>SUMIFS(#REF!,#REF!,Справка!B13)</f>
        <v>#REF!</v>
      </c>
      <c r="N13" s="186">
        <f t="shared" si="2"/>
        <v>0</v>
      </c>
      <c r="Q13" s="187"/>
    </row>
    <row r="14" spans="1:17" x14ac:dyDescent="0.3">
      <c r="A14" s="188" t="s">
        <v>35</v>
      </c>
      <c r="B14" s="189" t="s">
        <v>118</v>
      </c>
      <c r="C14" s="211" t="s">
        <v>955</v>
      </c>
      <c r="D14" s="181" t="s">
        <v>127</v>
      </c>
      <c r="E14" s="189" t="s">
        <v>11</v>
      </c>
      <c r="F14" s="189" t="s">
        <v>10</v>
      </c>
      <c r="G14" s="182" t="e">
        <f>SUMIFS(#REF!,#REF!,Справка!B14)</f>
        <v>#REF!</v>
      </c>
      <c r="H14" s="190" t="e">
        <f>SUMIFS(#REF!,#REF!,Справка!B14)</f>
        <v>#REF!</v>
      </c>
      <c r="I14" s="182" t="e">
        <f t="shared" si="1"/>
        <v>#REF!</v>
      </c>
      <c r="J14" s="191" t="e">
        <f t="shared" si="0"/>
        <v>#REF!</v>
      </c>
      <c r="K14" s="192"/>
      <c r="L14" s="193"/>
      <c r="M14" s="182" t="e">
        <f>SUMIFS(#REF!,#REF!,Справка!B14)</f>
        <v>#REF!</v>
      </c>
      <c r="N14" s="186">
        <f t="shared" si="2"/>
        <v>0</v>
      </c>
      <c r="Q14" s="187"/>
    </row>
    <row r="15" spans="1:17" x14ac:dyDescent="0.3">
      <c r="A15" s="188" t="s">
        <v>35</v>
      </c>
      <c r="B15" s="189" t="s">
        <v>23</v>
      </c>
      <c r="C15" s="211" t="s">
        <v>956</v>
      </c>
      <c r="D15" s="181" t="s">
        <v>128</v>
      </c>
      <c r="E15" s="189" t="s">
        <v>11</v>
      </c>
      <c r="F15" s="189" t="s">
        <v>10</v>
      </c>
      <c r="G15" s="182" t="e">
        <f>SUMIFS(#REF!,#REF!,Справка!B15)</f>
        <v>#REF!</v>
      </c>
      <c r="H15" s="194" t="e">
        <f>SUMIFS(#REF!,#REF!,Справка!B15)</f>
        <v>#REF!</v>
      </c>
      <c r="I15" s="182" t="e">
        <f t="shared" si="1"/>
        <v>#REF!</v>
      </c>
      <c r="J15" s="191" t="e">
        <f t="shared" si="0"/>
        <v>#REF!</v>
      </c>
      <c r="K15" s="192"/>
      <c r="L15" s="193"/>
      <c r="M15" s="182" t="e">
        <f>SUMIFS(#REF!,#REF!,Справка!B15)</f>
        <v>#REF!</v>
      </c>
      <c r="N15" s="186">
        <f t="shared" si="2"/>
        <v>0</v>
      </c>
      <c r="Q15" s="187"/>
    </row>
    <row r="16" spans="1:17" ht="17.25" thickBot="1" x14ac:dyDescent="0.35">
      <c r="A16" s="188" t="s">
        <v>35</v>
      </c>
      <c r="B16" s="189" t="s">
        <v>38</v>
      </c>
      <c r="C16" s="211" t="s">
        <v>957</v>
      </c>
      <c r="D16" s="181" t="s">
        <v>41</v>
      </c>
      <c r="E16" s="189" t="s">
        <v>11</v>
      </c>
      <c r="F16" s="189" t="s">
        <v>10</v>
      </c>
      <c r="G16" s="182" t="e">
        <f>SUMIFS(#REF!,#REF!,Справка!B16)</f>
        <v>#REF!</v>
      </c>
      <c r="H16" s="190" t="e">
        <f>SUMIFS(#REF!,#REF!,Справка!B16)</f>
        <v>#REF!</v>
      </c>
      <c r="I16" s="182" t="e">
        <f t="shared" si="1"/>
        <v>#REF!</v>
      </c>
      <c r="J16" s="191" t="e">
        <f t="shared" si="0"/>
        <v>#REF!</v>
      </c>
      <c r="K16" s="192"/>
      <c r="L16" s="193"/>
      <c r="M16" s="182" t="e">
        <f>SUMIFS(#REF!,#REF!,Справка!B16)</f>
        <v>#REF!</v>
      </c>
      <c r="N16" s="186">
        <f t="shared" si="2"/>
        <v>0</v>
      </c>
      <c r="Q16" s="187"/>
    </row>
    <row r="17" spans="1:14" ht="17.25" thickBot="1" x14ac:dyDescent="0.35">
      <c r="A17" s="236" t="s">
        <v>37</v>
      </c>
      <c r="B17" s="237"/>
      <c r="C17" s="237"/>
      <c r="D17" s="237"/>
      <c r="E17" s="237"/>
      <c r="F17" s="237"/>
      <c r="G17" s="195" t="e">
        <f>SUM(G2:G16)</f>
        <v>#REF!</v>
      </c>
      <c r="H17" s="196" t="e">
        <f>SUM(H2:H16)</f>
        <v>#REF!</v>
      </c>
      <c r="I17" s="195" t="e">
        <f>SUM(I2:I16)</f>
        <v>#REF!</v>
      </c>
      <c r="J17" s="197" t="e">
        <f>H17/G17</f>
        <v>#REF!</v>
      </c>
      <c r="K17" s="198"/>
      <c r="L17" s="199"/>
      <c r="M17" s="195" t="e">
        <f>SUM(M2:M16)</f>
        <v>#REF!</v>
      </c>
      <c r="N17" s="200">
        <f>IFERROR(SUM(M2:M16)/H17,)</f>
        <v>0</v>
      </c>
    </row>
    <row r="18" spans="1:14" x14ac:dyDescent="0.3">
      <c r="H18" s="202"/>
    </row>
    <row r="19" spans="1:14" x14ac:dyDescent="0.3">
      <c r="H19" s="202"/>
    </row>
  </sheetData>
  <sheetProtection selectLockedCells="1" selectUnlockedCells="1"/>
  <mergeCells count="1">
    <mergeCell ref="A17:F17"/>
  </mergeCells>
  <pageMargins left="0.70866141732283472" right="0.70866141732283472" top="0.35433070866141736" bottom="0.35433070866141736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="130" zoomScaleNormal="130" workbookViewId="0">
      <pane ySplit="1" topLeftCell="A2" activePane="bottomLeft" state="frozen"/>
      <selection pane="bottomLeft" activeCell="C13" sqref="C13"/>
    </sheetView>
  </sheetViews>
  <sheetFormatPr defaultColWidth="8.85546875" defaultRowHeight="15.75" x14ac:dyDescent="0.3"/>
  <cols>
    <col min="1" max="1" width="13.7109375" style="171" customWidth="1"/>
    <col min="2" max="2" width="13.85546875" style="171" customWidth="1"/>
    <col min="3" max="3" width="12.7109375" style="172" customWidth="1"/>
    <col min="4" max="4" width="14.140625" style="172" customWidth="1"/>
    <col min="5" max="5" width="12.7109375" style="172" customWidth="1"/>
    <col min="6" max="6" width="11.28515625" style="172" customWidth="1"/>
    <col min="7" max="7" width="12" style="172" customWidth="1"/>
    <col min="8" max="16384" width="8.85546875" style="153"/>
  </cols>
  <sheetData>
    <row r="1" spans="1:7" s="147" customFormat="1" ht="48" thickBot="1" x14ac:dyDescent="0.3">
      <c r="A1" s="142" t="s">
        <v>32</v>
      </c>
      <c r="B1" s="143" t="s">
        <v>15</v>
      </c>
      <c r="C1" s="144" t="s">
        <v>19</v>
      </c>
      <c r="D1" s="145" t="s">
        <v>16</v>
      </c>
      <c r="E1" s="145" t="s">
        <v>17</v>
      </c>
      <c r="F1" s="145" t="s">
        <v>18</v>
      </c>
      <c r="G1" s="146" t="s">
        <v>36</v>
      </c>
    </row>
    <row r="2" spans="1:7" x14ac:dyDescent="0.3">
      <c r="A2" s="240" t="s">
        <v>35</v>
      </c>
      <c r="B2" s="148" t="str">
        <f>Справка!B2</f>
        <v>АК</v>
      </c>
      <c r="C2" s="149" t="e">
        <f>Справка!G2</f>
        <v>#REF!</v>
      </c>
      <c r="D2" s="150" t="e">
        <f>Справка!H2</f>
        <v>#REF!</v>
      </c>
      <c r="E2" s="150" t="e">
        <f>C2-D2</f>
        <v>#REF!</v>
      </c>
      <c r="F2" s="151">
        <f>IFERROR(D2/C2,)</f>
        <v>0</v>
      </c>
      <c r="G2" s="152" t="e">
        <f>Справка!M2/Справка!G2</f>
        <v>#REF!</v>
      </c>
    </row>
    <row r="3" spans="1:7" x14ac:dyDescent="0.3">
      <c r="A3" s="241"/>
      <c r="B3" s="154" t="str">
        <f>Справка!B3</f>
        <v>АКПБ</v>
      </c>
      <c r="C3" s="155" t="e">
        <f>Справка!G3</f>
        <v>#REF!</v>
      </c>
      <c r="D3" s="156" t="e">
        <f>Справка!H3</f>
        <v>#REF!</v>
      </c>
      <c r="E3" s="156" t="e">
        <f t="shared" ref="E3:E16" si="0">C3-D3</f>
        <v>#REF!</v>
      </c>
      <c r="F3" s="157">
        <f t="shared" ref="F3:F16" si="1">IFERROR(D3/C3,)</f>
        <v>0</v>
      </c>
      <c r="G3" s="158" t="e">
        <f>Справка!M3/Справка!G3</f>
        <v>#REF!</v>
      </c>
    </row>
    <row r="4" spans="1:7" x14ac:dyDescent="0.3">
      <c r="A4" s="241"/>
      <c r="B4" s="154" t="str">
        <f>Справка!B4</f>
        <v>АПС</v>
      </c>
      <c r="C4" s="155" t="e">
        <f>Справка!G4</f>
        <v>#REF!</v>
      </c>
      <c r="D4" s="156" t="e">
        <f>Справка!H4</f>
        <v>#REF!</v>
      </c>
      <c r="E4" s="156" t="e">
        <f t="shared" si="0"/>
        <v>#REF!</v>
      </c>
      <c r="F4" s="157">
        <f t="shared" si="1"/>
        <v>0</v>
      </c>
      <c r="G4" s="158" t="e">
        <f>Справка!M4/Справка!G4</f>
        <v>#REF!</v>
      </c>
    </row>
    <row r="5" spans="1:7" x14ac:dyDescent="0.3">
      <c r="A5" s="241"/>
      <c r="B5" s="154" t="str">
        <f>Справка!B5</f>
        <v>ОЗДС</v>
      </c>
      <c r="C5" s="155" t="e">
        <f>Справка!G5</f>
        <v>#REF!</v>
      </c>
      <c r="D5" s="156" t="e">
        <f>Справка!H5</f>
        <v>#REF!</v>
      </c>
      <c r="E5" s="156" t="e">
        <f t="shared" si="0"/>
        <v>#REF!</v>
      </c>
      <c r="F5" s="157">
        <f t="shared" si="1"/>
        <v>0</v>
      </c>
      <c r="G5" s="158" t="e">
        <f>Справка!M5/Справка!G5</f>
        <v>#REF!</v>
      </c>
    </row>
    <row r="6" spans="1:7" x14ac:dyDescent="0.3">
      <c r="A6" s="241"/>
      <c r="B6" s="154" t="str">
        <f>Справка!B6</f>
        <v>ОС</v>
      </c>
      <c r="C6" s="155" t="e">
        <f>Справка!G6</f>
        <v>#REF!</v>
      </c>
      <c r="D6" s="156" t="e">
        <f>Справка!H6</f>
        <v>#REF!</v>
      </c>
      <c r="E6" s="156" t="e">
        <f t="shared" si="0"/>
        <v>#REF!</v>
      </c>
      <c r="F6" s="157">
        <f t="shared" si="1"/>
        <v>0</v>
      </c>
      <c r="G6" s="158" t="e">
        <f>Справка!M6/Справка!G6</f>
        <v>#REF!</v>
      </c>
    </row>
    <row r="7" spans="1:7" x14ac:dyDescent="0.3">
      <c r="A7" s="241"/>
      <c r="B7" s="154" t="str">
        <f>Справка!B7</f>
        <v>СОТ</v>
      </c>
      <c r="C7" s="155" t="e">
        <f>Справка!G7</f>
        <v>#REF!</v>
      </c>
      <c r="D7" s="156" t="e">
        <f>Справка!H7</f>
        <v>#REF!</v>
      </c>
      <c r="E7" s="156" t="e">
        <f t="shared" si="0"/>
        <v>#REF!</v>
      </c>
      <c r="F7" s="157">
        <f t="shared" si="1"/>
        <v>0</v>
      </c>
      <c r="G7" s="158" t="e">
        <f>Справка!M7/Справка!G7</f>
        <v>#REF!</v>
      </c>
    </row>
    <row r="8" spans="1:7" x14ac:dyDescent="0.3">
      <c r="A8" s="241"/>
      <c r="B8" s="154" t="str">
        <f>Справка!B8</f>
        <v>СОУЭ</v>
      </c>
      <c r="C8" s="155" t="e">
        <f>Справка!G8</f>
        <v>#REF!</v>
      </c>
      <c r="D8" s="156" t="e">
        <f>Справка!H8</f>
        <v>#REF!</v>
      </c>
      <c r="E8" s="156" t="e">
        <f t="shared" si="0"/>
        <v>#REF!</v>
      </c>
      <c r="F8" s="157">
        <f t="shared" si="1"/>
        <v>0</v>
      </c>
      <c r="G8" s="158" t="e">
        <f>Справка!M8/Справка!G8</f>
        <v>#REF!</v>
      </c>
    </row>
    <row r="9" spans="1:7" x14ac:dyDescent="0.3">
      <c r="A9" s="241"/>
      <c r="B9" s="154" t="str">
        <f>Справка!B9</f>
        <v>СС(СКС)</v>
      </c>
      <c r="C9" s="155" t="e">
        <f>Справка!G9</f>
        <v>#REF!</v>
      </c>
      <c r="D9" s="156" t="e">
        <f>Справка!H9</f>
        <v>#REF!</v>
      </c>
      <c r="E9" s="156" t="e">
        <f t="shared" si="0"/>
        <v>#REF!</v>
      </c>
      <c r="F9" s="157">
        <f t="shared" si="1"/>
        <v>0</v>
      </c>
      <c r="G9" s="158" t="e">
        <f>Справка!M9/Справка!G9</f>
        <v>#REF!</v>
      </c>
    </row>
    <row r="10" spans="1:7" x14ac:dyDescent="0.3">
      <c r="A10" s="241"/>
      <c r="B10" s="154" t="str">
        <f>Справка!B10</f>
        <v>СС (СКТ)</v>
      </c>
      <c r="C10" s="155" t="e">
        <f>Справка!G10</f>
        <v>#REF!</v>
      </c>
      <c r="D10" s="156" t="e">
        <f>Справка!H10</f>
        <v>#REF!</v>
      </c>
      <c r="E10" s="156" t="e">
        <f t="shared" si="0"/>
        <v>#REF!</v>
      </c>
      <c r="F10" s="157">
        <f t="shared" si="1"/>
        <v>0</v>
      </c>
      <c r="G10" s="158" t="e">
        <f>Справка!M10/Справка!G10</f>
        <v>#REF!</v>
      </c>
    </row>
    <row r="11" spans="1:7" x14ac:dyDescent="0.3">
      <c r="A11" s="241"/>
      <c r="B11" s="154" t="str">
        <f>Справка!B11</f>
        <v>СС (ЧФ)</v>
      </c>
      <c r="C11" s="155" t="e">
        <f>Справка!G11</f>
        <v>#REF!</v>
      </c>
      <c r="D11" s="156" t="e">
        <f>Справка!H11</f>
        <v>#REF!</v>
      </c>
      <c r="E11" s="156" t="e">
        <f t="shared" si="0"/>
        <v>#REF!</v>
      </c>
      <c r="F11" s="157">
        <f t="shared" si="1"/>
        <v>0</v>
      </c>
      <c r="G11" s="158" t="e">
        <f>Справка!M11/Справка!G11</f>
        <v>#REF!</v>
      </c>
    </row>
    <row r="12" spans="1:7" x14ac:dyDescent="0.3">
      <c r="A12" s="241"/>
      <c r="B12" s="154" t="str">
        <f>Справка!B12</f>
        <v>СС (ЗС)</v>
      </c>
      <c r="C12" s="155" t="e">
        <f>Справка!G12</f>
        <v>#REF!</v>
      </c>
      <c r="D12" s="156" t="e">
        <f>Справка!H12</f>
        <v>#REF!</v>
      </c>
      <c r="E12" s="156" t="e">
        <f t="shared" si="0"/>
        <v>#REF!</v>
      </c>
      <c r="F12" s="157">
        <f t="shared" si="1"/>
        <v>0</v>
      </c>
      <c r="G12" s="158" t="e">
        <f>Справка!M12/Справка!G12</f>
        <v>#REF!</v>
      </c>
    </row>
    <row r="13" spans="1:7" x14ac:dyDescent="0.3">
      <c r="A13" s="241"/>
      <c r="B13" s="154" t="str">
        <f>Справка!B13</f>
        <v>СС (МГН)</v>
      </c>
      <c r="C13" s="155" t="e">
        <f>Справка!G13</f>
        <v>#REF!</v>
      </c>
      <c r="D13" s="156" t="e">
        <f>Справка!H13</f>
        <v>#REF!</v>
      </c>
      <c r="E13" s="156" t="e">
        <f t="shared" si="0"/>
        <v>#REF!</v>
      </c>
      <c r="F13" s="157">
        <f t="shared" si="1"/>
        <v>0</v>
      </c>
      <c r="G13" s="158" t="e">
        <f>Справка!M13/Справка!G13</f>
        <v>#REF!</v>
      </c>
    </row>
    <row r="14" spans="1:7" x14ac:dyDescent="0.3">
      <c r="A14" s="241"/>
      <c r="B14" s="159" t="str">
        <f>Справка!B14</f>
        <v>УУ</v>
      </c>
      <c r="C14" s="156" t="e">
        <f>Справка!G14</f>
        <v>#REF!</v>
      </c>
      <c r="D14" s="156" t="e">
        <f>Справка!H14</f>
        <v>#REF!</v>
      </c>
      <c r="E14" s="156" t="e">
        <f t="shared" si="0"/>
        <v>#REF!</v>
      </c>
      <c r="F14" s="157">
        <f t="shared" si="1"/>
        <v>0</v>
      </c>
      <c r="G14" s="157" t="e">
        <f>Справка!M14/Справка!G14</f>
        <v>#REF!</v>
      </c>
    </row>
    <row r="15" spans="1:7" x14ac:dyDescent="0.3">
      <c r="A15" s="241"/>
      <c r="B15" s="160" t="str">
        <f>Справка!B15</f>
        <v>ЭОМ</v>
      </c>
      <c r="C15" s="161" t="e">
        <f>Справка!G15</f>
        <v>#REF!</v>
      </c>
      <c r="D15" s="161" t="e">
        <f>Справка!H15</f>
        <v>#REF!</v>
      </c>
      <c r="E15" s="161" t="e">
        <f t="shared" si="0"/>
        <v>#REF!</v>
      </c>
      <c r="F15" s="162">
        <f t="shared" si="1"/>
        <v>0</v>
      </c>
      <c r="G15" s="162" t="e">
        <f>Справка!M15/Справка!G15</f>
        <v>#REF!</v>
      </c>
    </row>
    <row r="16" spans="1:7" ht="16.5" thickBot="1" x14ac:dyDescent="0.35">
      <c r="A16" s="242"/>
      <c r="B16" s="163" t="str">
        <f>Справка!B16</f>
        <v>ЭС</v>
      </c>
      <c r="C16" s="164" t="e">
        <f>Справка!G16</f>
        <v>#REF!</v>
      </c>
      <c r="D16" s="164" t="e">
        <f>Справка!H16</f>
        <v>#REF!</v>
      </c>
      <c r="E16" s="164" t="e">
        <f t="shared" si="0"/>
        <v>#REF!</v>
      </c>
      <c r="F16" s="165">
        <f t="shared" si="1"/>
        <v>0</v>
      </c>
      <c r="G16" s="165" t="e">
        <f>Справка!M16/Справка!G16</f>
        <v>#REF!</v>
      </c>
    </row>
    <row r="17" spans="1:7" ht="16.5" thickBot="1" x14ac:dyDescent="0.35">
      <c r="A17" s="238" t="s">
        <v>37</v>
      </c>
      <c r="B17" s="239"/>
      <c r="C17" s="166" t="e">
        <f>SUM(C2:C16)</f>
        <v>#REF!</v>
      </c>
      <c r="D17" s="167" t="e">
        <f>SUM(D2:D16)</f>
        <v>#REF!</v>
      </c>
      <c r="E17" s="168" t="e">
        <f>SUM(E2:E16)</f>
        <v>#REF!</v>
      </c>
      <c r="F17" s="169" t="e">
        <f>D17/C17</f>
        <v>#REF!</v>
      </c>
      <c r="G17" s="170" t="e">
        <f>SUM(Справка!M2:M16)/C17</f>
        <v>#REF!</v>
      </c>
    </row>
    <row r="21" spans="1:7" x14ac:dyDescent="0.3">
      <c r="C21" s="171"/>
    </row>
    <row r="22" spans="1:7" x14ac:dyDescent="0.3">
      <c r="C22" s="171"/>
    </row>
    <row r="23" spans="1:7" x14ac:dyDescent="0.3">
      <c r="C23" s="171"/>
    </row>
    <row r="24" spans="1:7" x14ac:dyDescent="0.3">
      <c r="C24" s="171"/>
    </row>
    <row r="25" spans="1:7" x14ac:dyDescent="0.3">
      <c r="C25" s="171"/>
    </row>
  </sheetData>
  <mergeCells count="2">
    <mergeCell ref="A17:B17"/>
    <mergeCell ref="A2:A1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outlinePr summaryRight="0"/>
    <pageSetUpPr fitToPage="1"/>
  </sheetPr>
  <dimension ref="A1:AO365"/>
  <sheetViews>
    <sheetView zoomScale="70" zoomScaleNormal="70" workbookViewId="0">
      <pane ySplit="2" topLeftCell="A3" activePane="bottomLeft" state="frozen"/>
      <selection pane="bottomLeft" activeCell="S4" sqref="S4"/>
    </sheetView>
  </sheetViews>
  <sheetFormatPr defaultColWidth="9.140625" defaultRowHeight="16.5" outlineLevelRow="1" outlineLevelCol="1" x14ac:dyDescent="0.25"/>
  <cols>
    <col min="1" max="1" width="9.140625" style="131" customWidth="1"/>
    <col min="2" max="2" width="22.7109375" style="128" customWidth="1"/>
    <col min="3" max="3" width="17.7109375" style="128" customWidth="1"/>
    <col min="4" max="4" width="68.28515625" style="129" customWidth="1"/>
    <col min="5" max="5" width="28" style="129" customWidth="1"/>
    <col min="6" max="36" width="13.5703125" style="128" customWidth="1" outlineLevel="1"/>
    <col min="37" max="37" width="6.85546875" style="131" customWidth="1"/>
    <col min="38" max="38" width="9.7109375" style="131" customWidth="1"/>
    <col min="39" max="39" width="9.140625" style="131"/>
    <col min="40" max="40" width="15.85546875" style="131" bestFit="1" customWidth="1"/>
    <col min="41" max="41" width="9.28515625" style="131" customWidth="1"/>
    <col min="42" max="16384" width="9.140625" style="131"/>
  </cols>
  <sheetData>
    <row r="1" spans="1:36" x14ac:dyDescent="0.25"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</row>
    <row r="2" spans="1:36" x14ac:dyDescent="0.25">
      <c r="A2" s="132" t="s">
        <v>1082</v>
      </c>
      <c r="B2" s="132" t="s">
        <v>930</v>
      </c>
      <c r="C2" s="132" t="s">
        <v>20</v>
      </c>
      <c r="D2" s="133" t="s">
        <v>959</v>
      </c>
      <c r="E2" s="133" t="s">
        <v>534</v>
      </c>
      <c r="F2" s="206">
        <v>45261</v>
      </c>
      <c r="G2" s="206">
        <v>45262</v>
      </c>
      <c r="H2" s="206">
        <v>45263</v>
      </c>
      <c r="I2" s="206">
        <v>45264</v>
      </c>
      <c r="J2" s="206">
        <v>45265</v>
      </c>
      <c r="K2" s="206">
        <v>45266</v>
      </c>
      <c r="L2" s="206">
        <v>45267</v>
      </c>
      <c r="M2" s="206">
        <v>45268</v>
      </c>
      <c r="N2" s="206">
        <v>45269</v>
      </c>
      <c r="O2" s="206">
        <v>45270</v>
      </c>
      <c r="P2" s="206">
        <v>45271</v>
      </c>
      <c r="Q2" s="206">
        <v>45272</v>
      </c>
      <c r="R2" s="206">
        <v>45273</v>
      </c>
      <c r="S2" s="206">
        <v>45274</v>
      </c>
      <c r="T2" s="206">
        <v>45275</v>
      </c>
      <c r="U2" s="206">
        <v>45276</v>
      </c>
      <c r="V2" s="206">
        <v>45277</v>
      </c>
      <c r="W2" s="206">
        <v>45278</v>
      </c>
      <c r="X2" s="206">
        <v>45279</v>
      </c>
      <c r="Y2" s="206">
        <v>45280</v>
      </c>
      <c r="Z2" s="206">
        <v>45281</v>
      </c>
      <c r="AA2" s="206">
        <v>45282</v>
      </c>
      <c r="AB2" s="206">
        <v>45283</v>
      </c>
      <c r="AC2" s="206">
        <v>45284</v>
      </c>
      <c r="AD2" s="206">
        <v>45285</v>
      </c>
      <c r="AE2" s="206">
        <v>45286</v>
      </c>
      <c r="AF2" s="206">
        <v>45287</v>
      </c>
      <c r="AG2" s="206">
        <v>45288</v>
      </c>
      <c r="AH2" s="206">
        <v>45289</v>
      </c>
      <c r="AI2" s="206">
        <v>45290</v>
      </c>
      <c r="AJ2" s="206">
        <v>45291</v>
      </c>
    </row>
    <row r="3" spans="1:36" ht="16.149999999999999" customHeight="1" x14ac:dyDescent="0.25">
      <c r="B3" s="132"/>
      <c r="C3" s="132"/>
      <c r="D3" s="133"/>
      <c r="E3" s="133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</row>
    <row r="4" spans="1:36" ht="32.450000000000003" customHeight="1" outlineLevel="1" x14ac:dyDescent="0.25">
      <c r="A4" s="131" t="s">
        <v>1083</v>
      </c>
      <c r="B4" s="135" t="s">
        <v>931</v>
      </c>
      <c r="C4" s="135" t="s">
        <v>12</v>
      </c>
      <c r="D4" s="215" t="s">
        <v>498</v>
      </c>
      <c r="E4" s="218" t="s">
        <v>535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>
        <v>1</v>
      </c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1:36" ht="32.450000000000003" customHeight="1" outlineLevel="1" x14ac:dyDescent="0.25">
      <c r="A5" s="131" t="s">
        <v>1084</v>
      </c>
      <c r="B5" s="135" t="s">
        <v>931</v>
      </c>
      <c r="C5" s="135" t="s">
        <v>12</v>
      </c>
      <c r="D5" s="215" t="s">
        <v>499</v>
      </c>
      <c r="E5" s="218" t="s">
        <v>536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</row>
    <row r="6" spans="1:36" ht="32.450000000000003" customHeight="1" outlineLevel="1" x14ac:dyDescent="0.25">
      <c r="A6" s="131" t="s">
        <v>1085</v>
      </c>
      <c r="B6" s="135" t="s">
        <v>931</v>
      </c>
      <c r="C6" s="135" t="s">
        <v>12</v>
      </c>
      <c r="D6" s="215" t="s">
        <v>500</v>
      </c>
      <c r="E6" s="218" t="s">
        <v>537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</row>
    <row r="7" spans="1:36" ht="32.450000000000003" customHeight="1" outlineLevel="1" x14ac:dyDescent="0.25">
      <c r="A7" s="131" t="s">
        <v>1086</v>
      </c>
      <c r="B7" s="135" t="s">
        <v>931</v>
      </c>
      <c r="C7" s="135" t="s">
        <v>12</v>
      </c>
      <c r="D7" s="215" t="s">
        <v>501</v>
      </c>
      <c r="E7" s="218" t="s">
        <v>538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</row>
    <row r="8" spans="1:36" ht="32.450000000000003" customHeight="1" outlineLevel="1" x14ac:dyDescent="0.25">
      <c r="A8" s="131" t="s">
        <v>1087</v>
      </c>
      <c r="B8" s="135" t="s">
        <v>931</v>
      </c>
      <c r="C8" s="135" t="s">
        <v>12</v>
      </c>
      <c r="D8" s="215" t="s">
        <v>502</v>
      </c>
      <c r="E8" s="218" t="s">
        <v>539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>
        <v>1</v>
      </c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</row>
    <row r="9" spans="1:36" ht="32.450000000000003" customHeight="1" outlineLevel="1" x14ac:dyDescent="0.25">
      <c r="A9" s="131" t="s">
        <v>1088</v>
      </c>
      <c r="B9" s="135" t="s">
        <v>931</v>
      </c>
      <c r="C9" s="135" t="s">
        <v>12</v>
      </c>
      <c r="D9" s="215" t="s">
        <v>503</v>
      </c>
      <c r="E9" s="218" t="s">
        <v>540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</row>
    <row r="10" spans="1:36" ht="32.450000000000003" customHeight="1" outlineLevel="1" x14ac:dyDescent="0.25">
      <c r="A10" s="131" t="s">
        <v>1089</v>
      </c>
      <c r="B10" s="135" t="s">
        <v>931</v>
      </c>
      <c r="C10" s="135" t="s">
        <v>12</v>
      </c>
      <c r="D10" s="215" t="s">
        <v>504</v>
      </c>
      <c r="E10" s="218" t="s">
        <v>541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</row>
    <row r="11" spans="1:36" ht="32.450000000000003" customHeight="1" outlineLevel="1" x14ac:dyDescent="0.25">
      <c r="A11" s="131" t="s">
        <v>1090</v>
      </c>
      <c r="B11" s="135" t="s">
        <v>931</v>
      </c>
      <c r="C11" s="135" t="s">
        <v>12</v>
      </c>
      <c r="D11" s="215" t="s">
        <v>505</v>
      </c>
      <c r="E11" s="218" t="s">
        <v>542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</row>
    <row r="12" spans="1:36" ht="32.450000000000003" customHeight="1" outlineLevel="1" x14ac:dyDescent="0.25">
      <c r="A12" s="131" t="s">
        <v>1091</v>
      </c>
      <c r="B12" s="135" t="s">
        <v>931</v>
      </c>
      <c r="C12" s="135" t="s">
        <v>12</v>
      </c>
      <c r="D12" s="215" t="s">
        <v>506</v>
      </c>
      <c r="E12" s="218" t="s">
        <v>543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>
        <v>1</v>
      </c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ht="32.450000000000003" customHeight="1" outlineLevel="1" x14ac:dyDescent="0.25">
      <c r="A13" s="131" t="s">
        <v>1092</v>
      </c>
      <c r="B13" s="135" t="s">
        <v>931</v>
      </c>
      <c r="C13" s="135" t="s">
        <v>12</v>
      </c>
      <c r="D13" s="215" t="s">
        <v>507</v>
      </c>
      <c r="E13" s="218" t="s">
        <v>544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</row>
    <row r="14" spans="1:36" ht="32.450000000000003" customHeight="1" outlineLevel="1" x14ac:dyDescent="0.25">
      <c r="A14" s="131" t="s">
        <v>1093</v>
      </c>
      <c r="B14" s="135" t="s">
        <v>931</v>
      </c>
      <c r="C14" s="135" t="s">
        <v>12</v>
      </c>
      <c r="D14" s="215" t="s">
        <v>508</v>
      </c>
      <c r="E14" s="218" t="s">
        <v>545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</row>
    <row r="15" spans="1:36" ht="32.450000000000003" customHeight="1" outlineLevel="1" x14ac:dyDescent="0.25">
      <c r="A15" s="131" t="s">
        <v>1094</v>
      </c>
      <c r="B15" s="135" t="s">
        <v>931</v>
      </c>
      <c r="C15" s="135" t="s">
        <v>12</v>
      </c>
      <c r="D15" s="215" t="s">
        <v>509</v>
      </c>
      <c r="E15" s="218" t="s">
        <v>546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</row>
    <row r="16" spans="1:36" ht="32.450000000000003" customHeight="1" outlineLevel="1" x14ac:dyDescent="0.25">
      <c r="A16" s="131" t="s">
        <v>1095</v>
      </c>
      <c r="B16" s="135" t="s">
        <v>931</v>
      </c>
      <c r="C16" s="135" t="s">
        <v>12</v>
      </c>
      <c r="D16" s="215" t="s">
        <v>510</v>
      </c>
      <c r="E16" s="218" t="s">
        <v>547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>
        <v>1</v>
      </c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</row>
    <row r="17" spans="1:36" ht="32.450000000000003" customHeight="1" outlineLevel="1" x14ac:dyDescent="0.25">
      <c r="A17" s="131" t="s">
        <v>1096</v>
      </c>
      <c r="B17" s="135" t="s">
        <v>931</v>
      </c>
      <c r="C17" s="135" t="s">
        <v>12</v>
      </c>
      <c r="D17" s="215" t="s">
        <v>511</v>
      </c>
      <c r="E17" s="218" t="s">
        <v>548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</row>
    <row r="18" spans="1:36" ht="32.450000000000003" customHeight="1" outlineLevel="1" x14ac:dyDescent="0.25">
      <c r="A18" s="131" t="s">
        <v>1097</v>
      </c>
      <c r="B18" s="135" t="s">
        <v>931</v>
      </c>
      <c r="C18" s="135" t="s">
        <v>12</v>
      </c>
      <c r="D18" s="215" t="s">
        <v>512</v>
      </c>
      <c r="E18" s="218" t="s">
        <v>549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</row>
    <row r="19" spans="1:36" ht="32.450000000000003" customHeight="1" outlineLevel="1" x14ac:dyDescent="0.25">
      <c r="A19" s="131" t="s">
        <v>1098</v>
      </c>
      <c r="B19" s="135" t="s">
        <v>931</v>
      </c>
      <c r="C19" s="135" t="s">
        <v>12</v>
      </c>
      <c r="D19" s="215" t="s">
        <v>513</v>
      </c>
      <c r="E19" s="218" t="s">
        <v>550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>
        <v>1</v>
      </c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</row>
    <row r="20" spans="1:36" ht="32.450000000000003" customHeight="1" outlineLevel="1" x14ac:dyDescent="0.25">
      <c r="A20" s="131" t="s">
        <v>1099</v>
      </c>
      <c r="B20" s="135" t="s">
        <v>931</v>
      </c>
      <c r="C20" s="135" t="s">
        <v>12</v>
      </c>
      <c r="D20" s="215" t="s">
        <v>514</v>
      </c>
      <c r="E20" s="218" t="s">
        <v>551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</row>
    <row r="21" spans="1:36" ht="32.450000000000003" customHeight="1" outlineLevel="1" x14ac:dyDescent="0.25">
      <c r="A21" s="131" t="s">
        <v>1100</v>
      </c>
      <c r="B21" s="135" t="s">
        <v>931</v>
      </c>
      <c r="C21" s="135" t="s">
        <v>12</v>
      </c>
      <c r="D21" s="215" t="s">
        <v>515</v>
      </c>
      <c r="E21" s="218" t="s">
        <v>552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</row>
    <row r="22" spans="1:36" ht="32.450000000000003" customHeight="1" outlineLevel="1" x14ac:dyDescent="0.25">
      <c r="A22" s="131" t="s">
        <v>1101</v>
      </c>
      <c r="B22" s="135" t="s">
        <v>931</v>
      </c>
      <c r="C22" s="135" t="s">
        <v>12</v>
      </c>
      <c r="D22" s="215" t="s">
        <v>516</v>
      </c>
      <c r="E22" s="218" t="s">
        <v>553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>
        <v>1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</row>
    <row r="23" spans="1:36" ht="32.450000000000003" customHeight="1" outlineLevel="1" x14ac:dyDescent="0.25">
      <c r="A23" s="131" t="s">
        <v>1102</v>
      </c>
      <c r="B23" s="135" t="s">
        <v>931</v>
      </c>
      <c r="C23" s="135" t="s">
        <v>12</v>
      </c>
      <c r="D23" s="215" t="s">
        <v>517</v>
      </c>
      <c r="E23" s="218" t="s">
        <v>554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</row>
    <row r="24" spans="1:36" ht="32.450000000000003" customHeight="1" outlineLevel="1" x14ac:dyDescent="0.25">
      <c r="A24" s="131" t="s">
        <v>1103</v>
      </c>
      <c r="B24" s="135" t="s">
        <v>931</v>
      </c>
      <c r="C24" s="135" t="s">
        <v>12</v>
      </c>
      <c r="D24" s="215" t="s">
        <v>518</v>
      </c>
      <c r="E24" s="218" t="s">
        <v>555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>
        <v>1</v>
      </c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</row>
    <row r="25" spans="1:36" ht="32.450000000000003" customHeight="1" outlineLevel="1" x14ac:dyDescent="0.25">
      <c r="A25" s="131" t="s">
        <v>1104</v>
      </c>
      <c r="B25" s="135" t="s">
        <v>931</v>
      </c>
      <c r="C25" s="135" t="s">
        <v>12</v>
      </c>
      <c r="D25" s="215" t="s">
        <v>519</v>
      </c>
      <c r="E25" s="218" t="s">
        <v>556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</row>
    <row r="26" spans="1:36" ht="32.450000000000003" customHeight="1" outlineLevel="1" x14ac:dyDescent="0.25">
      <c r="A26" s="131" t="s">
        <v>1105</v>
      </c>
      <c r="B26" s="135" t="s">
        <v>931</v>
      </c>
      <c r="C26" s="135" t="s">
        <v>12</v>
      </c>
      <c r="D26" s="215" t="s">
        <v>520</v>
      </c>
      <c r="E26" s="218" t="s">
        <v>557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</row>
    <row r="27" spans="1:36" ht="32.450000000000003" customHeight="1" outlineLevel="1" x14ac:dyDescent="0.25">
      <c r="A27" s="131" t="s">
        <v>1106</v>
      </c>
      <c r="B27" s="135" t="s">
        <v>931</v>
      </c>
      <c r="C27" s="135" t="s">
        <v>12</v>
      </c>
      <c r="D27" s="215" t="s">
        <v>521</v>
      </c>
      <c r="E27" s="218" t="s">
        <v>558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>
        <v>1</v>
      </c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</row>
    <row r="28" spans="1:36" ht="32.450000000000003" customHeight="1" outlineLevel="1" x14ac:dyDescent="0.25">
      <c r="A28" s="131" t="s">
        <v>1107</v>
      </c>
      <c r="B28" s="135" t="s">
        <v>931</v>
      </c>
      <c r="C28" s="135" t="s">
        <v>12</v>
      </c>
      <c r="D28" s="215" t="s">
        <v>522</v>
      </c>
      <c r="E28" s="218" t="s">
        <v>559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</row>
    <row r="29" spans="1:36" ht="32.450000000000003" customHeight="1" outlineLevel="1" x14ac:dyDescent="0.25">
      <c r="A29" s="131" t="s">
        <v>1108</v>
      </c>
      <c r="B29" s="135" t="s">
        <v>931</v>
      </c>
      <c r="C29" s="135" t="s">
        <v>12</v>
      </c>
      <c r="D29" s="215" t="s">
        <v>981</v>
      </c>
      <c r="E29" s="218" t="s">
        <v>983</v>
      </c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</row>
    <row r="30" spans="1:36" ht="32.450000000000003" customHeight="1" outlineLevel="1" x14ac:dyDescent="0.25">
      <c r="A30" s="131" t="s">
        <v>1109</v>
      </c>
      <c r="B30" s="135" t="s">
        <v>931</v>
      </c>
      <c r="C30" s="135" t="s">
        <v>12</v>
      </c>
      <c r="D30" s="215" t="s">
        <v>982</v>
      </c>
      <c r="E30" s="218" t="s">
        <v>984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</row>
    <row r="31" spans="1:36" ht="16.149999999999999" customHeight="1" outlineLevel="1" x14ac:dyDescent="0.25">
      <c r="A31" s="131" t="s">
        <v>1110</v>
      </c>
      <c r="B31" s="135" t="s">
        <v>931</v>
      </c>
      <c r="C31" s="135" t="s">
        <v>12</v>
      </c>
      <c r="D31" s="215" t="s">
        <v>497</v>
      </c>
      <c r="E31" s="218" t="s">
        <v>42</v>
      </c>
      <c r="F31" s="136"/>
      <c r="G31" s="136"/>
      <c r="H31" s="136"/>
      <c r="I31" s="136"/>
      <c r="J31" s="136"/>
      <c r="K31" s="136"/>
      <c r="L31" s="136"/>
      <c r="M31" s="136">
        <v>1</v>
      </c>
      <c r="N31" s="136"/>
      <c r="O31" s="136"/>
      <c r="P31" s="136"/>
      <c r="Q31" s="136"/>
      <c r="R31" s="136"/>
      <c r="S31" s="136">
        <v>1</v>
      </c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</row>
    <row r="32" spans="1:36" ht="16.149999999999999" customHeight="1" outlineLevel="1" x14ac:dyDescent="0.25">
      <c r="A32" s="131" t="s">
        <v>1111</v>
      </c>
      <c r="B32" s="135" t="s">
        <v>931</v>
      </c>
      <c r="C32" s="135" t="s">
        <v>12</v>
      </c>
      <c r="D32" s="215" t="s">
        <v>922</v>
      </c>
      <c r="E32" s="218" t="s">
        <v>745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</row>
    <row r="33" spans="1:36" ht="16.149999999999999" customHeight="1" outlineLevel="1" x14ac:dyDescent="0.25">
      <c r="A33" s="131" t="s">
        <v>1112</v>
      </c>
      <c r="B33" s="135" t="s">
        <v>940</v>
      </c>
      <c r="C33" s="135" t="s">
        <v>12</v>
      </c>
      <c r="D33" s="215" t="s">
        <v>523</v>
      </c>
      <c r="E33" s="218" t="s">
        <v>560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</row>
    <row r="34" spans="1:36" ht="32.450000000000003" customHeight="1" outlineLevel="1" x14ac:dyDescent="0.25">
      <c r="A34" s="131" t="s">
        <v>1113</v>
      </c>
      <c r="B34" s="135" t="s">
        <v>940</v>
      </c>
      <c r="C34" s="135" t="s">
        <v>12</v>
      </c>
      <c r="D34" s="215" t="s">
        <v>625</v>
      </c>
      <c r="E34" s="218" t="s">
        <v>149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</row>
    <row r="35" spans="1:36" ht="16.149999999999999" customHeight="1" outlineLevel="1" x14ac:dyDescent="0.25">
      <c r="A35" s="131" t="s">
        <v>1114</v>
      </c>
      <c r="B35" s="135" t="s">
        <v>940</v>
      </c>
      <c r="C35" s="135" t="s">
        <v>12</v>
      </c>
      <c r="D35" s="215" t="s">
        <v>1027</v>
      </c>
      <c r="E35" s="218" t="s">
        <v>1028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</row>
    <row r="36" spans="1:36" ht="32.450000000000003" customHeight="1" outlineLevel="1" x14ac:dyDescent="0.25">
      <c r="A36" s="131" t="s">
        <v>1115</v>
      </c>
      <c r="B36" s="135" t="s">
        <v>931</v>
      </c>
      <c r="C36" s="135" t="s">
        <v>116</v>
      </c>
      <c r="D36" s="215" t="s">
        <v>524</v>
      </c>
      <c r="E36" s="218" t="s">
        <v>561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</row>
    <row r="37" spans="1:36" ht="32.450000000000003" customHeight="1" outlineLevel="1" x14ac:dyDescent="0.25">
      <c r="A37" s="131" t="s">
        <v>1116</v>
      </c>
      <c r="B37" s="135" t="s">
        <v>931</v>
      </c>
      <c r="C37" s="135" t="s">
        <v>116</v>
      </c>
      <c r="D37" s="215" t="s">
        <v>525</v>
      </c>
      <c r="E37" s="218" t="s">
        <v>562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</row>
    <row r="38" spans="1:36" ht="32.450000000000003" customHeight="1" outlineLevel="1" x14ac:dyDescent="0.25">
      <c r="A38" s="131" t="s">
        <v>1117</v>
      </c>
      <c r="B38" s="135" t="s">
        <v>931</v>
      </c>
      <c r="C38" s="135" t="s">
        <v>116</v>
      </c>
      <c r="D38" s="215" t="s">
        <v>526</v>
      </c>
      <c r="E38" s="218" t="s">
        <v>563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</row>
    <row r="39" spans="1:36" ht="32.450000000000003" customHeight="1" outlineLevel="1" x14ac:dyDescent="0.25">
      <c r="A39" s="131" t="s">
        <v>1118</v>
      </c>
      <c r="B39" s="135" t="s">
        <v>931</v>
      </c>
      <c r="C39" s="135" t="s">
        <v>116</v>
      </c>
      <c r="D39" s="215" t="s">
        <v>527</v>
      </c>
      <c r="E39" s="218" t="s">
        <v>564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</row>
    <row r="40" spans="1:36" ht="32.450000000000003" customHeight="1" outlineLevel="1" x14ac:dyDescent="0.25">
      <c r="A40" s="131" t="s">
        <v>1119</v>
      </c>
      <c r="B40" s="135" t="s">
        <v>931</v>
      </c>
      <c r="C40" s="135" t="s">
        <v>116</v>
      </c>
      <c r="D40" s="214" t="s">
        <v>528</v>
      </c>
      <c r="E40" s="218" t="s">
        <v>565</v>
      </c>
      <c r="F40" s="136"/>
      <c r="G40" s="136"/>
      <c r="H40" s="136"/>
      <c r="I40" s="136"/>
      <c r="J40" s="136"/>
      <c r="K40" s="136"/>
      <c r="L40" s="136"/>
      <c r="M40" s="136"/>
      <c r="N40" s="136"/>
      <c r="O40" s="136">
        <v>2</v>
      </c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</row>
    <row r="41" spans="1:36" ht="32.450000000000003" customHeight="1" outlineLevel="1" x14ac:dyDescent="0.25">
      <c r="A41" s="131" t="s">
        <v>1120</v>
      </c>
      <c r="B41" s="135" t="s">
        <v>931</v>
      </c>
      <c r="C41" s="135" t="s">
        <v>116</v>
      </c>
      <c r="D41" s="214" t="s">
        <v>529</v>
      </c>
      <c r="E41" s="218" t="s">
        <v>566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</row>
    <row r="42" spans="1:36" ht="32.450000000000003" customHeight="1" outlineLevel="1" x14ac:dyDescent="0.25">
      <c r="A42" s="131" t="s">
        <v>1121</v>
      </c>
      <c r="B42" s="135" t="s">
        <v>931</v>
      </c>
      <c r="C42" s="135" t="s">
        <v>116</v>
      </c>
      <c r="D42" s="214" t="s">
        <v>530</v>
      </c>
      <c r="E42" s="218" t="s">
        <v>567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</row>
    <row r="43" spans="1:36" ht="16.149999999999999" customHeight="1" outlineLevel="1" x14ac:dyDescent="0.25">
      <c r="A43" s="131" t="s">
        <v>1122</v>
      </c>
      <c r="B43" s="135" t="s">
        <v>940</v>
      </c>
      <c r="C43" s="135" t="s">
        <v>116</v>
      </c>
      <c r="D43" s="214" t="s">
        <v>531</v>
      </c>
      <c r="E43" s="218" t="s">
        <v>568</v>
      </c>
      <c r="F43" s="136"/>
      <c r="G43" s="136"/>
      <c r="H43" s="136"/>
      <c r="I43" s="136"/>
      <c r="J43" s="136"/>
      <c r="K43" s="136"/>
      <c r="L43" s="136">
        <v>1</v>
      </c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</row>
    <row r="44" spans="1:36" ht="16.149999999999999" customHeight="1" outlineLevel="1" x14ac:dyDescent="0.25">
      <c r="A44" s="131" t="s">
        <v>1123</v>
      </c>
      <c r="B44" s="135" t="s">
        <v>940</v>
      </c>
      <c r="C44" s="135" t="s">
        <v>116</v>
      </c>
      <c r="D44" s="214" t="s">
        <v>532</v>
      </c>
      <c r="E44" s="218" t="s">
        <v>569</v>
      </c>
      <c r="F44" s="136"/>
      <c r="G44" s="136"/>
      <c r="H44" s="136"/>
      <c r="I44" s="136"/>
      <c r="J44" s="136"/>
      <c r="K44" s="136"/>
      <c r="L44" s="136">
        <v>1</v>
      </c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</row>
    <row r="45" spans="1:36" ht="16.149999999999999" customHeight="1" outlineLevel="1" x14ac:dyDescent="0.25">
      <c r="A45" s="131" t="s">
        <v>1124</v>
      </c>
      <c r="B45" s="135" t="s">
        <v>940</v>
      </c>
      <c r="C45" s="135" t="s">
        <v>116</v>
      </c>
      <c r="D45" s="214" t="s">
        <v>533</v>
      </c>
      <c r="E45" s="218" t="s">
        <v>586</v>
      </c>
      <c r="F45" s="136"/>
      <c r="G45" s="136"/>
      <c r="H45" s="136"/>
      <c r="I45" s="136"/>
      <c r="J45" s="136"/>
      <c r="K45" s="136"/>
      <c r="L45" s="136"/>
      <c r="M45" s="136">
        <v>1</v>
      </c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</row>
    <row r="46" spans="1:36" ht="32.450000000000003" customHeight="1" outlineLevel="1" x14ac:dyDescent="0.25">
      <c r="A46" s="131" t="s">
        <v>1125</v>
      </c>
      <c r="B46" s="135" t="s">
        <v>1064</v>
      </c>
      <c r="C46" s="135" t="s">
        <v>116</v>
      </c>
      <c r="D46" s="214" t="s">
        <v>1029</v>
      </c>
      <c r="E46" s="218" t="s">
        <v>1030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>
        <v>5</v>
      </c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</row>
    <row r="47" spans="1:36" ht="16.149999999999999" customHeight="1" outlineLevel="1" x14ac:dyDescent="0.25">
      <c r="A47" s="131" t="s">
        <v>1126</v>
      </c>
      <c r="B47" s="135" t="s">
        <v>943</v>
      </c>
      <c r="C47" s="135" t="s">
        <v>116</v>
      </c>
      <c r="D47" s="214" t="s">
        <v>1031</v>
      </c>
      <c r="E47" s="218" t="s">
        <v>1032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</row>
    <row r="48" spans="1:36" ht="16.149999999999999" customHeight="1" outlineLevel="1" x14ac:dyDescent="0.25">
      <c r="A48" s="131" t="s">
        <v>1127</v>
      </c>
      <c r="B48" s="135" t="s">
        <v>1065</v>
      </c>
      <c r="C48" s="135" t="s">
        <v>116</v>
      </c>
      <c r="D48" s="214" t="s">
        <v>570</v>
      </c>
      <c r="E48" s="218" t="s">
        <v>574</v>
      </c>
      <c r="F48" s="136">
        <v>1</v>
      </c>
      <c r="G48" s="136"/>
      <c r="H48" s="136">
        <v>3</v>
      </c>
      <c r="I48" s="136">
        <v>3</v>
      </c>
      <c r="J48" s="136">
        <v>1</v>
      </c>
      <c r="K48" s="136"/>
      <c r="L48" s="136"/>
      <c r="M48" s="136"/>
      <c r="N48" s="136"/>
      <c r="O48" s="136">
        <v>4</v>
      </c>
      <c r="P48" s="136">
        <v>6</v>
      </c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</row>
    <row r="49" spans="1:36" ht="32.450000000000003" customHeight="1" outlineLevel="1" x14ac:dyDescent="0.25">
      <c r="A49" s="131" t="s">
        <v>1128</v>
      </c>
      <c r="B49" s="135" t="s">
        <v>1014</v>
      </c>
      <c r="C49" s="135" t="s">
        <v>116</v>
      </c>
      <c r="D49" s="214" t="s">
        <v>571</v>
      </c>
      <c r="E49" s="218" t="s">
        <v>575</v>
      </c>
      <c r="F49" s="136">
        <v>7</v>
      </c>
      <c r="G49" s="136">
        <v>7</v>
      </c>
      <c r="H49" s="136">
        <v>3</v>
      </c>
      <c r="I49" s="136">
        <v>4</v>
      </c>
      <c r="J49" s="136">
        <v>9</v>
      </c>
      <c r="K49" s="136">
        <v>4</v>
      </c>
      <c r="L49" s="136">
        <v>1</v>
      </c>
      <c r="M49" s="136">
        <v>1</v>
      </c>
      <c r="N49" s="136">
        <v>1</v>
      </c>
      <c r="O49" s="136">
        <v>19</v>
      </c>
      <c r="P49" s="136">
        <v>19</v>
      </c>
      <c r="Q49" s="136">
        <v>9</v>
      </c>
      <c r="R49" s="136">
        <f>28+13</f>
        <v>41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</row>
    <row r="50" spans="1:36" ht="16.149999999999999" customHeight="1" outlineLevel="1" x14ac:dyDescent="0.25">
      <c r="A50" s="131" t="s">
        <v>1129</v>
      </c>
      <c r="B50" s="135" t="s">
        <v>940</v>
      </c>
      <c r="C50" s="135" t="s">
        <v>116</v>
      </c>
      <c r="D50" s="214" t="s">
        <v>572</v>
      </c>
      <c r="E50" s="218" t="s">
        <v>576</v>
      </c>
      <c r="F50" s="136"/>
      <c r="G50" s="136"/>
      <c r="H50" s="136"/>
      <c r="I50" s="136"/>
      <c r="J50" s="136"/>
      <c r="K50" s="136"/>
      <c r="L50" s="136"/>
      <c r="M50" s="136">
        <v>1</v>
      </c>
      <c r="N50" s="136"/>
      <c r="O50" s="136"/>
      <c r="P50" s="136"/>
      <c r="Q50" s="136"/>
      <c r="R50" s="136"/>
      <c r="S50" s="136">
        <v>12</v>
      </c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</row>
    <row r="51" spans="1:36" ht="16.149999999999999" customHeight="1" outlineLevel="1" x14ac:dyDescent="0.25">
      <c r="A51" s="131" t="s">
        <v>1130</v>
      </c>
      <c r="B51" s="135" t="s">
        <v>1026</v>
      </c>
      <c r="C51" s="135" t="s">
        <v>116</v>
      </c>
      <c r="D51" s="214" t="s">
        <v>573</v>
      </c>
      <c r="E51" s="218" t="s">
        <v>577</v>
      </c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</row>
    <row r="52" spans="1:36" ht="16.149999999999999" customHeight="1" outlineLevel="1" x14ac:dyDescent="0.25">
      <c r="A52" s="131" t="s">
        <v>1131</v>
      </c>
      <c r="B52" s="135" t="s">
        <v>941</v>
      </c>
      <c r="C52" s="135" t="s">
        <v>116</v>
      </c>
      <c r="D52" s="214" t="s">
        <v>602</v>
      </c>
      <c r="E52" s="218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</row>
    <row r="53" spans="1:36" ht="16.149999999999999" customHeight="1" outlineLevel="1" x14ac:dyDescent="0.25">
      <c r="A53" s="131" t="s">
        <v>1132</v>
      </c>
      <c r="B53" s="135" t="s">
        <v>941</v>
      </c>
      <c r="C53" s="135" t="s">
        <v>116</v>
      </c>
      <c r="D53" s="214" t="s">
        <v>603</v>
      </c>
      <c r="E53" s="218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</row>
    <row r="54" spans="1:36" ht="16.149999999999999" customHeight="1" outlineLevel="1" x14ac:dyDescent="0.25">
      <c r="A54" s="131" t="s">
        <v>1133</v>
      </c>
      <c r="B54" s="135" t="s">
        <v>940</v>
      </c>
      <c r="C54" s="135" t="s">
        <v>24</v>
      </c>
      <c r="D54" s="214" t="s">
        <v>578</v>
      </c>
      <c r="E54" s="218" t="s">
        <v>584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>
        <v>13</v>
      </c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</row>
    <row r="55" spans="1:36" ht="16.149999999999999" customHeight="1" outlineLevel="1" x14ac:dyDescent="0.25">
      <c r="A55" s="131" t="s">
        <v>1134</v>
      </c>
      <c r="B55" s="135" t="s">
        <v>940</v>
      </c>
      <c r="C55" s="135" t="s">
        <v>24</v>
      </c>
      <c r="D55" s="214" t="s">
        <v>239</v>
      </c>
      <c r="E55" s="218" t="s">
        <v>254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</row>
    <row r="56" spans="1:36" ht="16.149999999999999" customHeight="1" outlineLevel="1" x14ac:dyDescent="0.25">
      <c r="A56" s="131" t="s">
        <v>1135</v>
      </c>
      <c r="B56" s="135" t="s">
        <v>940</v>
      </c>
      <c r="C56" s="135" t="s">
        <v>24</v>
      </c>
      <c r="D56" s="214" t="s">
        <v>72</v>
      </c>
      <c r="E56" s="218" t="s">
        <v>73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</row>
    <row r="57" spans="1:36" ht="16.149999999999999" customHeight="1" outlineLevel="1" x14ac:dyDescent="0.25">
      <c r="A57" s="131" t="s">
        <v>1136</v>
      </c>
      <c r="B57" s="135" t="s">
        <v>940</v>
      </c>
      <c r="C57" s="135" t="s">
        <v>24</v>
      </c>
      <c r="D57" s="214" t="s">
        <v>579</v>
      </c>
      <c r="E57" s="218" t="s">
        <v>585</v>
      </c>
      <c r="F57" s="137"/>
      <c r="G57" s="137"/>
      <c r="H57" s="137"/>
      <c r="I57" s="137"/>
      <c r="J57" s="137"/>
      <c r="K57" s="137"/>
      <c r="L57" s="137"/>
      <c r="M57" s="137">
        <v>1</v>
      </c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</row>
    <row r="58" spans="1:36" ht="16.149999999999999" customHeight="1" outlineLevel="1" x14ac:dyDescent="0.25">
      <c r="A58" s="131" t="s">
        <v>1137</v>
      </c>
      <c r="B58" s="135" t="s">
        <v>940</v>
      </c>
      <c r="C58" s="135" t="s">
        <v>24</v>
      </c>
      <c r="D58" s="214" t="s">
        <v>531</v>
      </c>
      <c r="E58" s="218" t="s">
        <v>568</v>
      </c>
      <c r="F58" s="137"/>
      <c r="G58" s="137"/>
      <c r="H58" s="137"/>
      <c r="I58" s="137"/>
      <c r="J58" s="137"/>
      <c r="K58" s="137"/>
      <c r="L58" s="137">
        <v>3</v>
      </c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</row>
    <row r="59" spans="1:36" ht="16.149999999999999" customHeight="1" outlineLevel="1" x14ac:dyDescent="0.25">
      <c r="A59" s="131" t="s">
        <v>1138</v>
      </c>
      <c r="B59" s="135" t="s">
        <v>940</v>
      </c>
      <c r="C59" s="135" t="s">
        <v>24</v>
      </c>
      <c r="D59" s="214" t="s">
        <v>533</v>
      </c>
      <c r="E59" s="218" t="s">
        <v>586</v>
      </c>
      <c r="F59" s="137"/>
      <c r="G59" s="137"/>
      <c r="H59" s="137"/>
      <c r="I59" s="137"/>
      <c r="J59" s="137"/>
      <c r="K59" s="137"/>
      <c r="L59" s="137">
        <v>1</v>
      </c>
      <c r="M59" s="137"/>
      <c r="N59" s="137"/>
      <c r="O59" s="137"/>
      <c r="P59" s="137"/>
      <c r="Q59" s="137"/>
      <c r="R59" s="137"/>
      <c r="S59" s="137">
        <v>1</v>
      </c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</row>
    <row r="60" spans="1:36" ht="16.149999999999999" customHeight="1" outlineLevel="1" x14ac:dyDescent="0.25">
      <c r="A60" s="131" t="s">
        <v>1139</v>
      </c>
      <c r="B60" s="135" t="s">
        <v>940</v>
      </c>
      <c r="C60" s="135" t="s">
        <v>24</v>
      </c>
      <c r="D60" s="214" t="s">
        <v>532</v>
      </c>
      <c r="E60" s="218" t="s">
        <v>569</v>
      </c>
      <c r="F60" s="137"/>
      <c r="G60" s="137"/>
      <c r="H60" s="137"/>
      <c r="I60" s="137"/>
      <c r="J60" s="137"/>
      <c r="K60" s="137"/>
      <c r="L60" s="137">
        <v>1</v>
      </c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</row>
    <row r="61" spans="1:36" ht="16.149999999999999" customHeight="1" outlineLevel="1" x14ac:dyDescent="0.25">
      <c r="A61" s="131" t="s">
        <v>1140</v>
      </c>
      <c r="B61" s="135" t="s">
        <v>940</v>
      </c>
      <c r="C61" s="135" t="s">
        <v>24</v>
      </c>
      <c r="D61" s="214" t="s">
        <v>573</v>
      </c>
      <c r="E61" s="218" t="s">
        <v>577</v>
      </c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</row>
    <row r="62" spans="1:36" ht="32.450000000000003" customHeight="1" outlineLevel="1" x14ac:dyDescent="0.25">
      <c r="A62" s="131" t="s">
        <v>1141</v>
      </c>
      <c r="B62" s="135" t="s">
        <v>1057</v>
      </c>
      <c r="C62" s="135" t="s">
        <v>24</v>
      </c>
      <c r="D62" s="214" t="s">
        <v>580</v>
      </c>
      <c r="E62" s="218" t="s">
        <v>587</v>
      </c>
      <c r="F62" s="137"/>
      <c r="G62" s="137"/>
      <c r="H62" s="137"/>
      <c r="I62" s="137"/>
      <c r="J62" s="137"/>
      <c r="K62" s="137">
        <v>24</v>
      </c>
      <c r="L62" s="137"/>
      <c r="M62" s="137">
        <v>39</v>
      </c>
      <c r="N62" s="137">
        <v>92</v>
      </c>
      <c r="O62" s="137">
        <v>57</v>
      </c>
      <c r="P62" s="137">
        <v>74</v>
      </c>
      <c r="Q62" s="137">
        <v>21</v>
      </c>
      <c r="R62" s="137">
        <v>39</v>
      </c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</row>
    <row r="63" spans="1:36" ht="33" outlineLevel="1" x14ac:dyDescent="0.25">
      <c r="A63" s="131" t="s">
        <v>1142</v>
      </c>
      <c r="B63" s="223" t="s">
        <v>940</v>
      </c>
      <c r="C63" s="223" t="s">
        <v>24</v>
      </c>
      <c r="D63" s="229" t="s">
        <v>1067</v>
      </c>
      <c r="E63" s="230" t="s">
        <v>588</v>
      </c>
      <c r="F63" s="137"/>
      <c r="G63" s="137"/>
      <c r="H63" s="137"/>
      <c r="I63" s="137"/>
      <c r="J63" s="137"/>
      <c r="K63" s="137">
        <v>24</v>
      </c>
      <c r="L63" s="137">
        <v>10</v>
      </c>
      <c r="M63" s="137">
        <v>39</v>
      </c>
      <c r="N63" s="137">
        <v>56</v>
      </c>
      <c r="O63" s="137">
        <v>78</v>
      </c>
      <c r="P63" s="137">
        <v>71</v>
      </c>
      <c r="Q63" s="137">
        <v>33</v>
      </c>
      <c r="R63" s="137">
        <v>39</v>
      </c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</row>
    <row r="64" spans="1:36" ht="32.450000000000003" customHeight="1" outlineLevel="1" x14ac:dyDescent="0.25">
      <c r="A64" s="131" t="s">
        <v>1143</v>
      </c>
      <c r="B64" s="135" t="s">
        <v>1057</v>
      </c>
      <c r="C64" s="135" t="s">
        <v>24</v>
      </c>
      <c r="D64" s="214" t="s">
        <v>581</v>
      </c>
      <c r="E64" s="218" t="s">
        <v>589</v>
      </c>
      <c r="F64" s="137"/>
      <c r="G64" s="137"/>
      <c r="H64" s="137"/>
      <c r="I64" s="137"/>
      <c r="J64" s="137"/>
      <c r="K64" s="137"/>
      <c r="L64" s="137"/>
      <c r="M64" s="137"/>
      <c r="N64" s="137">
        <v>6</v>
      </c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</row>
    <row r="65" spans="1:36" ht="16.149999999999999" customHeight="1" outlineLevel="1" x14ac:dyDescent="0.25">
      <c r="A65" s="131" t="s">
        <v>1144</v>
      </c>
      <c r="B65" s="135" t="s">
        <v>1057</v>
      </c>
      <c r="C65" s="135" t="s">
        <v>24</v>
      </c>
      <c r="D65" s="214" t="s">
        <v>582</v>
      </c>
      <c r="E65" s="218" t="s">
        <v>590</v>
      </c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>
        <v>13</v>
      </c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</row>
    <row r="66" spans="1:36" ht="32.450000000000003" customHeight="1" outlineLevel="1" x14ac:dyDescent="0.25">
      <c r="A66" s="131" t="s">
        <v>1145</v>
      </c>
      <c r="B66" s="135" t="s">
        <v>1057</v>
      </c>
      <c r="C66" s="135" t="s">
        <v>24</v>
      </c>
      <c r="D66" s="214" t="s">
        <v>583</v>
      </c>
      <c r="E66" s="218" t="s">
        <v>591</v>
      </c>
      <c r="F66" s="137"/>
      <c r="G66" s="137"/>
      <c r="H66" s="137"/>
      <c r="I66" s="137"/>
      <c r="J66" s="137"/>
      <c r="K66" s="137"/>
      <c r="L66" s="137"/>
      <c r="M66" s="137"/>
      <c r="N66" s="137">
        <v>7</v>
      </c>
      <c r="O66" s="137">
        <v>8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</row>
    <row r="67" spans="1:36" ht="16.149999999999999" customHeight="1" outlineLevel="1" x14ac:dyDescent="0.25">
      <c r="A67" s="131" t="s">
        <v>1146</v>
      </c>
      <c r="B67" s="135" t="s">
        <v>941</v>
      </c>
      <c r="C67" s="135" t="s">
        <v>24</v>
      </c>
      <c r="D67" s="214" t="s">
        <v>1033</v>
      </c>
      <c r="E67" s="218" t="s">
        <v>1034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</row>
    <row r="68" spans="1:36" ht="16.149999999999999" customHeight="1" outlineLevel="1" x14ac:dyDescent="0.25">
      <c r="A68" s="131" t="s">
        <v>1147</v>
      </c>
      <c r="B68" s="135" t="s">
        <v>941</v>
      </c>
      <c r="C68" s="135" t="s">
        <v>24</v>
      </c>
      <c r="D68" s="214" t="s">
        <v>1035</v>
      </c>
      <c r="E68" s="218" t="s">
        <v>1036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</row>
    <row r="69" spans="1:36" ht="16.149999999999999" customHeight="1" outlineLevel="1" x14ac:dyDescent="0.25">
      <c r="A69" s="131" t="s">
        <v>1148</v>
      </c>
      <c r="B69" s="135" t="s">
        <v>940</v>
      </c>
      <c r="C69" s="135" t="s">
        <v>24</v>
      </c>
      <c r="D69" s="214" t="s">
        <v>570</v>
      </c>
      <c r="E69" s="218" t="s">
        <v>592</v>
      </c>
      <c r="F69" s="137"/>
      <c r="G69" s="137"/>
      <c r="H69" s="137"/>
      <c r="I69" s="137"/>
      <c r="J69" s="137"/>
      <c r="K69" s="137"/>
      <c r="L69" s="137"/>
      <c r="M69" s="137">
        <v>1</v>
      </c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</row>
    <row r="70" spans="1:36" ht="16.149999999999999" customHeight="1" outlineLevel="1" x14ac:dyDescent="0.25">
      <c r="A70" s="131" t="s">
        <v>1149</v>
      </c>
      <c r="B70" s="135" t="s">
        <v>939</v>
      </c>
      <c r="C70" s="135" t="s">
        <v>932</v>
      </c>
      <c r="D70" s="214" t="s">
        <v>933</v>
      </c>
      <c r="E70" s="218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>
        <v>1</v>
      </c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</row>
    <row r="71" spans="1:36" ht="16.149999999999999" customHeight="1" outlineLevel="1" x14ac:dyDescent="0.25">
      <c r="A71" s="131" t="s">
        <v>1150</v>
      </c>
      <c r="B71" s="135" t="s">
        <v>940</v>
      </c>
      <c r="C71" s="135" t="s">
        <v>26</v>
      </c>
      <c r="D71" s="215" t="s">
        <v>623</v>
      </c>
      <c r="E71" s="218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</row>
    <row r="72" spans="1:36" ht="16.149999999999999" customHeight="1" outlineLevel="1" x14ac:dyDescent="0.25">
      <c r="A72" s="131" t="s">
        <v>1151</v>
      </c>
      <c r="B72" s="135" t="s">
        <v>940</v>
      </c>
      <c r="C72" s="135" t="s">
        <v>26</v>
      </c>
      <c r="D72" s="215" t="s">
        <v>622</v>
      </c>
      <c r="E72" s="218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</row>
    <row r="73" spans="1:36" ht="16.149999999999999" customHeight="1" outlineLevel="1" x14ac:dyDescent="0.25">
      <c r="A73" s="131" t="s">
        <v>1152</v>
      </c>
      <c r="B73" s="135" t="s">
        <v>940</v>
      </c>
      <c r="C73" s="135" t="s">
        <v>26</v>
      </c>
      <c r="D73" s="215" t="s">
        <v>624</v>
      </c>
      <c r="E73" s="218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</row>
    <row r="74" spans="1:36" ht="64.900000000000006" customHeight="1" outlineLevel="1" x14ac:dyDescent="0.25">
      <c r="A74" s="131" t="s">
        <v>1153</v>
      </c>
      <c r="B74" s="135" t="s">
        <v>940</v>
      </c>
      <c r="C74" s="135" t="s">
        <v>21</v>
      </c>
      <c r="D74" s="215" t="s">
        <v>1038</v>
      </c>
      <c r="E74" s="218" t="s">
        <v>1039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</row>
    <row r="75" spans="1:36" ht="16.149999999999999" customHeight="1" outlineLevel="1" x14ac:dyDescent="0.25">
      <c r="A75" s="131" t="s">
        <v>1154</v>
      </c>
      <c r="B75" s="135" t="s">
        <v>940</v>
      </c>
      <c r="C75" s="135" t="s">
        <v>21</v>
      </c>
      <c r="D75" s="215" t="s">
        <v>1040</v>
      </c>
      <c r="E75" s="218" t="s">
        <v>1041</v>
      </c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</row>
    <row r="76" spans="1:36" ht="16.149999999999999" customHeight="1" outlineLevel="1" x14ac:dyDescent="0.25">
      <c r="A76" s="131" t="s">
        <v>1155</v>
      </c>
      <c r="B76" s="135" t="s">
        <v>940</v>
      </c>
      <c r="C76" s="135" t="s">
        <v>21</v>
      </c>
      <c r="D76" s="215" t="s">
        <v>1042</v>
      </c>
      <c r="E76" s="218" t="s">
        <v>1043</v>
      </c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>
        <v>1</v>
      </c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</row>
    <row r="77" spans="1:36" ht="16.149999999999999" customHeight="1" outlineLevel="1" x14ac:dyDescent="0.25">
      <c r="A77" s="131" t="s">
        <v>1156</v>
      </c>
      <c r="B77" s="135" t="s">
        <v>940</v>
      </c>
      <c r="C77" s="135" t="s">
        <v>21</v>
      </c>
      <c r="D77" s="215" t="s">
        <v>1044</v>
      </c>
      <c r="E77" s="218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</row>
    <row r="78" spans="1:36" ht="16.149999999999999" customHeight="1" outlineLevel="1" x14ac:dyDescent="0.25">
      <c r="A78" s="131" t="s">
        <v>1157</v>
      </c>
      <c r="B78" s="135" t="s">
        <v>940</v>
      </c>
      <c r="C78" s="135" t="s">
        <v>21</v>
      </c>
      <c r="D78" s="215" t="s">
        <v>620</v>
      </c>
      <c r="E78" s="218" t="s">
        <v>45</v>
      </c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</row>
    <row r="79" spans="1:36" ht="16.149999999999999" customHeight="1" outlineLevel="1" x14ac:dyDescent="0.25">
      <c r="A79" s="131" t="s">
        <v>1158</v>
      </c>
      <c r="B79" s="135" t="s">
        <v>940</v>
      </c>
      <c r="C79" s="135" t="s">
        <v>21</v>
      </c>
      <c r="D79" s="215" t="s">
        <v>621</v>
      </c>
      <c r="E79" s="218" t="s">
        <v>199</v>
      </c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</row>
    <row r="80" spans="1:36" ht="16.149999999999999" customHeight="1" outlineLevel="1" x14ac:dyDescent="0.25">
      <c r="A80" s="131" t="s">
        <v>1159</v>
      </c>
      <c r="B80" s="135" t="s">
        <v>940</v>
      </c>
      <c r="C80" s="135" t="s">
        <v>21</v>
      </c>
      <c r="D80" s="215" t="s">
        <v>619</v>
      </c>
      <c r="E80" s="218" t="s">
        <v>46</v>
      </c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>
        <v>9</v>
      </c>
      <c r="S80" s="136">
        <v>1</v>
      </c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</row>
    <row r="81" spans="1:36" ht="16.149999999999999" customHeight="1" outlineLevel="1" x14ac:dyDescent="0.25">
      <c r="A81" s="131" t="s">
        <v>1160</v>
      </c>
      <c r="B81" s="135" t="s">
        <v>940</v>
      </c>
      <c r="C81" s="135" t="s">
        <v>21</v>
      </c>
      <c r="D81" s="215" t="s">
        <v>618</v>
      </c>
      <c r="E81" s="218" t="s">
        <v>200</v>
      </c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</row>
    <row r="82" spans="1:36" ht="16.149999999999999" customHeight="1" outlineLevel="1" x14ac:dyDescent="0.25">
      <c r="A82" s="131" t="s">
        <v>1161</v>
      </c>
      <c r="B82" s="135" t="s">
        <v>940</v>
      </c>
      <c r="C82" s="135" t="s">
        <v>21</v>
      </c>
      <c r="D82" s="215" t="s">
        <v>617</v>
      </c>
      <c r="E82" s="218" t="s">
        <v>201</v>
      </c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>
        <v>1</v>
      </c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</row>
    <row r="83" spans="1:36" ht="16.149999999999999" customHeight="1" outlineLevel="1" x14ac:dyDescent="0.25">
      <c r="A83" s="131" t="s">
        <v>1162</v>
      </c>
      <c r="B83" s="135" t="s">
        <v>940</v>
      </c>
      <c r="C83" s="135" t="s">
        <v>21</v>
      </c>
      <c r="D83" s="215" t="s">
        <v>616</v>
      </c>
      <c r="E83" s="218" t="s">
        <v>202</v>
      </c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</row>
    <row r="84" spans="1:36" ht="16.149999999999999" customHeight="1" outlineLevel="1" x14ac:dyDescent="0.25">
      <c r="A84" s="131" t="s">
        <v>1163</v>
      </c>
      <c r="B84" s="135" t="s">
        <v>940</v>
      </c>
      <c r="C84" s="135" t="s">
        <v>21</v>
      </c>
      <c r="D84" s="215" t="s">
        <v>1053</v>
      </c>
      <c r="E84" s="218" t="s">
        <v>1037</v>
      </c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</row>
    <row r="85" spans="1:36" ht="32.450000000000003" customHeight="1" outlineLevel="1" x14ac:dyDescent="0.25">
      <c r="A85" s="131" t="s">
        <v>1164</v>
      </c>
      <c r="B85" s="135" t="s">
        <v>1058</v>
      </c>
      <c r="C85" s="135" t="s">
        <v>21</v>
      </c>
      <c r="D85" s="215" t="s">
        <v>1056</v>
      </c>
      <c r="E85" s="218" t="s">
        <v>597</v>
      </c>
      <c r="F85" s="136"/>
      <c r="G85" s="136"/>
      <c r="H85" s="136"/>
      <c r="I85" s="136"/>
      <c r="J85" s="136"/>
      <c r="K85" s="136"/>
      <c r="L85" s="136"/>
      <c r="M85" s="136">
        <v>3</v>
      </c>
      <c r="N85" s="136">
        <v>2</v>
      </c>
      <c r="O85" s="136">
        <v>4</v>
      </c>
      <c r="P85" s="136"/>
      <c r="Q85" s="136"/>
      <c r="R85" s="136"/>
      <c r="S85" s="136">
        <v>1</v>
      </c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</row>
    <row r="86" spans="1:36" ht="32.450000000000003" customHeight="1" outlineLevel="1" x14ac:dyDescent="0.25">
      <c r="A86" s="131" t="s">
        <v>1165</v>
      </c>
      <c r="B86" s="135" t="s">
        <v>1058</v>
      </c>
      <c r="C86" s="135" t="s">
        <v>21</v>
      </c>
      <c r="D86" s="215" t="s">
        <v>1055</v>
      </c>
      <c r="E86" s="218" t="s">
        <v>204</v>
      </c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</row>
    <row r="87" spans="1:36" ht="51" customHeight="1" outlineLevel="1" x14ac:dyDescent="0.25">
      <c r="A87" s="131" t="s">
        <v>1166</v>
      </c>
      <c r="B87" s="135" t="s">
        <v>1058</v>
      </c>
      <c r="C87" s="135" t="s">
        <v>21</v>
      </c>
      <c r="D87" s="215" t="s">
        <v>1054</v>
      </c>
      <c r="E87" s="218" t="s">
        <v>598</v>
      </c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>
        <v>25</v>
      </c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</row>
    <row r="88" spans="1:36" ht="32.450000000000003" customHeight="1" outlineLevel="1" x14ac:dyDescent="0.25">
      <c r="A88" s="131" t="s">
        <v>1167</v>
      </c>
      <c r="B88" s="135" t="s">
        <v>1058</v>
      </c>
      <c r="C88" s="135" t="s">
        <v>21</v>
      </c>
      <c r="D88" s="215" t="s">
        <v>613</v>
      </c>
      <c r="E88" s="218" t="s">
        <v>207</v>
      </c>
      <c r="F88" s="136"/>
      <c r="G88" s="136"/>
      <c r="H88" s="136"/>
      <c r="I88" s="136"/>
      <c r="J88" s="136"/>
      <c r="K88" s="136"/>
      <c r="L88" s="136"/>
      <c r="M88" s="136"/>
      <c r="N88" s="136">
        <v>7</v>
      </c>
      <c r="O88" s="136">
        <v>5</v>
      </c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</row>
    <row r="89" spans="1:36" ht="32.450000000000003" customHeight="1" outlineLevel="1" x14ac:dyDescent="0.25">
      <c r="A89" s="131" t="s">
        <v>1168</v>
      </c>
      <c r="B89" s="135" t="s">
        <v>1058</v>
      </c>
      <c r="C89" s="135" t="s">
        <v>21</v>
      </c>
      <c r="D89" s="215" t="s">
        <v>612</v>
      </c>
      <c r="E89" s="218" t="s">
        <v>208</v>
      </c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>
        <v>1</v>
      </c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</row>
    <row r="90" spans="1:36" ht="16.149999999999999" customHeight="1" outlineLevel="1" x14ac:dyDescent="0.25">
      <c r="A90" s="131" t="s">
        <v>1169</v>
      </c>
      <c r="B90" s="135" t="s">
        <v>1058</v>
      </c>
      <c r="C90" s="135" t="s">
        <v>21</v>
      </c>
      <c r="D90" s="215" t="s">
        <v>611</v>
      </c>
      <c r="E90" s="218" t="s">
        <v>49</v>
      </c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</row>
    <row r="91" spans="1:36" ht="16.149999999999999" customHeight="1" outlineLevel="1" x14ac:dyDescent="0.25">
      <c r="A91" s="131" t="s">
        <v>1170</v>
      </c>
      <c r="B91" s="135" t="s">
        <v>940</v>
      </c>
      <c r="C91" s="135" t="s">
        <v>21</v>
      </c>
      <c r="D91" s="215" t="s">
        <v>614</v>
      </c>
      <c r="E91" s="218" t="s">
        <v>599</v>
      </c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</row>
    <row r="92" spans="1:36" ht="16.149999999999999" customHeight="1" outlineLevel="1" x14ac:dyDescent="0.25">
      <c r="A92" s="131" t="s">
        <v>1171</v>
      </c>
      <c r="B92" s="135" t="s">
        <v>941</v>
      </c>
      <c r="C92" s="135" t="s">
        <v>21</v>
      </c>
      <c r="D92" s="215" t="s">
        <v>596</v>
      </c>
      <c r="E92" s="218" t="s">
        <v>600</v>
      </c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>
        <v>1</v>
      </c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</row>
    <row r="93" spans="1:36" ht="16.149999999999999" customHeight="1" outlineLevel="1" x14ac:dyDescent="0.25">
      <c r="A93" s="131" t="s">
        <v>1172</v>
      </c>
      <c r="B93" s="135" t="s">
        <v>940</v>
      </c>
      <c r="C93" s="135" t="s">
        <v>21</v>
      </c>
      <c r="D93" s="215" t="s">
        <v>615</v>
      </c>
      <c r="E93" s="218" t="s">
        <v>601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</row>
    <row r="94" spans="1:36" ht="32.450000000000003" customHeight="1" outlineLevel="1" x14ac:dyDescent="0.25">
      <c r="A94" s="131" t="s">
        <v>1173</v>
      </c>
      <c r="B94" s="135" t="s">
        <v>931</v>
      </c>
      <c r="C94" s="135" t="s">
        <v>25</v>
      </c>
      <c r="D94" s="215" t="s">
        <v>609</v>
      </c>
      <c r="E94" s="218" t="s">
        <v>92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</row>
    <row r="95" spans="1:36" ht="32.450000000000003" customHeight="1" outlineLevel="1" x14ac:dyDescent="0.25">
      <c r="A95" s="131" t="s">
        <v>1174</v>
      </c>
      <c r="B95" s="135" t="s">
        <v>931</v>
      </c>
      <c r="C95" s="135" t="s">
        <v>25</v>
      </c>
      <c r="D95" s="214" t="s">
        <v>610</v>
      </c>
      <c r="E95" s="218" t="s">
        <v>240</v>
      </c>
      <c r="F95" s="136"/>
      <c r="G95" s="136"/>
      <c r="H95" s="136"/>
      <c r="I95" s="136">
        <v>3</v>
      </c>
      <c r="J95" s="136"/>
      <c r="K95" s="136"/>
      <c r="L95" s="136"/>
      <c r="M95" s="136"/>
      <c r="N95" s="136"/>
      <c r="O95" s="136"/>
      <c r="P95" s="136"/>
      <c r="Q95" s="136"/>
      <c r="R95" s="136"/>
      <c r="S95" s="136">
        <v>1</v>
      </c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</row>
    <row r="96" spans="1:36" ht="16.149999999999999" customHeight="1" outlineLevel="1" x14ac:dyDescent="0.25">
      <c r="A96" s="131" t="s">
        <v>1175</v>
      </c>
      <c r="B96" s="135" t="s">
        <v>931</v>
      </c>
      <c r="C96" s="135" t="s">
        <v>25</v>
      </c>
      <c r="D96" s="214" t="s">
        <v>1045</v>
      </c>
      <c r="E96" s="218" t="s">
        <v>1046</v>
      </c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</row>
    <row r="97" spans="1:36" ht="48.6" customHeight="1" outlineLevel="1" x14ac:dyDescent="0.25">
      <c r="A97" s="131" t="s">
        <v>1176</v>
      </c>
      <c r="B97" s="135" t="s">
        <v>940</v>
      </c>
      <c r="C97" s="135" t="s">
        <v>25</v>
      </c>
      <c r="D97" s="215" t="s">
        <v>923</v>
      </c>
      <c r="E97" s="218" t="s">
        <v>1047</v>
      </c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</row>
    <row r="98" spans="1:36" ht="16.149999999999999" customHeight="1" outlineLevel="1" x14ac:dyDescent="0.25">
      <c r="A98" s="131" t="s">
        <v>1177</v>
      </c>
      <c r="B98" s="135" t="s">
        <v>940</v>
      </c>
      <c r="C98" s="135" t="s">
        <v>25</v>
      </c>
      <c r="D98" s="215" t="s">
        <v>924</v>
      </c>
      <c r="E98" s="218" t="s">
        <v>86</v>
      </c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</row>
    <row r="99" spans="1:36" ht="97.15" customHeight="1" outlineLevel="1" x14ac:dyDescent="0.25">
      <c r="A99" s="131" t="s">
        <v>1178</v>
      </c>
      <c r="B99" s="135" t="s">
        <v>940</v>
      </c>
      <c r="C99" s="135" t="s">
        <v>25</v>
      </c>
      <c r="D99" s="215" t="s">
        <v>607</v>
      </c>
      <c r="E99" s="218" t="s">
        <v>604</v>
      </c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</row>
    <row r="100" spans="1:36" ht="32.450000000000003" customHeight="1" outlineLevel="1" x14ac:dyDescent="0.25">
      <c r="A100" s="131" t="s">
        <v>1179</v>
      </c>
      <c r="B100" s="135" t="s">
        <v>940</v>
      </c>
      <c r="C100" s="135" t="s">
        <v>25</v>
      </c>
      <c r="D100" s="215" t="s">
        <v>608</v>
      </c>
      <c r="E100" s="218" t="s">
        <v>606</v>
      </c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</row>
    <row r="101" spans="1:36" ht="129.6" customHeight="1" outlineLevel="1" x14ac:dyDescent="0.25">
      <c r="A101" s="131" t="s">
        <v>1180</v>
      </c>
      <c r="B101" s="135" t="s">
        <v>940</v>
      </c>
      <c r="C101" s="135" t="s">
        <v>25</v>
      </c>
      <c r="D101" s="215" t="s">
        <v>1048</v>
      </c>
      <c r="E101" s="218" t="s">
        <v>1049</v>
      </c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>
        <v>1</v>
      </c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</row>
    <row r="102" spans="1:36" ht="16.149999999999999" customHeight="1" outlineLevel="1" x14ac:dyDescent="0.25">
      <c r="A102" s="131" t="s">
        <v>1181</v>
      </c>
      <c r="B102" s="135" t="s">
        <v>940</v>
      </c>
      <c r="C102" s="135" t="s">
        <v>25</v>
      </c>
      <c r="D102" s="215" t="s">
        <v>225</v>
      </c>
      <c r="E102" s="218" t="s">
        <v>626</v>
      </c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</row>
    <row r="103" spans="1:36" ht="32.450000000000003" customHeight="1" outlineLevel="1" x14ac:dyDescent="0.25">
      <c r="A103" s="131" t="s">
        <v>1182</v>
      </c>
      <c r="B103" s="135" t="s">
        <v>940</v>
      </c>
      <c r="C103" s="135" t="s">
        <v>25</v>
      </c>
      <c r="D103" s="215" t="s">
        <v>627</v>
      </c>
      <c r="E103" s="218" t="s">
        <v>629</v>
      </c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</row>
    <row r="104" spans="1:36" ht="32.450000000000003" customHeight="1" outlineLevel="1" x14ac:dyDescent="0.25">
      <c r="A104" s="131" t="s">
        <v>1183</v>
      </c>
      <c r="B104" s="135" t="s">
        <v>940</v>
      </c>
      <c r="C104" s="135" t="s">
        <v>25</v>
      </c>
      <c r="D104" s="215" t="s">
        <v>227</v>
      </c>
      <c r="E104" s="218" t="s">
        <v>80</v>
      </c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</row>
    <row r="105" spans="1:36" ht="32.450000000000003" customHeight="1" outlineLevel="1" x14ac:dyDescent="0.25">
      <c r="A105" s="131" t="s">
        <v>1184</v>
      </c>
      <c r="B105" s="135" t="s">
        <v>940</v>
      </c>
      <c r="C105" s="135" t="s">
        <v>25</v>
      </c>
      <c r="D105" s="215" t="s">
        <v>628</v>
      </c>
      <c r="E105" s="218" t="s">
        <v>630</v>
      </c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>
        <v>1</v>
      </c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</row>
    <row r="106" spans="1:36" ht="32.450000000000003" customHeight="1" outlineLevel="1" x14ac:dyDescent="0.25">
      <c r="A106" s="131" t="s">
        <v>1185</v>
      </c>
      <c r="B106" s="135" t="s">
        <v>940</v>
      </c>
      <c r="C106" s="135" t="s">
        <v>25</v>
      </c>
      <c r="D106" s="215" t="s">
        <v>229</v>
      </c>
      <c r="E106" s="218" t="s">
        <v>246</v>
      </c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</row>
    <row r="107" spans="1:36" ht="32.450000000000003" customHeight="1" outlineLevel="1" x14ac:dyDescent="0.25">
      <c r="A107" s="131" t="s">
        <v>1186</v>
      </c>
      <c r="B107" s="135" t="s">
        <v>1063</v>
      </c>
      <c r="C107" s="135" t="s">
        <v>25</v>
      </c>
      <c r="D107" s="215" t="s">
        <v>633</v>
      </c>
      <c r="E107" s="218" t="s">
        <v>631</v>
      </c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</row>
    <row r="108" spans="1:36" ht="32.450000000000003" customHeight="1" outlineLevel="1" x14ac:dyDescent="0.25">
      <c r="A108" s="131" t="s">
        <v>1187</v>
      </c>
      <c r="B108" s="135" t="s">
        <v>1062</v>
      </c>
      <c r="C108" s="135" t="s">
        <v>25</v>
      </c>
      <c r="D108" s="215" t="s">
        <v>634</v>
      </c>
      <c r="E108" s="218" t="s">
        <v>632</v>
      </c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</row>
    <row r="109" spans="1:36" ht="16.149999999999999" customHeight="1" outlineLevel="1" x14ac:dyDescent="0.25">
      <c r="A109" s="131" t="s">
        <v>1188</v>
      </c>
      <c r="B109" s="135" t="s">
        <v>940</v>
      </c>
      <c r="C109" s="135" t="s">
        <v>25</v>
      </c>
      <c r="D109" s="215" t="s">
        <v>231</v>
      </c>
      <c r="E109" s="218" t="s">
        <v>636</v>
      </c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>
        <v>1</v>
      </c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</row>
    <row r="110" spans="1:36" ht="32.450000000000003" customHeight="1" outlineLevel="1" x14ac:dyDescent="0.25">
      <c r="A110" s="131" t="s">
        <v>1189</v>
      </c>
      <c r="B110" s="135" t="s">
        <v>985</v>
      </c>
      <c r="C110" s="135" t="s">
        <v>25</v>
      </c>
      <c r="D110" s="215" t="s">
        <v>656</v>
      </c>
      <c r="E110" s="218" t="s">
        <v>82</v>
      </c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>
        <v>3</v>
      </c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</row>
    <row r="111" spans="1:36" ht="32.450000000000003" customHeight="1" outlineLevel="1" x14ac:dyDescent="0.25">
      <c r="A111" s="131" t="s">
        <v>1190</v>
      </c>
      <c r="B111" s="135" t="s">
        <v>940</v>
      </c>
      <c r="C111" s="135" t="s">
        <v>25</v>
      </c>
      <c r="D111" s="215" t="s">
        <v>657</v>
      </c>
      <c r="E111" s="218" t="s">
        <v>637</v>
      </c>
      <c r="F111" s="136"/>
      <c r="G111" s="136"/>
      <c r="H111" s="136"/>
      <c r="I111" s="136"/>
      <c r="J111" s="136"/>
      <c r="K111" s="136"/>
      <c r="L111" s="136"/>
      <c r="M111" s="136"/>
      <c r="N111" s="136">
        <v>7</v>
      </c>
      <c r="O111" s="136"/>
      <c r="P111" s="136"/>
      <c r="Q111" s="136">
        <v>1</v>
      </c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</row>
    <row r="112" spans="1:36" ht="32.450000000000003" customHeight="1" outlineLevel="1" x14ac:dyDescent="0.25">
      <c r="A112" s="131" t="s">
        <v>1191</v>
      </c>
      <c r="B112" s="135" t="s">
        <v>943</v>
      </c>
      <c r="C112" s="135" t="s">
        <v>25</v>
      </c>
      <c r="D112" s="215" t="s">
        <v>658</v>
      </c>
      <c r="E112" s="218" t="s">
        <v>638</v>
      </c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>
        <v>1</v>
      </c>
      <c r="S112" s="136">
        <v>1</v>
      </c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</row>
    <row r="113" spans="1:36" ht="32.450000000000003" customHeight="1" outlineLevel="1" x14ac:dyDescent="0.25">
      <c r="A113" s="131" t="s">
        <v>1192</v>
      </c>
      <c r="B113" s="135" t="s">
        <v>943</v>
      </c>
      <c r="C113" s="135" t="s">
        <v>25</v>
      </c>
      <c r="D113" s="215" t="s">
        <v>659</v>
      </c>
      <c r="E113" s="218" t="s">
        <v>639</v>
      </c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</row>
    <row r="114" spans="1:36" ht="32.450000000000003" customHeight="1" outlineLevel="1" x14ac:dyDescent="0.25">
      <c r="A114" s="131" t="s">
        <v>1193</v>
      </c>
      <c r="B114" s="135" t="s">
        <v>943</v>
      </c>
      <c r="C114" s="135" t="s">
        <v>25</v>
      </c>
      <c r="D114" s="215" t="s">
        <v>660</v>
      </c>
      <c r="E114" s="218" t="s">
        <v>640</v>
      </c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>
        <v>4</v>
      </c>
      <c r="Q114" s="136">
        <v>1</v>
      </c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</row>
    <row r="115" spans="1:36" ht="16.149999999999999" customHeight="1" outlineLevel="1" x14ac:dyDescent="0.25">
      <c r="A115" s="131" t="s">
        <v>1194</v>
      </c>
      <c r="B115" s="135" t="s">
        <v>940</v>
      </c>
      <c r="C115" s="135" t="s">
        <v>25</v>
      </c>
      <c r="D115" s="215" t="s">
        <v>234</v>
      </c>
      <c r="E115" s="218" t="s">
        <v>641</v>
      </c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</row>
    <row r="116" spans="1:36" ht="16.149999999999999" customHeight="1" outlineLevel="1" x14ac:dyDescent="0.25">
      <c r="A116" s="131" t="s">
        <v>1195</v>
      </c>
      <c r="B116" s="135" t="s">
        <v>938</v>
      </c>
      <c r="C116" s="135" t="s">
        <v>25</v>
      </c>
      <c r="D116" s="215" t="s">
        <v>635</v>
      </c>
      <c r="E116" s="218" t="s">
        <v>642</v>
      </c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</row>
    <row r="117" spans="1:36" ht="16.149999999999999" customHeight="1" outlineLevel="1" x14ac:dyDescent="0.25">
      <c r="A117" s="131" t="s">
        <v>1196</v>
      </c>
      <c r="B117" s="135" t="s">
        <v>941</v>
      </c>
      <c r="C117" s="135" t="s">
        <v>25</v>
      </c>
      <c r="D117" s="215" t="s">
        <v>603</v>
      </c>
      <c r="E117" s="218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</row>
    <row r="118" spans="1:36" ht="32.450000000000003" customHeight="1" outlineLevel="1" x14ac:dyDescent="0.25">
      <c r="A118" s="131" t="s">
        <v>1197</v>
      </c>
      <c r="B118" s="135" t="s">
        <v>1059</v>
      </c>
      <c r="C118" s="135" t="s">
        <v>25</v>
      </c>
      <c r="D118" s="215" t="s">
        <v>643</v>
      </c>
      <c r="E118" s="218" t="s">
        <v>648</v>
      </c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</row>
    <row r="119" spans="1:36" ht="16.149999999999999" customHeight="1" outlineLevel="1" x14ac:dyDescent="0.25">
      <c r="A119" s="131" t="s">
        <v>1198</v>
      </c>
      <c r="B119" s="135" t="s">
        <v>940</v>
      </c>
      <c r="C119" s="135" t="s">
        <v>25</v>
      </c>
      <c r="D119" s="215" t="s">
        <v>1050</v>
      </c>
      <c r="E119" s="218" t="s">
        <v>1051</v>
      </c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</row>
    <row r="120" spans="1:36" ht="32.450000000000003" customHeight="1" outlineLevel="1" x14ac:dyDescent="0.25">
      <c r="A120" s="131" t="s">
        <v>1199</v>
      </c>
      <c r="B120" s="135" t="s">
        <v>940</v>
      </c>
      <c r="C120" s="135" t="s">
        <v>25</v>
      </c>
      <c r="D120" s="215" t="s">
        <v>661</v>
      </c>
      <c r="E120" s="218" t="s">
        <v>649</v>
      </c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</row>
    <row r="121" spans="1:36" ht="32.450000000000003" customHeight="1" outlineLevel="1" x14ac:dyDescent="0.25">
      <c r="A121" s="131" t="s">
        <v>1200</v>
      </c>
      <c r="B121" s="135" t="s">
        <v>938</v>
      </c>
      <c r="C121" s="135" t="s">
        <v>25</v>
      </c>
      <c r="D121" s="215" t="s">
        <v>662</v>
      </c>
      <c r="E121" s="218" t="s">
        <v>251</v>
      </c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</row>
    <row r="122" spans="1:36" ht="16.149999999999999" customHeight="1" outlineLevel="1" x14ac:dyDescent="0.25">
      <c r="A122" s="131" t="s">
        <v>1201</v>
      </c>
      <c r="B122" s="135" t="s">
        <v>940</v>
      </c>
      <c r="C122" s="135" t="s">
        <v>25</v>
      </c>
      <c r="D122" s="215" t="s">
        <v>663</v>
      </c>
      <c r="E122" s="218" t="s">
        <v>252</v>
      </c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</row>
    <row r="123" spans="1:36" ht="32.450000000000003" customHeight="1" outlineLevel="1" x14ac:dyDescent="0.25">
      <c r="A123" s="131" t="s">
        <v>1202</v>
      </c>
      <c r="B123" s="135" t="s">
        <v>938</v>
      </c>
      <c r="C123" s="135" t="s">
        <v>25</v>
      </c>
      <c r="D123" s="215" t="s">
        <v>664</v>
      </c>
      <c r="E123" s="218" t="s">
        <v>253</v>
      </c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</row>
    <row r="124" spans="1:36" ht="16.149999999999999" customHeight="1" outlineLevel="1" x14ac:dyDescent="0.25">
      <c r="A124" s="131" t="s">
        <v>1203</v>
      </c>
      <c r="B124" s="135" t="s">
        <v>938</v>
      </c>
      <c r="C124" s="135" t="s">
        <v>25</v>
      </c>
      <c r="D124" s="215" t="s">
        <v>665</v>
      </c>
      <c r="E124" s="218" t="s">
        <v>254</v>
      </c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</row>
    <row r="125" spans="1:36" ht="16.149999999999999" customHeight="1" outlineLevel="1" x14ac:dyDescent="0.25">
      <c r="A125" s="131" t="s">
        <v>1204</v>
      </c>
      <c r="B125" s="135" t="s">
        <v>940</v>
      </c>
      <c r="C125" s="135" t="s">
        <v>25</v>
      </c>
      <c r="D125" s="215" t="s">
        <v>666</v>
      </c>
      <c r="E125" s="218" t="s">
        <v>650</v>
      </c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</row>
    <row r="126" spans="1:36" ht="32.450000000000003" customHeight="1" outlineLevel="1" x14ac:dyDescent="0.25">
      <c r="A126" s="131" t="s">
        <v>1205</v>
      </c>
      <c r="B126" s="135" t="s">
        <v>940</v>
      </c>
      <c r="C126" s="135" t="s">
        <v>25</v>
      </c>
      <c r="D126" s="215" t="s">
        <v>644</v>
      </c>
      <c r="E126" s="218" t="s">
        <v>651</v>
      </c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</row>
    <row r="127" spans="1:36" ht="16.149999999999999" customHeight="1" outlineLevel="1" x14ac:dyDescent="0.25">
      <c r="A127" s="131" t="s">
        <v>1206</v>
      </c>
      <c r="B127" s="135" t="s">
        <v>940</v>
      </c>
      <c r="C127" s="135" t="s">
        <v>25</v>
      </c>
      <c r="D127" s="215" t="s">
        <v>645</v>
      </c>
      <c r="E127" s="218" t="s">
        <v>652</v>
      </c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</row>
    <row r="128" spans="1:36" ht="16.149999999999999" customHeight="1" outlineLevel="1" x14ac:dyDescent="0.25">
      <c r="A128" s="131" t="s">
        <v>1207</v>
      </c>
      <c r="B128" s="135" t="s">
        <v>940</v>
      </c>
      <c r="C128" s="135" t="s">
        <v>25</v>
      </c>
      <c r="D128" s="215" t="s">
        <v>646</v>
      </c>
      <c r="E128" s="218" t="s">
        <v>653</v>
      </c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</row>
    <row r="129" spans="1:36" ht="16.149999999999999" customHeight="1" outlineLevel="1" x14ac:dyDescent="0.25">
      <c r="A129" s="131" t="s">
        <v>1208</v>
      </c>
      <c r="B129" s="135" t="s">
        <v>940</v>
      </c>
      <c r="C129" s="135" t="s">
        <v>25</v>
      </c>
      <c r="D129" s="215" t="s">
        <v>647</v>
      </c>
      <c r="E129" s="218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</row>
    <row r="130" spans="1:36" ht="32.450000000000003" customHeight="1" outlineLevel="1" x14ac:dyDescent="0.25">
      <c r="A130" s="131" t="s">
        <v>1209</v>
      </c>
      <c r="B130" s="135" t="s">
        <v>940</v>
      </c>
      <c r="C130" s="135" t="s">
        <v>25</v>
      </c>
      <c r="D130" s="215" t="s">
        <v>926</v>
      </c>
      <c r="E130" s="218" t="s">
        <v>925</v>
      </c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</row>
    <row r="131" spans="1:36" ht="16.149999999999999" customHeight="1" outlineLevel="1" x14ac:dyDescent="0.25">
      <c r="A131" s="131" t="s">
        <v>1210</v>
      </c>
      <c r="B131" s="135" t="s">
        <v>940</v>
      </c>
      <c r="C131" s="135" t="s">
        <v>25</v>
      </c>
      <c r="D131" s="215" t="s">
        <v>667</v>
      </c>
      <c r="E131" s="218" t="s">
        <v>654</v>
      </c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</row>
    <row r="132" spans="1:36" ht="16.149999999999999" customHeight="1" outlineLevel="1" x14ac:dyDescent="0.25">
      <c r="A132" s="131" t="s">
        <v>1211</v>
      </c>
      <c r="B132" s="135" t="s">
        <v>940</v>
      </c>
      <c r="C132" s="135" t="s">
        <v>25</v>
      </c>
      <c r="D132" s="215" t="s">
        <v>927</v>
      </c>
      <c r="E132" s="218" t="s">
        <v>655</v>
      </c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</row>
    <row r="133" spans="1:36" ht="32.450000000000003" customHeight="1" outlineLevel="1" x14ac:dyDescent="0.25">
      <c r="A133" s="131" t="s">
        <v>1212</v>
      </c>
      <c r="B133" s="135" t="s">
        <v>940</v>
      </c>
      <c r="C133" s="135" t="s">
        <v>13</v>
      </c>
      <c r="D133" s="215" t="s">
        <v>668</v>
      </c>
      <c r="E133" s="218" t="s">
        <v>266</v>
      </c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</row>
    <row r="134" spans="1:36" ht="16.149999999999999" customHeight="1" outlineLevel="1" x14ac:dyDescent="0.25">
      <c r="A134" s="131" t="s">
        <v>1213</v>
      </c>
      <c r="B134" s="135" t="s">
        <v>940</v>
      </c>
      <c r="C134" s="135" t="s">
        <v>13</v>
      </c>
      <c r="D134" s="215" t="s">
        <v>669</v>
      </c>
      <c r="E134" s="218" t="s">
        <v>267</v>
      </c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</row>
    <row r="135" spans="1:36" ht="32.450000000000003" customHeight="1" outlineLevel="1" x14ac:dyDescent="0.25">
      <c r="A135" s="131" t="s">
        <v>1214</v>
      </c>
      <c r="B135" s="135" t="s">
        <v>940</v>
      </c>
      <c r="C135" s="135" t="s">
        <v>13</v>
      </c>
      <c r="D135" s="215" t="s">
        <v>670</v>
      </c>
      <c r="E135" s="218" t="s">
        <v>268</v>
      </c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</row>
    <row r="136" spans="1:36" ht="16.149999999999999" customHeight="1" outlineLevel="1" x14ac:dyDescent="0.25">
      <c r="A136" s="131" t="s">
        <v>1215</v>
      </c>
      <c r="B136" s="135" t="s">
        <v>940</v>
      </c>
      <c r="C136" s="135" t="s">
        <v>13</v>
      </c>
      <c r="D136" s="215" t="s">
        <v>671</v>
      </c>
      <c r="E136" s="218" t="s">
        <v>269</v>
      </c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</row>
    <row r="137" spans="1:36" ht="16.149999999999999" customHeight="1" outlineLevel="1" x14ac:dyDescent="0.25">
      <c r="A137" s="131" t="s">
        <v>1216</v>
      </c>
      <c r="B137" s="135" t="s">
        <v>942</v>
      </c>
      <c r="C137" s="135" t="s">
        <v>13</v>
      </c>
      <c r="D137" s="215" t="s">
        <v>672</v>
      </c>
      <c r="E137" s="218" t="s">
        <v>270</v>
      </c>
      <c r="F137" s="136"/>
      <c r="G137" s="136"/>
      <c r="H137" s="136"/>
      <c r="I137" s="136">
        <v>18</v>
      </c>
      <c r="J137" s="136">
        <v>25</v>
      </c>
      <c r="K137" s="136">
        <v>4</v>
      </c>
      <c r="L137" s="136"/>
      <c r="M137" s="136"/>
      <c r="N137" s="136">
        <v>7</v>
      </c>
      <c r="O137" s="136">
        <v>2</v>
      </c>
      <c r="P137" s="136"/>
      <c r="Q137" s="136"/>
      <c r="R137" s="136">
        <v>17</v>
      </c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</row>
    <row r="138" spans="1:36" ht="16.149999999999999" customHeight="1" outlineLevel="1" x14ac:dyDescent="0.25">
      <c r="A138" s="131" t="s">
        <v>1217</v>
      </c>
      <c r="B138" s="135" t="s">
        <v>942</v>
      </c>
      <c r="C138" s="135" t="s">
        <v>13</v>
      </c>
      <c r="D138" s="215" t="s">
        <v>673</v>
      </c>
      <c r="E138" s="218" t="s">
        <v>1081</v>
      </c>
      <c r="F138" s="136"/>
      <c r="G138" s="136"/>
      <c r="H138" s="136"/>
      <c r="I138" s="136">
        <v>13</v>
      </c>
      <c r="J138" s="136"/>
      <c r="K138" s="136"/>
      <c r="L138" s="136"/>
      <c r="M138" s="136"/>
      <c r="N138" s="136">
        <v>7</v>
      </c>
      <c r="O138" s="136"/>
      <c r="P138" s="136"/>
      <c r="Q138" s="136">
        <v>5</v>
      </c>
      <c r="R138" s="136">
        <v>15</v>
      </c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</row>
    <row r="139" spans="1:36" ht="16.149999999999999" customHeight="1" outlineLevel="1" x14ac:dyDescent="0.25">
      <c r="A139" s="131" t="s">
        <v>1218</v>
      </c>
      <c r="B139" s="135" t="s">
        <v>942</v>
      </c>
      <c r="C139" s="135" t="s">
        <v>13</v>
      </c>
      <c r="D139" s="215" t="s">
        <v>674</v>
      </c>
      <c r="E139" s="218" t="s">
        <v>272</v>
      </c>
      <c r="F139" s="136"/>
      <c r="G139" s="136"/>
      <c r="H139" s="136"/>
      <c r="I139" s="136"/>
      <c r="J139" s="136"/>
      <c r="K139" s="136"/>
      <c r="L139" s="136">
        <v>10</v>
      </c>
      <c r="M139" s="136"/>
      <c r="N139" s="136">
        <v>3</v>
      </c>
      <c r="O139" s="136">
        <v>1</v>
      </c>
      <c r="P139" s="136">
        <v>5</v>
      </c>
      <c r="Q139" s="136"/>
      <c r="R139" s="136">
        <v>10</v>
      </c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</row>
    <row r="140" spans="1:36" ht="16.149999999999999" customHeight="1" outlineLevel="1" x14ac:dyDescent="0.25">
      <c r="A140" s="131" t="s">
        <v>1219</v>
      </c>
      <c r="B140" s="135" t="s">
        <v>942</v>
      </c>
      <c r="C140" s="135" t="s">
        <v>13</v>
      </c>
      <c r="D140" s="215" t="s">
        <v>675</v>
      </c>
      <c r="E140" s="218" t="s">
        <v>273</v>
      </c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</row>
    <row r="141" spans="1:36" ht="32.450000000000003" customHeight="1" outlineLevel="1" x14ac:dyDescent="0.25">
      <c r="A141" s="131" t="s">
        <v>1220</v>
      </c>
      <c r="B141" s="135" t="s">
        <v>940</v>
      </c>
      <c r="C141" s="135" t="s">
        <v>13</v>
      </c>
      <c r="D141" s="215" t="s">
        <v>676</v>
      </c>
      <c r="E141" s="218" t="s">
        <v>274</v>
      </c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</row>
    <row r="142" spans="1:36" ht="16.149999999999999" customHeight="1" outlineLevel="1" x14ac:dyDescent="0.25">
      <c r="A142" s="131" t="s">
        <v>1221</v>
      </c>
      <c r="B142" s="135" t="s">
        <v>940</v>
      </c>
      <c r="C142" s="135" t="s">
        <v>13</v>
      </c>
      <c r="D142" s="215" t="s">
        <v>677</v>
      </c>
      <c r="E142" s="218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</row>
    <row r="143" spans="1:36" ht="16.149999999999999" customHeight="1" outlineLevel="1" x14ac:dyDescent="0.25">
      <c r="A143" s="131" t="s">
        <v>1222</v>
      </c>
      <c r="B143" s="135" t="s">
        <v>931</v>
      </c>
      <c r="C143" s="135" t="s">
        <v>13</v>
      </c>
      <c r="D143" s="215" t="s">
        <v>262</v>
      </c>
      <c r="E143" s="218" t="s">
        <v>264</v>
      </c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</row>
    <row r="144" spans="1:36" ht="16.149999999999999" customHeight="1" outlineLevel="1" x14ac:dyDescent="0.25">
      <c r="A144" s="131" t="s">
        <v>1223</v>
      </c>
      <c r="B144" s="135" t="s">
        <v>940</v>
      </c>
      <c r="C144" s="135" t="s">
        <v>13</v>
      </c>
      <c r="D144" s="215" t="s">
        <v>263</v>
      </c>
      <c r="E144" s="218" t="s">
        <v>265</v>
      </c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</row>
    <row r="145" spans="1:36" ht="32.450000000000003" customHeight="1" outlineLevel="1" x14ac:dyDescent="0.25">
      <c r="A145" s="131" t="s">
        <v>1224</v>
      </c>
      <c r="B145" s="135" t="s">
        <v>931</v>
      </c>
      <c r="C145" s="137" t="s">
        <v>678</v>
      </c>
      <c r="D145" s="215" t="s">
        <v>679</v>
      </c>
      <c r="E145" s="218" t="s">
        <v>680</v>
      </c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</row>
    <row r="146" spans="1:36" ht="48.6" customHeight="1" outlineLevel="1" x14ac:dyDescent="0.25">
      <c r="A146" s="131" t="s">
        <v>1225</v>
      </c>
      <c r="B146" s="135" t="s">
        <v>931</v>
      </c>
      <c r="C146" s="137" t="s">
        <v>678</v>
      </c>
      <c r="D146" s="215" t="s">
        <v>681</v>
      </c>
      <c r="E146" s="218" t="s">
        <v>708</v>
      </c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</row>
    <row r="147" spans="1:36" ht="16.149999999999999" customHeight="1" outlineLevel="1" x14ac:dyDescent="0.25">
      <c r="A147" s="131" t="s">
        <v>1226</v>
      </c>
      <c r="B147" s="135" t="s">
        <v>940</v>
      </c>
      <c r="C147" s="137" t="s">
        <v>678</v>
      </c>
      <c r="D147" s="215" t="s">
        <v>682</v>
      </c>
      <c r="E147" s="218" t="s">
        <v>94</v>
      </c>
      <c r="F147" s="136"/>
      <c r="G147" s="136"/>
      <c r="H147" s="136"/>
      <c r="I147" s="136"/>
      <c r="J147" s="136"/>
      <c r="K147" s="137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</row>
    <row r="148" spans="1:36" ht="16.149999999999999" customHeight="1" outlineLevel="1" x14ac:dyDescent="0.25">
      <c r="A148" s="131" t="s">
        <v>1227</v>
      </c>
      <c r="B148" s="135" t="s">
        <v>940</v>
      </c>
      <c r="C148" s="137" t="s">
        <v>678</v>
      </c>
      <c r="D148" s="215" t="s">
        <v>683</v>
      </c>
      <c r="E148" s="218" t="s">
        <v>277</v>
      </c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</row>
    <row r="149" spans="1:36" ht="48.6" customHeight="1" outlineLevel="1" x14ac:dyDescent="0.25">
      <c r="A149" s="131" t="s">
        <v>1228</v>
      </c>
      <c r="B149" s="135" t="s">
        <v>940</v>
      </c>
      <c r="C149" s="137" t="s">
        <v>678</v>
      </c>
      <c r="D149" s="215" t="s">
        <v>684</v>
      </c>
      <c r="E149" s="218" t="s">
        <v>709</v>
      </c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</row>
    <row r="150" spans="1:36" ht="32.450000000000003" customHeight="1" outlineLevel="1" x14ac:dyDescent="0.25">
      <c r="A150" s="131" t="s">
        <v>1229</v>
      </c>
      <c r="B150" s="135" t="s">
        <v>940</v>
      </c>
      <c r="C150" s="137" t="s">
        <v>678</v>
      </c>
      <c r="D150" s="215" t="s">
        <v>685</v>
      </c>
      <c r="E150" s="218" t="s">
        <v>710</v>
      </c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</row>
    <row r="151" spans="1:36" ht="32.450000000000003" customHeight="1" outlineLevel="1" x14ac:dyDescent="0.25">
      <c r="A151" s="131" t="s">
        <v>1230</v>
      </c>
      <c r="B151" s="135" t="s">
        <v>940</v>
      </c>
      <c r="C151" s="137" t="s">
        <v>678</v>
      </c>
      <c r="D151" s="215" t="s">
        <v>282</v>
      </c>
      <c r="E151" s="218" t="s">
        <v>711</v>
      </c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</row>
    <row r="152" spans="1:36" ht="32.450000000000003" customHeight="1" outlineLevel="1" x14ac:dyDescent="0.25">
      <c r="A152" s="131" t="s">
        <v>1231</v>
      </c>
      <c r="B152" s="135" t="s">
        <v>940</v>
      </c>
      <c r="C152" s="137" t="s">
        <v>678</v>
      </c>
      <c r="D152" s="215" t="s">
        <v>686</v>
      </c>
      <c r="E152" s="218" t="s">
        <v>285</v>
      </c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</row>
    <row r="153" spans="1:36" ht="16.149999999999999" customHeight="1" outlineLevel="1" x14ac:dyDescent="0.25">
      <c r="A153" s="131" t="s">
        <v>1232</v>
      </c>
      <c r="B153" s="135" t="s">
        <v>938</v>
      </c>
      <c r="C153" s="137" t="s">
        <v>678</v>
      </c>
      <c r="D153" s="215" t="s">
        <v>687</v>
      </c>
      <c r="E153" s="218" t="s">
        <v>287</v>
      </c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</row>
    <row r="154" spans="1:36" ht="16.149999999999999" customHeight="1" outlineLevel="1" x14ac:dyDescent="0.25">
      <c r="A154" s="131" t="s">
        <v>1233</v>
      </c>
      <c r="B154" s="135" t="s">
        <v>938</v>
      </c>
      <c r="C154" s="137" t="s">
        <v>678</v>
      </c>
      <c r="D154" s="215" t="s">
        <v>1052</v>
      </c>
      <c r="E154" s="218" t="s">
        <v>289</v>
      </c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</row>
    <row r="155" spans="1:36" ht="16.149999999999999" customHeight="1" outlineLevel="1" x14ac:dyDescent="0.25">
      <c r="A155" s="131" t="s">
        <v>1234</v>
      </c>
      <c r="B155" s="135" t="s">
        <v>938</v>
      </c>
      <c r="C155" s="137" t="s">
        <v>678</v>
      </c>
      <c r="D155" s="215" t="s">
        <v>688</v>
      </c>
      <c r="E155" s="218" t="s">
        <v>289</v>
      </c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</row>
    <row r="156" spans="1:36" ht="32.450000000000003" customHeight="1" outlineLevel="1" x14ac:dyDescent="0.25">
      <c r="A156" s="131" t="s">
        <v>1235</v>
      </c>
      <c r="B156" s="135" t="s">
        <v>940</v>
      </c>
      <c r="C156" s="137" t="s">
        <v>678</v>
      </c>
      <c r="D156" s="215" t="s">
        <v>689</v>
      </c>
      <c r="E156" s="218" t="s">
        <v>712</v>
      </c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</row>
    <row r="157" spans="1:36" ht="16.149999999999999" customHeight="1" outlineLevel="1" x14ac:dyDescent="0.25">
      <c r="A157" s="131" t="s">
        <v>1236</v>
      </c>
      <c r="B157" s="135" t="s">
        <v>940</v>
      </c>
      <c r="C157" s="137" t="s">
        <v>678</v>
      </c>
      <c r="D157" s="215" t="s">
        <v>690</v>
      </c>
      <c r="E157" s="218" t="s">
        <v>713</v>
      </c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</row>
    <row r="158" spans="1:36" ht="16.149999999999999" customHeight="1" outlineLevel="1" x14ac:dyDescent="0.25">
      <c r="A158" s="131" t="s">
        <v>1237</v>
      </c>
      <c r="B158" s="135" t="s">
        <v>940</v>
      </c>
      <c r="C158" s="137" t="s">
        <v>678</v>
      </c>
      <c r="D158" s="215" t="s">
        <v>691</v>
      </c>
      <c r="E158" s="218" t="s">
        <v>714</v>
      </c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</row>
    <row r="159" spans="1:36" ht="16.149999999999999" customHeight="1" outlineLevel="1" x14ac:dyDescent="0.25">
      <c r="A159" s="131" t="s">
        <v>1238</v>
      </c>
      <c r="B159" s="135" t="s">
        <v>940</v>
      </c>
      <c r="C159" s="137" t="s">
        <v>678</v>
      </c>
      <c r="D159" s="215" t="s">
        <v>692</v>
      </c>
      <c r="E159" s="218" t="s">
        <v>715</v>
      </c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</row>
    <row r="160" spans="1:36" ht="16.149999999999999" customHeight="1" outlineLevel="1" x14ac:dyDescent="0.25">
      <c r="A160" s="131" t="s">
        <v>1239</v>
      </c>
      <c r="B160" s="135" t="s">
        <v>940</v>
      </c>
      <c r="C160" s="137" t="s">
        <v>678</v>
      </c>
      <c r="D160" s="215" t="s">
        <v>693</v>
      </c>
      <c r="E160" s="218" t="s">
        <v>716</v>
      </c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</row>
    <row r="161" spans="1:36" ht="16.149999999999999" customHeight="1" outlineLevel="1" x14ac:dyDescent="0.25">
      <c r="A161" s="131" t="s">
        <v>1240</v>
      </c>
      <c r="B161" s="135" t="s">
        <v>940</v>
      </c>
      <c r="C161" s="137" t="s">
        <v>678</v>
      </c>
      <c r="D161" s="215" t="s">
        <v>694</v>
      </c>
      <c r="E161" s="218" t="s">
        <v>717</v>
      </c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</row>
    <row r="162" spans="1:36" ht="16.149999999999999" customHeight="1" outlineLevel="1" x14ac:dyDescent="0.25">
      <c r="A162" s="131" t="s">
        <v>1241</v>
      </c>
      <c r="B162" s="135" t="s">
        <v>940</v>
      </c>
      <c r="C162" s="137" t="s">
        <v>678</v>
      </c>
      <c r="D162" s="215" t="s">
        <v>695</v>
      </c>
      <c r="E162" s="218" t="s">
        <v>292</v>
      </c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>
        <v>10</v>
      </c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</row>
    <row r="163" spans="1:36" ht="16.149999999999999" customHeight="1" outlineLevel="1" x14ac:dyDescent="0.25">
      <c r="A163" s="131" t="s">
        <v>1242</v>
      </c>
      <c r="B163" s="135" t="s">
        <v>940</v>
      </c>
      <c r="C163" s="137" t="s">
        <v>678</v>
      </c>
      <c r="D163" s="215" t="s">
        <v>293</v>
      </c>
      <c r="E163" s="218" t="s">
        <v>294</v>
      </c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</row>
    <row r="164" spans="1:36" ht="16.149999999999999" customHeight="1" outlineLevel="1" x14ac:dyDescent="0.25">
      <c r="A164" s="131" t="s">
        <v>1243</v>
      </c>
      <c r="B164" s="135" t="s">
        <v>940</v>
      </c>
      <c r="C164" s="137" t="s">
        <v>678</v>
      </c>
      <c r="D164" s="215" t="s">
        <v>696</v>
      </c>
      <c r="E164" s="218" t="s">
        <v>718</v>
      </c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</row>
    <row r="165" spans="1:36" ht="16.149999999999999" customHeight="1" outlineLevel="1" x14ac:dyDescent="0.25">
      <c r="A165" s="131" t="s">
        <v>1244</v>
      </c>
      <c r="B165" s="135" t="s">
        <v>940</v>
      </c>
      <c r="C165" s="137" t="s">
        <v>678</v>
      </c>
      <c r="D165" s="215" t="s">
        <v>697</v>
      </c>
      <c r="E165" s="218" t="s">
        <v>296</v>
      </c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</row>
    <row r="166" spans="1:36" ht="16.149999999999999" customHeight="1" outlineLevel="1" x14ac:dyDescent="0.25">
      <c r="A166" s="131" t="s">
        <v>1245</v>
      </c>
      <c r="B166" s="135" t="s">
        <v>940</v>
      </c>
      <c r="C166" s="137" t="s">
        <v>678</v>
      </c>
      <c r="D166" s="215" t="s">
        <v>698</v>
      </c>
      <c r="E166" s="218" t="s">
        <v>719</v>
      </c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</row>
    <row r="167" spans="1:36" ht="16.149999999999999" customHeight="1" outlineLevel="1" x14ac:dyDescent="0.25">
      <c r="A167" s="131" t="s">
        <v>1246</v>
      </c>
      <c r="B167" s="135" t="s">
        <v>940</v>
      </c>
      <c r="C167" s="137" t="s">
        <v>678</v>
      </c>
      <c r="D167" s="215" t="s">
        <v>699</v>
      </c>
      <c r="E167" s="218" t="s">
        <v>299</v>
      </c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</row>
    <row r="168" spans="1:36" ht="16.149999999999999" customHeight="1" outlineLevel="1" x14ac:dyDescent="0.25">
      <c r="A168" s="131" t="s">
        <v>1247</v>
      </c>
      <c r="B168" s="135" t="s">
        <v>940</v>
      </c>
      <c r="C168" s="137" t="s">
        <v>678</v>
      </c>
      <c r="D168" s="215" t="s">
        <v>700</v>
      </c>
      <c r="E168" s="218" t="s">
        <v>720</v>
      </c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</row>
    <row r="169" spans="1:36" ht="16.149999999999999" customHeight="1" outlineLevel="1" x14ac:dyDescent="0.25">
      <c r="A169" s="131" t="s">
        <v>1248</v>
      </c>
      <c r="B169" s="135" t="s">
        <v>940</v>
      </c>
      <c r="C169" s="137" t="s">
        <v>678</v>
      </c>
      <c r="D169" s="215" t="s">
        <v>701</v>
      </c>
      <c r="E169" s="218" t="s">
        <v>302</v>
      </c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</row>
    <row r="170" spans="1:36" ht="16.149999999999999" customHeight="1" outlineLevel="1" x14ac:dyDescent="0.25">
      <c r="A170" s="131" t="s">
        <v>1249</v>
      </c>
      <c r="B170" s="135" t="s">
        <v>940</v>
      </c>
      <c r="C170" s="137" t="s">
        <v>678</v>
      </c>
      <c r="D170" s="215" t="s">
        <v>702</v>
      </c>
      <c r="E170" s="218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</row>
    <row r="171" spans="1:36" ht="16.149999999999999" customHeight="1" outlineLevel="1" x14ac:dyDescent="0.25">
      <c r="A171" s="131" t="s">
        <v>1250</v>
      </c>
      <c r="B171" s="135" t="s">
        <v>940</v>
      </c>
      <c r="C171" s="137" t="s">
        <v>678</v>
      </c>
      <c r="D171" s="215" t="s">
        <v>703</v>
      </c>
      <c r="E171" s="218" t="s">
        <v>305</v>
      </c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</row>
    <row r="172" spans="1:36" ht="16.149999999999999" customHeight="1" outlineLevel="1" x14ac:dyDescent="0.25">
      <c r="A172" s="131" t="s">
        <v>1251</v>
      </c>
      <c r="B172" s="135" t="s">
        <v>940</v>
      </c>
      <c r="C172" s="137" t="s">
        <v>678</v>
      </c>
      <c r="D172" s="215" t="s">
        <v>704</v>
      </c>
      <c r="E172" s="218" t="s">
        <v>307</v>
      </c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</row>
    <row r="173" spans="1:36" ht="48.6" customHeight="1" outlineLevel="1" x14ac:dyDescent="0.25">
      <c r="A173" s="131" t="s">
        <v>1252</v>
      </c>
      <c r="B173" s="135" t="s">
        <v>986</v>
      </c>
      <c r="C173" s="137" t="s">
        <v>678</v>
      </c>
      <c r="D173" s="215" t="s">
        <v>705</v>
      </c>
      <c r="E173" s="218" t="s">
        <v>721</v>
      </c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</row>
    <row r="174" spans="1:36" ht="48.6" customHeight="1" outlineLevel="1" x14ac:dyDescent="0.25">
      <c r="A174" s="131" t="s">
        <v>1253</v>
      </c>
      <c r="B174" s="135" t="s">
        <v>986</v>
      </c>
      <c r="C174" s="137" t="s">
        <v>678</v>
      </c>
      <c r="D174" s="215" t="s">
        <v>706</v>
      </c>
      <c r="E174" s="218" t="s">
        <v>722</v>
      </c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>
        <v>2</v>
      </c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</row>
    <row r="175" spans="1:36" ht="32.450000000000003" customHeight="1" outlineLevel="1" x14ac:dyDescent="0.25">
      <c r="A175" s="131" t="s">
        <v>1254</v>
      </c>
      <c r="B175" s="135" t="s">
        <v>986</v>
      </c>
      <c r="C175" s="137" t="s">
        <v>678</v>
      </c>
      <c r="D175" s="215" t="s">
        <v>707</v>
      </c>
      <c r="E175" s="218" t="s">
        <v>723</v>
      </c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>
        <v>1</v>
      </c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</row>
    <row r="176" spans="1:36" ht="32.450000000000003" customHeight="1" outlineLevel="1" x14ac:dyDescent="0.25">
      <c r="A176" s="131" t="s">
        <v>1255</v>
      </c>
      <c r="B176" s="135" t="s">
        <v>940</v>
      </c>
      <c r="C176" s="137" t="s">
        <v>678</v>
      </c>
      <c r="D176" s="215" t="s">
        <v>313</v>
      </c>
      <c r="E176" s="218" t="s">
        <v>724</v>
      </c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</row>
    <row r="177" spans="1:36" ht="16.149999999999999" customHeight="1" outlineLevel="1" x14ac:dyDescent="0.25">
      <c r="A177" s="131" t="s">
        <v>1256</v>
      </c>
      <c r="B177" s="135" t="s">
        <v>940</v>
      </c>
      <c r="C177" s="137" t="s">
        <v>678</v>
      </c>
      <c r="D177" s="215" t="s">
        <v>315</v>
      </c>
      <c r="E177" s="218" t="s">
        <v>725</v>
      </c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</row>
    <row r="178" spans="1:36" ht="16.149999999999999" customHeight="1" outlineLevel="1" x14ac:dyDescent="0.25">
      <c r="A178" s="131" t="s">
        <v>1257</v>
      </c>
      <c r="B178" s="135" t="s">
        <v>988</v>
      </c>
      <c r="C178" s="137" t="s">
        <v>678</v>
      </c>
      <c r="D178" s="215" t="s">
        <v>726</v>
      </c>
      <c r="E178" s="218" t="s">
        <v>317</v>
      </c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</row>
    <row r="179" spans="1:36" ht="16.149999999999999" customHeight="1" outlineLevel="1" x14ac:dyDescent="0.25">
      <c r="A179" s="131" t="s">
        <v>1258</v>
      </c>
      <c r="B179" s="135" t="s">
        <v>940</v>
      </c>
      <c r="C179" s="137" t="s">
        <v>678</v>
      </c>
      <c r="D179" s="215" t="s">
        <v>727</v>
      </c>
      <c r="E179" s="218" t="s">
        <v>728</v>
      </c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</row>
    <row r="180" spans="1:36" ht="16.149999999999999" customHeight="1" outlineLevel="1" x14ac:dyDescent="0.25">
      <c r="A180" s="131" t="s">
        <v>1259</v>
      </c>
      <c r="B180" s="135" t="s">
        <v>1060</v>
      </c>
      <c r="C180" s="137" t="s">
        <v>678</v>
      </c>
      <c r="D180" s="215" t="s">
        <v>321</v>
      </c>
      <c r="E180" s="218" t="s">
        <v>729</v>
      </c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>
        <v>1</v>
      </c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</row>
    <row r="181" spans="1:36" ht="16.149999999999999" customHeight="1" outlineLevel="1" x14ac:dyDescent="0.25">
      <c r="A181" s="131" t="s">
        <v>1260</v>
      </c>
      <c r="B181" s="135" t="s">
        <v>987</v>
      </c>
      <c r="C181" s="137" t="s">
        <v>678</v>
      </c>
      <c r="D181" s="215" t="s">
        <v>731</v>
      </c>
      <c r="E181" s="218" t="s">
        <v>730</v>
      </c>
      <c r="F181" s="136"/>
      <c r="G181" s="136"/>
      <c r="H181" s="136"/>
      <c r="I181" s="136"/>
      <c r="J181" s="136"/>
      <c r="K181" s="136"/>
      <c r="L181" s="136"/>
      <c r="M181" s="136">
        <v>15</v>
      </c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</row>
    <row r="182" spans="1:36" ht="16.149999999999999" customHeight="1" outlineLevel="1" x14ac:dyDescent="0.25">
      <c r="A182" s="131" t="s">
        <v>1261</v>
      </c>
      <c r="B182" s="135" t="s">
        <v>940</v>
      </c>
      <c r="C182" s="137" t="s">
        <v>678</v>
      </c>
      <c r="D182" s="215" t="s">
        <v>732</v>
      </c>
      <c r="E182" s="218" t="s">
        <v>335</v>
      </c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</row>
    <row r="183" spans="1:36" ht="32.450000000000003" customHeight="1" outlineLevel="1" x14ac:dyDescent="0.25">
      <c r="A183" s="131" t="s">
        <v>1262</v>
      </c>
      <c r="B183" s="137" t="s">
        <v>934</v>
      </c>
      <c r="C183" s="137" t="s">
        <v>678</v>
      </c>
      <c r="D183" s="215" t="s">
        <v>928</v>
      </c>
      <c r="E183" s="218" t="s">
        <v>336</v>
      </c>
      <c r="F183" s="136"/>
      <c r="G183" s="136"/>
      <c r="H183" s="136"/>
      <c r="I183" s="136"/>
      <c r="J183" s="136"/>
      <c r="K183" s="136"/>
      <c r="L183" s="136"/>
      <c r="M183" s="136"/>
      <c r="N183" s="136">
        <v>11</v>
      </c>
      <c r="O183" s="136"/>
      <c r="P183" s="136">
        <v>4</v>
      </c>
      <c r="Q183" s="136">
        <v>3</v>
      </c>
      <c r="R183" s="136">
        <v>3</v>
      </c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</row>
    <row r="184" spans="1:36" ht="16.149999999999999" customHeight="1" outlineLevel="1" x14ac:dyDescent="0.25">
      <c r="A184" s="131" t="s">
        <v>1263</v>
      </c>
      <c r="B184" s="135" t="s">
        <v>1061</v>
      </c>
      <c r="C184" s="137" t="s">
        <v>678</v>
      </c>
      <c r="D184" s="215" t="s">
        <v>733</v>
      </c>
      <c r="E184" s="218" t="s">
        <v>743</v>
      </c>
      <c r="F184" s="136"/>
      <c r="G184" s="136"/>
      <c r="H184" s="136"/>
      <c r="I184" s="136"/>
      <c r="J184" s="136"/>
      <c r="K184" s="136"/>
      <c r="L184" s="136"/>
      <c r="M184" s="136"/>
      <c r="N184" s="136">
        <v>10</v>
      </c>
      <c r="O184" s="136"/>
      <c r="P184" s="136">
        <v>3</v>
      </c>
      <c r="Q184" s="136">
        <v>3</v>
      </c>
      <c r="R184" s="136">
        <v>4</v>
      </c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</row>
    <row r="185" spans="1:36" ht="16.149999999999999" customHeight="1" outlineLevel="1" x14ac:dyDescent="0.25">
      <c r="A185" s="131" t="s">
        <v>1264</v>
      </c>
      <c r="B185" s="135" t="s">
        <v>989</v>
      </c>
      <c r="C185" s="137" t="s">
        <v>678</v>
      </c>
      <c r="D185" s="215" t="s">
        <v>734</v>
      </c>
      <c r="E185" s="218" t="s">
        <v>338</v>
      </c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>
        <v>2</v>
      </c>
      <c r="Q185" s="136">
        <v>3</v>
      </c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</row>
    <row r="186" spans="1:36" ht="16.149999999999999" customHeight="1" outlineLevel="1" x14ac:dyDescent="0.25">
      <c r="A186" s="131" t="s">
        <v>1265</v>
      </c>
      <c r="B186" s="135" t="s">
        <v>989</v>
      </c>
      <c r="C186" s="137" t="s">
        <v>678</v>
      </c>
      <c r="D186" s="215" t="s">
        <v>735</v>
      </c>
      <c r="E186" s="218" t="s">
        <v>339</v>
      </c>
      <c r="F186" s="136"/>
      <c r="G186" s="136"/>
      <c r="H186" s="136"/>
      <c r="I186" s="136"/>
      <c r="J186" s="136"/>
      <c r="K186" s="136"/>
      <c r="L186" s="136"/>
      <c r="M186" s="136"/>
      <c r="N186" s="136">
        <v>10</v>
      </c>
      <c r="O186" s="136"/>
      <c r="P186" s="136">
        <v>3</v>
      </c>
      <c r="Q186" s="136">
        <v>3</v>
      </c>
      <c r="R186" s="136">
        <v>4</v>
      </c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</row>
    <row r="187" spans="1:36" ht="16.149999999999999" customHeight="1" outlineLevel="1" x14ac:dyDescent="0.25">
      <c r="A187" s="131" t="s">
        <v>1266</v>
      </c>
      <c r="B187" s="135" t="s">
        <v>940</v>
      </c>
      <c r="C187" s="137" t="s">
        <v>678</v>
      </c>
      <c r="D187" s="215" t="s">
        <v>736</v>
      </c>
      <c r="E187" s="218" t="s">
        <v>340</v>
      </c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</row>
    <row r="188" spans="1:36" ht="16.149999999999999" customHeight="1" outlineLevel="1" x14ac:dyDescent="0.25">
      <c r="A188" s="131" t="s">
        <v>1267</v>
      </c>
      <c r="B188" s="135" t="s">
        <v>940</v>
      </c>
      <c r="C188" s="137" t="s">
        <v>678</v>
      </c>
      <c r="D188" s="215" t="s">
        <v>737</v>
      </c>
      <c r="E188" s="218" t="s">
        <v>341</v>
      </c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</row>
    <row r="189" spans="1:36" ht="16.149999999999999" customHeight="1" outlineLevel="1" x14ac:dyDescent="0.25">
      <c r="A189" s="131" t="s">
        <v>1268</v>
      </c>
      <c r="B189" s="137" t="s">
        <v>938</v>
      </c>
      <c r="C189" s="137" t="s">
        <v>678</v>
      </c>
      <c r="D189" s="215" t="s">
        <v>738</v>
      </c>
      <c r="E189" s="218" t="s">
        <v>342</v>
      </c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</row>
    <row r="190" spans="1:36" ht="16.149999999999999" customHeight="1" outlineLevel="1" x14ac:dyDescent="0.25">
      <c r="A190" s="131" t="s">
        <v>1269</v>
      </c>
      <c r="B190" s="135" t="s">
        <v>941</v>
      </c>
      <c r="C190" s="137" t="s">
        <v>678</v>
      </c>
      <c r="D190" s="215" t="s">
        <v>739</v>
      </c>
      <c r="E190" s="218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</row>
    <row r="191" spans="1:36" ht="32.450000000000003" customHeight="1" outlineLevel="1" x14ac:dyDescent="0.25">
      <c r="A191" s="131" t="s">
        <v>1270</v>
      </c>
      <c r="B191" s="135" t="s">
        <v>940</v>
      </c>
      <c r="C191" s="137" t="s">
        <v>678</v>
      </c>
      <c r="D191" s="215" t="s">
        <v>740</v>
      </c>
      <c r="E191" s="218" t="s">
        <v>744</v>
      </c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</row>
    <row r="192" spans="1:36" ht="16.149999999999999" customHeight="1" outlineLevel="1" x14ac:dyDescent="0.25">
      <c r="A192" s="131" t="s">
        <v>1271</v>
      </c>
      <c r="B192" s="135" t="s">
        <v>941</v>
      </c>
      <c r="C192" s="137" t="s">
        <v>678</v>
      </c>
      <c r="D192" s="215" t="s">
        <v>741</v>
      </c>
      <c r="E192" s="218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</row>
    <row r="193" spans="1:36" ht="16.149999999999999" customHeight="1" outlineLevel="1" x14ac:dyDescent="0.25">
      <c r="A193" s="131" t="s">
        <v>1272</v>
      </c>
      <c r="B193" s="135" t="s">
        <v>940</v>
      </c>
      <c r="C193" s="137" t="s">
        <v>678</v>
      </c>
      <c r="D193" s="215" t="s">
        <v>742</v>
      </c>
      <c r="E193" s="218" t="s">
        <v>743</v>
      </c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</row>
    <row r="194" spans="1:36" ht="16.149999999999999" customHeight="1" outlineLevel="1" x14ac:dyDescent="0.25">
      <c r="A194" s="131" t="s">
        <v>1273</v>
      </c>
      <c r="B194" s="135" t="s">
        <v>931</v>
      </c>
      <c r="C194" s="137" t="s">
        <v>118</v>
      </c>
      <c r="D194" s="215" t="s">
        <v>746</v>
      </c>
      <c r="E194" s="218" t="s">
        <v>345</v>
      </c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</row>
    <row r="195" spans="1:36" ht="135.6" customHeight="1" outlineLevel="1" x14ac:dyDescent="0.25">
      <c r="A195" s="131" t="s">
        <v>1274</v>
      </c>
      <c r="B195" s="135" t="s">
        <v>931</v>
      </c>
      <c r="C195" s="135" t="s">
        <v>23</v>
      </c>
      <c r="D195" s="216" t="s">
        <v>769</v>
      </c>
      <c r="E195" s="217" t="s">
        <v>770</v>
      </c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</row>
    <row r="196" spans="1:36" ht="138" customHeight="1" outlineLevel="1" x14ac:dyDescent="0.25">
      <c r="A196" s="131" t="s">
        <v>1275</v>
      </c>
      <c r="B196" s="135" t="s">
        <v>931</v>
      </c>
      <c r="C196" s="135" t="s">
        <v>23</v>
      </c>
      <c r="D196" s="216" t="s">
        <v>778</v>
      </c>
      <c r="E196" s="218" t="s">
        <v>771</v>
      </c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</row>
    <row r="197" spans="1:36" ht="48.6" customHeight="1" outlineLevel="1" x14ac:dyDescent="0.25">
      <c r="A197" s="131" t="s">
        <v>1276</v>
      </c>
      <c r="B197" s="135" t="s">
        <v>931</v>
      </c>
      <c r="C197" s="135" t="s">
        <v>23</v>
      </c>
      <c r="D197" s="216" t="s">
        <v>777</v>
      </c>
      <c r="E197" s="218" t="s">
        <v>772</v>
      </c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</row>
    <row r="198" spans="1:36" ht="48.6" customHeight="1" outlineLevel="1" x14ac:dyDescent="0.25">
      <c r="A198" s="131" t="s">
        <v>1277</v>
      </c>
      <c r="B198" s="135" t="s">
        <v>931</v>
      </c>
      <c r="C198" s="135" t="s">
        <v>23</v>
      </c>
      <c r="D198" s="216" t="s">
        <v>776</v>
      </c>
      <c r="E198" s="218" t="s">
        <v>773</v>
      </c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</row>
    <row r="199" spans="1:36" ht="151.15" customHeight="1" outlineLevel="1" x14ac:dyDescent="0.25">
      <c r="A199" s="131" t="s">
        <v>1278</v>
      </c>
      <c r="B199" s="135" t="s">
        <v>931</v>
      </c>
      <c r="C199" s="135" t="s">
        <v>23</v>
      </c>
      <c r="D199" s="216" t="s">
        <v>780</v>
      </c>
      <c r="E199" s="218" t="s">
        <v>774</v>
      </c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</row>
    <row r="200" spans="1:36" ht="48.6" customHeight="1" outlineLevel="1" x14ac:dyDescent="0.25">
      <c r="A200" s="131" t="s">
        <v>1279</v>
      </c>
      <c r="B200" s="135" t="s">
        <v>931</v>
      </c>
      <c r="C200" s="135" t="s">
        <v>23</v>
      </c>
      <c r="D200" s="216" t="s">
        <v>775</v>
      </c>
      <c r="E200" s="218" t="s">
        <v>779</v>
      </c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</row>
    <row r="201" spans="1:36" ht="169.15" customHeight="1" outlineLevel="1" x14ac:dyDescent="0.25">
      <c r="A201" s="131" t="s">
        <v>1280</v>
      </c>
      <c r="B201" s="135" t="s">
        <v>931</v>
      </c>
      <c r="C201" s="135" t="s">
        <v>23</v>
      </c>
      <c r="D201" s="216" t="s">
        <v>781</v>
      </c>
      <c r="E201" s="218" t="s">
        <v>782</v>
      </c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</row>
    <row r="202" spans="1:36" ht="145.9" customHeight="1" outlineLevel="1" x14ac:dyDescent="0.25">
      <c r="A202" s="131" t="s">
        <v>1281</v>
      </c>
      <c r="B202" s="135" t="s">
        <v>931</v>
      </c>
      <c r="C202" s="135" t="s">
        <v>23</v>
      </c>
      <c r="D202" s="216" t="s">
        <v>783</v>
      </c>
      <c r="E202" s="218" t="s">
        <v>784</v>
      </c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</row>
    <row r="203" spans="1:36" ht="162" customHeight="1" outlineLevel="1" x14ac:dyDescent="0.25">
      <c r="A203" s="131" t="s">
        <v>1282</v>
      </c>
      <c r="B203" s="135" t="s">
        <v>931</v>
      </c>
      <c r="C203" s="135" t="s">
        <v>23</v>
      </c>
      <c r="D203" s="216" t="s">
        <v>786</v>
      </c>
      <c r="E203" s="218" t="s">
        <v>785</v>
      </c>
      <c r="F203" s="136">
        <v>1</v>
      </c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</row>
    <row r="204" spans="1:36" ht="145.9" customHeight="1" outlineLevel="1" x14ac:dyDescent="0.25">
      <c r="A204" s="131" t="s">
        <v>1283</v>
      </c>
      <c r="B204" s="135" t="s">
        <v>931</v>
      </c>
      <c r="C204" s="135" t="s">
        <v>23</v>
      </c>
      <c r="D204" s="216" t="s">
        <v>787</v>
      </c>
      <c r="E204" s="218" t="s">
        <v>788</v>
      </c>
      <c r="F204" s="136">
        <v>1</v>
      </c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</row>
    <row r="205" spans="1:36" ht="145.9" customHeight="1" outlineLevel="1" x14ac:dyDescent="0.25">
      <c r="A205" s="131" t="s">
        <v>1284</v>
      </c>
      <c r="B205" s="135" t="s">
        <v>931</v>
      </c>
      <c r="C205" s="135" t="s">
        <v>23</v>
      </c>
      <c r="D205" s="216" t="s">
        <v>791</v>
      </c>
      <c r="E205" s="218" t="s">
        <v>789</v>
      </c>
      <c r="F205" s="136">
        <v>1</v>
      </c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</row>
    <row r="206" spans="1:36" ht="48.6" customHeight="1" outlineLevel="1" x14ac:dyDescent="0.25">
      <c r="A206" s="131" t="s">
        <v>1285</v>
      </c>
      <c r="B206" s="135" t="s">
        <v>931</v>
      </c>
      <c r="C206" s="135" t="s">
        <v>23</v>
      </c>
      <c r="D206" s="216" t="s">
        <v>790</v>
      </c>
      <c r="E206" s="218" t="s">
        <v>792</v>
      </c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</row>
    <row r="207" spans="1:36" ht="278.45" customHeight="1" outlineLevel="1" x14ac:dyDescent="0.25">
      <c r="A207" s="131" t="s">
        <v>1286</v>
      </c>
      <c r="B207" s="135" t="s">
        <v>931</v>
      </c>
      <c r="C207" s="135" t="s">
        <v>23</v>
      </c>
      <c r="D207" s="216" t="s">
        <v>794</v>
      </c>
      <c r="E207" s="218" t="s">
        <v>793</v>
      </c>
      <c r="F207" s="136">
        <v>1</v>
      </c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</row>
    <row r="208" spans="1:36" ht="145.9" customHeight="1" outlineLevel="1" x14ac:dyDescent="0.25">
      <c r="A208" s="131" t="s">
        <v>1287</v>
      </c>
      <c r="B208" s="135" t="s">
        <v>931</v>
      </c>
      <c r="C208" s="135" t="s">
        <v>23</v>
      </c>
      <c r="D208" s="216" t="s">
        <v>795</v>
      </c>
      <c r="E208" s="219" t="s">
        <v>104</v>
      </c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</row>
    <row r="209" spans="1:36" ht="210.6" customHeight="1" outlineLevel="1" x14ac:dyDescent="0.25">
      <c r="A209" s="131" t="s">
        <v>1288</v>
      </c>
      <c r="B209" s="135" t="s">
        <v>931</v>
      </c>
      <c r="C209" s="135" t="s">
        <v>23</v>
      </c>
      <c r="D209" s="216" t="s">
        <v>797</v>
      </c>
      <c r="E209" s="219" t="s">
        <v>383</v>
      </c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</row>
    <row r="210" spans="1:36" ht="113.45" customHeight="1" outlineLevel="1" x14ac:dyDescent="0.25">
      <c r="A210" s="131" t="s">
        <v>1289</v>
      </c>
      <c r="B210" s="135" t="s">
        <v>931</v>
      </c>
      <c r="C210" s="135" t="s">
        <v>23</v>
      </c>
      <c r="D210" s="216" t="s">
        <v>796</v>
      </c>
      <c r="E210" s="219" t="s">
        <v>798</v>
      </c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</row>
    <row r="211" spans="1:36" ht="145.9" customHeight="1" outlineLevel="1" x14ac:dyDescent="0.25">
      <c r="A211" s="131" t="s">
        <v>1290</v>
      </c>
      <c r="B211" s="135" t="s">
        <v>931</v>
      </c>
      <c r="C211" s="135" t="s">
        <v>23</v>
      </c>
      <c r="D211" s="220" t="s">
        <v>799</v>
      </c>
      <c r="E211" s="219" t="s">
        <v>105</v>
      </c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</row>
    <row r="212" spans="1:36" ht="81" customHeight="1" outlineLevel="1" x14ac:dyDescent="0.25">
      <c r="A212" s="131" t="s">
        <v>1291</v>
      </c>
      <c r="B212" s="135" t="s">
        <v>931</v>
      </c>
      <c r="C212" s="135" t="s">
        <v>23</v>
      </c>
      <c r="D212" s="216" t="s">
        <v>800</v>
      </c>
      <c r="E212" s="219" t="s">
        <v>106</v>
      </c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</row>
    <row r="213" spans="1:36" ht="226.9" customHeight="1" outlineLevel="1" x14ac:dyDescent="0.25">
      <c r="A213" s="131" t="s">
        <v>1292</v>
      </c>
      <c r="B213" s="135" t="s">
        <v>931</v>
      </c>
      <c r="C213" s="135" t="s">
        <v>23</v>
      </c>
      <c r="D213" s="216" t="s">
        <v>802</v>
      </c>
      <c r="E213" s="219" t="s">
        <v>107</v>
      </c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</row>
    <row r="214" spans="1:36" ht="259.14999999999998" customHeight="1" outlineLevel="1" x14ac:dyDescent="0.25">
      <c r="A214" s="131" t="s">
        <v>1293</v>
      </c>
      <c r="B214" s="135" t="s">
        <v>931</v>
      </c>
      <c r="C214" s="135" t="s">
        <v>23</v>
      </c>
      <c r="D214" s="216" t="s">
        <v>801</v>
      </c>
      <c r="E214" s="219" t="s">
        <v>108</v>
      </c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</row>
    <row r="215" spans="1:36" ht="129.6" customHeight="1" outlineLevel="1" x14ac:dyDescent="0.25">
      <c r="A215" s="131" t="s">
        <v>1294</v>
      </c>
      <c r="B215" s="135" t="s">
        <v>931</v>
      </c>
      <c r="C215" s="135" t="s">
        <v>23</v>
      </c>
      <c r="D215" s="216" t="s">
        <v>803</v>
      </c>
      <c r="E215" s="219" t="s">
        <v>109</v>
      </c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</row>
    <row r="216" spans="1:36" ht="145.9" customHeight="1" outlineLevel="1" x14ac:dyDescent="0.25">
      <c r="A216" s="131" t="s">
        <v>1295</v>
      </c>
      <c r="B216" s="135" t="s">
        <v>931</v>
      </c>
      <c r="C216" s="135" t="s">
        <v>23</v>
      </c>
      <c r="D216" s="216" t="s">
        <v>805</v>
      </c>
      <c r="E216" s="219" t="s">
        <v>804</v>
      </c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</row>
    <row r="217" spans="1:36" ht="145.9" customHeight="1" outlineLevel="1" x14ac:dyDescent="0.25">
      <c r="A217" s="131" t="s">
        <v>1296</v>
      </c>
      <c r="B217" s="135" t="s">
        <v>931</v>
      </c>
      <c r="C217" s="135" t="s">
        <v>23</v>
      </c>
      <c r="D217" s="216" t="s">
        <v>807</v>
      </c>
      <c r="E217" s="219" t="s">
        <v>806</v>
      </c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</row>
    <row r="218" spans="1:36" ht="129.6" customHeight="1" outlineLevel="1" x14ac:dyDescent="0.25">
      <c r="A218" s="131" t="s">
        <v>1297</v>
      </c>
      <c r="B218" s="135" t="s">
        <v>931</v>
      </c>
      <c r="C218" s="135" t="s">
        <v>23</v>
      </c>
      <c r="D218" s="216" t="s">
        <v>810</v>
      </c>
      <c r="E218" s="219" t="s">
        <v>808</v>
      </c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</row>
    <row r="219" spans="1:36" ht="145.9" customHeight="1" outlineLevel="1" x14ac:dyDescent="0.25">
      <c r="A219" s="131" t="s">
        <v>1298</v>
      </c>
      <c r="B219" s="135" t="s">
        <v>931</v>
      </c>
      <c r="C219" s="135" t="s">
        <v>23</v>
      </c>
      <c r="D219" s="216" t="s">
        <v>811</v>
      </c>
      <c r="E219" s="219" t="s">
        <v>809</v>
      </c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</row>
    <row r="220" spans="1:36" ht="81" customHeight="1" outlineLevel="1" x14ac:dyDescent="0.25">
      <c r="A220" s="131" t="s">
        <v>1299</v>
      </c>
      <c r="B220" s="135" t="s">
        <v>931</v>
      </c>
      <c r="C220" s="135" t="s">
        <v>23</v>
      </c>
      <c r="D220" s="216" t="s">
        <v>812</v>
      </c>
      <c r="E220" s="219" t="s">
        <v>110</v>
      </c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</row>
    <row r="221" spans="1:36" ht="129.6" customHeight="1" outlineLevel="1" x14ac:dyDescent="0.25">
      <c r="A221" s="131" t="s">
        <v>1300</v>
      </c>
      <c r="B221" s="135" t="s">
        <v>931</v>
      </c>
      <c r="C221" s="135" t="s">
        <v>23</v>
      </c>
      <c r="D221" s="216" t="s">
        <v>813</v>
      </c>
      <c r="E221" s="219" t="s">
        <v>111</v>
      </c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</row>
    <row r="222" spans="1:36" ht="129.6" customHeight="1" outlineLevel="1" x14ac:dyDescent="0.25">
      <c r="A222" s="131" t="s">
        <v>1301</v>
      </c>
      <c r="B222" s="135" t="s">
        <v>931</v>
      </c>
      <c r="C222" s="135" t="s">
        <v>23</v>
      </c>
      <c r="D222" s="216" t="s">
        <v>813</v>
      </c>
      <c r="E222" s="219" t="s">
        <v>1015</v>
      </c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</row>
    <row r="223" spans="1:36" ht="145.9" customHeight="1" outlineLevel="1" x14ac:dyDescent="0.25">
      <c r="A223" s="131" t="s">
        <v>1302</v>
      </c>
      <c r="B223" s="135" t="s">
        <v>931</v>
      </c>
      <c r="C223" s="135" t="s">
        <v>23</v>
      </c>
      <c r="D223" s="216" t="s">
        <v>814</v>
      </c>
      <c r="E223" s="219" t="s">
        <v>112</v>
      </c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</row>
    <row r="224" spans="1:36" ht="145.9" customHeight="1" outlineLevel="1" x14ac:dyDescent="0.25">
      <c r="A224" s="131" t="s">
        <v>1303</v>
      </c>
      <c r="B224" s="135" t="s">
        <v>931</v>
      </c>
      <c r="C224" s="135" t="s">
        <v>23</v>
      </c>
      <c r="D224" s="216" t="s">
        <v>815</v>
      </c>
      <c r="E224" s="219" t="s">
        <v>113</v>
      </c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</row>
    <row r="225" spans="1:36" ht="129.6" customHeight="1" outlineLevel="1" x14ac:dyDescent="0.25">
      <c r="A225" s="131" t="s">
        <v>1304</v>
      </c>
      <c r="B225" s="135" t="s">
        <v>931</v>
      </c>
      <c r="C225" s="135" t="s">
        <v>23</v>
      </c>
      <c r="D225" s="216" t="s">
        <v>817</v>
      </c>
      <c r="E225" s="219" t="s">
        <v>816</v>
      </c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</row>
    <row r="226" spans="1:36" ht="97.15" customHeight="1" outlineLevel="1" x14ac:dyDescent="0.25">
      <c r="A226" s="131" t="s">
        <v>1305</v>
      </c>
      <c r="B226" s="135" t="s">
        <v>931</v>
      </c>
      <c r="C226" s="135" t="s">
        <v>23</v>
      </c>
      <c r="D226" s="216" t="s">
        <v>819</v>
      </c>
      <c r="E226" s="219" t="s">
        <v>818</v>
      </c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</row>
    <row r="227" spans="1:36" ht="64.900000000000006" customHeight="1" outlineLevel="1" x14ac:dyDescent="0.25">
      <c r="A227" s="131" t="s">
        <v>1306</v>
      </c>
      <c r="B227" s="135" t="s">
        <v>931</v>
      </c>
      <c r="C227" s="135" t="s">
        <v>23</v>
      </c>
      <c r="D227" s="216" t="s">
        <v>821</v>
      </c>
      <c r="E227" s="219" t="s">
        <v>820</v>
      </c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</row>
    <row r="228" spans="1:36" ht="64.900000000000006" customHeight="1" outlineLevel="1" x14ac:dyDescent="0.25">
      <c r="A228" s="131" t="s">
        <v>1307</v>
      </c>
      <c r="B228" s="135" t="s">
        <v>931</v>
      </c>
      <c r="C228" s="135" t="s">
        <v>23</v>
      </c>
      <c r="D228" s="216" t="s">
        <v>822</v>
      </c>
      <c r="E228" s="219" t="s">
        <v>823</v>
      </c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</row>
    <row r="229" spans="1:36" ht="81" customHeight="1" outlineLevel="1" x14ac:dyDescent="0.25">
      <c r="A229" s="131" t="s">
        <v>1308</v>
      </c>
      <c r="B229" s="135" t="s">
        <v>931</v>
      </c>
      <c r="C229" s="135" t="s">
        <v>23</v>
      </c>
      <c r="D229" s="216" t="s">
        <v>825</v>
      </c>
      <c r="E229" s="219" t="s">
        <v>824</v>
      </c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</row>
    <row r="230" spans="1:36" ht="113.45" customHeight="1" outlineLevel="1" x14ac:dyDescent="0.25">
      <c r="A230" s="131" t="s">
        <v>1309</v>
      </c>
      <c r="B230" s="135" t="s">
        <v>931</v>
      </c>
      <c r="C230" s="135" t="s">
        <v>23</v>
      </c>
      <c r="D230" s="216" t="s">
        <v>830</v>
      </c>
      <c r="E230" s="219" t="s">
        <v>826</v>
      </c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</row>
    <row r="231" spans="1:36" ht="81" customHeight="1" outlineLevel="1" x14ac:dyDescent="0.25">
      <c r="A231" s="131" t="s">
        <v>1310</v>
      </c>
      <c r="B231" s="135" t="s">
        <v>931</v>
      </c>
      <c r="C231" s="135" t="s">
        <v>23</v>
      </c>
      <c r="D231" s="216" t="s">
        <v>829</v>
      </c>
      <c r="E231" s="219" t="s">
        <v>827</v>
      </c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</row>
    <row r="232" spans="1:36" ht="113.45" customHeight="1" outlineLevel="1" x14ac:dyDescent="0.25">
      <c r="A232" s="131" t="s">
        <v>1311</v>
      </c>
      <c r="B232" s="135" t="s">
        <v>931</v>
      </c>
      <c r="C232" s="135" t="s">
        <v>23</v>
      </c>
      <c r="D232" s="216" t="s">
        <v>831</v>
      </c>
      <c r="E232" s="219" t="s">
        <v>828</v>
      </c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</row>
    <row r="233" spans="1:36" ht="81" customHeight="1" outlineLevel="1" x14ac:dyDescent="0.25">
      <c r="A233" s="131" t="s">
        <v>1312</v>
      </c>
      <c r="B233" s="135" t="s">
        <v>931</v>
      </c>
      <c r="C233" s="135" t="s">
        <v>23</v>
      </c>
      <c r="D233" s="215" t="s">
        <v>836</v>
      </c>
      <c r="E233" s="219" t="s">
        <v>832</v>
      </c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</row>
    <row r="234" spans="1:36" ht="64.900000000000006" customHeight="1" outlineLevel="1" x14ac:dyDescent="0.25">
      <c r="A234" s="131" t="s">
        <v>1313</v>
      </c>
      <c r="B234" s="135" t="s">
        <v>931</v>
      </c>
      <c r="C234" s="135" t="s">
        <v>23</v>
      </c>
      <c r="D234" s="215" t="s">
        <v>837</v>
      </c>
      <c r="E234" s="219" t="s">
        <v>833</v>
      </c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</row>
    <row r="235" spans="1:36" ht="113.45" customHeight="1" outlineLevel="1" x14ac:dyDescent="0.25">
      <c r="A235" s="131" t="s">
        <v>1314</v>
      </c>
      <c r="B235" s="135" t="s">
        <v>931</v>
      </c>
      <c r="C235" s="135" t="s">
        <v>23</v>
      </c>
      <c r="D235" s="215" t="s">
        <v>838</v>
      </c>
      <c r="E235" s="219" t="s">
        <v>834</v>
      </c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</row>
    <row r="236" spans="1:36" ht="81" customHeight="1" outlineLevel="1" x14ac:dyDescent="0.25">
      <c r="A236" s="131" t="s">
        <v>1315</v>
      </c>
      <c r="B236" s="135" t="s">
        <v>931</v>
      </c>
      <c r="C236" s="135" t="s">
        <v>23</v>
      </c>
      <c r="D236" s="215" t="s">
        <v>847</v>
      </c>
      <c r="E236" s="219" t="s">
        <v>835</v>
      </c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</row>
    <row r="237" spans="1:36" ht="97.15" customHeight="1" outlineLevel="1" x14ac:dyDescent="0.25">
      <c r="A237" s="131" t="s">
        <v>1316</v>
      </c>
      <c r="B237" s="135" t="s">
        <v>931</v>
      </c>
      <c r="C237" s="135" t="s">
        <v>23</v>
      </c>
      <c r="D237" s="215" t="s">
        <v>846</v>
      </c>
      <c r="E237" s="219" t="s">
        <v>839</v>
      </c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</row>
    <row r="238" spans="1:36" ht="81" customHeight="1" outlineLevel="1" x14ac:dyDescent="0.25">
      <c r="A238" s="131" t="s">
        <v>1317</v>
      </c>
      <c r="B238" s="135" t="s">
        <v>931</v>
      </c>
      <c r="C238" s="135" t="s">
        <v>23</v>
      </c>
      <c r="D238" s="215" t="s">
        <v>848</v>
      </c>
      <c r="E238" s="219" t="s">
        <v>840</v>
      </c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</row>
    <row r="239" spans="1:36" ht="97.15" customHeight="1" outlineLevel="1" x14ac:dyDescent="0.25">
      <c r="A239" s="131" t="s">
        <v>1318</v>
      </c>
      <c r="B239" s="135" t="s">
        <v>931</v>
      </c>
      <c r="C239" s="135" t="s">
        <v>23</v>
      </c>
      <c r="D239" s="215" t="s">
        <v>849</v>
      </c>
      <c r="E239" s="219" t="s">
        <v>841</v>
      </c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</row>
    <row r="240" spans="1:36" ht="81" customHeight="1" outlineLevel="1" x14ac:dyDescent="0.25">
      <c r="A240" s="131" t="s">
        <v>1319</v>
      </c>
      <c r="B240" s="135" t="s">
        <v>931</v>
      </c>
      <c r="C240" s="135" t="s">
        <v>23</v>
      </c>
      <c r="D240" s="215" t="s">
        <v>850</v>
      </c>
      <c r="E240" s="219" t="s">
        <v>842</v>
      </c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</row>
    <row r="241" spans="1:36" ht="81" customHeight="1" outlineLevel="1" x14ac:dyDescent="0.25">
      <c r="A241" s="131" t="s">
        <v>1320</v>
      </c>
      <c r="B241" s="135" t="s">
        <v>931</v>
      </c>
      <c r="C241" s="135" t="s">
        <v>23</v>
      </c>
      <c r="D241" s="215" t="s">
        <v>852</v>
      </c>
      <c r="E241" s="219" t="s">
        <v>843</v>
      </c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</row>
    <row r="242" spans="1:36" ht="81" customHeight="1" outlineLevel="1" x14ac:dyDescent="0.25">
      <c r="A242" s="131" t="s">
        <v>1321</v>
      </c>
      <c r="B242" s="135" t="s">
        <v>931</v>
      </c>
      <c r="C242" s="135" t="s">
        <v>23</v>
      </c>
      <c r="D242" s="215" t="s">
        <v>853</v>
      </c>
      <c r="E242" s="219" t="s">
        <v>844</v>
      </c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</row>
    <row r="243" spans="1:36" ht="81" customHeight="1" outlineLevel="1" x14ac:dyDescent="0.25">
      <c r="A243" s="131" t="s">
        <v>1322</v>
      </c>
      <c r="B243" s="135" t="s">
        <v>931</v>
      </c>
      <c r="C243" s="135" t="s">
        <v>23</v>
      </c>
      <c r="D243" s="215" t="s">
        <v>854</v>
      </c>
      <c r="E243" s="219" t="s">
        <v>845</v>
      </c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</row>
    <row r="244" spans="1:36" ht="81" customHeight="1" outlineLevel="1" x14ac:dyDescent="0.25">
      <c r="A244" s="131" t="s">
        <v>1323</v>
      </c>
      <c r="B244" s="135" t="s">
        <v>931</v>
      </c>
      <c r="C244" s="135" t="s">
        <v>23</v>
      </c>
      <c r="D244" s="215" t="s">
        <v>857</v>
      </c>
      <c r="E244" s="219" t="s">
        <v>851</v>
      </c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</row>
    <row r="245" spans="1:36" ht="81" customHeight="1" outlineLevel="1" x14ac:dyDescent="0.25">
      <c r="A245" s="131" t="s">
        <v>1324</v>
      </c>
      <c r="B245" s="135" t="s">
        <v>931</v>
      </c>
      <c r="C245" s="135" t="s">
        <v>23</v>
      </c>
      <c r="D245" s="215" t="s">
        <v>858</v>
      </c>
      <c r="E245" s="219" t="s">
        <v>855</v>
      </c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</row>
    <row r="246" spans="1:36" ht="97.15" customHeight="1" outlineLevel="1" x14ac:dyDescent="0.25">
      <c r="A246" s="131" t="s">
        <v>1325</v>
      </c>
      <c r="B246" s="135" t="s">
        <v>931</v>
      </c>
      <c r="C246" s="135" t="s">
        <v>23</v>
      </c>
      <c r="D246" s="215" t="s">
        <v>859</v>
      </c>
      <c r="E246" s="219" t="s">
        <v>856</v>
      </c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</row>
    <row r="247" spans="1:36" ht="48.6" customHeight="1" outlineLevel="1" x14ac:dyDescent="0.25">
      <c r="A247" s="131" t="s">
        <v>1326</v>
      </c>
      <c r="B247" s="135" t="s">
        <v>931</v>
      </c>
      <c r="C247" s="135" t="s">
        <v>23</v>
      </c>
      <c r="D247" s="215" t="s">
        <v>863</v>
      </c>
      <c r="E247" s="219" t="s">
        <v>860</v>
      </c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</row>
    <row r="248" spans="1:36" ht="48.6" customHeight="1" outlineLevel="1" x14ac:dyDescent="0.25">
      <c r="A248" s="131" t="s">
        <v>1327</v>
      </c>
      <c r="B248" s="135" t="s">
        <v>931</v>
      </c>
      <c r="C248" s="135" t="s">
        <v>23</v>
      </c>
      <c r="D248" s="215" t="s">
        <v>862</v>
      </c>
      <c r="E248" s="219" t="s">
        <v>861</v>
      </c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</row>
    <row r="249" spans="1:36" ht="16.149999999999999" customHeight="1" outlineLevel="1" x14ac:dyDescent="0.25">
      <c r="A249" s="131" t="s">
        <v>1328</v>
      </c>
      <c r="B249" s="135" t="s">
        <v>931</v>
      </c>
      <c r="C249" s="135" t="s">
        <v>23</v>
      </c>
      <c r="D249" s="232" t="s">
        <v>1080</v>
      </c>
      <c r="E249" s="219" t="s">
        <v>1080</v>
      </c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>
        <v>1</v>
      </c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</row>
    <row r="250" spans="1:36" ht="48.6" customHeight="1" outlineLevel="1" x14ac:dyDescent="0.25">
      <c r="A250" s="131" t="s">
        <v>1329</v>
      </c>
      <c r="B250" s="135" t="s">
        <v>990</v>
      </c>
      <c r="C250" s="231" t="s">
        <v>23</v>
      </c>
      <c r="D250" s="215" t="s">
        <v>864</v>
      </c>
      <c r="E250" s="218" t="s">
        <v>1077</v>
      </c>
      <c r="F250" s="136"/>
      <c r="G250" s="136"/>
      <c r="H250" s="136">
        <v>28</v>
      </c>
      <c r="I250" s="136">
        <v>14</v>
      </c>
      <c r="J250" s="136">
        <v>35</v>
      </c>
      <c r="K250" s="136"/>
      <c r="L250" s="136">
        <v>16</v>
      </c>
      <c r="M250" s="136"/>
      <c r="N250" s="136">
        <v>1</v>
      </c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</row>
    <row r="251" spans="1:36" ht="48.6" customHeight="1" outlineLevel="1" x14ac:dyDescent="0.25">
      <c r="A251" s="131" t="s">
        <v>1330</v>
      </c>
      <c r="B251" s="135" t="s">
        <v>990</v>
      </c>
      <c r="C251" s="223" t="s">
        <v>23</v>
      </c>
      <c r="D251" s="215" t="s">
        <v>865</v>
      </c>
      <c r="E251" s="218" t="s">
        <v>893</v>
      </c>
      <c r="F251" s="136"/>
      <c r="G251" s="136"/>
      <c r="H251" s="136"/>
      <c r="I251" s="136"/>
      <c r="J251" s="136">
        <v>6</v>
      </c>
      <c r="K251" s="136"/>
      <c r="L251" s="136">
        <v>7</v>
      </c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</row>
    <row r="252" spans="1:36" ht="32.450000000000003" customHeight="1" outlineLevel="1" x14ac:dyDescent="0.25">
      <c r="A252" s="131" t="s">
        <v>1331</v>
      </c>
      <c r="B252" s="135" t="s">
        <v>990</v>
      </c>
      <c r="C252" s="231" t="s">
        <v>23</v>
      </c>
      <c r="D252" s="215" t="s">
        <v>866</v>
      </c>
      <c r="E252" s="218" t="s">
        <v>894</v>
      </c>
      <c r="F252" s="136"/>
      <c r="G252" s="136"/>
      <c r="H252" s="136"/>
      <c r="I252" s="136"/>
      <c r="J252" s="136"/>
      <c r="K252" s="136"/>
      <c r="L252" s="136"/>
      <c r="M252" s="136"/>
      <c r="N252" s="136">
        <v>24</v>
      </c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</row>
    <row r="253" spans="1:36" ht="48.6" customHeight="1" outlineLevel="1" x14ac:dyDescent="0.25">
      <c r="A253" s="131" t="s">
        <v>1332</v>
      </c>
      <c r="B253" s="135" t="s">
        <v>990</v>
      </c>
      <c r="C253" s="231" t="s">
        <v>23</v>
      </c>
      <c r="D253" s="215" t="s">
        <v>867</v>
      </c>
      <c r="E253" s="218" t="s">
        <v>895</v>
      </c>
      <c r="F253" s="136"/>
      <c r="G253" s="136"/>
      <c r="H253" s="136"/>
      <c r="I253" s="136"/>
      <c r="J253" s="136"/>
      <c r="K253" s="136"/>
      <c r="L253" s="136"/>
      <c r="M253" s="136"/>
      <c r="N253" s="136"/>
      <c r="O253" s="136">
        <v>28</v>
      </c>
      <c r="P253" s="136">
        <v>28</v>
      </c>
      <c r="Q253" s="136"/>
      <c r="R253" s="136">
        <v>12</v>
      </c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</row>
    <row r="254" spans="1:36" ht="48.6" customHeight="1" outlineLevel="1" x14ac:dyDescent="0.25">
      <c r="A254" s="131" t="s">
        <v>1333</v>
      </c>
      <c r="B254" s="135" t="s">
        <v>990</v>
      </c>
      <c r="C254" s="231" t="s">
        <v>23</v>
      </c>
      <c r="D254" s="215" t="s">
        <v>868</v>
      </c>
      <c r="E254" s="218" t="s">
        <v>896</v>
      </c>
      <c r="F254" s="136"/>
      <c r="G254" s="136"/>
      <c r="H254" s="136"/>
      <c r="I254" s="136"/>
      <c r="J254" s="136"/>
      <c r="K254" s="136">
        <v>7</v>
      </c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</row>
    <row r="255" spans="1:36" ht="67.150000000000006" customHeight="1" outlineLevel="1" x14ac:dyDescent="0.25">
      <c r="A255" s="131" t="s">
        <v>1334</v>
      </c>
      <c r="B255" s="135" t="s">
        <v>990</v>
      </c>
      <c r="C255" s="231" t="s">
        <v>23</v>
      </c>
      <c r="D255" s="215" t="s">
        <v>869</v>
      </c>
      <c r="E255" s="218" t="s">
        <v>897</v>
      </c>
      <c r="F255" s="136">
        <v>10</v>
      </c>
      <c r="G255" s="136">
        <v>7</v>
      </c>
      <c r="H255" s="136"/>
      <c r="I255" s="136">
        <v>43</v>
      </c>
      <c r="J255" s="136">
        <v>31</v>
      </c>
      <c r="K255" s="136">
        <v>42</v>
      </c>
      <c r="L255" s="136">
        <v>18</v>
      </c>
      <c r="M255" s="136">
        <v>7</v>
      </c>
      <c r="N255" s="136"/>
      <c r="O255" s="136">
        <v>15</v>
      </c>
      <c r="P255" s="136">
        <v>27</v>
      </c>
      <c r="Q255" s="136"/>
      <c r="R255" s="136">
        <v>5</v>
      </c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</row>
    <row r="256" spans="1:36" ht="48.6" customHeight="1" outlineLevel="1" x14ac:dyDescent="0.25">
      <c r="A256" s="131" t="s">
        <v>1335</v>
      </c>
      <c r="B256" s="135" t="s">
        <v>990</v>
      </c>
      <c r="C256" s="231" t="s">
        <v>23</v>
      </c>
      <c r="D256" s="215" t="s">
        <v>870</v>
      </c>
      <c r="E256" s="218" t="s">
        <v>898</v>
      </c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>
        <v>2</v>
      </c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</row>
    <row r="257" spans="1:36" ht="64.900000000000006" customHeight="1" outlineLevel="1" x14ac:dyDescent="0.25">
      <c r="A257" s="131" t="s">
        <v>1336</v>
      </c>
      <c r="B257" s="135" t="s">
        <v>990</v>
      </c>
      <c r="C257" s="231" t="s">
        <v>23</v>
      </c>
      <c r="D257" s="215" t="s">
        <v>871</v>
      </c>
      <c r="E257" s="218" t="s">
        <v>899</v>
      </c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</row>
    <row r="258" spans="1:36" ht="48.6" customHeight="1" outlineLevel="1" x14ac:dyDescent="0.25">
      <c r="A258" s="131" t="s">
        <v>1337</v>
      </c>
      <c r="B258" s="135" t="s">
        <v>990</v>
      </c>
      <c r="C258" s="231" t="s">
        <v>23</v>
      </c>
      <c r="D258" s="215" t="s">
        <v>872</v>
      </c>
      <c r="E258" s="218" t="s">
        <v>1016</v>
      </c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</row>
    <row r="259" spans="1:36" ht="48.6" customHeight="1" outlineLevel="1" x14ac:dyDescent="0.25">
      <c r="A259" s="131" t="s">
        <v>1338</v>
      </c>
      <c r="B259" s="135" t="s">
        <v>990</v>
      </c>
      <c r="C259" s="231" t="s">
        <v>23</v>
      </c>
      <c r="D259" s="215" t="s">
        <v>873</v>
      </c>
      <c r="E259" s="218" t="s">
        <v>900</v>
      </c>
      <c r="F259" s="136"/>
      <c r="G259" s="136"/>
      <c r="H259" s="136"/>
      <c r="I259" s="136"/>
      <c r="J259" s="136"/>
      <c r="K259" s="136"/>
      <c r="L259" s="136"/>
      <c r="M259" s="136"/>
      <c r="N259" s="136">
        <v>2</v>
      </c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</row>
    <row r="260" spans="1:36" ht="32.450000000000003" customHeight="1" outlineLevel="1" x14ac:dyDescent="0.25">
      <c r="A260" s="131" t="s">
        <v>1339</v>
      </c>
      <c r="B260" s="135" t="s">
        <v>990</v>
      </c>
      <c r="C260" s="231" t="s">
        <v>23</v>
      </c>
      <c r="D260" s="215" t="s">
        <v>874</v>
      </c>
      <c r="E260" s="218" t="s">
        <v>901</v>
      </c>
      <c r="F260" s="136"/>
      <c r="G260" s="136"/>
      <c r="H260" s="136"/>
      <c r="I260" s="136"/>
      <c r="J260" s="136"/>
      <c r="K260" s="136">
        <v>26</v>
      </c>
      <c r="L260" s="136">
        <v>14</v>
      </c>
      <c r="M260" s="136">
        <v>6</v>
      </c>
      <c r="N260" s="136">
        <v>31</v>
      </c>
      <c r="O260" s="136"/>
      <c r="P260" s="136">
        <v>3</v>
      </c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</row>
    <row r="261" spans="1:36" ht="32.450000000000003" customHeight="1" outlineLevel="1" x14ac:dyDescent="0.25">
      <c r="A261" s="131" t="s">
        <v>1340</v>
      </c>
      <c r="B261" s="135" t="s">
        <v>990</v>
      </c>
      <c r="C261" s="231" t="s">
        <v>23</v>
      </c>
      <c r="D261" s="215" t="s">
        <v>875</v>
      </c>
      <c r="E261" s="218" t="s">
        <v>902</v>
      </c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</row>
    <row r="262" spans="1:36" ht="64.900000000000006" customHeight="1" outlineLevel="1" x14ac:dyDescent="0.25">
      <c r="A262" s="131" t="s">
        <v>1341</v>
      </c>
      <c r="B262" s="135" t="s">
        <v>990</v>
      </c>
      <c r="C262" s="231" t="s">
        <v>23</v>
      </c>
      <c r="D262" s="215" t="s">
        <v>876</v>
      </c>
      <c r="E262" s="218" t="s">
        <v>903</v>
      </c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>
        <v>7</v>
      </c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</row>
    <row r="263" spans="1:36" ht="32.450000000000003" customHeight="1" outlineLevel="1" x14ac:dyDescent="0.25">
      <c r="A263" s="131" t="s">
        <v>1342</v>
      </c>
      <c r="B263" s="135" t="s">
        <v>990</v>
      </c>
      <c r="C263" s="231" t="s">
        <v>23</v>
      </c>
      <c r="D263" s="215" t="s">
        <v>877</v>
      </c>
      <c r="E263" s="218" t="s">
        <v>904</v>
      </c>
      <c r="F263" s="136"/>
      <c r="G263" s="136">
        <v>48</v>
      </c>
      <c r="H263" s="136">
        <v>18</v>
      </c>
      <c r="I263" s="136"/>
      <c r="J263" s="136">
        <v>36</v>
      </c>
      <c r="K263" s="136"/>
      <c r="L263" s="136">
        <v>5</v>
      </c>
      <c r="M263" s="136">
        <v>6</v>
      </c>
      <c r="N263" s="136">
        <v>31</v>
      </c>
      <c r="O263" s="136">
        <v>13</v>
      </c>
      <c r="P263" s="136">
        <v>19</v>
      </c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</row>
    <row r="264" spans="1:36" ht="32.450000000000003" customHeight="1" outlineLevel="1" x14ac:dyDescent="0.25">
      <c r="A264" s="131" t="s">
        <v>1343</v>
      </c>
      <c r="B264" s="135" t="s">
        <v>990</v>
      </c>
      <c r="C264" s="231" t="s">
        <v>23</v>
      </c>
      <c r="D264" s="215" t="s">
        <v>878</v>
      </c>
      <c r="E264" s="218" t="s">
        <v>905</v>
      </c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</row>
    <row r="265" spans="1:36" ht="48.6" customHeight="1" outlineLevel="1" x14ac:dyDescent="0.25">
      <c r="A265" s="131" t="s">
        <v>1344</v>
      </c>
      <c r="B265" s="135" t="s">
        <v>990</v>
      </c>
      <c r="C265" s="231" t="s">
        <v>23</v>
      </c>
      <c r="D265" s="215" t="s">
        <v>879</v>
      </c>
      <c r="E265" s="218" t="s">
        <v>1017</v>
      </c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</row>
    <row r="266" spans="1:36" ht="48.6" customHeight="1" outlineLevel="1" x14ac:dyDescent="0.25">
      <c r="A266" s="131" t="s">
        <v>1345</v>
      </c>
      <c r="B266" s="135" t="s">
        <v>990</v>
      </c>
      <c r="C266" s="231" t="s">
        <v>23</v>
      </c>
      <c r="D266" s="215" t="s">
        <v>880</v>
      </c>
      <c r="E266" s="218" t="s">
        <v>906</v>
      </c>
      <c r="F266" s="136"/>
      <c r="G266" s="136"/>
      <c r="H266" s="136"/>
      <c r="I266" s="136"/>
      <c r="J266" s="136">
        <v>4</v>
      </c>
      <c r="K266" s="136"/>
      <c r="L266" s="136">
        <v>10</v>
      </c>
      <c r="M266" s="136">
        <v>23</v>
      </c>
      <c r="N266" s="136">
        <v>13</v>
      </c>
      <c r="O266" s="136"/>
      <c r="P266" s="136">
        <v>8</v>
      </c>
      <c r="Q266" s="136">
        <v>5</v>
      </c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</row>
    <row r="267" spans="1:36" ht="32.450000000000003" customHeight="1" outlineLevel="1" x14ac:dyDescent="0.25">
      <c r="A267" s="131" t="s">
        <v>1346</v>
      </c>
      <c r="B267" s="135" t="s">
        <v>990</v>
      </c>
      <c r="C267" s="231" t="s">
        <v>23</v>
      </c>
      <c r="D267" s="215" t="s">
        <v>881</v>
      </c>
      <c r="E267" s="218" t="s">
        <v>907</v>
      </c>
      <c r="F267" s="136"/>
      <c r="G267" s="136"/>
      <c r="H267" s="136"/>
      <c r="I267" s="136"/>
      <c r="J267" s="136"/>
      <c r="K267" s="136"/>
      <c r="L267" s="136"/>
      <c r="M267" s="136"/>
      <c r="N267" s="136"/>
      <c r="O267" s="136">
        <v>3</v>
      </c>
      <c r="P267" s="136">
        <v>6</v>
      </c>
      <c r="Q267" s="136"/>
      <c r="R267" s="136">
        <v>6</v>
      </c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</row>
    <row r="268" spans="1:36" ht="32.450000000000003" customHeight="1" outlineLevel="1" x14ac:dyDescent="0.25">
      <c r="A268" s="131" t="s">
        <v>1347</v>
      </c>
      <c r="B268" s="135" t="s">
        <v>990</v>
      </c>
      <c r="C268" s="231" t="s">
        <v>23</v>
      </c>
      <c r="D268" s="215" t="s">
        <v>882</v>
      </c>
      <c r="E268" s="218" t="s">
        <v>908</v>
      </c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>
        <v>6</v>
      </c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</row>
    <row r="269" spans="1:36" ht="48.6" customHeight="1" outlineLevel="1" x14ac:dyDescent="0.25">
      <c r="A269" s="131" t="s">
        <v>1348</v>
      </c>
      <c r="B269" s="135" t="s">
        <v>990</v>
      </c>
      <c r="C269" s="231" t="s">
        <v>23</v>
      </c>
      <c r="D269" s="215" t="s">
        <v>883</v>
      </c>
      <c r="E269" s="218" t="s">
        <v>909</v>
      </c>
      <c r="F269" s="136"/>
      <c r="G269" s="136"/>
      <c r="H269" s="136"/>
      <c r="I269" s="136"/>
      <c r="J269" s="136">
        <v>29</v>
      </c>
      <c r="K269" s="136">
        <v>50</v>
      </c>
      <c r="L269" s="136">
        <v>17</v>
      </c>
      <c r="M269" s="136">
        <v>56</v>
      </c>
      <c r="N269" s="136">
        <v>21</v>
      </c>
      <c r="O269" s="136"/>
      <c r="P269" s="136">
        <v>6</v>
      </c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</row>
    <row r="270" spans="1:36" ht="32.450000000000003" customHeight="1" outlineLevel="1" x14ac:dyDescent="0.25">
      <c r="A270" s="131" t="s">
        <v>1349</v>
      </c>
      <c r="B270" s="135" t="s">
        <v>990</v>
      </c>
      <c r="C270" s="231" t="s">
        <v>23</v>
      </c>
      <c r="D270" s="215" t="s">
        <v>1069</v>
      </c>
      <c r="E270" s="230" t="s">
        <v>1068</v>
      </c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</row>
    <row r="271" spans="1:36" ht="32.450000000000003" customHeight="1" outlineLevel="1" x14ac:dyDescent="0.25">
      <c r="A271" s="131" t="s">
        <v>1350</v>
      </c>
      <c r="B271" s="135" t="s">
        <v>990</v>
      </c>
      <c r="C271" s="231" t="s">
        <v>23</v>
      </c>
      <c r="D271" s="215" t="s">
        <v>1070</v>
      </c>
      <c r="E271" s="218" t="s">
        <v>1071</v>
      </c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</row>
    <row r="272" spans="1:36" ht="48.6" customHeight="1" outlineLevel="1" x14ac:dyDescent="0.25">
      <c r="A272" s="131" t="s">
        <v>1351</v>
      </c>
      <c r="B272" s="135" t="s">
        <v>990</v>
      </c>
      <c r="C272" s="231" t="s">
        <v>23</v>
      </c>
      <c r="D272" s="215" t="s">
        <v>884</v>
      </c>
      <c r="E272" s="218" t="s">
        <v>910</v>
      </c>
      <c r="F272" s="136"/>
      <c r="G272" s="136"/>
      <c r="H272" s="136"/>
      <c r="I272" s="136"/>
      <c r="J272" s="136"/>
      <c r="K272" s="136"/>
      <c r="L272" s="136"/>
      <c r="M272" s="136"/>
      <c r="N272" s="136">
        <v>24</v>
      </c>
      <c r="O272" s="136">
        <v>6</v>
      </c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</row>
    <row r="273" spans="1:36" ht="48.6" customHeight="1" outlineLevel="1" x14ac:dyDescent="0.25">
      <c r="A273" s="131" t="s">
        <v>1352</v>
      </c>
      <c r="B273" s="135" t="s">
        <v>990</v>
      </c>
      <c r="C273" s="231" t="s">
        <v>23</v>
      </c>
      <c r="D273" s="215" t="s">
        <v>935</v>
      </c>
      <c r="E273" s="218" t="s">
        <v>911</v>
      </c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</row>
    <row r="274" spans="1:36" ht="48.6" customHeight="1" outlineLevel="1" x14ac:dyDescent="0.25">
      <c r="A274" s="131" t="s">
        <v>1353</v>
      </c>
      <c r="B274" s="135" t="s">
        <v>990</v>
      </c>
      <c r="C274" s="231" t="s">
        <v>23</v>
      </c>
      <c r="D274" s="215" t="s">
        <v>936</v>
      </c>
      <c r="E274" s="218" t="s">
        <v>912</v>
      </c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</row>
    <row r="275" spans="1:36" ht="48.6" customHeight="1" outlineLevel="1" x14ac:dyDescent="0.25">
      <c r="A275" s="131" t="s">
        <v>1354</v>
      </c>
      <c r="B275" s="135" t="s">
        <v>990</v>
      </c>
      <c r="C275" s="231" t="s">
        <v>23</v>
      </c>
      <c r="D275" s="215" t="s">
        <v>937</v>
      </c>
      <c r="E275" s="218" t="s">
        <v>913</v>
      </c>
      <c r="F275" s="136"/>
      <c r="G275" s="136"/>
      <c r="H275" s="136"/>
      <c r="I275" s="136">
        <v>6</v>
      </c>
      <c r="J275" s="136">
        <v>7</v>
      </c>
      <c r="K275" s="136">
        <v>12</v>
      </c>
      <c r="L275" s="136">
        <v>8</v>
      </c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</row>
    <row r="276" spans="1:36" ht="32.450000000000003" customHeight="1" outlineLevel="1" x14ac:dyDescent="0.25">
      <c r="A276" s="131" t="s">
        <v>1355</v>
      </c>
      <c r="B276" s="135" t="s">
        <v>990</v>
      </c>
      <c r="C276" s="231" t="s">
        <v>23</v>
      </c>
      <c r="D276" s="215" t="s">
        <v>1072</v>
      </c>
      <c r="E276" s="218" t="s">
        <v>1073</v>
      </c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</row>
    <row r="277" spans="1:36" ht="32.450000000000003" customHeight="1" outlineLevel="1" x14ac:dyDescent="0.25">
      <c r="A277" s="131" t="s">
        <v>1356</v>
      </c>
      <c r="B277" s="135" t="s">
        <v>990</v>
      </c>
      <c r="C277" s="231" t="s">
        <v>23</v>
      </c>
      <c r="D277" s="215" t="s">
        <v>1074</v>
      </c>
      <c r="E277" s="218" t="s">
        <v>1075</v>
      </c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</row>
    <row r="278" spans="1:36" ht="48.6" customHeight="1" outlineLevel="1" x14ac:dyDescent="0.25">
      <c r="A278" s="131" t="s">
        <v>1357</v>
      </c>
      <c r="B278" s="135" t="s">
        <v>990</v>
      </c>
      <c r="C278" s="231" t="s">
        <v>23</v>
      </c>
      <c r="D278" s="215" t="s">
        <v>885</v>
      </c>
      <c r="E278" s="218" t="s">
        <v>914</v>
      </c>
      <c r="F278" s="136"/>
      <c r="G278" s="136"/>
      <c r="H278" s="136"/>
      <c r="I278" s="136"/>
      <c r="J278" s="136"/>
      <c r="K278" s="136"/>
      <c r="L278" s="136"/>
      <c r="M278" s="136">
        <v>5</v>
      </c>
      <c r="N278" s="136">
        <v>7</v>
      </c>
      <c r="O278" s="136"/>
      <c r="P278" s="136">
        <v>12</v>
      </c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</row>
    <row r="279" spans="1:36" ht="48.6" customHeight="1" outlineLevel="1" x14ac:dyDescent="0.25">
      <c r="A279" s="131" t="s">
        <v>1358</v>
      </c>
      <c r="B279" s="135" t="s">
        <v>990</v>
      </c>
      <c r="C279" s="231" t="s">
        <v>23</v>
      </c>
      <c r="D279" s="215" t="s">
        <v>886</v>
      </c>
      <c r="E279" s="218" t="s">
        <v>915</v>
      </c>
      <c r="F279" s="136"/>
      <c r="G279" s="136">
        <v>10</v>
      </c>
      <c r="H279" s="136">
        <v>10</v>
      </c>
      <c r="I279" s="136">
        <v>20</v>
      </c>
      <c r="J279" s="136">
        <v>44</v>
      </c>
      <c r="K279" s="136">
        <v>14</v>
      </c>
      <c r="L279" s="136">
        <v>20</v>
      </c>
      <c r="M279" s="136">
        <v>20</v>
      </c>
      <c r="N279" s="136">
        <v>7</v>
      </c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</row>
    <row r="280" spans="1:36" ht="48.6" customHeight="1" outlineLevel="1" x14ac:dyDescent="0.25">
      <c r="A280" s="131" t="s">
        <v>1359</v>
      </c>
      <c r="B280" s="135" t="s">
        <v>990</v>
      </c>
      <c r="C280" s="231" t="s">
        <v>23</v>
      </c>
      <c r="D280" s="215" t="s">
        <v>887</v>
      </c>
      <c r="E280" s="218" t="s">
        <v>916</v>
      </c>
      <c r="F280" s="136"/>
      <c r="G280" s="136"/>
      <c r="H280" s="136"/>
      <c r="I280" s="136"/>
      <c r="J280" s="136"/>
      <c r="K280" s="136"/>
      <c r="L280" s="136"/>
      <c r="M280" s="136"/>
      <c r="N280" s="136">
        <v>13</v>
      </c>
      <c r="O280" s="136"/>
      <c r="P280" s="136">
        <v>10</v>
      </c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</row>
    <row r="281" spans="1:36" ht="32.450000000000003" customHeight="1" outlineLevel="1" x14ac:dyDescent="0.25">
      <c r="A281" s="131" t="s">
        <v>1360</v>
      </c>
      <c r="B281" s="135" t="s">
        <v>990</v>
      </c>
      <c r="C281" s="231" t="s">
        <v>23</v>
      </c>
      <c r="D281" s="215" t="s">
        <v>888</v>
      </c>
      <c r="E281" s="218" t="s">
        <v>917</v>
      </c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</row>
    <row r="282" spans="1:36" ht="48.6" customHeight="1" outlineLevel="1" x14ac:dyDescent="0.25">
      <c r="A282" s="131" t="s">
        <v>1361</v>
      </c>
      <c r="B282" s="135" t="s">
        <v>990</v>
      </c>
      <c r="C282" s="231" t="s">
        <v>23</v>
      </c>
      <c r="D282" s="215" t="s">
        <v>889</v>
      </c>
      <c r="E282" s="218" t="s">
        <v>918</v>
      </c>
      <c r="F282" s="136"/>
      <c r="G282" s="136">
        <v>5</v>
      </c>
      <c r="H282" s="136">
        <v>2</v>
      </c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</row>
    <row r="283" spans="1:36" ht="48.6" customHeight="1" outlineLevel="1" x14ac:dyDescent="0.25">
      <c r="A283" s="131" t="s">
        <v>1362</v>
      </c>
      <c r="B283" s="135" t="s">
        <v>990</v>
      </c>
      <c r="C283" s="231" t="s">
        <v>23</v>
      </c>
      <c r="D283" s="215" t="s">
        <v>890</v>
      </c>
      <c r="E283" s="218" t="s">
        <v>919</v>
      </c>
      <c r="F283" s="136"/>
      <c r="G283" s="136"/>
      <c r="H283" s="136"/>
      <c r="I283" s="136">
        <v>20</v>
      </c>
      <c r="J283" s="136">
        <v>3</v>
      </c>
      <c r="K283" s="136"/>
      <c r="L283" s="136"/>
      <c r="M283" s="136">
        <v>6</v>
      </c>
      <c r="N283" s="136"/>
      <c r="O283" s="136">
        <v>37</v>
      </c>
      <c r="P283" s="136">
        <v>37</v>
      </c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</row>
    <row r="284" spans="1:36" ht="32.450000000000003" customHeight="1" outlineLevel="1" x14ac:dyDescent="0.25">
      <c r="A284" s="131" t="s">
        <v>1363</v>
      </c>
      <c r="B284" s="135" t="s">
        <v>990</v>
      </c>
      <c r="C284" s="231" t="s">
        <v>23</v>
      </c>
      <c r="D284" s="215" t="s">
        <v>891</v>
      </c>
      <c r="E284" s="218" t="s">
        <v>920</v>
      </c>
      <c r="F284" s="136"/>
      <c r="G284" s="136">
        <v>11</v>
      </c>
      <c r="H284" s="136"/>
      <c r="I284" s="136"/>
      <c r="J284" s="136">
        <v>18</v>
      </c>
      <c r="K284" s="136">
        <v>13</v>
      </c>
      <c r="L284" s="136"/>
      <c r="M284" s="136">
        <v>8</v>
      </c>
      <c r="N284" s="136">
        <v>16</v>
      </c>
      <c r="O284" s="136">
        <v>4</v>
      </c>
      <c r="P284" s="136">
        <v>4</v>
      </c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</row>
    <row r="285" spans="1:36" ht="48.6" customHeight="1" outlineLevel="1" x14ac:dyDescent="0.25">
      <c r="A285" s="131" t="s">
        <v>1364</v>
      </c>
      <c r="B285" s="135" t="s">
        <v>990</v>
      </c>
      <c r="C285" s="231" t="s">
        <v>23</v>
      </c>
      <c r="D285" s="215" t="s">
        <v>1019</v>
      </c>
      <c r="E285" s="218" t="s">
        <v>1018</v>
      </c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</row>
    <row r="286" spans="1:36" ht="64.900000000000006" customHeight="1" outlineLevel="1" x14ac:dyDescent="0.25">
      <c r="A286" s="131" t="s">
        <v>1365</v>
      </c>
      <c r="B286" s="135" t="s">
        <v>990</v>
      </c>
      <c r="C286" s="223" t="s">
        <v>23</v>
      </c>
      <c r="D286" s="215" t="s">
        <v>1076</v>
      </c>
      <c r="E286" s="218" t="s">
        <v>1020</v>
      </c>
      <c r="F286" s="136"/>
      <c r="G286" s="136"/>
      <c r="H286" s="136"/>
      <c r="I286" s="136"/>
      <c r="J286" s="136"/>
      <c r="K286" s="136">
        <v>4</v>
      </c>
      <c r="L286" s="136">
        <v>5</v>
      </c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</row>
    <row r="287" spans="1:36" ht="48.6" customHeight="1" outlineLevel="1" x14ac:dyDescent="0.25">
      <c r="A287" s="131" t="s">
        <v>1366</v>
      </c>
      <c r="B287" s="135" t="s">
        <v>990</v>
      </c>
      <c r="C287" s="223" t="s">
        <v>23</v>
      </c>
      <c r="D287" s="215" t="s">
        <v>1021</v>
      </c>
      <c r="E287" s="218" t="s">
        <v>1021</v>
      </c>
      <c r="F287" s="136"/>
      <c r="G287" s="136"/>
      <c r="H287" s="136"/>
      <c r="I287" s="136"/>
      <c r="J287" s="136"/>
      <c r="K287" s="136"/>
      <c r="L287" s="136"/>
      <c r="M287" s="136">
        <v>5</v>
      </c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</row>
    <row r="288" spans="1:36" ht="64.900000000000006" customHeight="1" outlineLevel="1" x14ac:dyDescent="0.25">
      <c r="A288" s="131" t="s">
        <v>1367</v>
      </c>
      <c r="B288" s="135" t="s">
        <v>990</v>
      </c>
      <c r="C288" s="223" t="s">
        <v>23</v>
      </c>
      <c r="D288" s="221" t="s">
        <v>1023</v>
      </c>
      <c r="E288" s="218" t="s">
        <v>1022</v>
      </c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</row>
    <row r="289" spans="1:36" ht="48.6" customHeight="1" outlineLevel="1" x14ac:dyDescent="0.25">
      <c r="A289" s="131" t="s">
        <v>1368</v>
      </c>
      <c r="B289" s="135" t="s">
        <v>990</v>
      </c>
      <c r="C289" s="223" t="s">
        <v>23</v>
      </c>
      <c r="D289" s="215" t="s">
        <v>1024</v>
      </c>
      <c r="E289" s="218" t="s">
        <v>1024</v>
      </c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</row>
    <row r="290" spans="1:36" ht="48.6" customHeight="1" outlineLevel="1" x14ac:dyDescent="0.25">
      <c r="A290" s="131" t="s">
        <v>1369</v>
      </c>
      <c r="B290" s="135" t="s">
        <v>990</v>
      </c>
      <c r="C290" s="223" t="s">
        <v>23</v>
      </c>
      <c r="D290" s="215" t="s">
        <v>1025</v>
      </c>
      <c r="E290" s="218" t="s">
        <v>1025</v>
      </c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>
        <v>1</v>
      </c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</row>
    <row r="291" spans="1:36" ht="48.6" customHeight="1" outlineLevel="1" x14ac:dyDescent="0.25">
      <c r="A291" s="131" t="s">
        <v>1370</v>
      </c>
      <c r="B291" s="135" t="s">
        <v>990</v>
      </c>
      <c r="C291" s="231" t="s">
        <v>23</v>
      </c>
      <c r="D291" s="215" t="s">
        <v>892</v>
      </c>
      <c r="E291" s="218" t="s">
        <v>921</v>
      </c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</row>
    <row r="292" spans="1:36" ht="32.450000000000003" customHeight="1" outlineLevel="1" x14ac:dyDescent="0.25">
      <c r="A292" s="131" t="s">
        <v>1371</v>
      </c>
      <c r="B292" s="135" t="s">
        <v>1066</v>
      </c>
      <c r="C292" s="135" t="s">
        <v>23</v>
      </c>
      <c r="D292" s="215" t="s">
        <v>961</v>
      </c>
      <c r="E292" s="218" t="s">
        <v>971</v>
      </c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</row>
    <row r="293" spans="1:36" ht="32.450000000000003" customHeight="1" outlineLevel="1" x14ac:dyDescent="0.25">
      <c r="A293" s="131" t="s">
        <v>1372</v>
      </c>
      <c r="B293" s="135" t="s">
        <v>1066</v>
      </c>
      <c r="C293" s="135" t="s">
        <v>23</v>
      </c>
      <c r="D293" s="215" t="s">
        <v>962</v>
      </c>
      <c r="E293" s="218" t="s">
        <v>972</v>
      </c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</row>
    <row r="294" spans="1:36" ht="32.450000000000003" customHeight="1" outlineLevel="1" x14ac:dyDescent="0.25">
      <c r="A294" s="131" t="s">
        <v>1373</v>
      </c>
      <c r="B294" s="135" t="s">
        <v>1066</v>
      </c>
      <c r="C294" s="135" t="s">
        <v>23</v>
      </c>
      <c r="D294" s="215" t="s">
        <v>963</v>
      </c>
      <c r="E294" s="218" t="s">
        <v>973</v>
      </c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</row>
    <row r="295" spans="1:36" ht="32.450000000000003" customHeight="1" outlineLevel="1" x14ac:dyDescent="0.25">
      <c r="A295" s="131" t="s">
        <v>1374</v>
      </c>
      <c r="B295" s="135" t="s">
        <v>1066</v>
      </c>
      <c r="C295" s="135" t="s">
        <v>23</v>
      </c>
      <c r="D295" s="215" t="s">
        <v>964</v>
      </c>
      <c r="E295" s="218" t="s">
        <v>974</v>
      </c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</row>
    <row r="296" spans="1:36" ht="32.450000000000003" customHeight="1" outlineLevel="1" x14ac:dyDescent="0.25">
      <c r="A296" s="131" t="s">
        <v>1375</v>
      </c>
      <c r="B296" s="135" t="s">
        <v>1066</v>
      </c>
      <c r="C296" s="135" t="s">
        <v>23</v>
      </c>
      <c r="D296" s="215" t="s">
        <v>965</v>
      </c>
      <c r="E296" s="218" t="s">
        <v>975</v>
      </c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</row>
    <row r="297" spans="1:36" ht="31.9" customHeight="1" outlineLevel="1" x14ac:dyDescent="0.25">
      <c r="A297" s="131" t="s">
        <v>1376</v>
      </c>
      <c r="B297" s="135" t="s">
        <v>1066</v>
      </c>
      <c r="C297" s="135" t="s">
        <v>23</v>
      </c>
      <c r="D297" s="215" t="s">
        <v>966</v>
      </c>
      <c r="E297" s="218" t="s">
        <v>976</v>
      </c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</row>
    <row r="298" spans="1:36" ht="32.450000000000003" customHeight="1" outlineLevel="1" x14ac:dyDescent="0.25">
      <c r="A298" s="131" t="s">
        <v>1377</v>
      </c>
      <c r="B298" s="135" t="s">
        <v>1066</v>
      </c>
      <c r="C298" s="135" t="s">
        <v>23</v>
      </c>
      <c r="D298" s="215" t="s">
        <v>967</v>
      </c>
      <c r="E298" s="218" t="s">
        <v>977</v>
      </c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</row>
    <row r="299" spans="1:36" ht="32.450000000000003" customHeight="1" outlineLevel="1" x14ac:dyDescent="0.25">
      <c r="A299" s="131" t="s">
        <v>1378</v>
      </c>
      <c r="B299" s="135" t="s">
        <v>1066</v>
      </c>
      <c r="C299" s="135" t="s">
        <v>23</v>
      </c>
      <c r="D299" s="215" t="s">
        <v>968</v>
      </c>
      <c r="E299" s="218" t="s">
        <v>978</v>
      </c>
      <c r="F299" s="136">
        <v>14</v>
      </c>
      <c r="G299" s="136"/>
      <c r="H299" s="136">
        <v>9</v>
      </c>
      <c r="I299" s="136"/>
      <c r="J299" s="136"/>
      <c r="K299" s="136">
        <v>3</v>
      </c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</row>
    <row r="300" spans="1:36" ht="32.450000000000003" customHeight="1" outlineLevel="1" x14ac:dyDescent="0.25">
      <c r="A300" s="131" t="s">
        <v>1379</v>
      </c>
      <c r="B300" s="135" t="s">
        <v>1066</v>
      </c>
      <c r="C300" s="135" t="s">
        <v>23</v>
      </c>
      <c r="D300" s="215" t="s">
        <v>969</v>
      </c>
      <c r="E300" s="218" t="s">
        <v>979</v>
      </c>
      <c r="F300" s="136"/>
      <c r="G300" s="136"/>
      <c r="H300" s="136"/>
      <c r="I300" s="136"/>
      <c r="J300" s="136"/>
      <c r="K300" s="136">
        <v>6</v>
      </c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</row>
    <row r="301" spans="1:36" ht="32.450000000000003" customHeight="1" outlineLevel="1" x14ac:dyDescent="0.25">
      <c r="A301" s="131" t="s">
        <v>1380</v>
      </c>
      <c r="B301" s="135" t="s">
        <v>1066</v>
      </c>
      <c r="C301" s="135" t="s">
        <v>23</v>
      </c>
      <c r="D301" s="215" t="s">
        <v>970</v>
      </c>
      <c r="E301" s="218" t="s">
        <v>980</v>
      </c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</row>
    <row r="302" spans="1:36" ht="32.450000000000003" customHeight="1" outlineLevel="1" x14ac:dyDescent="0.25">
      <c r="A302" s="131" t="s">
        <v>1381</v>
      </c>
      <c r="B302" s="223" t="s">
        <v>990</v>
      </c>
      <c r="C302" s="223" t="s">
        <v>23</v>
      </c>
      <c r="D302" s="224" t="s">
        <v>929</v>
      </c>
      <c r="E302" s="225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</row>
    <row r="303" spans="1:36" ht="16.149999999999999" customHeight="1" outlineLevel="1" x14ac:dyDescent="0.25">
      <c r="A303" s="131" t="s">
        <v>1382</v>
      </c>
      <c r="B303" s="135" t="s">
        <v>940</v>
      </c>
      <c r="C303" s="135" t="s">
        <v>38</v>
      </c>
      <c r="D303" s="215" t="s">
        <v>747</v>
      </c>
      <c r="E303" s="218" t="s">
        <v>754</v>
      </c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</row>
    <row r="304" spans="1:36" ht="16.149999999999999" customHeight="1" outlineLevel="1" x14ac:dyDescent="0.25">
      <c r="A304" s="131" t="s">
        <v>1383</v>
      </c>
      <c r="B304" s="135" t="s">
        <v>940</v>
      </c>
      <c r="C304" s="135" t="s">
        <v>38</v>
      </c>
      <c r="D304" s="215" t="s">
        <v>748</v>
      </c>
      <c r="E304" s="218" t="s">
        <v>755</v>
      </c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</row>
    <row r="305" spans="1:36" ht="32.450000000000003" customHeight="1" outlineLevel="1" x14ac:dyDescent="0.25">
      <c r="A305" s="131" t="s">
        <v>1384</v>
      </c>
      <c r="B305" s="137" t="s">
        <v>934</v>
      </c>
      <c r="C305" s="135" t="s">
        <v>38</v>
      </c>
      <c r="D305" s="215" t="s">
        <v>749</v>
      </c>
      <c r="E305" s="218" t="s">
        <v>756</v>
      </c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</row>
    <row r="306" spans="1:36" ht="32.450000000000003" customHeight="1" outlineLevel="1" x14ac:dyDescent="0.25">
      <c r="A306" s="131" t="s">
        <v>1385</v>
      </c>
      <c r="B306" s="137" t="s">
        <v>934</v>
      </c>
      <c r="C306" s="135" t="s">
        <v>38</v>
      </c>
      <c r="D306" s="215" t="s">
        <v>750</v>
      </c>
      <c r="E306" s="218" t="s">
        <v>757</v>
      </c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</row>
    <row r="307" spans="1:36" ht="32.450000000000003" customHeight="1" outlineLevel="1" x14ac:dyDescent="0.25">
      <c r="A307" s="131" t="s">
        <v>1386</v>
      </c>
      <c r="B307" s="137" t="s">
        <v>934</v>
      </c>
      <c r="C307" s="135" t="s">
        <v>38</v>
      </c>
      <c r="D307" s="215" t="s">
        <v>751</v>
      </c>
      <c r="E307" s="218" t="s">
        <v>758</v>
      </c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</row>
    <row r="308" spans="1:36" ht="32.450000000000003" customHeight="1" outlineLevel="1" x14ac:dyDescent="0.25">
      <c r="A308" s="131" t="s">
        <v>1387</v>
      </c>
      <c r="B308" s="137" t="s">
        <v>934</v>
      </c>
      <c r="C308" s="135" t="s">
        <v>38</v>
      </c>
      <c r="D308" s="215" t="s">
        <v>752</v>
      </c>
      <c r="E308" s="218" t="s">
        <v>759</v>
      </c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</row>
    <row r="309" spans="1:36" ht="32.450000000000003" customHeight="1" outlineLevel="1" x14ac:dyDescent="0.25">
      <c r="A309" s="131" t="s">
        <v>1388</v>
      </c>
      <c r="B309" s="135" t="s">
        <v>940</v>
      </c>
      <c r="C309" s="135" t="s">
        <v>38</v>
      </c>
      <c r="D309" s="216" t="s">
        <v>753</v>
      </c>
      <c r="E309" s="217" t="s">
        <v>760</v>
      </c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</row>
    <row r="310" spans="1:36" ht="16.149999999999999" customHeight="1" outlineLevel="1" x14ac:dyDescent="0.25">
      <c r="A310" s="131" t="s">
        <v>1389</v>
      </c>
      <c r="B310" s="135" t="s">
        <v>940</v>
      </c>
      <c r="C310" s="135" t="s">
        <v>38</v>
      </c>
      <c r="D310" s="216" t="s">
        <v>761</v>
      </c>
      <c r="E310" s="217" t="s">
        <v>762</v>
      </c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</row>
    <row r="311" spans="1:36" ht="48.6" customHeight="1" outlineLevel="1" x14ac:dyDescent="0.25">
      <c r="A311" s="131" t="s">
        <v>1390</v>
      </c>
      <c r="B311" s="135" t="s">
        <v>960</v>
      </c>
      <c r="C311" s="135" t="s">
        <v>38</v>
      </c>
      <c r="D311" s="216" t="s">
        <v>763</v>
      </c>
      <c r="E311" s="217" t="s">
        <v>766</v>
      </c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</row>
    <row r="312" spans="1:36" ht="16.149999999999999" customHeight="1" outlineLevel="1" x14ac:dyDescent="0.25">
      <c r="A312" s="131" t="s">
        <v>1391</v>
      </c>
      <c r="B312" s="135" t="s">
        <v>960</v>
      </c>
      <c r="C312" s="135" t="s">
        <v>38</v>
      </c>
      <c r="D312" s="216" t="s">
        <v>764</v>
      </c>
      <c r="E312" s="217" t="s">
        <v>767</v>
      </c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</row>
    <row r="313" spans="1:36" ht="16.149999999999999" customHeight="1" outlineLevel="1" x14ac:dyDescent="0.25">
      <c r="A313" s="131" t="s">
        <v>1392</v>
      </c>
      <c r="B313" s="135" t="s">
        <v>960</v>
      </c>
      <c r="C313" s="135" t="s">
        <v>38</v>
      </c>
      <c r="D313" s="216" t="s">
        <v>765</v>
      </c>
      <c r="E313" s="217" t="s">
        <v>768</v>
      </c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</row>
    <row r="314" spans="1:36" ht="32.450000000000003" customHeight="1" outlineLevel="1" x14ac:dyDescent="0.25">
      <c r="A314" s="131" t="s">
        <v>1393</v>
      </c>
      <c r="B314" s="138" t="s">
        <v>1008</v>
      </c>
      <c r="C314" s="227" t="s">
        <v>23</v>
      </c>
      <c r="D314" s="228" t="s">
        <v>1009</v>
      </c>
      <c r="E314" s="222" t="s">
        <v>996</v>
      </c>
      <c r="F314" s="136">
        <v>64</v>
      </c>
      <c r="G314" s="136">
        <v>72</v>
      </c>
      <c r="H314" s="136">
        <v>25</v>
      </c>
      <c r="I314" s="136">
        <v>77</v>
      </c>
      <c r="J314" s="136">
        <v>7</v>
      </c>
      <c r="K314" s="136">
        <v>28</v>
      </c>
      <c r="L314" s="136">
        <v>12</v>
      </c>
      <c r="M314" s="136">
        <v>54</v>
      </c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</row>
    <row r="315" spans="1:36" ht="32.450000000000003" customHeight="1" outlineLevel="1" x14ac:dyDescent="0.25">
      <c r="A315" s="131" t="s">
        <v>1394</v>
      </c>
      <c r="B315" s="138" t="s">
        <v>1008</v>
      </c>
      <c r="C315" s="227" t="s">
        <v>23</v>
      </c>
      <c r="D315" s="228" t="s">
        <v>1010</v>
      </c>
      <c r="E315" s="222" t="s">
        <v>997</v>
      </c>
      <c r="F315" s="136">
        <v>1</v>
      </c>
      <c r="G315" s="136"/>
      <c r="H315" s="136"/>
      <c r="I315" s="136"/>
      <c r="J315" s="136"/>
      <c r="K315" s="136"/>
      <c r="L315" s="136"/>
      <c r="M315" s="136"/>
      <c r="N315" s="136">
        <v>14</v>
      </c>
      <c r="O315" s="136"/>
      <c r="P315" s="136"/>
      <c r="Q315" s="136">
        <v>16</v>
      </c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</row>
    <row r="316" spans="1:36" ht="32.450000000000003" customHeight="1" outlineLevel="1" x14ac:dyDescent="0.25">
      <c r="A316" s="131" t="s">
        <v>1395</v>
      </c>
      <c r="B316" s="138" t="s">
        <v>1008</v>
      </c>
      <c r="C316" s="227" t="s">
        <v>23</v>
      </c>
      <c r="D316" s="228" t="s">
        <v>1011</v>
      </c>
      <c r="E316" s="222" t="s">
        <v>998</v>
      </c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</row>
    <row r="317" spans="1:36" ht="32.450000000000003" customHeight="1" outlineLevel="1" x14ac:dyDescent="0.25">
      <c r="A317" s="131" t="s">
        <v>1396</v>
      </c>
      <c r="B317" s="138" t="s">
        <v>1008</v>
      </c>
      <c r="C317" s="227" t="s">
        <v>23</v>
      </c>
      <c r="D317" s="228" t="s">
        <v>1012</v>
      </c>
      <c r="E317" s="222" t="s">
        <v>999</v>
      </c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</row>
    <row r="318" spans="1:36" ht="32.450000000000003" customHeight="1" outlineLevel="1" x14ac:dyDescent="0.25">
      <c r="A318" s="131" t="s">
        <v>1397</v>
      </c>
      <c r="B318" s="138" t="s">
        <v>1008</v>
      </c>
      <c r="C318" s="227" t="s">
        <v>23</v>
      </c>
      <c r="D318" s="228" t="s">
        <v>1013</v>
      </c>
      <c r="E318" s="222" t="s">
        <v>1000</v>
      </c>
      <c r="F318" s="136"/>
      <c r="G318" s="136"/>
      <c r="H318" s="136"/>
      <c r="I318" s="136"/>
      <c r="J318" s="136"/>
      <c r="K318" s="136"/>
      <c r="L318" s="136"/>
      <c r="M318" s="136"/>
      <c r="N318" s="136"/>
      <c r="O318" s="136">
        <v>75</v>
      </c>
      <c r="P318" s="136">
        <v>27</v>
      </c>
      <c r="Q318" s="136">
        <v>39</v>
      </c>
      <c r="R318" s="136">
        <v>30</v>
      </c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</row>
    <row r="319" spans="1:36" ht="32.450000000000003" customHeight="1" outlineLevel="1" x14ac:dyDescent="0.25">
      <c r="A319" s="131" t="s">
        <v>1398</v>
      </c>
      <c r="B319" s="138" t="s">
        <v>1008</v>
      </c>
      <c r="C319" s="227" t="s">
        <v>23</v>
      </c>
      <c r="D319" s="228" t="s">
        <v>1078</v>
      </c>
      <c r="E319" s="222" t="s">
        <v>1001</v>
      </c>
      <c r="F319" s="136"/>
      <c r="G319" s="136"/>
      <c r="H319" s="136"/>
      <c r="I319" s="136"/>
      <c r="J319" s="136"/>
      <c r="K319" s="136"/>
      <c r="L319" s="136"/>
      <c r="M319" s="136"/>
      <c r="N319" s="136"/>
      <c r="O319" s="136">
        <v>50</v>
      </c>
      <c r="P319" s="136">
        <v>18</v>
      </c>
      <c r="Q319" s="136">
        <v>27</v>
      </c>
      <c r="R319" s="136">
        <v>20</v>
      </c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</row>
    <row r="320" spans="1:36" ht="16.149999999999999" customHeight="1" outlineLevel="1" x14ac:dyDescent="0.25">
      <c r="A320" s="131" t="s">
        <v>1399</v>
      </c>
      <c r="B320" s="138" t="s">
        <v>1008</v>
      </c>
      <c r="C320" s="227" t="s">
        <v>23</v>
      </c>
      <c r="D320" s="228" t="s">
        <v>991</v>
      </c>
      <c r="E320" s="222" t="s">
        <v>1002</v>
      </c>
      <c r="F320" s="136">
        <v>10</v>
      </c>
      <c r="G320" s="136"/>
      <c r="H320" s="136">
        <v>5</v>
      </c>
      <c r="I320" s="136">
        <v>13</v>
      </c>
      <c r="J320" s="136">
        <v>5</v>
      </c>
      <c r="K320" s="136">
        <v>9</v>
      </c>
      <c r="L320" s="136">
        <v>6</v>
      </c>
      <c r="M320" s="136">
        <v>2</v>
      </c>
      <c r="N320" s="136">
        <v>11</v>
      </c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</row>
    <row r="321" spans="1:36" ht="16.149999999999999" customHeight="1" outlineLevel="1" x14ac:dyDescent="0.25">
      <c r="A321" s="131" t="s">
        <v>1400</v>
      </c>
      <c r="B321" s="138" t="s">
        <v>1008</v>
      </c>
      <c r="C321" s="227" t="s">
        <v>23</v>
      </c>
      <c r="D321" s="228" t="s">
        <v>992</v>
      </c>
      <c r="E321" s="222" t="s">
        <v>1003</v>
      </c>
      <c r="F321" s="136">
        <v>15</v>
      </c>
      <c r="G321" s="136">
        <v>22</v>
      </c>
      <c r="H321" s="136"/>
      <c r="I321" s="136">
        <v>1</v>
      </c>
      <c r="J321" s="136">
        <v>2</v>
      </c>
      <c r="K321" s="136">
        <v>2</v>
      </c>
      <c r="L321" s="136"/>
      <c r="M321" s="136">
        <v>3</v>
      </c>
      <c r="N321" s="136"/>
      <c r="O321" s="136">
        <v>8</v>
      </c>
      <c r="P321" s="136">
        <v>8</v>
      </c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</row>
    <row r="322" spans="1:36" ht="16.149999999999999" customHeight="1" outlineLevel="1" x14ac:dyDescent="0.25">
      <c r="A322" s="131" t="s">
        <v>1401</v>
      </c>
      <c r="B322" s="138" t="s">
        <v>1008</v>
      </c>
      <c r="C322" s="227" t="s">
        <v>23</v>
      </c>
      <c r="D322" s="228" t="s">
        <v>1079</v>
      </c>
      <c r="E322" s="222" t="s">
        <v>1004</v>
      </c>
      <c r="F322" s="136"/>
      <c r="G322" s="136">
        <v>7</v>
      </c>
      <c r="H322" s="136"/>
      <c r="I322" s="136"/>
      <c r="J322" s="136"/>
      <c r="K322" s="136"/>
      <c r="L322" s="136"/>
      <c r="M322" s="136"/>
      <c r="N322" s="136"/>
      <c r="O322" s="136"/>
      <c r="P322" s="136"/>
      <c r="Q322" s="136">
        <v>4</v>
      </c>
      <c r="R322" s="136">
        <v>11</v>
      </c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</row>
    <row r="323" spans="1:36" ht="16.149999999999999" customHeight="1" outlineLevel="1" x14ac:dyDescent="0.25">
      <c r="A323" s="131" t="s">
        <v>1402</v>
      </c>
      <c r="B323" s="138" t="s">
        <v>1008</v>
      </c>
      <c r="C323" s="227" t="s">
        <v>23</v>
      </c>
      <c r="D323" s="228" t="s">
        <v>993</v>
      </c>
      <c r="E323" s="222" t="s">
        <v>1005</v>
      </c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7">
        <v>4</v>
      </c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</row>
    <row r="324" spans="1:36" ht="16.149999999999999" customHeight="1" outlineLevel="1" x14ac:dyDescent="0.25">
      <c r="A324" s="131" t="s">
        <v>1403</v>
      </c>
      <c r="B324" s="138" t="s">
        <v>1008</v>
      </c>
      <c r="C324" s="227" t="s">
        <v>23</v>
      </c>
      <c r="D324" s="228" t="s">
        <v>994</v>
      </c>
      <c r="E324" s="222" t="s">
        <v>1006</v>
      </c>
      <c r="F324" s="136"/>
      <c r="G324" s="136">
        <v>2</v>
      </c>
      <c r="H324" s="136"/>
      <c r="I324" s="136"/>
      <c r="J324" s="136">
        <v>1</v>
      </c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</row>
    <row r="325" spans="1:36" ht="16.149999999999999" customHeight="1" outlineLevel="1" x14ac:dyDescent="0.25">
      <c r="A325" s="131" t="s">
        <v>1404</v>
      </c>
      <c r="B325" s="138" t="s">
        <v>1008</v>
      </c>
      <c r="C325" s="227" t="s">
        <v>23</v>
      </c>
      <c r="D325" s="228" t="s">
        <v>995</v>
      </c>
      <c r="E325" s="222" t="s">
        <v>1007</v>
      </c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</row>
    <row r="326" spans="1:36" ht="16.149999999999999" customHeight="1" x14ac:dyDescent="0.25">
      <c r="B326" s="138"/>
      <c r="C326" s="138"/>
      <c r="D326" s="139" t="s">
        <v>496</v>
      </c>
      <c r="E326" s="139"/>
      <c r="F326" s="140">
        <f t="shared" ref="F326:AJ326" si="0">SUM(F4:F325)</f>
        <v>126</v>
      </c>
      <c r="G326" s="140">
        <f t="shared" si="0"/>
        <v>191</v>
      </c>
      <c r="H326" s="140">
        <f t="shared" si="0"/>
        <v>103</v>
      </c>
      <c r="I326" s="140">
        <f t="shared" si="0"/>
        <v>235</v>
      </c>
      <c r="J326" s="140">
        <f t="shared" si="0"/>
        <v>263</v>
      </c>
      <c r="K326" s="140">
        <f t="shared" si="0"/>
        <v>272</v>
      </c>
      <c r="L326" s="140">
        <f t="shared" si="0"/>
        <v>166</v>
      </c>
      <c r="M326" s="140">
        <f>SUM(M4:M325)</f>
        <v>303</v>
      </c>
      <c r="N326" s="140">
        <f t="shared" si="0"/>
        <v>441</v>
      </c>
      <c r="O326" s="140">
        <f t="shared" si="0"/>
        <v>419</v>
      </c>
      <c r="P326" s="140">
        <f t="shared" si="0"/>
        <v>405</v>
      </c>
      <c r="Q326" s="140">
        <f t="shared" si="0"/>
        <v>186</v>
      </c>
      <c r="R326" s="140">
        <f t="shared" si="0"/>
        <v>321</v>
      </c>
      <c r="S326" s="140">
        <f t="shared" si="0"/>
        <v>59</v>
      </c>
      <c r="T326" s="140">
        <f t="shared" si="0"/>
        <v>0</v>
      </c>
      <c r="U326" s="140">
        <f t="shared" si="0"/>
        <v>0</v>
      </c>
      <c r="V326" s="140">
        <f t="shared" si="0"/>
        <v>0</v>
      </c>
      <c r="W326" s="140">
        <f t="shared" si="0"/>
        <v>0</v>
      </c>
      <c r="X326" s="140">
        <f t="shared" si="0"/>
        <v>0</v>
      </c>
      <c r="Y326" s="140">
        <f t="shared" si="0"/>
        <v>0</v>
      </c>
      <c r="Z326" s="140">
        <f t="shared" si="0"/>
        <v>0</v>
      </c>
      <c r="AA326" s="140">
        <f t="shared" si="0"/>
        <v>0</v>
      </c>
      <c r="AB326" s="140">
        <f t="shared" si="0"/>
        <v>0</v>
      </c>
      <c r="AC326" s="140">
        <f t="shared" si="0"/>
        <v>0</v>
      </c>
      <c r="AD326" s="140">
        <f t="shared" si="0"/>
        <v>0</v>
      </c>
      <c r="AE326" s="140">
        <f t="shared" si="0"/>
        <v>0</v>
      </c>
      <c r="AF326" s="140">
        <f t="shared" si="0"/>
        <v>0</v>
      </c>
      <c r="AG326" s="140">
        <f t="shared" si="0"/>
        <v>0</v>
      </c>
      <c r="AH326" s="140">
        <f t="shared" si="0"/>
        <v>0</v>
      </c>
      <c r="AI326" s="140">
        <f t="shared" si="0"/>
        <v>0</v>
      </c>
      <c r="AJ326" s="140">
        <f t="shared" si="0"/>
        <v>0</v>
      </c>
    </row>
    <row r="338" spans="2:41" s="130" customFormat="1" x14ac:dyDescent="0.25">
      <c r="B338" s="128"/>
      <c r="C338" s="128"/>
      <c r="D338" s="129"/>
      <c r="E338" s="129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31"/>
      <c r="AL338" s="131"/>
      <c r="AM338" s="131"/>
      <c r="AN338" s="131"/>
      <c r="AO338" s="131"/>
    </row>
    <row r="339" spans="2:41" s="130" customFormat="1" x14ac:dyDescent="0.25">
      <c r="B339" s="128"/>
      <c r="C339" s="128"/>
      <c r="D339" s="129"/>
      <c r="E339" s="129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31"/>
      <c r="AL339" s="131"/>
      <c r="AM339" s="131"/>
      <c r="AN339" s="131"/>
      <c r="AO339" s="131"/>
    </row>
    <row r="340" spans="2:41" s="130" customFormat="1" x14ac:dyDescent="0.25">
      <c r="B340" s="128"/>
      <c r="C340" s="128"/>
      <c r="D340" s="129"/>
      <c r="E340" s="129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31"/>
      <c r="AL340" s="131"/>
      <c r="AM340" s="131"/>
      <c r="AN340" s="131"/>
      <c r="AO340" s="131"/>
    </row>
    <row r="341" spans="2:41" s="130" customFormat="1" x14ac:dyDescent="0.25">
      <c r="B341" s="128"/>
      <c r="C341" s="128"/>
      <c r="D341" s="129"/>
      <c r="E341" s="129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31"/>
      <c r="AL341" s="131"/>
      <c r="AM341" s="131"/>
      <c r="AN341" s="131"/>
      <c r="AO341" s="131"/>
    </row>
    <row r="342" spans="2:41" s="130" customFormat="1" x14ac:dyDescent="0.25">
      <c r="B342" s="128"/>
      <c r="C342" s="128"/>
      <c r="D342" s="129"/>
      <c r="E342" s="129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31"/>
      <c r="AL342" s="131"/>
      <c r="AM342" s="131"/>
      <c r="AN342" s="131"/>
      <c r="AO342" s="131"/>
    </row>
    <row r="343" spans="2:41" s="130" customFormat="1" x14ac:dyDescent="0.25">
      <c r="B343" s="128"/>
      <c r="C343" s="128"/>
      <c r="D343" s="129"/>
      <c r="E343" s="129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31"/>
      <c r="AL343" s="131"/>
      <c r="AM343" s="131"/>
      <c r="AN343" s="131"/>
      <c r="AO343" s="131"/>
    </row>
    <row r="344" spans="2:41" s="130" customFormat="1" x14ac:dyDescent="0.25">
      <c r="B344" s="128"/>
      <c r="C344" s="128"/>
      <c r="D344" s="129"/>
      <c r="E344" s="129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31"/>
      <c r="AL344" s="131"/>
      <c r="AM344" s="131"/>
      <c r="AN344" s="131"/>
      <c r="AO344" s="131"/>
    </row>
    <row r="345" spans="2:41" s="130" customFormat="1" x14ac:dyDescent="0.25">
      <c r="B345" s="128"/>
      <c r="C345" s="128"/>
      <c r="D345" s="129"/>
      <c r="E345" s="129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31"/>
      <c r="AL345" s="131"/>
      <c r="AM345" s="131"/>
      <c r="AN345" s="131"/>
      <c r="AO345" s="131"/>
    </row>
    <row r="346" spans="2:41" s="130" customFormat="1" x14ac:dyDescent="0.25">
      <c r="B346" s="128"/>
      <c r="C346" s="128"/>
      <c r="D346" s="129"/>
      <c r="E346" s="129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31"/>
      <c r="AL346" s="131"/>
      <c r="AM346" s="131"/>
      <c r="AN346" s="131"/>
      <c r="AO346" s="131"/>
    </row>
    <row r="347" spans="2:41" s="130" customFormat="1" x14ac:dyDescent="0.25">
      <c r="B347" s="128"/>
      <c r="C347" s="128"/>
      <c r="D347" s="129"/>
      <c r="E347" s="129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31"/>
      <c r="AL347" s="131"/>
      <c r="AM347" s="131"/>
      <c r="AN347" s="131"/>
      <c r="AO347" s="131"/>
    </row>
    <row r="348" spans="2:41" s="130" customFormat="1" x14ac:dyDescent="0.25">
      <c r="B348" s="128"/>
      <c r="C348" s="128"/>
      <c r="D348" s="129"/>
      <c r="E348" s="129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31"/>
      <c r="AL348" s="131"/>
      <c r="AM348" s="131"/>
      <c r="AN348" s="131"/>
      <c r="AO348" s="131"/>
    </row>
    <row r="349" spans="2:41" s="130" customFormat="1" x14ac:dyDescent="0.25">
      <c r="B349" s="128"/>
      <c r="C349" s="128"/>
      <c r="D349" s="129"/>
      <c r="E349" s="129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31"/>
      <c r="AL349" s="131"/>
      <c r="AM349" s="131"/>
      <c r="AN349" s="131"/>
      <c r="AO349" s="131"/>
    </row>
    <row r="350" spans="2:41" s="130" customFormat="1" x14ac:dyDescent="0.25">
      <c r="B350" s="128"/>
      <c r="C350" s="128"/>
      <c r="D350" s="129"/>
      <c r="E350" s="129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31"/>
      <c r="AL350" s="131"/>
      <c r="AM350" s="131"/>
      <c r="AN350" s="131"/>
      <c r="AO350" s="131"/>
    </row>
    <row r="351" spans="2:41" s="130" customFormat="1" x14ac:dyDescent="0.25">
      <c r="B351" s="128"/>
      <c r="C351" s="128"/>
      <c r="D351" s="129"/>
      <c r="E351" s="129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31"/>
      <c r="AL351" s="131"/>
      <c r="AM351" s="131"/>
      <c r="AN351" s="131"/>
      <c r="AO351" s="131"/>
    </row>
    <row r="352" spans="2:41" s="130" customFormat="1" x14ac:dyDescent="0.25">
      <c r="B352" s="128"/>
      <c r="C352" s="128"/>
      <c r="D352" s="129"/>
      <c r="E352" s="129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31"/>
      <c r="AL352" s="131"/>
      <c r="AM352" s="131"/>
      <c r="AN352" s="131"/>
      <c r="AO352" s="131"/>
    </row>
    <row r="353" spans="2:41" s="130" customFormat="1" x14ac:dyDescent="0.25">
      <c r="B353" s="128"/>
      <c r="C353" s="128"/>
      <c r="D353" s="129"/>
      <c r="E353" s="129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31"/>
      <c r="AL353" s="131"/>
      <c r="AM353" s="131"/>
      <c r="AN353" s="131"/>
      <c r="AO353" s="131"/>
    </row>
    <row r="354" spans="2:41" s="130" customFormat="1" x14ac:dyDescent="0.25">
      <c r="B354" s="128"/>
      <c r="C354" s="128"/>
      <c r="D354" s="129"/>
      <c r="E354" s="129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31"/>
      <c r="AL354" s="131"/>
      <c r="AM354" s="131"/>
      <c r="AN354" s="131"/>
      <c r="AO354" s="131"/>
    </row>
    <row r="355" spans="2:41" s="130" customFormat="1" x14ac:dyDescent="0.25">
      <c r="B355" s="128"/>
      <c r="C355" s="128"/>
      <c r="D355" s="129"/>
      <c r="E355" s="129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31"/>
      <c r="AL355" s="131"/>
      <c r="AM355" s="131"/>
      <c r="AN355" s="131"/>
      <c r="AO355" s="131"/>
    </row>
    <row r="356" spans="2:41" s="130" customFormat="1" x14ac:dyDescent="0.25">
      <c r="B356" s="128"/>
      <c r="C356" s="128"/>
      <c r="D356" s="129"/>
      <c r="E356" s="129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31"/>
      <c r="AL356" s="131"/>
      <c r="AM356" s="131"/>
      <c r="AN356" s="131"/>
      <c r="AO356" s="131"/>
    </row>
    <row r="357" spans="2:41" s="130" customFormat="1" x14ac:dyDescent="0.25">
      <c r="B357" s="128"/>
      <c r="C357" s="128"/>
      <c r="D357" s="129"/>
      <c r="E357" s="129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31"/>
      <c r="AL357" s="131"/>
      <c r="AM357" s="131"/>
      <c r="AN357" s="131"/>
      <c r="AO357" s="131"/>
    </row>
    <row r="358" spans="2:41" s="130" customFormat="1" x14ac:dyDescent="0.25">
      <c r="B358" s="128"/>
      <c r="C358" s="128"/>
      <c r="D358" s="129"/>
      <c r="E358" s="129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31"/>
      <c r="AL358" s="131"/>
      <c r="AM358" s="131"/>
      <c r="AN358" s="131"/>
      <c r="AO358" s="131"/>
    </row>
    <row r="359" spans="2:41" s="130" customFormat="1" x14ac:dyDescent="0.25">
      <c r="B359" s="128"/>
      <c r="C359" s="128"/>
      <c r="D359" s="129"/>
      <c r="E359" s="129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31"/>
      <c r="AL359" s="131"/>
      <c r="AM359" s="131"/>
      <c r="AN359" s="131"/>
      <c r="AO359" s="131"/>
    </row>
    <row r="360" spans="2:41" s="130" customFormat="1" x14ac:dyDescent="0.25">
      <c r="B360" s="128"/>
      <c r="C360" s="128"/>
      <c r="D360" s="129"/>
      <c r="E360" s="129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31"/>
      <c r="AL360" s="131"/>
      <c r="AM360" s="131"/>
      <c r="AN360" s="131"/>
      <c r="AO360" s="131"/>
    </row>
    <row r="361" spans="2:41" s="130" customFormat="1" x14ac:dyDescent="0.25">
      <c r="B361" s="128"/>
      <c r="C361" s="128"/>
      <c r="D361" s="129"/>
      <c r="E361" s="129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31"/>
      <c r="AL361" s="131"/>
      <c r="AM361" s="131"/>
      <c r="AN361" s="131"/>
      <c r="AO361" s="131"/>
    </row>
    <row r="362" spans="2:41" s="130" customFormat="1" x14ac:dyDescent="0.25">
      <c r="B362" s="128"/>
      <c r="C362" s="128"/>
      <c r="D362" s="129"/>
      <c r="E362" s="129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31"/>
      <c r="AL362" s="131"/>
      <c r="AM362" s="131"/>
      <c r="AN362" s="131"/>
      <c r="AO362" s="131"/>
    </row>
    <row r="363" spans="2:41" s="130" customFormat="1" x14ac:dyDescent="0.25">
      <c r="B363" s="128"/>
      <c r="C363" s="128"/>
      <c r="D363" s="129"/>
      <c r="E363" s="129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31"/>
      <c r="AL363" s="131"/>
      <c r="AM363" s="131"/>
      <c r="AN363" s="131"/>
      <c r="AO363" s="131"/>
    </row>
    <row r="364" spans="2:41" s="130" customFormat="1" x14ac:dyDescent="0.25">
      <c r="B364" s="128"/>
      <c r="C364" s="128"/>
      <c r="D364" s="129"/>
      <c r="E364" s="129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31"/>
      <c r="AL364" s="131"/>
      <c r="AM364" s="131"/>
      <c r="AN364" s="131"/>
      <c r="AO364" s="131"/>
    </row>
    <row r="365" spans="2:41" s="130" customFormat="1" x14ac:dyDescent="0.25">
      <c r="B365" s="128"/>
      <c r="C365" s="128"/>
      <c r="D365" s="129"/>
      <c r="E365" s="129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31"/>
      <c r="AL365" s="131"/>
      <c r="AM365" s="131"/>
      <c r="AN365" s="131"/>
      <c r="AO365" s="131"/>
    </row>
  </sheetData>
  <sheetProtection selectLockedCells="1" selectUnlockedCells="1"/>
  <autoFilter ref="B2:BQ326"/>
  <phoneticPr fontId="30" type="noConversion"/>
  <pageMargins left="0.70866141732283472" right="0.70866141732283472" top="0.74803149606299213" bottom="0.74803149606299213" header="0.31496062992125984" footer="0.31496062992125984"/>
  <pageSetup paperSize="9" scale="15" fitToHeight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outlinePr summaryRight="0"/>
    <pageSetUpPr fitToPage="1"/>
  </sheetPr>
  <dimension ref="A1:L365"/>
  <sheetViews>
    <sheetView tabSelected="1" zoomScale="70" zoomScaleNormal="70" workbookViewId="0">
      <pane ySplit="2" topLeftCell="A3" activePane="bottomLeft" state="frozen"/>
      <selection pane="bottomLeft" activeCell="G4" sqref="G4"/>
    </sheetView>
  </sheetViews>
  <sheetFormatPr defaultColWidth="9.140625" defaultRowHeight="16.5" outlineLevelRow="1" outlineLevelCol="1" x14ac:dyDescent="0.25"/>
  <cols>
    <col min="1" max="1" width="9.140625" style="131"/>
    <col min="2" max="2" width="22.7109375" style="128" customWidth="1"/>
    <col min="3" max="3" width="17.7109375" style="128" customWidth="1"/>
    <col min="4" max="4" width="68.28515625" style="129" customWidth="1"/>
    <col min="5" max="5" width="28" style="129" customWidth="1"/>
    <col min="6" max="6" width="9.42578125" style="130" customWidth="1"/>
    <col min="7" max="7" width="18.7109375" style="128" customWidth="1" outlineLevel="1"/>
    <col min="8" max="8" width="6.85546875" style="131" customWidth="1"/>
    <col min="9" max="10" width="9.140625" style="131"/>
    <col min="11" max="11" width="15.85546875" style="131" bestFit="1" customWidth="1"/>
    <col min="12" max="12" width="9.28515625" style="131" customWidth="1"/>
    <col min="13" max="16384" width="9.140625" style="131"/>
  </cols>
  <sheetData>
    <row r="1" spans="1:7" x14ac:dyDescent="0.25">
      <c r="F1" s="141"/>
      <c r="G1" s="208"/>
    </row>
    <row r="2" spans="1:7" x14ac:dyDescent="0.25">
      <c r="A2" s="132" t="s">
        <v>1082</v>
      </c>
      <c r="B2" s="132" t="s">
        <v>930</v>
      </c>
      <c r="C2" s="132" t="s">
        <v>20</v>
      </c>
      <c r="D2" s="133" t="s">
        <v>959</v>
      </c>
      <c r="E2" s="133" t="s">
        <v>534</v>
      </c>
      <c r="F2" s="134" t="s">
        <v>593</v>
      </c>
      <c r="G2" s="206">
        <f ca="1">TODAY()</f>
        <v>45274</v>
      </c>
    </row>
    <row r="3" spans="1:7" ht="16.149999999999999" customHeight="1" x14ac:dyDescent="0.25">
      <c r="B3" s="132"/>
      <c r="C3" s="132"/>
      <c r="D3" s="133"/>
      <c r="E3" s="133"/>
      <c r="F3" s="134"/>
      <c r="G3" s="254">
        <f ca="1">G2-'Шкафы и переферия'!F2+6</f>
        <v>19</v>
      </c>
    </row>
    <row r="4" spans="1:7" ht="32.450000000000003" customHeight="1" outlineLevel="1" x14ac:dyDescent="0.25">
      <c r="A4" s="131" t="s">
        <v>1083</v>
      </c>
      <c r="B4" s="135" t="s">
        <v>931</v>
      </c>
      <c r="C4" s="135" t="s">
        <v>12</v>
      </c>
      <c r="D4" s="215" t="s">
        <v>498</v>
      </c>
      <c r="E4" s="218" t="s">
        <v>535</v>
      </c>
      <c r="F4" s="207" t="s">
        <v>595</v>
      </c>
      <c r="G4" s="255">
        <f ca="1">INDEX('Шкафы и переферия'!4:4,G$3)</f>
        <v>1</v>
      </c>
    </row>
    <row r="5" spans="1:7" ht="32.450000000000003" customHeight="1" outlineLevel="1" x14ac:dyDescent="0.25">
      <c r="A5" s="131" t="s">
        <v>1084</v>
      </c>
      <c r="B5" s="135" t="s">
        <v>931</v>
      </c>
      <c r="C5" s="135" t="s">
        <v>12</v>
      </c>
      <c r="D5" s="215" t="s">
        <v>499</v>
      </c>
      <c r="E5" s="218" t="s">
        <v>536</v>
      </c>
      <c r="F5" s="207" t="s">
        <v>595</v>
      </c>
      <c r="G5" s="255">
        <f ca="1">INDEX('Шкафы и переферия'!5:5,G$3)</f>
        <v>0</v>
      </c>
    </row>
    <row r="6" spans="1:7" ht="32.450000000000003" customHeight="1" outlineLevel="1" x14ac:dyDescent="0.25">
      <c r="A6" s="131" t="s">
        <v>1085</v>
      </c>
      <c r="B6" s="135" t="s">
        <v>931</v>
      </c>
      <c r="C6" s="135" t="s">
        <v>12</v>
      </c>
      <c r="D6" s="215" t="s">
        <v>500</v>
      </c>
      <c r="E6" s="218" t="s">
        <v>537</v>
      </c>
      <c r="F6" s="207" t="s">
        <v>595</v>
      </c>
      <c r="G6" s="255">
        <f ca="1">INDEX('Шкафы и переферия'!6:6,G$3)</f>
        <v>0</v>
      </c>
    </row>
    <row r="7" spans="1:7" ht="32.450000000000003" customHeight="1" outlineLevel="1" x14ac:dyDescent="0.25">
      <c r="A7" s="131" t="s">
        <v>1086</v>
      </c>
      <c r="B7" s="135" t="s">
        <v>931</v>
      </c>
      <c r="C7" s="135" t="s">
        <v>12</v>
      </c>
      <c r="D7" s="215" t="s">
        <v>501</v>
      </c>
      <c r="E7" s="218" t="s">
        <v>538</v>
      </c>
      <c r="F7" s="207" t="s">
        <v>595</v>
      </c>
      <c r="G7" s="255">
        <f ca="1">INDEX('Шкафы и переферия'!7:7,G$3)</f>
        <v>0</v>
      </c>
    </row>
    <row r="8" spans="1:7" ht="32.450000000000003" customHeight="1" outlineLevel="1" x14ac:dyDescent="0.25">
      <c r="A8" s="131" t="s">
        <v>1087</v>
      </c>
      <c r="B8" s="135" t="s">
        <v>931</v>
      </c>
      <c r="C8" s="135" t="s">
        <v>12</v>
      </c>
      <c r="D8" s="215" t="s">
        <v>502</v>
      </c>
      <c r="E8" s="218" t="s">
        <v>539</v>
      </c>
      <c r="F8" s="207" t="s">
        <v>595</v>
      </c>
      <c r="G8" s="255">
        <f ca="1">INDEX('Шкафы и переферия'!8:8,G$3)</f>
        <v>1</v>
      </c>
    </row>
    <row r="9" spans="1:7" ht="32.450000000000003" customHeight="1" outlineLevel="1" x14ac:dyDescent="0.25">
      <c r="A9" s="131" t="s">
        <v>1088</v>
      </c>
      <c r="B9" s="135" t="s">
        <v>931</v>
      </c>
      <c r="C9" s="135" t="s">
        <v>12</v>
      </c>
      <c r="D9" s="215" t="s">
        <v>503</v>
      </c>
      <c r="E9" s="218" t="s">
        <v>540</v>
      </c>
      <c r="F9" s="207" t="s">
        <v>595</v>
      </c>
      <c r="G9" s="255">
        <f ca="1">INDEX('Шкафы и переферия'!9:9,G$3)</f>
        <v>0</v>
      </c>
    </row>
    <row r="10" spans="1:7" ht="32.450000000000003" customHeight="1" outlineLevel="1" x14ac:dyDescent="0.25">
      <c r="A10" s="131" t="s">
        <v>1089</v>
      </c>
      <c r="B10" s="135" t="s">
        <v>931</v>
      </c>
      <c r="C10" s="135" t="s">
        <v>12</v>
      </c>
      <c r="D10" s="215" t="s">
        <v>504</v>
      </c>
      <c r="E10" s="218" t="s">
        <v>541</v>
      </c>
      <c r="F10" s="207" t="s">
        <v>595</v>
      </c>
      <c r="G10" s="255">
        <f ca="1">INDEX('Шкафы и переферия'!10:10,G$3)</f>
        <v>0</v>
      </c>
    </row>
    <row r="11" spans="1:7" ht="32.450000000000003" customHeight="1" outlineLevel="1" x14ac:dyDescent="0.25">
      <c r="A11" s="131" t="s">
        <v>1090</v>
      </c>
      <c r="B11" s="135" t="s">
        <v>931</v>
      </c>
      <c r="C11" s="135" t="s">
        <v>12</v>
      </c>
      <c r="D11" s="215" t="s">
        <v>505</v>
      </c>
      <c r="E11" s="218" t="s">
        <v>542</v>
      </c>
      <c r="F11" s="207" t="s">
        <v>595</v>
      </c>
      <c r="G11" s="255">
        <f ca="1">INDEX('Шкафы и переферия'!11:11,G$3)</f>
        <v>0</v>
      </c>
    </row>
    <row r="12" spans="1:7" ht="32.450000000000003" customHeight="1" outlineLevel="1" x14ac:dyDescent="0.25">
      <c r="A12" s="131" t="s">
        <v>1091</v>
      </c>
      <c r="B12" s="135" t="s">
        <v>931</v>
      </c>
      <c r="C12" s="135" t="s">
        <v>12</v>
      </c>
      <c r="D12" s="215" t="s">
        <v>506</v>
      </c>
      <c r="E12" s="218" t="s">
        <v>543</v>
      </c>
      <c r="F12" s="207" t="s">
        <v>595</v>
      </c>
      <c r="G12" s="255">
        <f ca="1">INDEX('Шкафы и переферия'!12:12,G$3)</f>
        <v>1</v>
      </c>
    </row>
    <row r="13" spans="1:7" ht="32.450000000000003" customHeight="1" outlineLevel="1" x14ac:dyDescent="0.25">
      <c r="A13" s="131" t="s">
        <v>1092</v>
      </c>
      <c r="B13" s="135" t="s">
        <v>931</v>
      </c>
      <c r="C13" s="135" t="s">
        <v>12</v>
      </c>
      <c r="D13" s="215" t="s">
        <v>507</v>
      </c>
      <c r="E13" s="218" t="s">
        <v>544</v>
      </c>
      <c r="F13" s="207" t="s">
        <v>595</v>
      </c>
      <c r="G13" s="255">
        <f ca="1">INDEX('Шкафы и переферия'!13:13,G$3)</f>
        <v>0</v>
      </c>
    </row>
    <row r="14" spans="1:7" ht="32.450000000000003" customHeight="1" outlineLevel="1" x14ac:dyDescent="0.25">
      <c r="A14" s="131" t="s">
        <v>1093</v>
      </c>
      <c r="B14" s="135" t="s">
        <v>931</v>
      </c>
      <c r="C14" s="135" t="s">
        <v>12</v>
      </c>
      <c r="D14" s="215" t="s">
        <v>508</v>
      </c>
      <c r="E14" s="218" t="s">
        <v>545</v>
      </c>
      <c r="F14" s="207" t="s">
        <v>595</v>
      </c>
      <c r="G14" s="255">
        <f ca="1">INDEX('Шкафы и переферия'!14:14,G$3)</f>
        <v>0</v>
      </c>
    </row>
    <row r="15" spans="1:7" ht="32.450000000000003" customHeight="1" outlineLevel="1" x14ac:dyDescent="0.25">
      <c r="A15" s="131" t="s">
        <v>1094</v>
      </c>
      <c r="B15" s="135" t="s">
        <v>931</v>
      </c>
      <c r="C15" s="135" t="s">
        <v>12</v>
      </c>
      <c r="D15" s="215" t="s">
        <v>509</v>
      </c>
      <c r="E15" s="218" t="s">
        <v>546</v>
      </c>
      <c r="F15" s="207" t="s">
        <v>595</v>
      </c>
      <c r="G15" s="255">
        <f ca="1">INDEX('Шкафы и переферия'!15:15,G$3)</f>
        <v>0</v>
      </c>
    </row>
    <row r="16" spans="1:7" ht="32.450000000000003" customHeight="1" outlineLevel="1" x14ac:dyDescent="0.25">
      <c r="A16" s="131" t="s">
        <v>1095</v>
      </c>
      <c r="B16" s="135" t="s">
        <v>931</v>
      </c>
      <c r="C16" s="135" t="s">
        <v>12</v>
      </c>
      <c r="D16" s="215" t="s">
        <v>510</v>
      </c>
      <c r="E16" s="218" t="s">
        <v>547</v>
      </c>
      <c r="F16" s="207" t="s">
        <v>595</v>
      </c>
      <c r="G16" s="255">
        <f ca="1">INDEX('Шкафы и переферия'!16:16,G$3)</f>
        <v>1</v>
      </c>
    </row>
    <row r="17" spans="1:7" ht="32.450000000000003" customHeight="1" outlineLevel="1" x14ac:dyDescent="0.25">
      <c r="A17" s="131" t="s">
        <v>1096</v>
      </c>
      <c r="B17" s="135" t="s">
        <v>931</v>
      </c>
      <c r="C17" s="135" t="s">
        <v>12</v>
      </c>
      <c r="D17" s="215" t="s">
        <v>511</v>
      </c>
      <c r="E17" s="218" t="s">
        <v>548</v>
      </c>
      <c r="F17" s="207" t="s">
        <v>595</v>
      </c>
      <c r="G17" s="255">
        <f ca="1">INDEX('Шкафы и переферия'!17:17,G$3)</f>
        <v>0</v>
      </c>
    </row>
    <row r="18" spans="1:7" ht="32.450000000000003" customHeight="1" outlineLevel="1" x14ac:dyDescent="0.25">
      <c r="A18" s="131" t="s">
        <v>1097</v>
      </c>
      <c r="B18" s="135" t="s">
        <v>931</v>
      </c>
      <c r="C18" s="135" t="s">
        <v>12</v>
      </c>
      <c r="D18" s="215" t="s">
        <v>512</v>
      </c>
      <c r="E18" s="218" t="s">
        <v>549</v>
      </c>
      <c r="F18" s="207" t="s">
        <v>595</v>
      </c>
      <c r="G18" s="255">
        <f ca="1">INDEX('Шкафы и переферия'!18:18,G$3)</f>
        <v>0</v>
      </c>
    </row>
    <row r="19" spans="1:7" ht="32.450000000000003" customHeight="1" outlineLevel="1" x14ac:dyDescent="0.25">
      <c r="A19" s="131" t="s">
        <v>1098</v>
      </c>
      <c r="B19" s="135" t="s">
        <v>931</v>
      </c>
      <c r="C19" s="135" t="s">
        <v>12</v>
      </c>
      <c r="D19" s="215" t="s">
        <v>513</v>
      </c>
      <c r="E19" s="218" t="s">
        <v>550</v>
      </c>
      <c r="F19" s="207" t="s">
        <v>595</v>
      </c>
      <c r="G19" s="255">
        <f ca="1">INDEX('Шкафы и переферия'!19:19,G$3)</f>
        <v>1</v>
      </c>
    </row>
    <row r="20" spans="1:7" ht="32.450000000000003" customHeight="1" outlineLevel="1" x14ac:dyDescent="0.25">
      <c r="A20" s="131" t="s">
        <v>1099</v>
      </c>
      <c r="B20" s="135" t="s">
        <v>931</v>
      </c>
      <c r="C20" s="135" t="s">
        <v>12</v>
      </c>
      <c r="D20" s="215" t="s">
        <v>514</v>
      </c>
      <c r="E20" s="218" t="s">
        <v>551</v>
      </c>
      <c r="F20" s="207" t="s">
        <v>595</v>
      </c>
      <c r="G20" s="255">
        <f ca="1">INDEX('Шкафы и переферия'!20:20,G$3)</f>
        <v>0</v>
      </c>
    </row>
    <row r="21" spans="1:7" ht="32.450000000000003" customHeight="1" outlineLevel="1" x14ac:dyDescent="0.25">
      <c r="A21" s="131" t="s">
        <v>1100</v>
      </c>
      <c r="B21" s="135" t="s">
        <v>931</v>
      </c>
      <c r="C21" s="135" t="s">
        <v>12</v>
      </c>
      <c r="D21" s="215" t="s">
        <v>515</v>
      </c>
      <c r="E21" s="218" t="s">
        <v>552</v>
      </c>
      <c r="F21" s="207" t="s">
        <v>595</v>
      </c>
      <c r="G21" s="255">
        <f ca="1">INDEX('Шкафы и переферия'!21:21,G$3)</f>
        <v>0</v>
      </c>
    </row>
    <row r="22" spans="1:7" ht="32.450000000000003" customHeight="1" outlineLevel="1" x14ac:dyDescent="0.25">
      <c r="A22" s="131" t="s">
        <v>1101</v>
      </c>
      <c r="B22" s="135" t="s">
        <v>931</v>
      </c>
      <c r="C22" s="135" t="s">
        <v>12</v>
      </c>
      <c r="D22" s="215" t="s">
        <v>516</v>
      </c>
      <c r="E22" s="218" t="s">
        <v>553</v>
      </c>
      <c r="F22" s="207" t="s">
        <v>595</v>
      </c>
      <c r="G22" s="255">
        <f ca="1">INDEX('Шкафы и переферия'!22:22,G$3)</f>
        <v>1</v>
      </c>
    </row>
    <row r="23" spans="1:7" ht="32.450000000000003" customHeight="1" outlineLevel="1" x14ac:dyDescent="0.25">
      <c r="A23" s="131" t="s">
        <v>1102</v>
      </c>
      <c r="B23" s="135" t="s">
        <v>931</v>
      </c>
      <c r="C23" s="135" t="s">
        <v>12</v>
      </c>
      <c r="D23" s="215" t="s">
        <v>517</v>
      </c>
      <c r="E23" s="218" t="s">
        <v>554</v>
      </c>
      <c r="F23" s="207" t="s">
        <v>595</v>
      </c>
      <c r="G23" s="255">
        <f ca="1">INDEX('Шкафы и переферия'!23:23,G$3)</f>
        <v>0</v>
      </c>
    </row>
    <row r="24" spans="1:7" ht="32.450000000000003" customHeight="1" outlineLevel="1" x14ac:dyDescent="0.25">
      <c r="A24" s="131" t="s">
        <v>1103</v>
      </c>
      <c r="B24" s="135" t="s">
        <v>931</v>
      </c>
      <c r="C24" s="135" t="s">
        <v>12</v>
      </c>
      <c r="D24" s="215" t="s">
        <v>518</v>
      </c>
      <c r="E24" s="218" t="s">
        <v>555</v>
      </c>
      <c r="F24" s="207" t="s">
        <v>595</v>
      </c>
      <c r="G24" s="255">
        <f ca="1">INDEX('Шкафы и переферия'!24:24,G$3)</f>
        <v>1</v>
      </c>
    </row>
    <row r="25" spans="1:7" ht="32.450000000000003" customHeight="1" outlineLevel="1" x14ac:dyDescent="0.25">
      <c r="A25" s="131" t="s">
        <v>1104</v>
      </c>
      <c r="B25" s="135" t="s">
        <v>931</v>
      </c>
      <c r="C25" s="135" t="s">
        <v>12</v>
      </c>
      <c r="D25" s="215" t="s">
        <v>519</v>
      </c>
      <c r="E25" s="218" t="s">
        <v>556</v>
      </c>
      <c r="F25" s="207" t="s">
        <v>595</v>
      </c>
      <c r="G25" s="255">
        <f ca="1">INDEX('Шкафы и переферия'!25:25,G$3)</f>
        <v>0</v>
      </c>
    </row>
    <row r="26" spans="1:7" ht="32.450000000000003" customHeight="1" outlineLevel="1" x14ac:dyDescent="0.25">
      <c r="A26" s="131" t="s">
        <v>1105</v>
      </c>
      <c r="B26" s="135" t="s">
        <v>931</v>
      </c>
      <c r="C26" s="135" t="s">
        <v>12</v>
      </c>
      <c r="D26" s="215" t="s">
        <v>520</v>
      </c>
      <c r="E26" s="218" t="s">
        <v>557</v>
      </c>
      <c r="F26" s="207" t="s">
        <v>595</v>
      </c>
      <c r="G26" s="255">
        <f ca="1">INDEX('Шкафы и переферия'!26:26,G$3)</f>
        <v>0</v>
      </c>
    </row>
    <row r="27" spans="1:7" ht="32.450000000000003" customHeight="1" outlineLevel="1" x14ac:dyDescent="0.25">
      <c r="A27" s="131" t="s">
        <v>1106</v>
      </c>
      <c r="B27" s="135" t="s">
        <v>931</v>
      </c>
      <c r="C27" s="135" t="s">
        <v>12</v>
      </c>
      <c r="D27" s="215" t="s">
        <v>521</v>
      </c>
      <c r="E27" s="218" t="s">
        <v>558</v>
      </c>
      <c r="F27" s="207" t="s">
        <v>595</v>
      </c>
      <c r="G27" s="255">
        <f ca="1">INDEX('Шкафы и переферия'!27:27,G$3)</f>
        <v>1</v>
      </c>
    </row>
    <row r="28" spans="1:7" ht="32.450000000000003" customHeight="1" outlineLevel="1" x14ac:dyDescent="0.25">
      <c r="A28" s="131" t="s">
        <v>1107</v>
      </c>
      <c r="B28" s="135" t="s">
        <v>931</v>
      </c>
      <c r="C28" s="135" t="s">
        <v>12</v>
      </c>
      <c r="D28" s="215" t="s">
        <v>522</v>
      </c>
      <c r="E28" s="218" t="s">
        <v>559</v>
      </c>
      <c r="F28" s="207" t="s">
        <v>595</v>
      </c>
      <c r="G28" s="255">
        <f ca="1">INDEX('Шкафы и переферия'!28:28,G$3)</f>
        <v>0</v>
      </c>
    </row>
    <row r="29" spans="1:7" ht="32.450000000000003" customHeight="1" outlineLevel="1" x14ac:dyDescent="0.25">
      <c r="A29" s="131" t="s">
        <v>1108</v>
      </c>
      <c r="B29" s="135" t="s">
        <v>931</v>
      </c>
      <c r="C29" s="135" t="s">
        <v>12</v>
      </c>
      <c r="D29" s="215" t="s">
        <v>981</v>
      </c>
      <c r="E29" s="218" t="s">
        <v>983</v>
      </c>
      <c r="F29" s="207" t="s">
        <v>595</v>
      </c>
      <c r="G29" s="255">
        <f ca="1">INDEX('Шкафы и переферия'!29:29,G$3)</f>
        <v>0</v>
      </c>
    </row>
    <row r="30" spans="1:7" ht="32.450000000000003" customHeight="1" outlineLevel="1" x14ac:dyDescent="0.25">
      <c r="A30" s="131" t="s">
        <v>1109</v>
      </c>
      <c r="B30" s="135" t="s">
        <v>931</v>
      </c>
      <c r="C30" s="135" t="s">
        <v>12</v>
      </c>
      <c r="D30" s="215" t="s">
        <v>982</v>
      </c>
      <c r="E30" s="218" t="s">
        <v>984</v>
      </c>
      <c r="F30" s="207" t="s">
        <v>595</v>
      </c>
      <c r="G30" s="255">
        <f ca="1">INDEX('Шкафы и переферия'!30:30,G$3)</f>
        <v>0</v>
      </c>
    </row>
    <row r="31" spans="1:7" ht="16.149999999999999" customHeight="1" outlineLevel="1" x14ac:dyDescent="0.25">
      <c r="A31" s="131" t="s">
        <v>1110</v>
      </c>
      <c r="B31" s="135" t="s">
        <v>931</v>
      </c>
      <c r="C31" s="135" t="s">
        <v>12</v>
      </c>
      <c r="D31" s="215" t="s">
        <v>497</v>
      </c>
      <c r="E31" s="218" t="s">
        <v>42</v>
      </c>
      <c r="F31" s="207" t="s">
        <v>595</v>
      </c>
      <c r="G31" s="255">
        <f ca="1">INDEX('Шкафы и переферия'!31:31,G$3)</f>
        <v>1</v>
      </c>
    </row>
    <row r="32" spans="1:7" ht="16.149999999999999" customHeight="1" outlineLevel="1" x14ac:dyDescent="0.25">
      <c r="A32" s="131" t="s">
        <v>1111</v>
      </c>
      <c r="B32" s="135" t="s">
        <v>931</v>
      </c>
      <c r="C32" s="135" t="s">
        <v>12</v>
      </c>
      <c r="D32" s="215" t="s">
        <v>922</v>
      </c>
      <c r="E32" s="218" t="s">
        <v>745</v>
      </c>
      <c r="F32" s="207" t="s">
        <v>595</v>
      </c>
      <c r="G32" s="255">
        <f ca="1">INDEX('Шкафы и переферия'!32:32,G$3)</f>
        <v>0</v>
      </c>
    </row>
    <row r="33" spans="1:7" ht="16.149999999999999" customHeight="1" outlineLevel="1" x14ac:dyDescent="0.25">
      <c r="A33" s="131" t="s">
        <v>1112</v>
      </c>
      <c r="B33" s="135" t="s">
        <v>940</v>
      </c>
      <c r="C33" s="135" t="s">
        <v>12</v>
      </c>
      <c r="D33" s="215" t="s">
        <v>523</v>
      </c>
      <c r="E33" s="218" t="s">
        <v>560</v>
      </c>
      <c r="F33" s="207" t="s">
        <v>595</v>
      </c>
      <c r="G33" s="255">
        <f ca="1">INDEX('Шкафы и переферия'!33:33,G$3)</f>
        <v>0</v>
      </c>
    </row>
    <row r="34" spans="1:7" ht="32.450000000000003" customHeight="1" outlineLevel="1" x14ac:dyDescent="0.25">
      <c r="A34" s="131" t="s">
        <v>1113</v>
      </c>
      <c r="B34" s="135" t="s">
        <v>940</v>
      </c>
      <c r="C34" s="135" t="s">
        <v>12</v>
      </c>
      <c r="D34" s="215" t="s">
        <v>625</v>
      </c>
      <c r="E34" s="218" t="s">
        <v>149</v>
      </c>
      <c r="F34" s="207" t="s">
        <v>595</v>
      </c>
      <c r="G34" s="255">
        <f ca="1">INDEX('Шкафы и переферия'!34:34,G$3)</f>
        <v>0</v>
      </c>
    </row>
    <row r="35" spans="1:7" ht="16.149999999999999" customHeight="1" outlineLevel="1" x14ac:dyDescent="0.25">
      <c r="A35" s="131" t="s">
        <v>1114</v>
      </c>
      <c r="B35" s="135" t="s">
        <v>940</v>
      </c>
      <c r="C35" s="135" t="s">
        <v>12</v>
      </c>
      <c r="D35" s="215" t="s">
        <v>1027</v>
      </c>
      <c r="E35" s="218" t="s">
        <v>1028</v>
      </c>
      <c r="F35" s="207" t="s">
        <v>595</v>
      </c>
      <c r="G35" s="255">
        <f ca="1">INDEX('Шкафы и переферия'!35:35,G$3)</f>
        <v>0</v>
      </c>
    </row>
    <row r="36" spans="1:7" ht="32.450000000000003" customHeight="1" outlineLevel="1" x14ac:dyDescent="0.25">
      <c r="A36" s="131" t="s">
        <v>1115</v>
      </c>
      <c r="B36" s="135" t="s">
        <v>931</v>
      </c>
      <c r="C36" s="135" t="s">
        <v>116</v>
      </c>
      <c r="D36" s="215" t="s">
        <v>524</v>
      </c>
      <c r="E36" s="218" t="s">
        <v>561</v>
      </c>
      <c r="F36" s="207" t="s">
        <v>595</v>
      </c>
      <c r="G36" s="255">
        <f ca="1">INDEX('Шкафы и переферия'!36:36,G$3)</f>
        <v>0</v>
      </c>
    </row>
    <row r="37" spans="1:7" ht="32.450000000000003" customHeight="1" outlineLevel="1" x14ac:dyDescent="0.25">
      <c r="A37" s="131" t="s">
        <v>1116</v>
      </c>
      <c r="B37" s="135" t="s">
        <v>931</v>
      </c>
      <c r="C37" s="135" t="s">
        <v>116</v>
      </c>
      <c r="D37" s="215" t="s">
        <v>525</v>
      </c>
      <c r="E37" s="218" t="s">
        <v>562</v>
      </c>
      <c r="F37" s="207" t="s">
        <v>595</v>
      </c>
      <c r="G37" s="255">
        <f ca="1">INDEX('Шкафы и переферия'!37:37,G$3)</f>
        <v>0</v>
      </c>
    </row>
    <row r="38" spans="1:7" ht="32.450000000000003" customHeight="1" outlineLevel="1" x14ac:dyDescent="0.25">
      <c r="A38" s="131" t="s">
        <v>1117</v>
      </c>
      <c r="B38" s="135" t="s">
        <v>931</v>
      </c>
      <c r="C38" s="135" t="s">
        <v>116</v>
      </c>
      <c r="D38" s="215" t="s">
        <v>526</v>
      </c>
      <c r="E38" s="218" t="s">
        <v>563</v>
      </c>
      <c r="F38" s="207" t="s">
        <v>595</v>
      </c>
      <c r="G38" s="255">
        <f ca="1">INDEX('Шкафы и переферия'!38:38,G$3)</f>
        <v>0</v>
      </c>
    </row>
    <row r="39" spans="1:7" ht="32.450000000000003" customHeight="1" outlineLevel="1" x14ac:dyDescent="0.25">
      <c r="A39" s="131" t="s">
        <v>1118</v>
      </c>
      <c r="B39" s="135" t="s">
        <v>931</v>
      </c>
      <c r="C39" s="135" t="s">
        <v>116</v>
      </c>
      <c r="D39" s="215" t="s">
        <v>527</v>
      </c>
      <c r="E39" s="218" t="s">
        <v>564</v>
      </c>
      <c r="F39" s="207" t="s">
        <v>595</v>
      </c>
      <c r="G39" s="255">
        <f ca="1">INDEX('Шкафы и переферия'!39:39,G$3)</f>
        <v>0</v>
      </c>
    </row>
    <row r="40" spans="1:7" ht="32.450000000000003" customHeight="1" outlineLevel="1" x14ac:dyDescent="0.25">
      <c r="A40" s="131" t="s">
        <v>1119</v>
      </c>
      <c r="B40" s="135" t="s">
        <v>931</v>
      </c>
      <c r="C40" s="135" t="s">
        <v>116</v>
      </c>
      <c r="D40" s="214" t="s">
        <v>528</v>
      </c>
      <c r="E40" s="218" t="s">
        <v>565</v>
      </c>
      <c r="F40" s="207" t="s">
        <v>595</v>
      </c>
      <c r="G40" s="255">
        <f ca="1">INDEX('Шкафы и переферия'!40:40,G$3)</f>
        <v>0</v>
      </c>
    </row>
    <row r="41" spans="1:7" ht="32.450000000000003" customHeight="1" outlineLevel="1" x14ac:dyDescent="0.25">
      <c r="A41" s="131" t="s">
        <v>1120</v>
      </c>
      <c r="B41" s="135" t="s">
        <v>931</v>
      </c>
      <c r="C41" s="135" t="s">
        <v>116</v>
      </c>
      <c r="D41" s="214" t="s">
        <v>529</v>
      </c>
      <c r="E41" s="218" t="s">
        <v>566</v>
      </c>
      <c r="F41" s="207" t="s">
        <v>595</v>
      </c>
      <c r="G41" s="255">
        <f ca="1">INDEX('Шкафы и переферия'!41:41,G$3)</f>
        <v>0</v>
      </c>
    </row>
    <row r="42" spans="1:7" ht="32.450000000000003" customHeight="1" outlineLevel="1" x14ac:dyDescent="0.25">
      <c r="A42" s="131" t="s">
        <v>1121</v>
      </c>
      <c r="B42" s="135" t="s">
        <v>931</v>
      </c>
      <c r="C42" s="135" t="s">
        <v>116</v>
      </c>
      <c r="D42" s="214" t="s">
        <v>530</v>
      </c>
      <c r="E42" s="218" t="s">
        <v>567</v>
      </c>
      <c r="F42" s="207" t="s">
        <v>595</v>
      </c>
      <c r="G42" s="255">
        <f ca="1">INDEX('Шкафы и переферия'!42:42,G$3)</f>
        <v>0</v>
      </c>
    </row>
    <row r="43" spans="1:7" ht="16.149999999999999" customHeight="1" outlineLevel="1" x14ac:dyDescent="0.25">
      <c r="A43" s="131" t="s">
        <v>1122</v>
      </c>
      <c r="B43" s="135" t="s">
        <v>940</v>
      </c>
      <c r="C43" s="135" t="s">
        <v>116</v>
      </c>
      <c r="D43" s="214" t="s">
        <v>531</v>
      </c>
      <c r="E43" s="218" t="s">
        <v>568</v>
      </c>
      <c r="F43" s="207" t="s">
        <v>595</v>
      </c>
      <c r="G43" s="255">
        <f ca="1">INDEX('Шкафы и переферия'!43:43,G$3)</f>
        <v>0</v>
      </c>
    </row>
    <row r="44" spans="1:7" ht="16.149999999999999" customHeight="1" outlineLevel="1" x14ac:dyDescent="0.25">
      <c r="A44" s="131" t="s">
        <v>1123</v>
      </c>
      <c r="B44" s="135" t="s">
        <v>940</v>
      </c>
      <c r="C44" s="135" t="s">
        <v>116</v>
      </c>
      <c r="D44" s="214" t="s">
        <v>532</v>
      </c>
      <c r="E44" s="218" t="s">
        <v>569</v>
      </c>
      <c r="F44" s="207" t="s">
        <v>595</v>
      </c>
      <c r="G44" s="255">
        <f ca="1">INDEX('Шкафы и переферия'!44:44,G$3)</f>
        <v>0</v>
      </c>
    </row>
    <row r="45" spans="1:7" ht="16.149999999999999" customHeight="1" outlineLevel="1" x14ac:dyDescent="0.25">
      <c r="A45" s="131" t="s">
        <v>1124</v>
      </c>
      <c r="B45" s="135" t="s">
        <v>940</v>
      </c>
      <c r="C45" s="135" t="s">
        <v>116</v>
      </c>
      <c r="D45" s="214" t="s">
        <v>533</v>
      </c>
      <c r="E45" s="218" t="s">
        <v>586</v>
      </c>
      <c r="F45" s="207" t="s">
        <v>595</v>
      </c>
      <c r="G45" s="255">
        <f ca="1">INDEX('Шкафы и переферия'!45:45,G$3)</f>
        <v>0</v>
      </c>
    </row>
    <row r="46" spans="1:7" ht="32.450000000000003" customHeight="1" outlineLevel="1" x14ac:dyDescent="0.25">
      <c r="A46" s="131" t="s">
        <v>1125</v>
      </c>
      <c r="B46" s="135" t="s">
        <v>1064</v>
      </c>
      <c r="C46" s="135" t="s">
        <v>116</v>
      </c>
      <c r="D46" s="214" t="s">
        <v>1029</v>
      </c>
      <c r="E46" s="218" t="s">
        <v>1030</v>
      </c>
      <c r="F46" s="207" t="s">
        <v>595</v>
      </c>
      <c r="G46" s="255">
        <f ca="1">INDEX('Шкафы и переферия'!46:46,G$3)</f>
        <v>0</v>
      </c>
    </row>
    <row r="47" spans="1:7" ht="16.149999999999999" customHeight="1" outlineLevel="1" x14ac:dyDescent="0.25">
      <c r="A47" s="131" t="s">
        <v>1126</v>
      </c>
      <c r="B47" s="135" t="s">
        <v>943</v>
      </c>
      <c r="C47" s="135" t="s">
        <v>116</v>
      </c>
      <c r="D47" s="214" t="s">
        <v>1031</v>
      </c>
      <c r="E47" s="218" t="s">
        <v>1032</v>
      </c>
      <c r="F47" s="207" t="s">
        <v>595</v>
      </c>
      <c r="G47" s="255">
        <f ca="1">INDEX('Шкафы и переферия'!47:47,G$3)</f>
        <v>0</v>
      </c>
    </row>
    <row r="48" spans="1:7" ht="16.149999999999999" customHeight="1" outlineLevel="1" x14ac:dyDescent="0.25">
      <c r="A48" s="131" t="s">
        <v>1127</v>
      </c>
      <c r="B48" s="135" t="s">
        <v>1065</v>
      </c>
      <c r="C48" s="135" t="s">
        <v>116</v>
      </c>
      <c r="D48" s="214" t="s">
        <v>570</v>
      </c>
      <c r="E48" s="218" t="s">
        <v>574</v>
      </c>
      <c r="F48" s="207" t="s">
        <v>595</v>
      </c>
      <c r="G48" s="255">
        <f ca="1">INDEX('Шкафы и переферия'!48:48,G$3)</f>
        <v>0</v>
      </c>
    </row>
    <row r="49" spans="1:7" ht="32.450000000000003" customHeight="1" outlineLevel="1" x14ac:dyDescent="0.25">
      <c r="A49" s="131" t="s">
        <v>1128</v>
      </c>
      <c r="B49" s="135" t="s">
        <v>1014</v>
      </c>
      <c r="C49" s="135" t="s">
        <v>116</v>
      </c>
      <c r="D49" s="214" t="s">
        <v>571</v>
      </c>
      <c r="E49" s="218" t="s">
        <v>575</v>
      </c>
      <c r="F49" s="207" t="s">
        <v>595</v>
      </c>
      <c r="G49" s="255">
        <f ca="1">INDEX('Шкафы и переферия'!49:49,G$3)</f>
        <v>0</v>
      </c>
    </row>
    <row r="50" spans="1:7" ht="16.149999999999999" customHeight="1" outlineLevel="1" x14ac:dyDescent="0.25">
      <c r="A50" s="131" t="s">
        <v>1129</v>
      </c>
      <c r="B50" s="135" t="s">
        <v>940</v>
      </c>
      <c r="C50" s="135" t="s">
        <v>116</v>
      </c>
      <c r="D50" s="214" t="s">
        <v>572</v>
      </c>
      <c r="E50" s="218" t="s">
        <v>576</v>
      </c>
      <c r="F50" s="207" t="s">
        <v>595</v>
      </c>
      <c r="G50" s="255">
        <f ca="1">INDEX('Шкафы и переферия'!50:50,G$3)</f>
        <v>12</v>
      </c>
    </row>
    <row r="51" spans="1:7" ht="16.149999999999999" customHeight="1" outlineLevel="1" x14ac:dyDescent="0.25">
      <c r="A51" s="131" t="s">
        <v>1130</v>
      </c>
      <c r="B51" s="135" t="s">
        <v>1026</v>
      </c>
      <c r="C51" s="135" t="s">
        <v>116</v>
      </c>
      <c r="D51" s="214" t="s">
        <v>573</v>
      </c>
      <c r="E51" s="218" t="s">
        <v>577</v>
      </c>
      <c r="F51" s="207" t="s">
        <v>595</v>
      </c>
      <c r="G51" s="255">
        <f ca="1">INDEX('Шкафы и переферия'!51:51,G$3)</f>
        <v>0</v>
      </c>
    </row>
    <row r="52" spans="1:7" ht="16.149999999999999" customHeight="1" outlineLevel="1" x14ac:dyDescent="0.25">
      <c r="A52" s="131" t="s">
        <v>1131</v>
      </c>
      <c r="B52" s="135" t="s">
        <v>941</v>
      </c>
      <c r="C52" s="135" t="s">
        <v>116</v>
      </c>
      <c r="D52" s="214" t="s">
        <v>602</v>
      </c>
      <c r="E52" s="218"/>
      <c r="F52" s="207" t="s">
        <v>595</v>
      </c>
      <c r="G52" s="255">
        <f ca="1">INDEX('Шкафы и переферия'!52:52,G$3)</f>
        <v>0</v>
      </c>
    </row>
    <row r="53" spans="1:7" ht="16.149999999999999" customHeight="1" outlineLevel="1" x14ac:dyDescent="0.25">
      <c r="A53" s="131" t="s">
        <v>1132</v>
      </c>
      <c r="B53" s="135" t="s">
        <v>941</v>
      </c>
      <c r="C53" s="135" t="s">
        <v>116</v>
      </c>
      <c r="D53" s="214" t="s">
        <v>603</v>
      </c>
      <c r="E53" s="218"/>
      <c r="F53" s="207" t="s">
        <v>595</v>
      </c>
      <c r="G53" s="255">
        <f ca="1">INDEX('Шкафы и переферия'!53:53,G$3)</f>
        <v>0</v>
      </c>
    </row>
    <row r="54" spans="1:7" ht="16.149999999999999" customHeight="1" outlineLevel="1" x14ac:dyDescent="0.25">
      <c r="A54" s="131" t="s">
        <v>1133</v>
      </c>
      <c r="B54" s="135" t="s">
        <v>940</v>
      </c>
      <c r="C54" s="135" t="s">
        <v>24</v>
      </c>
      <c r="D54" s="214" t="s">
        <v>578</v>
      </c>
      <c r="E54" s="218" t="s">
        <v>584</v>
      </c>
      <c r="F54" s="207" t="s">
        <v>595</v>
      </c>
      <c r="G54" s="255">
        <f ca="1">INDEX('Шкафы и переферия'!54:54,G$3)</f>
        <v>13</v>
      </c>
    </row>
    <row r="55" spans="1:7" ht="16.149999999999999" customHeight="1" outlineLevel="1" x14ac:dyDescent="0.25">
      <c r="A55" s="131" t="s">
        <v>1134</v>
      </c>
      <c r="B55" s="135" t="s">
        <v>940</v>
      </c>
      <c r="C55" s="135" t="s">
        <v>24</v>
      </c>
      <c r="D55" s="214" t="s">
        <v>239</v>
      </c>
      <c r="E55" s="218" t="s">
        <v>254</v>
      </c>
      <c r="F55" s="207" t="s">
        <v>595</v>
      </c>
      <c r="G55" s="255">
        <f ca="1">INDEX('Шкафы и переферия'!55:55,G$3)</f>
        <v>0</v>
      </c>
    </row>
    <row r="56" spans="1:7" ht="16.149999999999999" customHeight="1" outlineLevel="1" x14ac:dyDescent="0.25">
      <c r="A56" s="131" t="s">
        <v>1135</v>
      </c>
      <c r="B56" s="135" t="s">
        <v>940</v>
      </c>
      <c r="C56" s="135" t="s">
        <v>24</v>
      </c>
      <c r="D56" s="214" t="s">
        <v>72</v>
      </c>
      <c r="E56" s="218" t="s">
        <v>73</v>
      </c>
      <c r="F56" s="207" t="s">
        <v>595</v>
      </c>
      <c r="G56" s="255">
        <f ca="1">INDEX('Шкафы и переферия'!56:56,G$3)</f>
        <v>0</v>
      </c>
    </row>
    <row r="57" spans="1:7" ht="16.149999999999999" customHeight="1" outlineLevel="1" x14ac:dyDescent="0.25">
      <c r="A57" s="131" t="s">
        <v>1136</v>
      </c>
      <c r="B57" s="135" t="s">
        <v>940</v>
      </c>
      <c r="C57" s="135" t="s">
        <v>24</v>
      </c>
      <c r="D57" s="214" t="s">
        <v>579</v>
      </c>
      <c r="E57" s="218" t="s">
        <v>585</v>
      </c>
      <c r="F57" s="207" t="s">
        <v>595</v>
      </c>
      <c r="G57" s="255">
        <f ca="1">INDEX('Шкафы и переферия'!57:57,G$3)</f>
        <v>0</v>
      </c>
    </row>
    <row r="58" spans="1:7" ht="16.149999999999999" customHeight="1" outlineLevel="1" x14ac:dyDescent="0.25">
      <c r="A58" s="131" t="s">
        <v>1137</v>
      </c>
      <c r="B58" s="135" t="s">
        <v>940</v>
      </c>
      <c r="C58" s="135" t="s">
        <v>24</v>
      </c>
      <c r="D58" s="214" t="s">
        <v>531</v>
      </c>
      <c r="E58" s="218" t="s">
        <v>568</v>
      </c>
      <c r="F58" s="207" t="s">
        <v>595</v>
      </c>
      <c r="G58" s="255">
        <f ca="1">INDEX('Шкафы и переферия'!58:58,G$3)</f>
        <v>0</v>
      </c>
    </row>
    <row r="59" spans="1:7" ht="16.149999999999999" customHeight="1" outlineLevel="1" x14ac:dyDescent="0.25">
      <c r="A59" s="131" t="s">
        <v>1138</v>
      </c>
      <c r="B59" s="135" t="s">
        <v>940</v>
      </c>
      <c r="C59" s="135" t="s">
        <v>24</v>
      </c>
      <c r="D59" s="214" t="s">
        <v>533</v>
      </c>
      <c r="E59" s="218" t="s">
        <v>586</v>
      </c>
      <c r="F59" s="207" t="s">
        <v>595</v>
      </c>
      <c r="G59" s="255">
        <f ca="1">INDEX('Шкафы и переферия'!59:59,G$3)</f>
        <v>1</v>
      </c>
    </row>
    <row r="60" spans="1:7" ht="16.149999999999999" customHeight="1" outlineLevel="1" x14ac:dyDescent="0.25">
      <c r="A60" s="131" t="s">
        <v>1139</v>
      </c>
      <c r="B60" s="135" t="s">
        <v>940</v>
      </c>
      <c r="C60" s="135" t="s">
        <v>24</v>
      </c>
      <c r="D60" s="214" t="s">
        <v>532</v>
      </c>
      <c r="E60" s="218" t="s">
        <v>569</v>
      </c>
      <c r="F60" s="207" t="s">
        <v>595</v>
      </c>
      <c r="G60" s="255">
        <f ca="1">INDEX('Шкафы и переферия'!60:60,G$3)</f>
        <v>0</v>
      </c>
    </row>
    <row r="61" spans="1:7" ht="16.149999999999999" customHeight="1" outlineLevel="1" x14ac:dyDescent="0.25">
      <c r="A61" s="131" t="s">
        <v>1140</v>
      </c>
      <c r="B61" s="135" t="s">
        <v>940</v>
      </c>
      <c r="C61" s="135" t="s">
        <v>24</v>
      </c>
      <c r="D61" s="214" t="s">
        <v>573</v>
      </c>
      <c r="E61" s="218" t="s">
        <v>577</v>
      </c>
      <c r="F61" s="207" t="s">
        <v>595</v>
      </c>
      <c r="G61" s="255">
        <f ca="1">INDEX('Шкафы и переферия'!61:61,G$3)</f>
        <v>0</v>
      </c>
    </row>
    <row r="62" spans="1:7" ht="32.450000000000003" customHeight="1" outlineLevel="1" x14ac:dyDescent="0.25">
      <c r="A62" s="131" t="s">
        <v>1141</v>
      </c>
      <c r="B62" s="135" t="s">
        <v>1057</v>
      </c>
      <c r="C62" s="135" t="s">
        <v>24</v>
      </c>
      <c r="D62" s="214" t="s">
        <v>580</v>
      </c>
      <c r="E62" s="218" t="s">
        <v>587</v>
      </c>
      <c r="F62" s="207" t="s">
        <v>595</v>
      </c>
      <c r="G62" s="255">
        <f ca="1">INDEX('Шкафы и переферия'!62:62,G$3)</f>
        <v>0</v>
      </c>
    </row>
    <row r="63" spans="1:7" ht="33" outlineLevel="1" x14ac:dyDescent="0.25">
      <c r="A63" s="131" t="s">
        <v>1142</v>
      </c>
      <c r="B63" s="233" t="s">
        <v>940</v>
      </c>
      <c r="C63" s="233" t="s">
        <v>24</v>
      </c>
      <c r="D63" s="234" t="s">
        <v>1067</v>
      </c>
      <c r="E63" s="235" t="s">
        <v>588</v>
      </c>
      <c r="F63" s="207" t="s">
        <v>595</v>
      </c>
      <c r="G63" s="255">
        <f ca="1">INDEX('Шкафы и переферия'!63:63,G$3)</f>
        <v>0</v>
      </c>
    </row>
    <row r="64" spans="1:7" ht="32.450000000000003" customHeight="1" outlineLevel="1" x14ac:dyDescent="0.25">
      <c r="A64" s="131" t="s">
        <v>1143</v>
      </c>
      <c r="B64" s="135" t="s">
        <v>1057</v>
      </c>
      <c r="C64" s="135" t="s">
        <v>24</v>
      </c>
      <c r="D64" s="214" t="s">
        <v>581</v>
      </c>
      <c r="E64" s="218" t="s">
        <v>589</v>
      </c>
      <c r="F64" s="207" t="s">
        <v>595</v>
      </c>
      <c r="G64" s="255">
        <f ca="1">INDEX('Шкафы и переферия'!64:64,G$3)</f>
        <v>0</v>
      </c>
    </row>
    <row r="65" spans="1:7" ht="16.149999999999999" customHeight="1" outlineLevel="1" x14ac:dyDescent="0.25">
      <c r="A65" s="131" t="s">
        <v>1144</v>
      </c>
      <c r="B65" s="135" t="s">
        <v>1057</v>
      </c>
      <c r="C65" s="135" t="s">
        <v>24</v>
      </c>
      <c r="D65" s="214" t="s">
        <v>582</v>
      </c>
      <c r="E65" s="218" t="s">
        <v>590</v>
      </c>
      <c r="F65" s="207" t="s">
        <v>595</v>
      </c>
      <c r="G65" s="255">
        <f ca="1">INDEX('Шкафы и переферия'!65:65,G$3)</f>
        <v>13</v>
      </c>
    </row>
    <row r="66" spans="1:7" ht="32.450000000000003" customHeight="1" outlineLevel="1" x14ac:dyDescent="0.25">
      <c r="A66" s="131" t="s">
        <v>1145</v>
      </c>
      <c r="B66" s="135" t="s">
        <v>1057</v>
      </c>
      <c r="C66" s="135" t="s">
        <v>24</v>
      </c>
      <c r="D66" s="214" t="s">
        <v>583</v>
      </c>
      <c r="E66" s="218" t="s">
        <v>591</v>
      </c>
      <c r="F66" s="207" t="s">
        <v>595</v>
      </c>
      <c r="G66" s="255">
        <f ca="1">INDEX('Шкафы и переферия'!66:66,G$3)</f>
        <v>0</v>
      </c>
    </row>
    <row r="67" spans="1:7" ht="16.149999999999999" customHeight="1" outlineLevel="1" x14ac:dyDescent="0.25">
      <c r="A67" s="131" t="s">
        <v>1146</v>
      </c>
      <c r="B67" s="135" t="s">
        <v>941</v>
      </c>
      <c r="C67" s="135" t="s">
        <v>24</v>
      </c>
      <c r="D67" s="214" t="s">
        <v>1033</v>
      </c>
      <c r="E67" s="218" t="s">
        <v>1034</v>
      </c>
      <c r="F67" s="207" t="s">
        <v>595</v>
      </c>
      <c r="G67" s="255">
        <f ca="1">INDEX('Шкафы и переферия'!67:67,G$3)</f>
        <v>0</v>
      </c>
    </row>
    <row r="68" spans="1:7" ht="16.149999999999999" customHeight="1" outlineLevel="1" x14ac:dyDescent="0.25">
      <c r="A68" s="131" t="s">
        <v>1147</v>
      </c>
      <c r="B68" s="135" t="s">
        <v>941</v>
      </c>
      <c r="C68" s="135" t="s">
        <v>24</v>
      </c>
      <c r="D68" s="214" t="s">
        <v>1035</v>
      </c>
      <c r="E68" s="218" t="s">
        <v>1036</v>
      </c>
      <c r="F68" s="207" t="s">
        <v>595</v>
      </c>
      <c r="G68" s="255">
        <f ca="1">INDEX('Шкафы и переферия'!68:68,G$3)</f>
        <v>0</v>
      </c>
    </row>
    <row r="69" spans="1:7" ht="16.149999999999999" customHeight="1" outlineLevel="1" x14ac:dyDescent="0.25">
      <c r="A69" s="131" t="s">
        <v>1148</v>
      </c>
      <c r="B69" s="135" t="s">
        <v>940</v>
      </c>
      <c r="C69" s="135" t="s">
        <v>24</v>
      </c>
      <c r="D69" s="214" t="s">
        <v>570</v>
      </c>
      <c r="E69" s="218" t="s">
        <v>592</v>
      </c>
      <c r="F69" s="207" t="s">
        <v>595</v>
      </c>
      <c r="G69" s="255">
        <f ca="1">INDEX('Шкафы и переферия'!69:69,G$3)</f>
        <v>0</v>
      </c>
    </row>
    <row r="70" spans="1:7" ht="16.149999999999999" customHeight="1" outlineLevel="1" x14ac:dyDescent="0.25">
      <c r="A70" s="131" t="s">
        <v>1149</v>
      </c>
      <c r="B70" s="135" t="s">
        <v>939</v>
      </c>
      <c r="C70" s="135" t="s">
        <v>932</v>
      </c>
      <c r="D70" s="214" t="s">
        <v>933</v>
      </c>
      <c r="E70" s="218"/>
      <c r="F70" s="207" t="s">
        <v>595</v>
      </c>
      <c r="G70" s="255">
        <f ca="1">INDEX('Шкафы и переферия'!70:70,G$3)</f>
        <v>1</v>
      </c>
    </row>
    <row r="71" spans="1:7" ht="16.149999999999999" customHeight="1" outlineLevel="1" x14ac:dyDescent="0.25">
      <c r="A71" s="131" t="s">
        <v>1150</v>
      </c>
      <c r="B71" s="135" t="s">
        <v>940</v>
      </c>
      <c r="C71" s="135" t="s">
        <v>26</v>
      </c>
      <c r="D71" s="215" t="s">
        <v>623</v>
      </c>
      <c r="E71" s="218"/>
      <c r="F71" s="207" t="s">
        <v>595</v>
      </c>
      <c r="G71" s="255">
        <f ca="1">INDEX('Шкафы и переферия'!71:71,G$3)</f>
        <v>0</v>
      </c>
    </row>
    <row r="72" spans="1:7" ht="16.149999999999999" customHeight="1" outlineLevel="1" x14ac:dyDescent="0.25">
      <c r="A72" s="131" t="s">
        <v>1151</v>
      </c>
      <c r="B72" s="135" t="s">
        <v>940</v>
      </c>
      <c r="C72" s="135" t="s">
        <v>26</v>
      </c>
      <c r="D72" s="215" t="s">
        <v>622</v>
      </c>
      <c r="E72" s="218"/>
      <c r="F72" s="207" t="s">
        <v>595</v>
      </c>
      <c r="G72" s="255">
        <f ca="1">INDEX('Шкафы и переферия'!72:72,G$3)</f>
        <v>0</v>
      </c>
    </row>
    <row r="73" spans="1:7" ht="16.149999999999999" customHeight="1" outlineLevel="1" x14ac:dyDescent="0.25">
      <c r="A73" s="131" t="s">
        <v>1152</v>
      </c>
      <c r="B73" s="135" t="s">
        <v>940</v>
      </c>
      <c r="C73" s="135" t="s">
        <v>26</v>
      </c>
      <c r="D73" s="215" t="s">
        <v>624</v>
      </c>
      <c r="E73" s="218"/>
      <c r="F73" s="207" t="s">
        <v>594</v>
      </c>
      <c r="G73" s="255">
        <f ca="1">INDEX('Шкафы и переферия'!73:73,G$3)</f>
        <v>0</v>
      </c>
    </row>
    <row r="74" spans="1:7" ht="64.900000000000006" customHeight="1" outlineLevel="1" x14ac:dyDescent="0.25">
      <c r="A74" s="131" t="s">
        <v>1153</v>
      </c>
      <c r="B74" s="135" t="s">
        <v>940</v>
      </c>
      <c r="C74" s="135" t="s">
        <v>21</v>
      </c>
      <c r="D74" s="215" t="s">
        <v>1038</v>
      </c>
      <c r="E74" s="218" t="s">
        <v>1039</v>
      </c>
      <c r="F74" s="207" t="s">
        <v>595</v>
      </c>
      <c r="G74" s="255">
        <f ca="1">INDEX('Шкафы и переферия'!74:74,G$3)</f>
        <v>0</v>
      </c>
    </row>
    <row r="75" spans="1:7" ht="16.149999999999999" customHeight="1" outlineLevel="1" x14ac:dyDescent="0.25">
      <c r="A75" s="131" t="s">
        <v>1154</v>
      </c>
      <c r="B75" s="135" t="s">
        <v>940</v>
      </c>
      <c r="C75" s="135" t="s">
        <v>21</v>
      </c>
      <c r="D75" s="215" t="s">
        <v>1040</v>
      </c>
      <c r="E75" s="218" t="s">
        <v>1041</v>
      </c>
      <c r="F75" s="207" t="s">
        <v>595</v>
      </c>
      <c r="G75" s="255">
        <f ca="1">INDEX('Шкафы и переферия'!75:75,G$3)</f>
        <v>0</v>
      </c>
    </row>
    <row r="76" spans="1:7" ht="16.149999999999999" customHeight="1" outlineLevel="1" x14ac:dyDescent="0.25">
      <c r="A76" s="131" t="s">
        <v>1155</v>
      </c>
      <c r="B76" s="135" t="s">
        <v>940</v>
      </c>
      <c r="C76" s="135" t="s">
        <v>21</v>
      </c>
      <c r="D76" s="215" t="s">
        <v>1042</v>
      </c>
      <c r="E76" s="218" t="s">
        <v>1043</v>
      </c>
      <c r="F76" s="207" t="s">
        <v>595</v>
      </c>
      <c r="G76" s="255">
        <f ca="1">INDEX('Шкафы и переферия'!76:76,G$3)</f>
        <v>1</v>
      </c>
    </row>
    <row r="77" spans="1:7" ht="16.149999999999999" customHeight="1" outlineLevel="1" x14ac:dyDescent="0.25">
      <c r="A77" s="131" t="s">
        <v>1156</v>
      </c>
      <c r="B77" s="135" t="s">
        <v>940</v>
      </c>
      <c r="C77" s="135" t="s">
        <v>21</v>
      </c>
      <c r="D77" s="215" t="s">
        <v>1044</v>
      </c>
      <c r="E77" s="218"/>
      <c r="F77" s="207" t="s">
        <v>595</v>
      </c>
      <c r="G77" s="255">
        <f ca="1">INDEX('Шкафы и переферия'!77:77,G$3)</f>
        <v>0</v>
      </c>
    </row>
    <row r="78" spans="1:7" ht="16.149999999999999" customHeight="1" outlineLevel="1" x14ac:dyDescent="0.25">
      <c r="A78" s="131" t="s">
        <v>1157</v>
      </c>
      <c r="B78" s="135" t="s">
        <v>940</v>
      </c>
      <c r="C78" s="135" t="s">
        <v>21</v>
      </c>
      <c r="D78" s="215" t="s">
        <v>620</v>
      </c>
      <c r="E78" s="218" t="s">
        <v>45</v>
      </c>
      <c r="F78" s="207" t="s">
        <v>595</v>
      </c>
      <c r="G78" s="255">
        <f ca="1">INDEX('Шкафы и переферия'!78:78,G$3)</f>
        <v>0</v>
      </c>
    </row>
    <row r="79" spans="1:7" ht="16.149999999999999" customHeight="1" outlineLevel="1" x14ac:dyDescent="0.25">
      <c r="A79" s="131" t="s">
        <v>1158</v>
      </c>
      <c r="B79" s="135" t="s">
        <v>940</v>
      </c>
      <c r="C79" s="135" t="s">
        <v>21</v>
      </c>
      <c r="D79" s="215" t="s">
        <v>621</v>
      </c>
      <c r="E79" s="218" t="s">
        <v>199</v>
      </c>
      <c r="F79" s="207" t="s">
        <v>595</v>
      </c>
      <c r="G79" s="255">
        <f ca="1">INDEX('Шкафы и переферия'!79:79,G$3)</f>
        <v>0</v>
      </c>
    </row>
    <row r="80" spans="1:7" ht="16.149999999999999" customHeight="1" outlineLevel="1" x14ac:dyDescent="0.25">
      <c r="A80" s="131" t="s">
        <v>1159</v>
      </c>
      <c r="B80" s="135" t="s">
        <v>940</v>
      </c>
      <c r="C80" s="135" t="s">
        <v>21</v>
      </c>
      <c r="D80" s="215" t="s">
        <v>619</v>
      </c>
      <c r="E80" s="218" t="s">
        <v>46</v>
      </c>
      <c r="F80" s="207" t="s">
        <v>595</v>
      </c>
      <c r="G80" s="255">
        <f ca="1">INDEX('Шкафы и переферия'!80:80,G$3)</f>
        <v>1</v>
      </c>
    </row>
    <row r="81" spans="1:7" ht="16.149999999999999" customHeight="1" outlineLevel="1" x14ac:dyDescent="0.25">
      <c r="A81" s="131" t="s">
        <v>1160</v>
      </c>
      <c r="B81" s="135" t="s">
        <v>940</v>
      </c>
      <c r="C81" s="135" t="s">
        <v>21</v>
      </c>
      <c r="D81" s="215" t="s">
        <v>618</v>
      </c>
      <c r="E81" s="218" t="s">
        <v>200</v>
      </c>
      <c r="F81" s="207" t="s">
        <v>595</v>
      </c>
      <c r="G81" s="255">
        <f ca="1">INDEX('Шкафы и переферия'!81:81,G$3)</f>
        <v>0</v>
      </c>
    </row>
    <row r="82" spans="1:7" ht="16.149999999999999" customHeight="1" outlineLevel="1" x14ac:dyDescent="0.25">
      <c r="A82" s="131" t="s">
        <v>1161</v>
      </c>
      <c r="B82" s="135" t="s">
        <v>940</v>
      </c>
      <c r="C82" s="135" t="s">
        <v>21</v>
      </c>
      <c r="D82" s="215" t="s">
        <v>617</v>
      </c>
      <c r="E82" s="218" t="s">
        <v>201</v>
      </c>
      <c r="F82" s="207" t="s">
        <v>595</v>
      </c>
      <c r="G82" s="255">
        <f ca="1">INDEX('Шкафы и переферия'!82:82,G$3)</f>
        <v>0</v>
      </c>
    </row>
    <row r="83" spans="1:7" ht="16.149999999999999" customHeight="1" outlineLevel="1" x14ac:dyDescent="0.25">
      <c r="A83" s="131" t="s">
        <v>1162</v>
      </c>
      <c r="B83" s="135" t="s">
        <v>940</v>
      </c>
      <c r="C83" s="135" t="s">
        <v>21</v>
      </c>
      <c r="D83" s="215" t="s">
        <v>616</v>
      </c>
      <c r="E83" s="218" t="s">
        <v>202</v>
      </c>
      <c r="F83" s="207" t="s">
        <v>595</v>
      </c>
      <c r="G83" s="255">
        <f ca="1">INDEX('Шкафы и переферия'!83:83,G$3)</f>
        <v>0</v>
      </c>
    </row>
    <row r="84" spans="1:7" ht="16.149999999999999" customHeight="1" outlineLevel="1" x14ac:dyDescent="0.25">
      <c r="A84" s="131" t="s">
        <v>1163</v>
      </c>
      <c r="B84" s="135" t="s">
        <v>940</v>
      </c>
      <c r="C84" s="135" t="s">
        <v>21</v>
      </c>
      <c r="D84" s="215" t="s">
        <v>1053</v>
      </c>
      <c r="E84" s="218" t="s">
        <v>1037</v>
      </c>
      <c r="F84" s="207" t="s">
        <v>595</v>
      </c>
      <c r="G84" s="255">
        <f ca="1">INDEX('Шкафы и переферия'!84:84,G$3)</f>
        <v>0</v>
      </c>
    </row>
    <row r="85" spans="1:7" ht="32.450000000000003" customHeight="1" outlineLevel="1" x14ac:dyDescent="0.25">
      <c r="A85" s="131" t="s">
        <v>1164</v>
      </c>
      <c r="B85" s="135" t="s">
        <v>1058</v>
      </c>
      <c r="C85" s="135" t="s">
        <v>21</v>
      </c>
      <c r="D85" s="215" t="s">
        <v>1056</v>
      </c>
      <c r="E85" s="218" t="s">
        <v>597</v>
      </c>
      <c r="F85" s="207" t="s">
        <v>595</v>
      </c>
      <c r="G85" s="255">
        <f ca="1">INDEX('Шкафы и переферия'!85:85,G$3)</f>
        <v>1</v>
      </c>
    </row>
    <row r="86" spans="1:7" ht="32.450000000000003" customHeight="1" outlineLevel="1" x14ac:dyDescent="0.25">
      <c r="A86" s="131" t="s">
        <v>1165</v>
      </c>
      <c r="B86" s="135" t="s">
        <v>1058</v>
      </c>
      <c r="C86" s="135" t="s">
        <v>21</v>
      </c>
      <c r="D86" s="215" t="s">
        <v>1055</v>
      </c>
      <c r="E86" s="218" t="s">
        <v>204</v>
      </c>
      <c r="F86" s="207" t="s">
        <v>595</v>
      </c>
      <c r="G86" s="255">
        <f ca="1">INDEX('Шкафы и переферия'!86:86,G$3)</f>
        <v>0</v>
      </c>
    </row>
    <row r="87" spans="1:7" ht="51" customHeight="1" outlineLevel="1" x14ac:dyDescent="0.25">
      <c r="A87" s="131" t="s">
        <v>1166</v>
      </c>
      <c r="B87" s="135" t="s">
        <v>1058</v>
      </c>
      <c r="C87" s="135" t="s">
        <v>21</v>
      </c>
      <c r="D87" s="215" t="s">
        <v>1054</v>
      </c>
      <c r="E87" s="218" t="s">
        <v>598</v>
      </c>
      <c r="F87" s="207" t="s">
        <v>595</v>
      </c>
      <c r="G87" s="255">
        <f ca="1">INDEX('Шкафы и переферия'!87:87,G$3)</f>
        <v>0</v>
      </c>
    </row>
    <row r="88" spans="1:7" ht="32.450000000000003" customHeight="1" outlineLevel="1" x14ac:dyDescent="0.25">
      <c r="A88" s="131" t="s">
        <v>1167</v>
      </c>
      <c r="B88" s="135" t="s">
        <v>1058</v>
      </c>
      <c r="C88" s="135" t="s">
        <v>21</v>
      </c>
      <c r="D88" s="215" t="s">
        <v>613</v>
      </c>
      <c r="E88" s="218" t="s">
        <v>207</v>
      </c>
      <c r="F88" s="207" t="s">
        <v>595</v>
      </c>
      <c r="G88" s="255">
        <f ca="1">INDEX('Шкафы и переферия'!88:88,G$3)</f>
        <v>0</v>
      </c>
    </row>
    <row r="89" spans="1:7" ht="32.450000000000003" customHeight="1" outlineLevel="1" x14ac:dyDescent="0.25">
      <c r="A89" s="131" t="s">
        <v>1168</v>
      </c>
      <c r="B89" s="135" t="s">
        <v>1058</v>
      </c>
      <c r="C89" s="135" t="s">
        <v>21</v>
      </c>
      <c r="D89" s="215" t="s">
        <v>612</v>
      </c>
      <c r="E89" s="218" t="s">
        <v>208</v>
      </c>
      <c r="F89" s="207" t="s">
        <v>595</v>
      </c>
      <c r="G89" s="255">
        <f ca="1">INDEX('Шкафы и переферия'!89:89,G$3)</f>
        <v>1</v>
      </c>
    </row>
    <row r="90" spans="1:7" ht="16.149999999999999" customHeight="1" outlineLevel="1" x14ac:dyDescent="0.25">
      <c r="A90" s="131" t="s">
        <v>1169</v>
      </c>
      <c r="B90" s="135" t="s">
        <v>1058</v>
      </c>
      <c r="C90" s="135" t="s">
        <v>21</v>
      </c>
      <c r="D90" s="215" t="s">
        <v>611</v>
      </c>
      <c r="E90" s="218" t="s">
        <v>49</v>
      </c>
      <c r="F90" s="207" t="s">
        <v>595</v>
      </c>
      <c r="G90" s="255">
        <f ca="1">INDEX('Шкафы и переферия'!90:90,G$3)</f>
        <v>0</v>
      </c>
    </row>
    <row r="91" spans="1:7" ht="16.149999999999999" customHeight="1" outlineLevel="1" x14ac:dyDescent="0.25">
      <c r="A91" s="131" t="s">
        <v>1170</v>
      </c>
      <c r="B91" s="135" t="s">
        <v>940</v>
      </c>
      <c r="C91" s="135" t="s">
        <v>21</v>
      </c>
      <c r="D91" s="215" t="s">
        <v>614</v>
      </c>
      <c r="E91" s="218" t="s">
        <v>599</v>
      </c>
      <c r="F91" s="207" t="s">
        <v>595</v>
      </c>
      <c r="G91" s="255">
        <f ca="1">INDEX('Шкафы и переферия'!91:91,G$3)</f>
        <v>0</v>
      </c>
    </row>
    <row r="92" spans="1:7" ht="16.149999999999999" customHeight="1" outlineLevel="1" x14ac:dyDescent="0.25">
      <c r="A92" s="131" t="s">
        <v>1171</v>
      </c>
      <c r="B92" s="135" t="s">
        <v>941</v>
      </c>
      <c r="C92" s="135" t="s">
        <v>21</v>
      </c>
      <c r="D92" s="215" t="s">
        <v>596</v>
      </c>
      <c r="E92" s="218" t="s">
        <v>600</v>
      </c>
      <c r="F92" s="207" t="s">
        <v>595</v>
      </c>
      <c r="G92" s="255">
        <f ca="1">INDEX('Шкафы и переферия'!92:92,G$3)</f>
        <v>1</v>
      </c>
    </row>
    <row r="93" spans="1:7" ht="16.149999999999999" customHeight="1" outlineLevel="1" x14ac:dyDescent="0.25">
      <c r="A93" s="131" t="s">
        <v>1172</v>
      </c>
      <c r="B93" s="135" t="s">
        <v>940</v>
      </c>
      <c r="C93" s="135" t="s">
        <v>21</v>
      </c>
      <c r="D93" s="215" t="s">
        <v>615</v>
      </c>
      <c r="E93" s="218" t="s">
        <v>601</v>
      </c>
      <c r="F93" s="207" t="s">
        <v>595</v>
      </c>
      <c r="G93" s="255">
        <f ca="1">INDEX('Шкафы и переферия'!93:93,G$3)</f>
        <v>0</v>
      </c>
    </row>
    <row r="94" spans="1:7" ht="32.450000000000003" customHeight="1" outlineLevel="1" x14ac:dyDescent="0.25">
      <c r="A94" s="131" t="s">
        <v>1173</v>
      </c>
      <c r="B94" s="135" t="s">
        <v>931</v>
      </c>
      <c r="C94" s="135" t="s">
        <v>25</v>
      </c>
      <c r="D94" s="215" t="s">
        <v>609</v>
      </c>
      <c r="E94" s="218" t="s">
        <v>92</v>
      </c>
      <c r="F94" s="207" t="s">
        <v>595</v>
      </c>
      <c r="G94" s="255">
        <f ca="1">INDEX('Шкафы и переферия'!94:94,G$3)</f>
        <v>0</v>
      </c>
    </row>
    <row r="95" spans="1:7" ht="32.450000000000003" customHeight="1" outlineLevel="1" x14ac:dyDescent="0.25">
      <c r="A95" s="131" t="s">
        <v>1174</v>
      </c>
      <c r="B95" s="135" t="s">
        <v>931</v>
      </c>
      <c r="C95" s="135" t="s">
        <v>25</v>
      </c>
      <c r="D95" s="214" t="s">
        <v>610</v>
      </c>
      <c r="E95" s="218" t="s">
        <v>240</v>
      </c>
      <c r="F95" s="207" t="s">
        <v>595</v>
      </c>
      <c r="G95" s="255">
        <f ca="1">INDEX('Шкафы и переферия'!95:95,G$3)</f>
        <v>1</v>
      </c>
    </row>
    <row r="96" spans="1:7" ht="16.149999999999999" customHeight="1" outlineLevel="1" x14ac:dyDescent="0.25">
      <c r="A96" s="131" t="s">
        <v>1175</v>
      </c>
      <c r="B96" s="135" t="s">
        <v>931</v>
      </c>
      <c r="C96" s="135" t="s">
        <v>25</v>
      </c>
      <c r="D96" s="214" t="s">
        <v>1045</v>
      </c>
      <c r="E96" s="218" t="s">
        <v>1046</v>
      </c>
      <c r="F96" s="207" t="s">
        <v>595</v>
      </c>
      <c r="G96" s="255">
        <f ca="1">INDEX('Шкафы и переферия'!96:96,G$3)</f>
        <v>0</v>
      </c>
    </row>
    <row r="97" spans="1:7" ht="48.6" customHeight="1" outlineLevel="1" x14ac:dyDescent="0.25">
      <c r="A97" s="131" t="s">
        <v>1176</v>
      </c>
      <c r="B97" s="135" t="s">
        <v>940</v>
      </c>
      <c r="C97" s="135" t="s">
        <v>25</v>
      </c>
      <c r="D97" s="215" t="s">
        <v>923</v>
      </c>
      <c r="E97" s="218" t="s">
        <v>1047</v>
      </c>
      <c r="F97" s="207" t="s">
        <v>595</v>
      </c>
      <c r="G97" s="255">
        <f ca="1">INDEX('Шкафы и переферия'!97:97,G$3)</f>
        <v>0</v>
      </c>
    </row>
    <row r="98" spans="1:7" ht="16.149999999999999" customHeight="1" outlineLevel="1" x14ac:dyDescent="0.25">
      <c r="A98" s="131" t="s">
        <v>1177</v>
      </c>
      <c r="B98" s="135" t="s">
        <v>940</v>
      </c>
      <c r="C98" s="135" t="s">
        <v>25</v>
      </c>
      <c r="D98" s="215" t="s">
        <v>924</v>
      </c>
      <c r="E98" s="218" t="s">
        <v>86</v>
      </c>
      <c r="F98" s="207" t="s">
        <v>595</v>
      </c>
      <c r="G98" s="255">
        <f ca="1">INDEX('Шкафы и переферия'!98:98,G$3)</f>
        <v>0</v>
      </c>
    </row>
    <row r="99" spans="1:7" ht="97.15" customHeight="1" outlineLevel="1" x14ac:dyDescent="0.25">
      <c r="A99" s="131" t="s">
        <v>1178</v>
      </c>
      <c r="B99" s="135" t="s">
        <v>940</v>
      </c>
      <c r="C99" s="135" t="s">
        <v>25</v>
      </c>
      <c r="D99" s="215" t="s">
        <v>607</v>
      </c>
      <c r="E99" s="218" t="s">
        <v>604</v>
      </c>
      <c r="F99" s="207" t="s">
        <v>605</v>
      </c>
      <c r="G99" s="255">
        <f ca="1">INDEX('Шкафы и переферия'!99:99,G$3)</f>
        <v>0</v>
      </c>
    </row>
    <row r="100" spans="1:7" ht="32.450000000000003" customHeight="1" outlineLevel="1" x14ac:dyDescent="0.25">
      <c r="A100" s="131" t="s">
        <v>1179</v>
      </c>
      <c r="B100" s="135" t="s">
        <v>940</v>
      </c>
      <c r="C100" s="135" t="s">
        <v>25</v>
      </c>
      <c r="D100" s="215" t="s">
        <v>608</v>
      </c>
      <c r="E100" s="218" t="s">
        <v>606</v>
      </c>
      <c r="F100" s="207" t="s">
        <v>605</v>
      </c>
      <c r="G100" s="255">
        <f ca="1">INDEX('Шкафы и переферия'!100:100,G$3)</f>
        <v>0</v>
      </c>
    </row>
    <row r="101" spans="1:7" ht="129.6" customHeight="1" outlineLevel="1" x14ac:dyDescent="0.25">
      <c r="A101" s="131" t="s">
        <v>1180</v>
      </c>
      <c r="B101" s="135" t="s">
        <v>940</v>
      </c>
      <c r="C101" s="135" t="s">
        <v>25</v>
      </c>
      <c r="D101" s="215" t="s">
        <v>1048</v>
      </c>
      <c r="E101" s="218" t="s">
        <v>1049</v>
      </c>
      <c r="F101" s="207" t="s">
        <v>605</v>
      </c>
      <c r="G101" s="255">
        <f ca="1">INDEX('Шкафы и переферия'!101:101,G$3)</f>
        <v>1</v>
      </c>
    </row>
    <row r="102" spans="1:7" ht="16.149999999999999" customHeight="1" outlineLevel="1" x14ac:dyDescent="0.25">
      <c r="A102" s="131" t="s">
        <v>1181</v>
      </c>
      <c r="B102" s="135" t="s">
        <v>940</v>
      </c>
      <c r="C102" s="135" t="s">
        <v>25</v>
      </c>
      <c r="D102" s="215" t="s">
        <v>225</v>
      </c>
      <c r="E102" s="218" t="s">
        <v>626</v>
      </c>
      <c r="F102" s="207" t="s">
        <v>595</v>
      </c>
      <c r="G102" s="255">
        <f ca="1">INDEX('Шкафы и переферия'!102:102,G$3)</f>
        <v>0</v>
      </c>
    </row>
    <row r="103" spans="1:7" ht="32.450000000000003" customHeight="1" outlineLevel="1" x14ac:dyDescent="0.25">
      <c r="A103" s="131" t="s">
        <v>1182</v>
      </c>
      <c r="B103" s="135" t="s">
        <v>940</v>
      </c>
      <c r="C103" s="135" t="s">
        <v>25</v>
      </c>
      <c r="D103" s="215" t="s">
        <v>627</v>
      </c>
      <c r="E103" s="218" t="s">
        <v>629</v>
      </c>
      <c r="F103" s="207" t="s">
        <v>595</v>
      </c>
      <c r="G103" s="255">
        <f ca="1">INDEX('Шкафы и переферия'!103:103,G$3)</f>
        <v>0</v>
      </c>
    </row>
    <row r="104" spans="1:7" ht="32.450000000000003" customHeight="1" outlineLevel="1" x14ac:dyDescent="0.25">
      <c r="A104" s="131" t="s">
        <v>1183</v>
      </c>
      <c r="B104" s="135" t="s">
        <v>940</v>
      </c>
      <c r="C104" s="135" t="s">
        <v>25</v>
      </c>
      <c r="D104" s="215" t="s">
        <v>227</v>
      </c>
      <c r="E104" s="218" t="s">
        <v>80</v>
      </c>
      <c r="F104" s="207" t="s">
        <v>595</v>
      </c>
      <c r="G104" s="255">
        <f ca="1">INDEX('Шкафы и переферия'!104:104,G$3)</f>
        <v>0</v>
      </c>
    </row>
    <row r="105" spans="1:7" ht="32.450000000000003" customHeight="1" outlineLevel="1" x14ac:dyDescent="0.25">
      <c r="A105" s="131" t="s">
        <v>1184</v>
      </c>
      <c r="B105" s="135" t="s">
        <v>940</v>
      </c>
      <c r="C105" s="135" t="s">
        <v>25</v>
      </c>
      <c r="D105" s="215" t="s">
        <v>628</v>
      </c>
      <c r="E105" s="218" t="s">
        <v>630</v>
      </c>
      <c r="F105" s="207" t="s">
        <v>595</v>
      </c>
      <c r="G105" s="255">
        <f ca="1">INDEX('Шкафы и переферия'!105:105,G$3)</f>
        <v>1</v>
      </c>
    </row>
    <row r="106" spans="1:7" ht="32.450000000000003" customHeight="1" outlineLevel="1" x14ac:dyDescent="0.25">
      <c r="A106" s="131" t="s">
        <v>1185</v>
      </c>
      <c r="B106" s="135" t="s">
        <v>940</v>
      </c>
      <c r="C106" s="135" t="s">
        <v>25</v>
      </c>
      <c r="D106" s="215" t="s">
        <v>229</v>
      </c>
      <c r="E106" s="218" t="s">
        <v>246</v>
      </c>
      <c r="F106" s="207" t="s">
        <v>595</v>
      </c>
      <c r="G106" s="255">
        <f ca="1">INDEX('Шкафы и переферия'!106:106,G$3)</f>
        <v>0</v>
      </c>
    </row>
    <row r="107" spans="1:7" ht="32.450000000000003" customHeight="1" outlineLevel="1" x14ac:dyDescent="0.25">
      <c r="A107" s="131" t="s">
        <v>1186</v>
      </c>
      <c r="B107" s="135" t="s">
        <v>1063</v>
      </c>
      <c r="C107" s="135" t="s">
        <v>25</v>
      </c>
      <c r="D107" s="215" t="s">
        <v>633</v>
      </c>
      <c r="E107" s="218" t="s">
        <v>631</v>
      </c>
      <c r="F107" s="207" t="s">
        <v>595</v>
      </c>
      <c r="G107" s="255">
        <f ca="1">INDEX('Шкафы и переферия'!107:107,G$3)</f>
        <v>0</v>
      </c>
    </row>
    <row r="108" spans="1:7" ht="32.450000000000003" customHeight="1" outlineLevel="1" x14ac:dyDescent="0.25">
      <c r="A108" s="131" t="s">
        <v>1187</v>
      </c>
      <c r="B108" s="135" t="s">
        <v>1062</v>
      </c>
      <c r="C108" s="135" t="s">
        <v>25</v>
      </c>
      <c r="D108" s="215" t="s">
        <v>634</v>
      </c>
      <c r="E108" s="218" t="s">
        <v>632</v>
      </c>
      <c r="F108" s="207" t="s">
        <v>595</v>
      </c>
      <c r="G108" s="255">
        <f ca="1">INDEX('Шкафы и переферия'!108:108,G$3)</f>
        <v>0</v>
      </c>
    </row>
    <row r="109" spans="1:7" ht="16.149999999999999" customHeight="1" outlineLevel="1" x14ac:dyDescent="0.25">
      <c r="A109" s="131" t="s">
        <v>1188</v>
      </c>
      <c r="B109" s="135" t="s">
        <v>940</v>
      </c>
      <c r="C109" s="135" t="s">
        <v>25</v>
      </c>
      <c r="D109" s="215" t="s">
        <v>231</v>
      </c>
      <c r="E109" s="218" t="s">
        <v>636</v>
      </c>
      <c r="F109" s="207" t="s">
        <v>595</v>
      </c>
      <c r="G109" s="255">
        <f ca="1">INDEX('Шкафы и переферия'!109:109,G$3)</f>
        <v>1</v>
      </c>
    </row>
    <row r="110" spans="1:7" ht="32.450000000000003" customHeight="1" outlineLevel="1" x14ac:dyDescent="0.25">
      <c r="A110" s="131" t="s">
        <v>1189</v>
      </c>
      <c r="B110" s="135" t="s">
        <v>985</v>
      </c>
      <c r="C110" s="135" t="s">
        <v>25</v>
      </c>
      <c r="D110" s="215" t="s">
        <v>656</v>
      </c>
      <c r="E110" s="218" t="s">
        <v>82</v>
      </c>
      <c r="F110" s="207" t="s">
        <v>595</v>
      </c>
      <c r="G110" s="255">
        <f ca="1">INDEX('Шкафы и переферия'!110:110,G$3)</f>
        <v>0</v>
      </c>
    </row>
    <row r="111" spans="1:7" ht="32.450000000000003" customHeight="1" outlineLevel="1" x14ac:dyDescent="0.25">
      <c r="A111" s="131" t="s">
        <v>1190</v>
      </c>
      <c r="B111" s="135" t="s">
        <v>940</v>
      </c>
      <c r="C111" s="135" t="s">
        <v>25</v>
      </c>
      <c r="D111" s="215" t="s">
        <v>657</v>
      </c>
      <c r="E111" s="218" t="s">
        <v>637</v>
      </c>
      <c r="F111" s="207" t="s">
        <v>595</v>
      </c>
      <c r="G111" s="255">
        <f ca="1">INDEX('Шкафы и переферия'!111:111,G$3)</f>
        <v>0</v>
      </c>
    </row>
    <row r="112" spans="1:7" ht="32.450000000000003" customHeight="1" outlineLevel="1" x14ac:dyDescent="0.25">
      <c r="A112" s="131" t="s">
        <v>1191</v>
      </c>
      <c r="B112" s="135" t="s">
        <v>943</v>
      </c>
      <c r="C112" s="135" t="s">
        <v>25</v>
      </c>
      <c r="D112" s="215" t="s">
        <v>658</v>
      </c>
      <c r="E112" s="218" t="s">
        <v>638</v>
      </c>
      <c r="F112" s="207" t="s">
        <v>595</v>
      </c>
      <c r="G112" s="255">
        <f ca="1">INDEX('Шкафы и переферия'!112:112,G$3)</f>
        <v>1</v>
      </c>
    </row>
    <row r="113" spans="1:7" ht="32.450000000000003" customHeight="1" outlineLevel="1" x14ac:dyDescent="0.25">
      <c r="A113" s="131" t="s">
        <v>1192</v>
      </c>
      <c r="B113" s="135" t="s">
        <v>943</v>
      </c>
      <c r="C113" s="135" t="s">
        <v>25</v>
      </c>
      <c r="D113" s="215" t="s">
        <v>659</v>
      </c>
      <c r="E113" s="218" t="s">
        <v>639</v>
      </c>
      <c r="F113" s="207" t="s">
        <v>595</v>
      </c>
      <c r="G113" s="255">
        <f ca="1">INDEX('Шкафы и переферия'!113:113,G$3)</f>
        <v>0</v>
      </c>
    </row>
    <row r="114" spans="1:7" ht="32.450000000000003" customHeight="1" outlineLevel="1" x14ac:dyDescent="0.25">
      <c r="A114" s="131" t="s">
        <v>1193</v>
      </c>
      <c r="B114" s="135" t="s">
        <v>943</v>
      </c>
      <c r="C114" s="135" t="s">
        <v>25</v>
      </c>
      <c r="D114" s="215" t="s">
        <v>660</v>
      </c>
      <c r="E114" s="218" t="s">
        <v>640</v>
      </c>
      <c r="F114" s="207" t="s">
        <v>595</v>
      </c>
      <c r="G114" s="255">
        <f ca="1">INDEX('Шкафы и переферия'!114:114,G$3)</f>
        <v>0</v>
      </c>
    </row>
    <row r="115" spans="1:7" ht="16.149999999999999" customHeight="1" outlineLevel="1" x14ac:dyDescent="0.25">
      <c r="A115" s="131" t="s">
        <v>1194</v>
      </c>
      <c r="B115" s="135" t="s">
        <v>940</v>
      </c>
      <c r="C115" s="135" t="s">
        <v>25</v>
      </c>
      <c r="D115" s="215" t="s">
        <v>234</v>
      </c>
      <c r="E115" s="218" t="s">
        <v>641</v>
      </c>
      <c r="F115" s="207" t="s">
        <v>595</v>
      </c>
      <c r="G115" s="255">
        <f ca="1">INDEX('Шкафы и переферия'!115:115,G$3)</f>
        <v>0</v>
      </c>
    </row>
    <row r="116" spans="1:7" ht="16.149999999999999" customHeight="1" outlineLevel="1" x14ac:dyDescent="0.25">
      <c r="A116" s="131" t="s">
        <v>1195</v>
      </c>
      <c r="B116" s="135" t="s">
        <v>938</v>
      </c>
      <c r="C116" s="135" t="s">
        <v>25</v>
      </c>
      <c r="D116" s="215" t="s">
        <v>635</v>
      </c>
      <c r="E116" s="218" t="s">
        <v>642</v>
      </c>
      <c r="F116" s="207" t="s">
        <v>595</v>
      </c>
      <c r="G116" s="255">
        <f ca="1">INDEX('Шкафы и переферия'!116:116,G$3)</f>
        <v>0</v>
      </c>
    </row>
    <row r="117" spans="1:7" ht="16.149999999999999" customHeight="1" outlineLevel="1" x14ac:dyDescent="0.25">
      <c r="A117" s="131" t="s">
        <v>1196</v>
      </c>
      <c r="B117" s="135" t="s">
        <v>941</v>
      </c>
      <c r="C117" s="135" t="s">
        <v>25</v>
      </c>
      <c r="D117" s="215" t="s">
        <v>603</v>
      </c>
      <c r="E117" s="218"/>
      <c r="F117" s="207" t="s">
        <v>595</v>
      </c>
      <c r="G117" s="255">
        <f ca="1">INDEX('Шкафы и переферия'!117:117,G$3)</f>
        <v>0</v>
      </c>
    </row>
    <row r="118" spans="1:7" ht="32.450000000000003" customHeight="1" outlineLevel="1" x14ac:dyDescent="0.25">
      <c r="A118" s="131" t="s">
        <v>1197</v>
      </c>
      <c r="B118" s="135" t="s">
        <v>1059</v>
      </c>
      <c r="C118" s="135" t="s">
        <v>25</v>
      </c>
      <c r="D118" s="215" t="s">
        <v>643</v>
      </c>
      <c r="E118" s="218" t="s">
        <v>648</v>
      </c>
      <c r="F118" s="207" t="s">
        <v>595</v>
      </c>
      <c r="G118" s="255">
        <f ca="1">INDEX('Шкафы и переферия'!118:118,G$3)</f>
        <v>0</v>
      </c>
    </row>
    <row r="119" spans="1:7" ht="16.149999999999999" customHeight="1" outlineLevel="1" x14ac:dyDescent="0.25">
      <c r="A119" s="131" t="s">
        <v>1198</v>
      </c>
      <c r="B119" s="135" t="s">
        <v>940</v>
      </c>
      <c r="C119" s="135" t="s">
        <v>25</v>
      </c>
      <c r="D119" s="215" t="s">
        <v>1050</v>
      </c>
      <c r="E119" s="218" t="s">
        <v>1051</v>
      </c>
      <c r="F119" s="207" t="s">
        <v>595</v>
      </c>
      <c r="G119" s="255">
        <f ca="1">INDEX('Шкафы и переферия'!119:119,G$3)</f>
        <v>0</v>
      </c>
    </row>
    <row r="120" spans="1:7" ht="32.450000000000003" customHeight="1" outlineLevel="1" x14ac:dyDescent="0.25">
      <c r="A120" s="131" t="s">
        <v>1199</v>
      </c>
      <c r="B120" s="135" t="s">
        <v>940</v>
      </c>
      <c r="C120" s="135" t="s">
        <v>25</v>
      </c>
      <c r="D120" s="215" t="s">
        <v>661</v>
      </c>
      <c r="E120" s="218" t="s">
        <v>649</v>
      </c>
      <c r="F120" s="207" t="s">
        <v>595</v>
      </c>
      <c r="G120" s="255">
        <f ca="1">INDEX('Шкафы и переферия'!120:120,G$3)</f>
        <v>0</v>
      </c>
    </row>
    <row r="121" spans="1:7" ht="32.450000000000003" customHeight="1" outlineLevel="1" x14ac:dyDescent="0.25">
      <c r="A121" s="131" t="s">
        <v>1200</v>
      </c>
      <c r="B121" s="135" t="s">
        <v>938</v>
      </c>
      <c r="C121" s="135" t="s">
        <v>25</v>
      </c>
      <c r="D121" s="215" t="s">
        <v>662</v>
      </c>
      <c r="E121" s="218" t="s">
        <v>251</v>
      </c>
      <c r="F121" s="207" t="s">
        <v>595</v>
      </c>
      <c r="G121" s="255">
        <f ca="1">INDEX('Шкафы и переферия'!121:121,G$3)</f>
        <v>0</v>
      </c>
    </row>
    <row r="122" spans="1:7" ht="16.149999999999999" customHeight="1" outlineLevel="1" x14ac:dyDescent="0.25">
      <c r="A122" s="131" t="s">
        <v>1201</v>
      </c>
      <c r="B122" s="135" t="s">
        <v>940</v>
      </c>
      <c r="C122" s="135" t="s">
        <v>25</v>
      </c>
      <c r="D122" s="215" t="s">
        <v>663</v>
      </c>
      <c r="E122" s="218" t="s">
        <v>252</v>
      </c>
      <c r="F122" s="207" t="s">
        <v>595</v>
      </c>
      <c r="G122" s="255">
        <f ca="1">INDEX('Шкафы и переферия'!122:122,G$3)</f>
        <v>0</v>
      </c>
    </row>
    <row r="123" spans="1:7" ht="32.450000000000003" customHeight="1" outlineLevel="1" x14ac:dyDescent="0.25">
      <c r="A123" s="131" t="s">
        <v>1202</v>
      </c>
      <c r="B123" s="135" t="s">
        <v>938</v>
      </c>
      <c r="C123" s="135" t="s">
        <v>25</v>
      </c>
      <c r="D123" s="215" t="s">
        <v>664</v>
      </c>
      <c r="E123" s="218" t="s">
        <v>253</v>
      </c>
      <c r="F123" s="207" t="s">
        <v>595</v>
      </c>
      <c r="G123" s="255">
        <f ca="1">INDEX('Шкафы и переферия'!123:123,G$3)</f>
        <v>0</v>
      </c>
    </row>
    <row r="124" spans="1:7" ht="16.149999999999999" customHeight="1" outlineLevel="1" x14ac:dyDescent="0.25">
      <c r="A124" s="131" t="s">
        <v>1203</v>
      </c>
      <c r="B124" s="135" t="s">
        <v>938</v>
      </c>
      <c r="C124" s="135" t="s">
        <v>25</v>
      </c>
      <c r="D124" s="215" t="s">
        <v>665</v>
      </c>
      <c r="E124" s="218" t="s">
        <v>254</v>
      </c>
      <c r="F124" s="207" t="s">
        <v>595</v>
      </c>
      <c r="G124" s="255">
        <f ca="1">INDEX('Шкафы и переферия'!124:124,G$3)</f>
        <v>0</v>
      </c>
    </row>
    <row r="125" spans="1:7" ht="16.149999999999999" customHeight="1" outlineLevel="1" x14ac:dyDescent="0.25">
      <c r="A125" s="131" t="s">
        <v>1204</v>
      </c>
      <c r="B125" s="135" t="s">
        <v>940</v>
      </c>
      <c r="C125" s="135" t="s">
        <v>25</v>
      </c>
      <c r="D125" s="215" t="s">
        <v>666</v>
      </c>
      <c r="E125" s="218" t="s">
        <v>650</v>
      </c>
      <c r="F125" s="207" t="s">
        <v>595</v>
      </c>
      <c r="G125" s="255">
        <f ca="1">INDEX('Шкафы и переферия'!125:125,G$3)</f>
        <v>0</v>
      </c>
    </row>
    <row r="126" spans="1:7" ht="32.450000000000003" customHeight="1" outlineLevel="1" x14ac:dyDescent="0.25">
      <c r="A126" s="131" t="s">
        <v>1205</v>
      </c>
      <c r="B126" s="135" t="s">
        <v>940</v>
      </c>
      <c r="C126" s="135" t="s">
        <v>25</v>
      </c>
      <c r="D126" s="215" t="s">
        <v>644</v>
      </c>
      <c r="E126" s="218" t="s">
        <v>651</v>
      </c>
      <c r="F126" s="207" t="s">
        <v>595</v>
      </c>
      <c r="G126" s="255">
        <f ca="1">INDEX('Шкафы и переферия'!126:126,G$3)</f>
        <v>0</v>
      </c>
    </row>
    <row r="127" spans="1:7" ht="16.149999999999999" customHeight="1" outlineLevel="1" x14ac:dyDescent="0.25">
      <c r="A127" s="131" t="s">
        <v>1206</v>
      </c>
      <c r="B127" s="135" t="s">
        <v>940</v>
      </c>
      <c r="C127" s="135" t="s">
        <v>25</v>
      </c>
      <c r="D127" s="215" t="s">
        <v>645</v>
      </c>
      <c r="E127" s="218" t="s">
        <v>652</v>
      </c>
      <c r="F127" s="207" t="s">
        <v>595</v>
      </c>
      <c r="G127" s="255">
        <f ca="1">INDEX('Шкафы и переферия'!127:127,G$3)</f>
        <v>0</v>
      </c>
    </row>
    <row r="128" spans="1:7" ht="16.149999999999999" customHeight="1" outlineLevel="1" x14ac:dyDescent="0.25">
      <c r="A128" s="131" t="s">
        <v>1207</v>
      </c>
      <c r="B128" s="135" t="s">
        <v>940</v>
      </c>
      <c r="C128" s="135" t="s">
        <v>25</v>
      </c>
      <c r="D128" s="215" t="s">
        <v>646</v>
      </c>
      <c r="E128" s="218" t="s">
        <v>653</v>
      </c>
      <c r="F128" s="207" t="s">
        <v>595</v>
      </c>
      <c r="G128" s="255">
        <f ca="1">INDEX('Шкафы и переферия'!128:128,G$3)</f>
        <v>0</v>
      </c>
    </row>
    <row r="129" spans="1:7" ht="16.149999999999999" customHeight="1" outlineLevel="1" x14ac:dyDescent="0.25">
      <c r="A129" s="131" t="s">
        <v>1208</v>
      </c>
      <c r="B129" s="135" t="s">
        <v>940</v>
      </c>
      <c r="C129" s="135" t="s">
        <v>25</v>
      </c>
      <c r="D129" s="215" t="s">
        <v>647</v>
      </c>
      <c r="E129" s="218"/>
      <c r="F129" s="207" t="s">
        <v>595</v>
      </c>
      <c r="G129" s="255">
        <f ca="1">INDEX('Шкафы и переферия'!129:129,G$3)</f>
        <v>0</v>
      </c>
    </row>
    <row r="130" spans="1:7" ht="32.450000000000003" customHeight="1" outlineLevel="1" x14ac:dyDescent="0.25">
      <c r="A130" s="131" t="s">
        <v>1209</v>
      </c>
      <c r="B130" s="135" t="s">
        <v>940</v>
      </c>
      <c r="C130" s="135" t="s">
        <v>25</v>
      </c>
      <c r="D130" s="215" t="s">
        <v>926</v>
      </c>
      <c r="E130" s="218" t="s">
        <v>925</v>
      </c>
      <c r="F130" s="207" t="s">
        <v>595</v>
      </c>
      <c r="G130" s="255">
        <f ca="1">INDEX('Шкафы и переферия'!130:130,G$3)</f>
        <v>0</v>
      </c>
    </row>
    <row r="131" spans="1:7" ht="16.149999999999999" customHeight="1" outlineLevel="1" x14ac:dyDescent="0.25">
      <c r="A131" s="131" t="s">
        <v>1210</v>
      </c>
      <c r="B131" s="135" t="s">
        <v>940</v>
      </c>
      <c r="C131" s="135" t="s">
        <v>25</v>
      </c>
      <c r="D131" s="215" t="s">
        <v>667</v>
      </c>
      <c r="E131" s="218" t="s">
        <v>654</v>
      </c>
      <c r="F131" s="207" t="s">
        <v>595</v>
      </c>
      <c r="G131" s="255">
        <f ca="1">INDEX('Шкафы и переферия'!131:131,G$3)</f>
        <v>0</v>
      </c>
    </row>
    <row r="132" spans="1:7" ht="16.149999999999999" customHeight="1" outlineLevel="1" x14ac:dyDescent="0.25">
      <c r="A132" s="131" t="s">
        <v>1211</v>
      </c>
      <c r="B132" s="135" t="s">
        <v>940</v>
      </c>
      <c r="C132" s="135" t="s">
        <v>25</v>
      </c>
      <c r="D132" s="215" t="s">
        <v>927</v>
      </c>
      <c r="E132" s="218" t="s">
        <v>655</v>
      </c>
      <c r="F132" s="207" t="s">
        <v>595</v>
      </c>
      <c r="G132" s="255">
        <f ca="1">INDEX('Шкафы и переферия'!132:132,G$3)</f>
        <v>0</v>
      </c>
    </row>
    <row r="133" spans="1:7" ht="32.450000000000003" customHeight="1" outlineLevel="1" x14ac:dyDescent="0.25">
      <c r="A133" s="131" t="s">
        <v>1212</v>
      </c>
      <c r="B133" s="135" t="s">
        <v>940</v>
      </c>
      <c r="C133" s="135" t="s">
        <v>13</v>
      </c>
      <c r="D133" s="215" t="s">
        <v>668</v>
      </c>
      <c r="E133" s="218" t="s">
        <v>266</v>
      </c>
      <c r="F133" s="207" t="s">
        <v>595</v>
      </c>
      <c r="G133" s="255">
        <f ca="1">INDEX('Шкафы и переферия'!133:133,G$3)</f>
        <v>0</v>
      </c>
    </row>
    <row r="134" spans="1:7" ht="16.149999999999999" customHeight="1" outlineLevel="1" x14ac:dyDescent="0.25">
      <c r="A134" s="131" t="s">
        <v>1213</v>
      </c>
      <c r="B134" s="135" t="s">
        <v>940</v>
      </c>
      <c r="C134" s="135" t="s">
        <v>13</v>
      </c>
      <c r="D134" s="215" t="s">
        <v>669</v>
      </c>
      <c r="E134" s="218" t="s">
        <v>267</v>
      </c>
      <c r="F134" s="207" t="s">
        <v>595</v>
      </c>
      <c r="G134" s="255">
        <f ca="1">INDEX('Шкафы и переферия'!134:134,G$3)</f>
        <v>0</v>
      </c>
    </row>
    <row r="135" spans="1:7" ht="32.450000000000003" customHeight="1" outlineLevel="1" x14ac:dyDescent="0.25">
      <c r="A135" s="131" t="s">
        <v>1214</v>
      </c>
      <c r="B135" s="135" t="s">
        <v>940</v>
      </c>
      <c r="C135" s="135" t="s">
        <v>13</v>
      </c>
      <c r="D135" s="215" t="s">
        <v>670</v>
      </c>
      <c r="E135" s="218" t="s">
        <v>268</v>
      </c>
      <c r="F135" s="207" t="s">
        <v>595</v>
      </c>
      <c r="G135" s="255">
        <f ca="1">INDEX('Шкафы и переферия'!135:135,G$3)</f>
        <v>0</v>
      </c>
    </row>
    <row r="136" spans="1:7" ht="16.149999999999999" customHeight="1" outlineLevel="1" x14ac:dyDescent="0.25">
      <c r="A136" s="131" t="s">
        <v>1215</v>
      </c>
      <c r="B136" s="135" t="s">
        <v>940</v>
      </c>
      <c r="C136" s="135" t="s">
        <v>13</v>
      </c>
      <c r="D136" s="215" t="s">
        <v>671</v>
      </c>
      <c r="E136" s="218" t="s">
        <v>269</v>
      </c>
      <c r="F136" s="207" t="s">
        <v>595</v>
      </c>
      <c r="G136" s="255">
        <f ca="1">INDEX('Шкафы и переферия'!136:136,G$3)</f>
        <v>0</v>
      </c>
    </row>
    <row r="137" spans="1:7" ht="16.149999999999999" customHeight="1" outlineLevel="1" x14ac:dyDescent="0.25">
      <c r="A137" s="131" t="s">
        <v>1216</v>
      </c>
      <c r="B137" s="135" t="s">
        <v>942</v>
      </c>
      <c r="C137" s="135" t="s">
        <v>13</v>
      </c>
      <c r="D137" s="215" t="s">
        <v>672</v>
      </c>
      <c r="E137" s="218" t="s">
        <v>270</v>
      </c>
      <c r="F137" s="207" t="s">
        <v>595</v>
      </c>
      <c r="G137" s="255">
        <f ca="1">INDEX('Шкафы и переферия'!137:137,G$3)</f>
        <v>0</v>
      </c>
    </row>
    <row r="138" spans="1:7" ht="16.149999999999999" customHeight="1" outlineLevel="1" x14ac:dyDescent="0.25">
      <c r="A138" s="131" t="s">
        <v>1217</v>
      </c>
      <c r="B138" s="135" t="s">
        <v>942</v>
      </c>
      <c r="C138" s="135" t="s">
        <v>13</v>
      </c>
      <c r="D138" s="215" t="s">
        <v>673</v>
      </c>
      <c r="E138" s="218" t="s">
        <v>1081</v>
      </c>
      <c r="F138" s="207" t="s">
        <v>595</v>
      </c>
      <c r="G138" s="255">
        <f ca="1">INDEX('Шкафы и переферия'!138:138,G$3)</f>
        <v>0</v>
      </c>
    </row>
    <row r="139" spans="1:7" ht="16.149999999999999" customHeight="1" outlineLevel="1" x14ac:dyDescent="0.25">
      <c r="A139" s="131" t="s">
        <v>1218</v>
      </c>
      <c r="B139" s="135" t="s">
        <v>942</v>
      </c>
      <c r="C139" s="135" t="s">
        <v>13</v>
      </c>
      <c r="D139" s="215" t="s">
        <v>674</v>
      </c>
      <c r="E139" s="218" t="s">
        <v>272</v>
      </c>
      <c r="F139" s="207" t="s">
        <v>595</v>
      </c>
      <c r="G139" s="255">
        <f ca="1">INDEX('Шкафы и переферия'!139:139,G$3)</f>
        <v>0</v>
      </c>
    </row>
    <row r="140" spans="1:7" ht="16.149999999999999" customHeight="1" outlineLevel="1" x14ac:dyDescent="0.25">
      <c r="A140" s="131" t="s">
        <v>1219</v>
      </c>
      <c r="B140" s="135" t="s">
        <v>942</v>
      </c>
      <c r="C140" s="135" t="s">
        <v>13</v>
      </c>
      <c r="D140" s="215" t="s">
        <v>675</v>
      </c>
      <c r="E140" s="218" t="s">
        <v>273</v>
      </c>
      <c r="F140" s="207" t="s">
        <v>595</v>
      </c>
      <c r="G140" s="255">
        <f ca="1">INDEX('Шкафы и переферия'!140:140,G$3)</f>
        <v>0</v>
      </c>
    </row>
    <row r="141" spans="1:7" ht="32.450000000000003" customHeight="1" outlineLevel="1" x14ac:dyDescent="0.25">
      <c r="A141" s="131" t="s">
        <v>1220</v>
      </c>
      <c r="B141" s="135" t="s">
        <v>940</v>
      </c>
      <c r="C141" s="135" t="s">
        <v>13</v>
      </c>
      <c r="D141" s="215" t="s">
        <v>676</v>
      </c>
      <c r="E141" s="218" t="s">
        <v>274</v>
      </c>
      <c r="F141" s="207" t="s">
        <v>595</v>
      </c>
      <c r="G141" s="255">
        <f ca="1">INDEX('Шкафы и переферия'!141:141,G$3)</f>
        <v>0</v>
      </c>
    </row>
    <row r="142" spans="1:7" ht="16.149999999999999" customHeight="1" outlineLevel="1" x14ac:dyDescent="0.25">
      <c r="A142" s="131" t="s">
        <v>1221</v>
      </c>
      <c r="B142" s="135" t="s">
        <v>940</v>
      </c>
      <c r="C142" s="135" t="s">
        <v>13</v>
      </c>
      <c r="D142" s="215" t="s">
        <v>677</v>
      </c>
      <c r="E142" s="218"/>
      <c r="F142" s="207" t="s">
        <v>595</v>
      </c>
      <c r="G142" s="255">
        <f ca="1">INDEX('Шкафы и переферия'!142:142,G$3)</f>
        <v>0</v>
      </c>
    </row>
    <row r="143" spans="1:7" ht="16.149999999999999" customHeight="1" outlineLevel="1" x14ac:dyDescent="0.25">
      <c r="A143" s="131" t="s">
        <v>1222</v>
      </c>
      <c r="B143" s="135" t="s">
        <v>931</v>
      </c>
      <c r="C143" s="135" t="s">
        <v>13</v>
      </c>
      <c r="D143" s="215" t="s">
        <v>262</v>
      </c>
      <c r="E143" s="218" t="s">
        <v>264</v>
      </c>
      <c r="F143" s="207" t="s">
        <v>595</v>
      </c>
      <c r="G143" s="255">
        <f ca="1">INDEX('Шкафы и переферия'!143:143,G$3)</f>
        <v>0</v>
      </c>
    </row>
    <row r="144" spans="1:7" ht="16.149999999999999" customHeight="1" outlineLevel="1" x14ac:dyDescent="0.25">
      <c r="A144" s="131" t="s">
        <v>1223</v>
      </c>
      <c r="B144" s="135" t="s">
        <v>940</v>
      </c>
      <c r="C144" s="135" t="s">
        <v>13</v>
      </c>
      <c r="D144" s="215" t="s">
        <v>263</v>
      </c>
      <c r="E144" s="218" t="s">
        <v>265</v>
      </c>
      <c r="F144" s="207" t="s">
        <v>595</v>
      </c>
      <c r="G144" s="255">
        <f ca="1">INDEX('Шкафы и переферия'!144:144,G$3)</f>
        <v>0</v>
      </c>
    </row>
    <row r="145" spans="1:7" ht="32.450000000000003" customHeight="1" outlineLevel="1" x14ac:dyDescent="0.25">
      <c r="A145" s="131" t="s">
        <v>1224</v>
      </c>
      <c r="B145" s="135" t="s">
        <v>931</v>
      </c>
      <c r="C145" s="137" t="s">
        <v>678</v>
      </c>
      <c r="D145" s="215" t="s">
        <v>679</v>
      </c>
      <c r="E145" s="218" t="s">
        <v>680</v>
      </c>
      <c r="F145" s="207" t="s">
        <v>595</v>
      </c>
      <c r="G145" s="255">
        <f ca="1">INDEX('Шкафы и переферия'!145:145,G$3)</f>
        <v>0</v>
      </c>
    </row>
    <row r="146" spans="1:7" ht="48.6" customHeight="1" outlineLevel="1" x14ac:dyDescent="0.25">
      <c r="A146" s="131" t="s">
        <v>1225</v>
      </c>
      <c r="B146" s="135" t="s">
        <v>931</v>
      </c>
      <c r="C146" s="137" t="s">
        <v>678</v>
      </c>
      <c r="D146" s="215" t="s">
        <v>681</v>
      </c>
      <c r="E146" s="218" t="s">
        <v>708</v>
      </c>
      <c r="F146" s="207" t="s">
        <v>595</v>
      </c>
      <c r="G146" s="255">
        <f ca="1">INDEX('Шкафы и переферия'!146:146,G$3)</f>
        <v>0</v>
      </c>
    </row>
    <row r="147" spans="1:7" ht="16.149999999999999" customHeight="1" outlineLevel="1" x14ac:dyDescent="0.25">
      <c r="A147" s="131" t="s">
        <v>1226</v>
      </c>
      <c r="B147" s="135" t="s">
        <v>940</v>
      </c>
      <c r="C147" s="137" t="s">
        <v>678</v>
      </c>
      <c r="D147" s="215" t="s">
        <v>682</v>
      </c>
      <c r="E147" s="218" t="s">
        <v>94</v>
      </c>
      <c r="F147" s="207" t="s">
        <v>595</v>
      </c>
      <c r="G147" s="255">
        <f ca="1">INDEX('Шкафы и переферия'!147:147,G$3)</f>
        <v>0</v>
      </c>
    </row>
    <row r="148" spans="1:7" ht="16.149999999999999" customHeight="1" outlineLevel="1" x14ac:dyDescent="0.25">
      <c r="A148" s="131" t="s">
        <v>1227</v>
      </c>
      <c r="B148" s="135" t="s">
        <v>940</v>
      </c>
      <c r="C148" s="137" t="s">
        <v>678</v>
      </c>
      <c r="D148" s="215" t="s">
        <v>683</v>
      </c>
      <c r="E148" s="218" t="s">
        <v>277</v>
      </c>
      <c r="F148" s="207" t="s">
        <v>595</v>
      </c>
      <c r="G148" s="255">
        <f ca="1">INDEX('Шкафы и переферия'!148:148,G$3)</f>
        <v>0</v>
      </c>
    </row>
    <row r="149" spans="1:7" ht="48.6" customHeight="1" outlineLevel="1" x14ac:dyDescent="0.25">
      <c r="A149" s="131" t="s">
        <v>1228</v>
      </c>
      <c r="B149" s="135" t="s">
        <v>940</v>
      </c>
      <c r="C149" s="137" t="s">
        <v>678</v>
      </c>
      <c r="D149" s="215" t="s">
        <v>684</v>
      </c>
      <c r="E149" s="218" t="s">
        <v>709</v>
      </c>
      <c r="F149" s="207" t="s">
        <v>595</v>
      </c>
      <c r="G149" s="255">
        <f ca="1">INDEX('Шкафы и переферия'!149:149,G$3)</f>
        <v>0</v>
      </c>
    </row>
    <row r="150" spans="1:7" ht="32.450000000000003" customHeight="1" outlineLevel="1" x14ac:dyDescent="0.25">
      <c r="A150" s="131" t="s">
        <v>1229</v>
      </c>
      <c r="B150" s="135" t="s">
        <v>940</v>
      </c>
      <c r="C150" s="137" t="s">
        <v>678</v>
      </c>
      <c r="D150" s="215" t="s">
        <v>685</v>
      </c>
      <c r="E150" s="218" t="s">
        <v>710</v>
      </c>
      <c r="F150" s="207" t="s">
        <v>595</v>
      </c>
      <c r="G150" s="255">
        <f ca="1">INDEX('Шкафы и переферия'!150:150,G$3)</f>
        <v>0</v>
      </c>
    </row>
    <row r="151" spans="1:7" ht="32.450000000000003" customHeight="1" outlineLevel="1" x14ac:dyDescent="0.25">
      <c r="A151" s="131" t="s">
        <v>1230</v>
      </c>
      <c r="B151" s="135" t="s">
        <v>940</v>
      </c>
      <c r="C151" s="137" t="s">
        <v>678</v>
      </c>
      <c r="D151" s="215" t="s">
        <v>282</v>
      </c>
      <c r="E151" s="218" t="s">
        <v>711</v>
      </c>
      <c r="F151" s="207" t="s">
        <v>595</v>
      </c>
      <c r="G151" s="255">
        <f ca="1">INDEX('Шкафы и переферия'!151:151,G$3)</f>
        <v>0</v>
      </c>
    </row>
    <row r="152" spans="1:7" ht="32.450000000000003" customHeight="1" outlineLevel="1" x14ac:dyDescent="0.25">
      <c r="A152" s="131" t="s">
        <v>1231</v>
      </c>
      <c r="B152" s="135" t="s">
        <v>940</v>
      </c>
      <c r="C152" s="137" t="s">
        <v>678</v>
      </c>
      <c r="D152" s="215" t="s">
        <v>686</v>
      </c>
      <c r="E152" s="218" t="s">
        <v>285</v>
      </c>
      <c r="F152" s="207" t="s">
        <v>595</v>
      </c>
      <c r="G152" s="255">
        <f ca="1">INDEX('Шкафы и переферия'!152:152,G$3)</f>
        <v>0</v>
      </c>
    </row>
    <row r="153" spans="1:7" ht="16.149999999999999" customHeight="1" outlineLevel="1" x14ac:dyDescent="0.25">
      <c r="A153" s="131" t="s">
        <v>1232</v>
      </c>
      <c r="B153" s="135" t="s">
        <v>938</v>
      </c>
      <c r="C153" s="137" t="s">
        <v>678</v>
      </c>
      <c r="D153" s="215" t="s">
        <v>687</v>
      </c>
      <c r="E153" s="218" t="s">
        <v>287</v>
      </c>
      <c r="F153" s="207" t="s">
        <v>595</v>
      </c>
      <c r="G153" s="255">
        <f ca="1">INDEX('Шкафы и переферия'!153:153,G$3)</f>
        <v>0</v>
      </c>
    </row>
    <row r="154" spans="1:7" ht="16.149999999999999" customHeight="1" outlineLevel="1" x14ac:dyDescent="0.25">
      <c r="A154" s="131" t="s">
        <v>1233</v>
      </c>
      <c r="B154" s="135" t="s">
        <v>938</v>
      </c>
      <c r="C154" s="137" t="s">
        <v>678</v>
      </c>
      <c r="D154" s="215" t="s">
        <v>1052</v>
      </c>
      <c r="E154" s="218" t="s">
        <v>289</v>
      </c>
      <c r="F154" s="207" t="s">
        <v>595</v>
      </c>
      <c r="G154" s="255">
        <f ca="1">INDEX('Шкафы и переферия'!154:154,G$3)</f>
        <v>0</v>
      </c>
    </row>
    <row r="155" spans="1:7" ht="16.149999999999999" customHeight="1" outlineLevel="1" x14ac:dyDescent="0.25">
      <c r="A155" s="131" t="s">
        <v>1234</v>
      </c>
      <c r="B155" s="135" t="s">
        <v>938</v>
      </c>
      <c r="C155" s="137" t="s">
        <v>678</v>
      </c>
      <c r="D155" s="215" t="s">
        <v>688</v>
      </c>
      <c r="E155" s="218" t="s">
        <v>289</v>
      </c>
      <c r="F155" s="207" t="s">
        <v>595</v>
      </c>
      <c r="G155" s="255">
        <f ca="1">INDEX('Шкафы и переферия'!155:155,G$3)</f>
        <v>0</v>
      </c>
    </row>
    <row r="156" spans="1:7" ht="32.450000000000003" customHeight="1" outlineLevel="1" x14ac:dyDescent="0.25">
      <c r="A156" s="131" t="s">
        <v>1235</v>
      </c>
      <c r="B156" s="135" t="s">
        <v>940</v>
      </c>
      <c r="C156" s="137" t="s">
        <v>678</v>
      </c>
      <c r="D156" s="215" t="s">
        <v>689</v>
      </c>
      <c r="E156" s="218" t="s">
        <v>712</v>
      </c>
      <c r="F156" s="207" t="s">
        <v>595</v>
      </c>
      <c r="G156" s="255">
        <f ca="1">INDEX('Шкафы и переферия'!156:156,G$3)</f>
        <v>0</v>
      </c>
    </row>
    <row r="157" spans="1:7" ht="16.149999999999999" customHeight="1" outlineLevel="1" x14ac:dyDescent="0.25">
      <c r="A157" s="131" t="s">
        <v>1236</v>
      </c>
      <c r="B157" s="135" t="s">
        <v>940</v>
      </c>
      <c r="C157" s="137" t="s">
        <v>678</v>
      </c>
      <c r="D157" s="215" t="s">
        <v>690</v>
      </c>
      <c r="E157" s="218" t="s">
        <v>713</v>
      </c>
      <c r="F157" s="207" t="s">
        <v>595</v>
      </c>
      <c r="G157" s="255">
        <f ca="1">INDEX('Шкафы и переферия'!157:157,G$3)</f>
        <v>0</v>
      </c>
    </row>
    <row r="158" spans="1:7" ht="16.149999999999999" customHeight="1" outlineLevel="1" x14ac:dyDescent="0.25">
      <c r="A158" s="131" t="s">
        <v>1237</v>
      </c>
      <c r="B158" s="135" t="s">
        <v>940</v>
      </c>
      <c r="C158" s="137" t="s">
        <v>678</v>
      </c>
      <c r="D158" s="215" t="s">
        <v>691</v>
      </c>
      <c r="E158" s="218" t="s">
        <v>714</v>
      </c>
      <c r="F158" s="207" t="s">
        <v>595</v>
      </c>
      <c r="G158" s="255">
        <f ca="1">INDEX('Шкафы и переферия'!158:158,G$3)</f>
        <v>0</v>
      </c>
    </row>
    <row r="159" spans="1:7" ht="16.149999999999999" customHeight="1" outlineLevel="1" x14ac:dyDescent="0.25">
      <c r="A159" s="131" t="s">
        <v>1238</v>
      </c>
      <c r="B159" s="135" t="s">
        <v>940</v>
      </c>
      <c r="C159" s="137" t="s">
        <v>678</v>
      </c>
      <c r="D159" s="215" t="s">
        <v>692</v>
      </c>
      <c r="E159" s="218" t="s">
        <v>715</v>
      </c>
      <c r="F159" s="207" t="s">
        <v>595</v>
      </c>
      <c r="G159" s="255">
        <f ca="1">INDEX('Шкафы и переферия'!159:159,G$3)</f>
        <v>0</v>
      </c>
    </row>
    <row r="160" spans="1:7" ht="16.149999999999999" customHeight="1" outlineLevel="1" x14ac:dyDescent="0.25">
      <c r="A160" s="131" t="s">
        <v>1239</v>
      </c>
      <c r="B160" s="135" t="s">
        <v>940</v>
      </c>
      <c r="C160" s="137" t="s">
        <v>678</v>
      </c>
      <c r="D160" s="215" t="s">
        <v>693</v>
      </c>
      <c r="E160" s="218" t="s">
        <v>716</v>
      </c>
      <c r="F160" s="207" t="s">
        <v>595</v>
      </c>
      <c r="G160" s="255">
        <f ca="1">INDEX('Шкафы и переферия'!160:160,G$3)</f>
        <v>0</v>
      </c>
    </row>
    <row r="161" spans="1:7" ht="16.149999999999999" customHeight="1" outlineLevel="1" x14ac:dyDescent="0.25">
      <c r="A161" s="131" t="s">
        <v>1240</v>
      </c>
      <c r="B161" s="135" t="s">
        <v>940</v>
      </c>
      <c r="C161" s="137" t="s">
        <v>678</v>
      </c>
      <c r="D161" s="215" t="s">
        <v>694</v>
      </c>
      <c r="E161" s="218" t="s">
        <v>717</v>
      </c>
      <c r="F161" s="207" t="s">
        <v>595</v>
      </c>
      <c r="G161" s="255">
        <f ca="1">INDEX('Шкафы и переферия'!161:161,G$3)</f>
        <v>0</v>
      </c>
    </row>
    <row r="162" spans="1:7" ht="16.149999999999999" customHeight="1" outlineLevel="1" x14ac:dyDescent="0.25">
      <c r="A162" s="131" t="s">
        <v>1241</v>
      </c>
      <c r="B162" s="135" t="s">
        <v>940</v>
      </c>
      <c r="C162" s="137" t="s">
        <v>678</v>
      </c>
      <c r="D162" s="215" t="s">
        <v>695</v>
      </c>
      <c r="E162" s="218" t="s">
        <v>292</v>
      </c>
      <c r="F162" s="207" t="s">
        <v>595</v>
      </c>
      <c r="G162" s="255">
        <f ca="1">INDEX('Шкафы и переферия'!162:162,G$3)</f>
        <v>0</v>
      </c>
    </row>
    <row r="163" spans="1:7" ht="16.149999999999999" customHeight="1" outlineLevel="1" x14ac:dyDescent="0.25">
      <c r="A163" s="131" t="s">
        <v>1242</v>
      </c>
      <c r="B163" s="135" t="s">
        <v>940</v>
      </c>
      <c r="C163" s="137" t="s">
        <v>678</v>
      </c>
      <c r="D163" s="215" t="s">
        <v>293</v>
      </c>
      <c r="E163" s="218" t="s">
        <v>294</v>
      </c>
      <c r="F163" s="207" t="s">
        <v>595</v>
      </c>
      <c r="G163" s="255">
        <f ca="1">INDEX('Шкафы и переферия'!163:163,G$3)</f>
        <v>0</v>
      </c>
    </row>
    <row r="164" spans="1:7" ht="16.149999999999999" customHeight="1" outlineLevel="1" x14ac:dyDescent="0.25">
      <c r="A164" s="131" t="s">
        <v>1243</v>
      </c>
      <c r="B164" s="135" t="s">
        <v>940</v>
      </c>
      <c r="C164" s="137" t="s">
        <v>678</v>
      </c>
      <c r="D164" s="215" t="s">
        <v>696</v>
      </c>
      <c r="E164" s="218" t="s">
        <v>718</v>
      </c>
      <c r="F164" s="207" t="s">
        <v>595</v>
      </c>
      <c r="G164" s="255">
        <f ca="1">INDEX('Шкафы и переферия'!164:164,G$3)</f>
        <v>0</v>
      </c>
    </row>
    <row r="165" spans="1:7" ht="16.149999999999999" customHeight="1" outlineLevel="1" x14ac:dyDescent="0.25">
      <c r="A165" s="131" t="s">
        <v>1244</v>
      </c>
      <c r="B165" s="135" t="s">
        <v>940</v>
      </c>
      <c r="C165" s="137" t="s">
        <v>678</v>
      </c>
      <c r="D165" s="215" t="s">
        <v>697</v>
      </c>
      <c r="E165" s="218" t="s">
        <v>296</v>
      </c>
      <c r="F165" s="207" t="s">
        <v>595</v>
      </c>
      <c r="G165" s="255">
        <f ca="1">INDEX('Шкафы и переферия'!165:165,G$3)</f>
        <v>0</v>
      </c>
    </row>
    <row r="166" spans="1:7" ht="16.149999999999999" customHeight="1" outlineLevel="1" x14ac:dyDescent="0.25">
      <c r="A166" s="131" t="s">
        <v>1245</v>
      </c>
      <c r="B166" s="135" t="s">
        <v>940</v>
      </c>
      <c r="C166" s="137" t="s">
        <v>678</v>
      </c>
      <c r="D166" s="215" t="s">
        <v>698</v>
      </c>
      <c r="E166" s="218" t="s">
        <v>719</v>
      </c>
      <c r="F166" s="207" t="s">
        <v>595</v>
      </c>
      <c r="G166" s="255">
        <f ca="1">INDEX('Шкафы и переферия'!166:166,G$3)</f>
        <v>0</v>
      </c>
    </row>
    <row r="167" spans="1:7" ht="16.149999999999999" customHeight="1" outlineLevel="1" x14ac:dyDescent="0.25">
      <c r="A167" s="131" t="s">
        <v>1246</v>
      </c>
      <c r="B167" s="135" t="s">
        <v>940</v>
      </c>
      <c r="C167" s="137" t="s">
        <v>678</v>
      </c>
      <c r="D167" s="215" t="s">
        <v>699</v>
      </c>
      <c r="E167" s="218" t="s">
        <v>299</v>
      </c>
      <c r="F167" s="207" t="s">
        <v>595</v>
      </c>
      <c r="G167" s="255">
        <f ca="1">INDEX('Шкафы и переферия'!167:167,G$3)</f>
        <v>0</v>
      </c>
    </row>
    <row r="168" spans="1:7" ht="16.149999999999999" customHeight="1" outlineLevel="1" x14ac:dyDescent="0.25">
      <c r="A168" s="131" t="s">
        <v>1247</v>
      </c>
      <c r="B168" s="135" t="s">
        <v>940</v>
      </c>
      <c r="C168" s="137" t="s">
        <v>678</v>
      </c>
      <c r="D168" s="215" t="s">
        <v>700</v>
      </c>
      <c r="E168" s="218" t="s">
        <v>720</v>
      </c>
      <c r="F168" s="207" t="s">
        <v>595</v>
      </c>
      <c r="G168" s="255">
        <f ca="1">INDEX('Шкафы и переферия'!168:168,G$3)</f>
        <v>0</v>
      </c>
    </row>
    <row r="169" spans="1:7" ht="16.149999999999999" customHeight="1" outlineLevel="1" x14ac:dyDescent="0.25">
      <c r="A169" s="131" t="s">
        <v>1248</v>
      </c>
      <c r="B169" s="135" t="s">
        <v>940</v>
      </c>
      <c r="C169" s="137" t="s">
        <v>678</v>
      </c>
      <c r="D169" s="215" t="s">
        <v>701</v>
      </c>
      <c r="E169" s="218" t="s">
        <v>302</v>
      </c>
      <c r="F169" s="207" t="s">
        <v>595</v>
      </c>
      <c r="G169" s="255">
        <f ca="1">INDEX('Шкафы и переферия'!169:169,G$3)</f>
        <v>0</v>
      </c>
    </row>
    <row r="170" spans="1:7" ht="16.149999999999999" customHeight="1" outlineLevel="1" x14ac:dyDescent="0.25">
      <c r="A170" s="131" t="s">
        <v>1249</v>
      </c>
      <c r="B170" s="135" t="s">
        <v>940</v>
      </c>
      <c r="C170" s="137" t="s">
        <v>678</v>
      </c>
      <c r="D170" s="215" t="s">
        <v>702</v>
      </c>
      <c r="E170" s="218"/>
      <c r="F170" s="207" t="s">
        <v>595</v>
      </c>
      <c r="G170" s="255">
        <f ca="1">INDEX('Шкафы и переферия'!170:170,G$3)</f>
        <v>0</v>
      </c>
    </row>
    <row r="171" spans="1:7" ht="16.149999999999999" customHeight="1" outlineLevel="1" x14ac:dyDescent="0.25">
      <c r="A171" s="131" t="s">
        <v>1250</v>
      </c>
      <c r="B171" s="135" t="s">
        <v>940</v>
      </c>
      <c r="C171" s="137" t="s">
        <v>678</v>
      </c>
      <c r="D171" s="215" t="s">
        <v>703</v>
      </c>
      <c r="E171" s="218" t="s">
        <v>305</v>
      </c>
      <c r="F171" s="207" t="s">
        <v>595</v>
      </c>
      <c r="G171" s="255">
        <f ca="1">INDEX('Шкафы и переферия'!171:171,G$3)</f>
        <v>0</v>
      </c>
    </row>
    <row r="172" spans="1:7" ht="16.149999999999999" customHeight="1" outlineLevel="1" x14ac:dyDescent="0.25">
      <c r="A172" s="131" t="s">
        <v>1251</v>
      </c>
      <c r="B172" s="135" t="s">
        <v>940</v>
      </c>
      <c r="C172" s="137" t="s">
        <v>678</v>
      </c>
      <c r="D172" s="215" t="s">
        <v>704</v>
      </c>
      <c r="E172" s="218" t="s">
        <v>307</v>
      </c>
      <c r="F172" s="207" t="s">
        <v>595</v>
      </c>
      <c r="G172" s="255">
        <f ca="1">INDEX('Шкафы и переферия'!172:172,G$3)</f>
        <v>0</v>
      </c>
    </row>
    <row r="173" spans="1:7" ht="48.6" customHeight="1" outlineLevel="1" x14ac:dyDescent="0.25">
      <c r="A173" s="131" t="s">
        <v>1252</v>
      </c>
      <c r="B173" s="135" t="s">
        <v>986</v>
      </c>
      <c r="C173" s="137" t="s">
        <v>678</v>
      </c>
      <c r="D173" s="215" t="s">
        <v>705</v>
      </c>
      <c r="E173" s="218" t="s">
        <v>721</v>
      </c>
      <c r="F173" s="207" t="s">
        <v>595</v>
      </c>
      <c r="G173" s="255">
        <f ca="1">INDEX('Шкафы и переферия'!173:173,G$3)</f>
        <v>0</v>
      </c>
    </row>
    <row r="174" spans="1:7" ht="48.6" customHeight="1" outlineLevel="1" x14ac:dyDescent="0.25">
      <c r="A174" s="131" t="s">
        <v>1253</v>
      </c>
      <c r="B174" s="135" t="s">
        <v>986</v>
      </c>
      <c r="C174" s="137" t="s">
        <v>678</v>
      </c>
      <c r="D174" s="215" t="s">
        <v>706</v>
      </c>
      <c r="E174" s="218" t="s">
        <v>722</v>
      </c>
      <c r="F174" s="207" t="s">
        <v>595</v>
      </c>
      <c r="G174" s="255">
        <f ca="1">INDEX('Шкафы и переферия'!174:174,G$3)</f>
        <v>0</v>
      </c>
    </row>
    <row r="175" spans="1:7" ht="32.450000000000003" customHeight="1" outlineLevel="1" x14ac:dyDescent="0.25">
      <c r="A175" s="131" t="s">
        <v>1254</v>
      </c>
      <c r="B175" s="135" t="s">
        <v>986</v>
      </c>
      <c r="C175" s="137" t="s">
        <v>678</v>
      </c>
      <c r="D175" s="215" t="s">
        <v>707</v>
      </c>
      <c r="E175" s="218" t="s">
        <v>723</v>
      </c>
      <c r="F175" s="207" t="s">
        <v>595</v>
      </c>
      <c r="G175" s="255">
        <f ca="1">INDEX('Шкафы и переферия'!175:175,G$3)</f>
        <v>0</v>
      </c>
    </row>
    <row r="176" spans="1:7" ht="32.450000000000003" customHeight="1" outlineLevel="1" x14ac:dyDescent="0.25">
      <c r="A176" s="131" t="s">
        <v>1255</v>
      </c>
      <c r="B176" s="135" t="s">
        <v>940</v>
      </c>
      <c r="C176" s="137" t="s">
        <v>678</v>
      </c>
      <c r="D176" s="215" t="s">
        <v>313</v>
      </c>
      <c r="E176" s="218" t="s">
        <v>724</v>
      </c>
      <c r="F176" s="207" t="s">
        <v>595</v>
      </c>
      <c r="G176" s="255">
        <f ca="1">INDEX('Шкафы и переферия'!176:176,G$3)</f>
        <v>0</v>
      </c>
    </row>
    <row r="177" spans="1:7" ht="16.149999999999999" customHeight="1" outlineLevel="1" x14ac:dyDescent="0.25">
      <c r="A177" s="131" t="s">
        <v>1256</v>
      </c>
      <c r="B177" s="135" t="s">
        <v>940</v>
      </c>
      <c r="C177" s="137" t="s">
        <v>678</v>
      </c>
      <c r="D177" s="215" t="s">
        <v>315</v>
      </c>
      <c r="E177" s="218" t="s">
        <v>725</v>
      </c>
      <c r="F177" s="207" t="s">
        <v>595</v>
      </c>
      <c r="G177" s="255">
        <f ca="1">INDEX('Шкафы и переферия'!177:177,G$3)</f>
        <v>0</v>
      </c>
    </row>
    <row r="178" spans="1:7" ht="16.149999999999999" customHeight="1" outlineLevel="1" x14ac:dyDescent="0.25">
      <c r="A178" s="131" t="s">
        <v>1257</v>
      </c>
      <c r="B178" s="135" t="s">
        <v>988</v>
      </c>
      <c r="C178" s="137" t="s">
        <v>678</v>
      </c>
      <c r="D178" s="215" t="s">
        <v>726</v>
      </c>
      <c r="E178" s="218" t="s">
        <v>317</v>
      </c>
      <c r="F178" s="207" t="s">
        <v>595</v>
      </c>
      <c r="G178" s="255">
        <f ca="1">INDEX('Шкафы и переферия'!178:178,G$3)</f>
        <v>0</v>
      </c>
    </row>
    <row r="179" spans="1:7" ht="16.149999999999999" customHeight="1" outlineLevel="1" x14ac:dyDescent="0.25">
      <c r="A179" s="131" t="s">
        <v>1258</v>
      </c>
      <c r="B179" s="135" t="s">
        <v>940</v>
      </c>
      <c r="C179" s="137" t="s">
        <v>678</v>
      </c>
      <c r="D179" s="215" t="s">
        <v>727</v>
      </c>
      <c r="E179" s="218" t="s">
        <v>728</v>
      </c>
      <c r="F179" s="207" t="s">
        <v>595</v>
      </c>
      <c r="G179" s="255">
        <f ca="1">INDEX('Шкафы и переферия'!179:179,G$3)</f>
        <v>0</v>
      </c>
    </row>
    <row r="180" spans="1:7" ht="16.149999999999999" customHeight="1" outlineLevel="1" x14ac:dyDescent="0.25">
      <c r="A180" s="131" t="s">
        <v>1259</v>
      </c>
      <c r="B180" s="135" t="s">
        <v>1060</v>
      </c>
      <c r="C180" s="137" t="s">
        <v>678</v>
      </c>
      <c r="D180" s="215" t="s">
        <v>321</v>
      </c>
      <c r="E180" s="218" t="s">
        <v>729</v>
      </c>
      <c r="F180" s="207" t="s">
        <v>595</v>
      </c>
      <c r="G180" s="255">
        <f ca="1">INDEX('Шкафы и переферия'!180:180,G$3)</f>
        <v>0</v>
      </c>
    </row>
    <row r="181" spans="1:7" ht="16.149999999999999" customHeight="1" outlineLevel="1" x14ac:dyDescent="0.25">
      <c r="A181" s="131" t="s">
        <v>1260</v>
      </c>
      <c r="B181" s="135" t="s">
        <v>987</v>
      </c>
      <c r="C181" s="137" t="s">
        <v>678</v>
      </c>
      <c r="D181" s="215" t="s">
        <v>731</v>
      </c>
      <c r="E181" s="218" t="s">
        <v>730</v>
      </c>
      <c r="F181" s="207" t="s">
        <v>595</v>
      </c>
      <c r="G181" s="255">
        <f ca="1">INDEX('Шкафы и переферия'!181:181,G$3)</f>
        <v>0</v>
      </c>
    </row>
    <row r="182" spans="1:7" ht="16.149999999999999" customHeight="1" outlineLevel="1" x14ac:dyDescent="0.25">
      <c r="A182" s="131" t="s">
        <v>1261</v>
      </c>
      <c r="B182" s="135" t="s">
        <v>940</v>
      </c>
      <c r="C182" s="137" t="s">
        <v>678</v>
      </c>
      <c r="D182" s="215" t="s">
        <v>732</v>
      </c>
      <c r="E182" s="218" t="s">
        <v>335</v>
      </c>
      <c r="F182" s="207" t="s">
        <v>605</v>
      </c>
      <c r="G182" s="255">
        <f ca="1">INDEX('Шкафы и переферия'!182:182,G$3)</f>
        <v>0</v>
      </c>
    </row>
    <row r="183" spans="1:7" ht="32.450000000000003" customHeight="1" outlineLevel="1" x14ac:dyDescent="0.25">
      <c r="A183" s="131" t="s">
        <v>1262</v>
      </c>
      <c r="B183" s="137" t="s">
        <v>934</v>
      </c>
      <c r="C183" s="137" t="s">
        <v>678</v>
      </c>
      <c r="D183" s="215" t="s">
        <v>928</v>
      </c>
      <c r="E183" s="218" t="s">
        <v>336</v>
      </c>
      <c r="F183" s="207" t="s">
        <v>595</v>
      </c>
      <c r="G183" s="255">
        <f ca="1">INDEX('Шкафы и переферия'!183:183,G$3)</f>
        <v>0</v>
      </c>
    </row>
    <row r="184" spans="1:7" ht="16.149999999999999" customHeight="1" outlineLevel="1" x14ac:dyDescent="0.25">
      <c r="A184" s="131" t="s">
        <v>1263</v>
      </c>
      <c r="B184" s="135" t="s">
        <v>1061</v>
      </c>
      <c r="C184" s="137" t="s">
        <v>678</v>
      </c>
      <c r="D184" s="215" t="s">
        <v>733</v>
      </c>
      <c r="E184" s="218" t="s">
        <v>743</v>
      </c>
      <c r="F184" s="207" t="s">
        <v>595</v>
      </c>
      <c r="G184" s="255">
        <f ca="1">INDEX('Шкафы и переферия'!184:184,G$3)</f>
        <v>0</v>
      </c>
    </row>
    <row r="185" spans="1:7" ht="16.149999999999999" customHeight="1" outlineLevel="1" x14ac:dyDescent="0.25">
      <c r="A185" s="131" t="s">
        <v>1264</v>
      </c>
      <c r="B185" s="135" t="s">
        <v>989</v>
      </c>
      <c r="C185" s="137" t="s">
        <v>678</v>
      </c>
      <c r="D185" s="215" t="s">
        <v>734</v>
      </c>
      <c r="E185" s="218" t="s">
        <v>338</v>
      </c>
      <c r="F185" s="207" t="s">
        <v>595</v>
      </c>
      <c r="G185" s="255">
        <f ca="1">INDEX('Шкафы и переферия'!185:185,G$3)</f>
        <v>0</v>
      </c>
    </row>
    <row r="186" spans="1:7" ht="16.149999999999999" customHeight="1" outlineLevel="1" x14ac:dyDescent="0.25">
      <c r="A186" s="131" t="s">
        <v>1265</v>
      </c>
      <c r="B186" s="135" t="s">
        <v>989</v>
      </c>
      <c r="C186" s="137" t="s">
        <v>678</v>
      </c>
      <c r="D186" s="215" t="s">
        <v>735</v>
      </c>
      <c r="E186" s="218" t="s">
        <v>339</v>
      </c>
      <c r="F186" s="207" t="s">
        <v>595</v>
      </c>
      <c r="G186" s="255">
        <f ca="1">INDEX('Шкафы и переферия'!186:186,G$3)</f>
        <v>0</v>
      </c>
    </row>
    <row r="187" spans="1:7" ht="16.149999999999999" customHeight="1" outlineLevel="1" x14ac:dyDescent="0.25">
      <c r="A187" s="131" t="s">
        <v>1266</v>
      </c>
      <c r="B187" s="135" t="s">
        <v>940</v>
      </c>
      <c r="C187" s="137" t="s">
        <v>678</v>
      </c>
      <c r="D187" s="215" t="s">
        <v>736</v>
      </c>
      <c r="E187" s="218" t="s">
        <v>340</v>
      </c>
      <c r="F187" s="207" t="s">
        <v>595</v>
      </c>
      <c r="G187" s="255">
        <f ca="1">INDEX('Шкафы и переферия'!187:187,G$3)</f>
        <v>0</v>
      </c>
    </row>
    <row r="188" spans="1:7" ht="16.149999999999999" customHeight="1" outlineLevel="1" x14ac:dyDescent="0.25">
      <c r="A188" s="131" t="s">
        <v>1267</v>
      </c>
      <c r="B188" s="135" t="s">
        <v>940</v>
      </c>
      <c r="C188" s="137" t="s">
        <v>678</v>
      </c>
      <c r="D188" s="215" t="s">
        <v>737</v>
      </c>
      <c r="E188" s="218" t="s">
        <v>341</v>
      </c>
      <c r="F188" s="207" t="s">
        <v>595</v>
      </c>
      <c r="G188" s="255">
        <f ca="1">INDEX('Шкафы и переферия'!188:188,G$3)</f>
        <v>0</v>
      </c>
    </row>
    <row r="189" spans="1:7" ht="16.149999999999999" customHeight="1" outlineLevel="1" x14ac:dyDescent="0.25">
      <c r="A189" s="131" t="s">
        <v>1268</v>
      </c>
      <c r="B189" s="137" t="s">
        <v>938</v>
      </c>
      <c r="C189" s="137" t="s">
        <v>678</v>
      </c>
      <c r="D189" s="215" t="s">
        <v>738</v>
      </c>
      <c r="E189" s="218" t="s">
        <v>342</v>
      </c>
      <c r="F189" s="207" t="s">
        <v>595</v>
      </c>
      <c r="G189" s="255">
        <f ca="1">INDEX('Шкафы и переферия'!189:189,G$3)</f>
        <v>0</v>
      </c>
    </row>
    <row r="190" spans="1:7" ht="16.149999999999999" customHeight="1" outlineLevel="1" x14ac:dyDescent="0.25">
      <c r="A190" s="131" t="s">
        <v>1269</v>
      </c>
      <c r="B190" s="135" t="s">
        <v>941</v>
      </c>
      <c r="C190" s="137" t="s">
        <v>678</v>
      </c>
      <c r="D190" s="215" t="s">
        <v>739</v>
      </c>
      <c r="E190" s="218"/>
      <c r="F190" s="207" t="s">
        <v>595</v>
      </c>
      <c r="G190" s="255">
        <f ca="1">INDEX('Шкафы и переферия'!190:190,G$3)</f>
        <v>0</v>
      </c>
    </row>
    <row r="191" spans="1:7" ht="32.450000000000003" customHeight="1" outlineLevel="1" x14ac:dyDescent="0.25">
      <c r="A191" s="131" t="s">
        <v>1270</v>
      </c>
      <c r="B191" s="135" t="s">
        <v>940</v>
      </c>
      <c r="C191" s="137" t="s">
        <v>678</v>
      </c>
      <c r="D191" s="215" t="s">
        <v>740</v>
      </c>
      <c r="E191" s="218" t="s">
        <v>744</v>
      </c>
      <c r="F191" s="207" t="s">
        <v>595</v>
      </c>
      <c r="G191" s="255">
        <f ca="1">INDEX('Шкафы и переферия'!191:191,G$3)</f>
        <v>0</v>
      </c>
    </row>
    <row r="192" spans="1:7" ht="16.149999999999999" customHeight="1" outlineLevel="1" x14ac:dyDescent="0.25">
      <c r="A192" s="131" t="s">
        <v>1271</v>
      </c>
      <c r="B192" s="135" t="s">
        <v>941</v>
      </c>
      <c r="C192" s="137" t="s">
        <v>678</v>
      </c>
      <c r="D192" s="215" t="s">
        <v>741</v>
      </c>
      <c r="E192" s="218"/>
      <c r="F192" s="207" t="s">
        <v>595</v>
      </c>
      <c r="G192" s="255">
        <f ca="1">INDEX('Шкафы и переферия'!192:192,G$3)</f>
        <v>0</v>
      </c>
    </row>
    <row r="193" spans="1:7" ht="16.149999999999999" customHeight="1" outlineLevel="1" x14ac:dyDescent="0.25">
      <c r="A193" s="131" t="s">
        <v>1272</v>
      </c>
      <c r="B193" s="135" t="s">
        <v>940</v>
      </c>
      <c r="C193" s="137" t="s">
        <v>678</v>
      </c>
      <c r="D193" s="215" t="s">
        <v>742</v>
      </c>
      <c r="E193" s="218" t="s">
        <v>743</v>
      </c>
      <c r="F193" s="207" t="s">
        <v>595</v>
      </c>
      <c r="G193" s="255">
        <f ca="1">INDEX('Шкафы и переферия'!193:193,G$3)</f>
        <v>0</v>
      </c>
    </row>
    <row r="194" spans="1:7" ht="16.149999999999999" customHeight="1" outlineLevel="1" x14ac:dyDescent="0.25">
      <c r="A194" s="131" t="s">
        <v>1273</v>
      </c>
      <c r="B194" s="135" t="s">
        <v>931</v>
      </c>
      <c r="C194" s="137" t="s">
        <v>118</v>
      </c>
      <c r="D194" s="215" t="s">
        <v>746</v>
      </c>
      <c r="E194" s="218" t="s">
        <v>345</v>
      </c>
      <c r="F194" s="207" t="s">
        <v>595</v>
      </c>
      <c r="G194" s="255">
        <f ca="1">INDEX('Шкафы и переферия'!194:194,G$3)</f>
        <v>0</v>
      </c>
    </row>
    <row r="195" spans="1:7" ht="135.6" customHeight="1" outlineLevel="1" x14ac:dyDescent="0.25">
      <c r="A195" s="131" t="s">
        <v>1274</v>
      </c>
      <c r="B195" s="135" t="s">
        <v>931</v>
      </c>
      <c r="C195" s="135" t="s">
        <v>23</v>
      </c>
      <c r="D195" s="216" t="s">
        <v>769</v>
      </c>
      <c r="E195" s="217" t="s">
        <v>770</v>
      </c>
      <c r="F195" s="207" t="s">
        <v>605</v>
      </c>
      <c r="G195" s="255">
        <f ca="1">INDEX('Шкафы и переферия'!195:195,G$3)</f>
        <v>0</v>
      </c>
    </row>
    <row r="196" spans="1:7" ht="138" customHeight="1" outlineLevel="1" x14ac:dyDescent="0.25">
      <c r="A196" s="131" t="s">
        <v>1275</v>
      </c>
      <c r="B196" s="135" t="s">
        <v>931</v>
      </c>
      <c r="C196" s="135" t="s">
        <v>23</v>
      </c>
      <c r="D196" s="216" t="s">
        <v>778</v>
      </c>
      <c r="E196" s="218" t="s">
        <v>771</v>
      </c>
      <c r="F196" s="207" t="s">
        <v>605</v>
      </c>
      <c r="G196" s="255">
        <f ca="1">INDEX('Шкафы и переферия'!196:196,G$3)</f>
        <v>0</v>
      </c>
    </row>
    <row r="197" spans="1:7" ht="48.6" customHeight="1" outlineLevel="1" x14ac:dyDescent="0.25">
      <c r="A197" s="131" t="s">
        <v>1276</v>
      </c>
      <c r="B197" s="135" t="s">
        <v>931</v>
      </c>
      <c r="C197" s="135" t="s">
        <v>23</v>
      </c>
      <c r="D197" s="216" t="s">
        <v>777</v>
      </c>
      <c r="E197" s="218" t="s">
        <v>772</v>
      </c>
      <c r="F197" s="207" t="s">
        <v>605</v>
      </c>
      <c r="G197" s="255">
        <f ca="1">INDEX('Шкафы и переферия'!197:197,G$3)</f>
        <v>0</v>
      </c>
    </row>
    <row r="198" spans="1:7" ht="48.6" customHeight="1" outlineLevel="1" x14ac:dyDescent="0.25">
      <c r="A198" s="131" t="s">
        <v>1277</v>
      </c>
      <c r="B198" s="135" t="s">
        <v>931</v>
      </c>
      <c r="C198" s="135" t="s">
        <v>23</v>
      </c>
      <c r="D198" s="216" t="s">
        <v>776</v>
      </c>
      <c r="E198" s="218" t="s">
        <v>773</v>
      </c>
      <c r="F198" s="207" t="s">
        <v>605</v>
      </c>
      <c r="G198" s="255">
        <f ca="1">INDEX('Шкафы и переферия'!198:198,G$3)</f>
        <v>0</v>
      </c>
    </row>
    <row r="199" spans="1:7" ht="151.15" customHeight="1" outlineLevel="1" x14ac:dyDescent="0.25">
      <c r="A199" s="131" t="s">
        <v>1278</v>
      </c>
      <c r="B199" s="135" t="s">
        <v>931</v>
      </c>
      <c r="C199" s="135" t="s">
        <v>23</v>
      </c>
      <c r="D199" s="216" t="s">
        <v>780</v>
      </c>
      <c r="E199" s="218" t="s">
        <v>774</v>
      </c>
      <c r="F199" s="207" t="s">
        <v>605</v>
      </c>
      <c r="G199" s="255">
        <f ca="1">INDEX('Шкафы и переферия'!199:199,G$3)</f>
        <v>0</v>
      </c>
    </row>
    <row r="200" spans="1:7" ht="48.6" customHeight="1" outlineLevel="1" x14ac:dyDescent="0.25">
      <c r="A200" s="131" t="s">
        <v>1279</v>
      </c>
      <c r="B200" s="135" t="s">
        <v>931</v>
      </c>
      <c r="C200" s="135" t="s">
        <v>23</v>
      </c>
      <c r="D200" s="216" t="s">
        <v>775</v>
      </c>
      <c r="E200" s="218" t="s">
        <v>779</v>
      </c>
      <c r="F200" s="207" t="s">
        <v>605</v>
      </c>
      <c r="G200" s="255">
        <f ca="1">INDEX('Шкафы и переферия'!200:200,G$3)</f>
        <v>0</v>
      </c>
    </row>
    <row r="201" spans="1:7" ht="169.15" customHeight="1" outlineLevel="1" x14ac:dyDescent="0.25">
      <c r="A201" s="131" t="s">
        <v>1280</v>
      </c>
      <c r="B201" s="135" t="s">
        <v>931</v>
      </c>
      <c r="C201" s="135" t="s">
        <v>23</v>
      </c>
      <c r="D201" s="216" t="s">
        <v>781</v>
      </c>
      <c r="E201" s="218" t="s">
        <v>782</v>
      </c>
      <c r="F201" s="207" t="s">
        <v>605</v>
      </c>
      <c r="G201" s="255">
        <f ca="1">INDEX('Шкафы и переферия'!201:201,G$3)</f>
        <v>0</v>
      </c>
    </row>
    <row r="202" spans="1:7" ht="145.9" customHeight="1" outlineLevel="1" x14ac:dyDescent="0.25">
      <c r="A202" s="131" t="s">
        <v>1281</v>
      </c>
      <c r="B202" s="135" t="s">
        <v>931</v>
      </c>
      <c r="C202" s="135" t="s">
        <v>23</v>
      </c>
      <c r="D202" s="216" t="s">
        <v>783</v>
      </c>
      <c r="E202" s="218" t="s">
        <v>784</v>
      </c>
      <c r="F202" s="207" t="s">
        <v>605</v>
      </c>
      <c r="G202" s="255">
        <f ca="1">INDEX('Шкафы и переферия'!202:202,G$3)</f>
        <v>0</v>
      </c>
    </row>
    <row r="203" spans="1:7" ht="162" customHeight="1" outlineLevel="1" x14ac:dyDescent="0.25">
      <c r="A203" s="131" t="s">
        <v>1282</v>
      </c>
      <c r="B203" s="135" t="s">
        <v>931</v>
      </c>
      <c r="C203" s="135" t="s">
        <v>23</v>
      </c>
      <c r="D203" s="216" t="s">
        <v>786</v>
      </c>
      <c r="E203" s="218" t="s">
        <v>785</v>
      </c>
      <c r="F203" s="207" t="s">
        <v>605</v>
      </c>
      <c r="G203" s="255">
        <f ca="1">INDEX('Шкафы и переферия'!203:203,G$3)</f>
        <v>0</v>
      </c>
    </row>
    <row r="204" spans="1:7" ht="145.9" customHeight="1" outlineLevel="1" x14ac:dyDescent="0.25">
      <c r="A204" s="131" t="s">
        <v>1283</v>
      </c>
      <c r="B204" s="135" t="s">
        <v>931</v>
      </c>
      <c r="C204" s="135" t="s">
        <v>23</v>
      </c>
      <c r="D204" s="216" t="s">
        <v>787</v>
      </c>
      <c r="E204" s="218" t="s">
        <v>788</v>
      </c>
      <c r="F204" s="207" t="s">
        <v>605</v>
      </c>
      <c r="G204" s="255">
        <f ca="1">INDEX('Шкафы и переферия'!204:204,G$3)</f>
        <v>0</v>
      </c>
    </row>
    <row r="205" spans="1:7" ht="145.9" customHeight="1" outlineLevel="1" x14ac:dyDescent="0.25">
      <c r="A205" s="131" t="s">
        <v>1284</v>
      </c>
      <c r="B205" s="135" t="s">
        <v>931</v>
      </c>
      <c r="C205" s="135" t="s">
        <v>23</v>
      </c>
      <c r="D205" s="216" t="s">
        <v>791</v>
      </c>
      <c r="E205" s="218" t="s">
        <v>789</v>
      </c>
      <c r="F205" s="207" t="s">
        <v>605</v>
      </c>
      <c r="G205" s="255">
        <f ca="1">INDEX('Шкафы и переферия'!205:205,G$3)</f>
        <v>0</v>
      </c>
    </row>
    <row r="206" spans="1:7" ht="48.6" customHeight="1" outlineLevel="1" x14ac:dyDescent="0.25">
      <c r="A206" s="131" t="s">
        <v>1285</v>
      </c>
      <c r="B206" s="135" t="s">
        <v>931</v>
      </c>
      <c r="C206" s="135" t="s">
        <v>23</v>
      </c>
      <c r="D206" s="216" t="s">
        <v>790</v>
      </c>
      <c r="E206" s="218" t="s">
        <v>792</v>
      </c>
      <c r="F206" s="207" t="s">
        <v>605</v>
      </c>
      <c r="G206" s="255">
        <f ca="1">INDEX('Шкафы и переферия'!206:206,G$3)</f>
        <v>0</v>
      </c>
    </row>
    <row r="207" spans="1:7" ht="278.45" customHeight="1" outlineLevel="1" x14ac:dyDescent="0.25">
      <c r="A207" s="131" t="s">
        <v>1286</v>
      </c>
      <c r="B207" s="135" t="s">
        <v>931</v>
      </c>
      <c r="C207" s="135" t="s">
        <v>23</v>
      </c>
      <c r="D207" s="216" t="s">
        <v>794</v>
      </c>
      <c r="E207" s="218" t="s">
        <v>793</v>
      </c>
      <c r="F207" s="207" t="s">
        <v>605</v>
      </c>
      <c r="G207" s="255">
        <f ca="1">INDEX('Шкафы и переферия'!207:207,G$3)</f>
        <v>0</v>
      </c>
    </row>
    <row r="208" spans="1:7" ht="145.9" customHeight="1" outlineLevel="1" x14ac:dyDescent="0.25">
      <c r="A208" s="131" t="s">
        <v>1287</v>
      </c>
      <c r="B208" s="135" t="s">
        <v>931</v>
      </c>
      <c r="C208" s="135" t="s">
        <v>23</v>
      </c>
      <c r="D208" s="216" t="s">
        <v>795</v>
      </c>
      <c r="E208" s="219" t="s">
        <v>104</v>
      </c>
      <c r="F208" s="207" t="s">
        <v>605</v>
      </c>
      <c r="G208" s="255">
        <f ca="1">INDEX('Шкафы и переферия'!208:208,G$3)</f>
        <v>0</v>
      </c>
    </row>
    <row r="209" spans="1:7" ht="210.6" customHeight="1" outlineLevel="1" x14ac:dyDescent="0.25">
      <c r="A209" s="131" t="s">
        <v>1288</v>
      </c>
      <c r="B209" s="135" t="s">
        <v>931</v>
      </c>
      <c r="C209" s="135" t="s">
        <v>23</v>
      </c>
      <c r="D209" s="216" t="s">
        <v>797</v>
      </c>
      <c r="E209" s="219" t="s">
        <v>383</v>
      </c>
      <c r="F209" s="207" t="s">
        <v>605</v>
      </c>
      <c r="G209" s="255">
        <f ca="1">INDEX('Шкафы и переферия'!209:209,G$3)</f>
        <v>0</v>
      </c>
    </row>
    <row r="210" spans="1:7" ht="113.45" customHeight="1" outlineLevel="1" x14ac:dyDescent="0.25">
      <c r="A210" s="131" t="s">
        <v>1289</v>
      </c>
      <c r="B210" s="135" t="s">
        <v>931</v>
      </c>
      <c r="C210" s="135" t="s">
        <v>23</v>
      </c>
      <c r="D210" s="216" t="s">
        <v>796</v>
      </c>
      <c r="E210" s="219" t="s">
        <v>798</v>
      </c>
      <c r="F210" s="207" t="s">
        <v>605</v>
      </c>
      <c r="G210" s="255">
        <f ca="1">INDEX('Шкафы и переферия'!210:210,G$3)</f>
        <v>0</v>
      </c>
    </row>
    <row r="211" spans="1:7" ht="145.9" customHeight="1" outlineLevel="1" x14ac:dyDescent="0.25">
      <c r="A211" s="131" t="s">
        <v>1290</v>
      </c>
      <c r="B211" s="135" t="s">
        <v>931</v>
      </c>
      <c r="C211" s="135" t="s">
        <v>23</v>
      </c>
      <c r="D211" s="220" t="s">
        <v>799</v>
      </c>
      <c r="E211" s="219" t="s">
        <v>105</v>
      </c>
      <c r="F211" s="207" t="s">
        <v>605</v>
      </c>
      <c r="G211" s="255">
        <f ca="1">INDEX('Шкафы и переферия'!211:211,G$3)</f>
        <v>0</v>
      </c>
    </row>
    <row r="212" spans="1:7" ht="81" customHeight="1" outlineLevel="1" x14ac:dyDescent="0.25">
      <c r="A212" s="131" t="s">
        <v>1291</v>
      </c>
      <c r="B212" s="135" t="s">
        <v>931</v>
      </c>
      <c r="C212" s="135" t="s">
        <v>23</v>
      </c>
      <c r="D212" s="216" t="s">
        <v>800</v>
      </c>
      <c r="E212" s="219" t="s">
        <v>106</v>
      </c>
      <c r="F212" s="207" t="s">
        <v>605</v>
      </c>
      <c r="G212" s="255">
        <f ca="1">INDEX('Шкафы и переферия'!212:212,G$3)</f>
        <v>0</v>
      </c>
    </row>
    <row r="213" spans="1:7" ht="226.9" customHeight="1" outlineLevel="1" x14ac:dyDescent="0.25">
      <c r="A213" s="131" t="s">
        <v>1292</v>
      </c>
      <c r="B213" s="135" t="s">
        <v>931</v>
      </c>
      <c r="C213" s="135" t="s">
        <v>23</v>
      </c>
      <c r="D213" s="216" t="s">
        <v>802</v>
      </c>
      <c r="E213" s="219" t="s">
        <v>107</v>
      </c>
      <c r="F213" s="207" t="s">
        <v>605</v>
      </c>
      <c r="G213" s="255">
        <f ca="1">INDEX('Шкафы и переферия'!213:213,G$3)</f>
        <v>0</v>
      </c>
    </row>
    <row r="214" spans="1:7" ht="259.14999999999998" customHeight="1" outlineLevel="1" x14ac:dyDescent="0.25">
      <c r="A214" s="131" t="s">
        <v>1293</v>
      </c>
      <c r="B214" s="135" t="s">
        <v>931</v>
      </c>
      <c r="C214" s="135" t="s">
        <v>23</v>
      </c>
      <c r="D214" s="216" t="s">
        <v>801</v>
      </c>
      <c r="E214" s="219" t="s">
        <v>108</v>
      </c>
      <c r="F214" s="207" t="s">
        <v>605</v>
      </c>
      <c r="G214" s="255">
        <f ca="1">INDEX('Шкафы и переферия'!214:214,G$3)</f>
        <v>0</v>
      </c>
    </row>
    <row r="215" spans="1:7" ht="129.6" customHeight="1" outlineLevel="1" x14ac:dyDescent="0.25">
      <c r="A215" s="131" t="s">
        <v>1294</v>
      </c>
      <c r="B215" s="135" t="s">
        <v>931</v>
      </c>
      <c r="C215" s="135" t="s">
        <v>23</v>
      </c>
      <c r="D215" s="216" t="s">
        <v>803</v>
      </c>
      <c r="E215" s="219" t="s">
        <v>109</v>
      </c>
      <c r="F215" s="207" t="s">
        <v>605</v>
      </c>
      <c r="G215" s="255">
        <f ca="1">INDEX('Шкафы и переферия'!215:215,G$3)</f>
        <v>0</v>
      </c>
    </row>
    <row r="216" spans="1:7" ht="145.9" customHeight="1" outlineLevel="1" x14ac:dyDescent="0.25">
      <c r="A216" s="131" t="s">
        <v>1295</v>
      </c>
      <c r="B216" s="135" t="s">
        <v>931</v>
      </c>
      <c r="C216" s="135" t="s">
        <v>23</v>
      </c>
      <c r="D216" s="216" t="s">
        <v>805</v>
      </c>
      <c r="E216" s="219" t="s">
        <v>804</v>
      </c>
      <c r="F216" s="207" t="s">
        <v>605</v>
      </c>
      <c r="G216" s="255">
        <f ca="1">INDEX('Шкафы и переферия'!216:216,G$3)</f>
        <v>0</v>
      </c>
    </row>
    <row r="217" spans="1:7" ht="145.9" customHeight="1" outlineLevel="1" x14ac:dyDescent="0.25">
      <c r="A217" s="131" t="s">
        <v>1296</v>
      </c>
      <c r="B217" s="135" t="s">
        <v>931</v>
      </c>
      <c r="C217" s="135" t="s">
        <v>23</v>
      </c>
      <c r="D217" s="216" t="s">
        <v>807</v>
      </c>
      <c r="E217" s="219" t="s">
        <v>806</v>
      </c>
      <c r="F217" s="207" t="s">
        <v>605</v>
      </c>
      <c r="G217" s="255">
        <f ca="1">INDEX('Шкафы и переферия'!217:217,G$3)</f>
        <v>0</v>
      </c>
    </row>
    <row r="218" spans="1:7" ht="129.6" customHeight="1" outlineLevel="1" x14ac:dyDescent="0.25">
      <c r="A218" s="131" t="s">
        <v>1297</v>
      </c>
      <c r="B218" s="135" t="s">
        <v>931</v>
      </c>
      <c r="C218" s="135" t="s">
        <v>23</v>
      </c>
      <c r="D218" s="216" t="s">
        <v>810</v>
      </c>
      <c r="E218" s="219" t="s">
        <v>808</v>
      </c>
      <c r="F218" s="207" t="s">
        <v>605</v>
      </c>
      <c r="G218" s="255">
        <f ca="1">INDEX('Шкафы и переферия'!218:218,G$3)</f>
        <v>0</v>
      </c>
    </row>
    <row r="219" spans="1:7" ht="145.9" customHeight="1" outlineLevel="1" x14ac:dyDescent="0.25">
      <c r="A219" s="131" t="s">
        <v>1298</v>
      </c>
      <c r="B219" s="135" t="s">
        <v>931</v>
      </c>
      <c r="C219" s="135" t="s">
        <v>23</v>
      </c>
      <c r="D219" s="216" t="s">
        <v>811</v>
      </c>
      <c r="E219" s="219" t="s">
        <v>809</v>
      </c>
      <c r="F219" s="207" t="s">
        <v>605</v>
      </c>
      <c r="G219" s="255">
        <f ca="1">INDEX('Шкафы и переферия'!219:219,G$3)</f>
        <v>0</v>
      </c>
    </row>
    <row r="220" spans="1:7" ht="81" customHeight="1" outlineLevel="1" x14ac:dyDescent="0.25">
      <c r="A220" s="131" t="s">
        <v>1299</v>
      </c>
      <c r="B220" s="135" t="s">
        <v>931</v>
      </c>
      <c r="C220" s="135" t="s">
        <v>23</v>
      </c>
      <c r="D220" s="216" t="s">
        <v>812</v>
      </c>
      <c r="E220" s="219" t="s">
        <v>110</v>
      </c>
      <c r="F220" s="207" t="s">
        <v>605</v>
      </c>
      <c r="G220" s="255">
        <f ca="1">INDEX('Шкафы и переферия'!220:220,G$3)</f>
        <v>0</v>
      </c>
    </row>
    <row r="221" spans="1:7" ht="129.6" customHeight="1" outlineLevel="1" x14ac:dyDescent="0.25">
      <c r="A221" s="131" t="s">
        <v>1300</v>
      </c>
      <c r="B221" s="135" t="s">
        <v>931</v>
      </c>
      <c r="C221" s="135" t="s">
        <v>23</v>
      </c>
      <c r="D221" s="216" t="s">
        <v>813</v>
      </c>
      <c r="E221" s="219" t="s">
        <v>111</v>
      </c>
      <c r="F221" s="207" t="s">
        <v>605</v>
      </c>
      <c r="G221" s="255">
        <f ca="1">INDEX('Шкафы и переферия'!221:221,G$3)</f>
        <v>0</v>
      </c>
    </row>
    <row r="222" spans="1:7" ht="129.6" customHeight="1" outlineLevel="1" x14ac:dyDescent="0.25">
      <c r="A222" s="131" t="s">
        <v>1301</v>
      </c>
      <c r="B222" s="135" t="s">
        <v>931</v>
      </c>
      <c r="C222" s="135" t="s">
        <v>23</v>
      </c>
      <c r="D222" s="216" t="s">
        <v>813</v>
      </c>
      <c r="E222" s="219" t="s">
        <v>1015</v>
      </c>
      <c r="F222" s="207" t="s">
        <v>605</v>
      </c>
      <c r="G222" s="255">
        <f ca="1">INDEX('Шкафы и переферия'!222:222,G$3)</f>
        <v>0</v>
      </c>
    </row>
    <row r="223" spans="1:7" ht="145.9" customHeight="1" outlineLevel="1" x14ac:dyDescent="0.25">
      <c r="A223" s="131" t="s">
        <v>1302</v>
      </c>
      <c r="B223" s="135" t="s">
        <v>931</v>
      </c>
      <c r="C223" s="135" t="s">
        <v>23</v>
      </c>
      <c r="D223" s="216" t="s">
        <v>814</v>
      </c>
      <c r="E223" s="219" t="s">
        <v>112</v>
      </c>
      <c r="F223" s="207" t="s">
        <v>605</v>
      </c>
      <c r="G223" s="255">
        <f ca="1">INDEX('Шкафы и переферия'!223:223,G$3)</f>
        <v>0</v>
      </c>
    </row>
    <row r="224" spans="1:7" ht="145.9" customHeight="1" outlineLevel="1" x14ac:dyDescent="0.25">
      <c r="A224" s="131" t="s">
        <v>1303</v>
      </c>
      <c r="B224" s="135" t="s">
        <v>931</v>
      </c>
      <c r="C224" s="135" t="s">
        <v>23</v>
      </c>
      <c r="D224" s="216" t="s">
        <v>815</v>
      </c>
      <c r="E224" s="219" t="s">
        <v>113</v>
      </c>
      <c r="F224" s="207" t="s">
        <v>605</v>
      </c>
      <c r="G224" s="255">
        <f ca="1">INDEX('Шкафы и переферия'!224:224,G$3)</f>
        <v>0</v>
      </c>
    </row>
    <row r="225" spans="1:7" ht="129.6" customHeight="1" outlineLevel="1" x14ac:dyDescent="0.25">
      <c r="A225" s="131" t="s">
        <v>1304</v>
      </c>
      <c r="B225" s="135" t="s">
        <v>931</v>
      </c>
      <c r="C225" s="135" t="s">
        <v>23</v>
      </c>
      <c r="D225" s="216" t="s">
        <v>817</v>
      </c>
      <c r="E225" s="219" t="s">
        <v>816</v>
      </c>
      <c r="F225" s="207" t="s">
        <v>605</v>
      </c>
      <c r="G225" s="255">
        <f ca="1">INDEX('Шкафы и переферия'!225:225,G$3)</f>
        <v>0</v>
      </c>
    </row>
    <row r="226" spans="1:7" ht="97.15" customHeight="1" outlineLevel="1" x14ac:dyDescent="0.25">
      <c r="A226" s="131" t="s">
        <v>1305</v>
      </c>
      <c r="B226" s="135" t="s">
        <v>931</v>
      </c>
      <c r="C226" s="135" t="s">
        <v>23</v>
      </c>
      <c r="D226" s="216" t="s">
        <v>819</v>
      </c>
      <c r="E226" s="219" t="s">
        <v>818</v>
      </c>
      <c r="F226" s="207" t="s">
        <v>605</v>
      </c>
      <c r="G226" s="255">
        <f ca="1">INDEX('Шкафы и переферия'!226:226,G$3)</f>
        <v>0</v>
      </c>
    </row>
    <row r="227" spans="1:7" ht="64.900000000000006" customHeight="1" outlineLevel="1" x14ac:dyDescent="0.25">
      <c r="A227" s="131" t="s">
        <v>1306</v>
      </c>
      <c r="B227" s="135" t="s">
        <v>931</v>
      </c>
      <c r="C227" s="135" t="s">
        <v>23</v>
      </c>
      <c r="D227" s="216" t="s">
        <v>821</v>
      </c>
      <c r="E227" s="219" t="s">
        <v>820</v>
      </c>
      <c r="F227" s="207" t="s">
        <v>605</v>
      </c>
      <c r="G227" s="255">
        <f ca="1">INDEX('Шкафы и переферия'!227:227,G$3)</f>
        <v>0</v>
      </c>
    </row>
    <row r="228" spans="1:7" ht="64.900000000000006" customHeight="1" outlineLevel="1" x14ac:dyDescent="0.25">
      <c r="A228" s="131" t="s">
        <v>1307</v>
      </c>
      <c r="B228" s="135" t="s">
        <v>931</v>
      </c>
      <c r="C228" s="135" t="s">
        <v>23</v>
      </c>
      <c r="D228" s="216" t="s">
        <v>822</v>
      </c>
      <c r="E228" s="219" t="s">
        <v>823</v>
      </c>
      <c r="F228" s="207" t="s">
        <v>605</v>
      </c>
      <c r="G228" s="255">
        <f ca="1">INDEX('Шкафы и переферия'!228:228,G$3)</f>
        <v>0</v>
      </c>
    </row>
    <row r="229" spans="1:7" ht="81" customHeight="1" outlineLevel="1" x14ac:dyDescent="0.25">
      <c r="A229" s="131" t="s">
        <v>1308</v>
      </c>
      <c r="B229" s="135" t="s">
        <v>931</v>
      </c>
      <c r="C229" s="135" t="s">
        <v>23</v>
      </c>
      <c r="D229" s="216" t="s">
        <v>825</v>
      </c>
      <c r="E229" s="219" t="s">
        <v>824</v>
      </c>
      <c r="F229" s="207" t="s">
        <v>605</v>
      </c>
      <c r="G229" s="255">
        <f ca="1">INDEX('Шкафы и переферия'!229:229,G$3)</f>
        <v>0</v>
      </c>
    </row>
    <row r="230" spans="1:7" ht="113.45" customHeight="1" outlineLevel="1" x14ac:dyDescent="0.25">
      <c r="A230" s="131" t="s">
        <v>1309</v>
      </c>
      <c r="B230" s="135" t="s">
        <v>931</v>
      </c>
      <c r="C230" s="135" t="s">
        <v>23</v>
      </c>
      <c r="D230" s="216" t="s">
        <v>830</v>
      </c>
      <c r="E230" s="219" t="s">
        <v>826</v>
      </c>
      <c r="F230" s="207" t="s">
        <v>605</v>
      </c>
      <c r="G230" s="255">
        <f ca="1">INDEX('Шкафы и переферия'!230:230,G$3)</f>
        <v>0</v>
      </c>
    </row>
    <row r="231" spans="1:7" ht="81" customHeight="1" outlineLevel="1" x14ac:dyDescent="0.25">
      <c r="A231" s="131" t="s">
        <v>1310</v>
      </c>
      <c r="B231" s="135" t="s">
        <v>931</v>
      </c>
      <c r="C231" s="135" t="s">
        <v>23</v>
      </c>
      <c r="D231" s="216" t="s">
        <v>829</v>
      </c>
      <c r="E231" s="219" t="s">
        <v>827</v>
      </c>
      <c r="F231" s="207" t="s">
        <v>605</v>
      </c>
      <c r="G231" s="255">
        <f ca="1">INDEX('Шкафы и переферия'!231:231,G$3)</f>
        <v>0</v>
      </c>
    </row>
    <row r="232" spans="1:7" ht="113.45" customHeight="1" outlineLevel="1" x14ac:dyDescent="0.25">
      <c r="A232" s="131" t="s">
        <v>1311</v>
      </c>
      <c r="B232" s="135" t="s">
        <v>931</v>
      </c>
      <c r="C232" s="135" t="s">
        <v>23</v>
      </c>
      <c r="D232" s="216" t="s">
        <v>831</v>
      </c>
      <c r="E232" s="219" t="s">
        <v>828</v>
      </c>
      <c r="F232" s="207" t="s">
        <v>605</v>
      </c>
      <c r="G232" s="255">
        <f ca="1">INDEX('Шкафы и переферия'!232:232,G$3)</f>
        <v>0</v>
      </c>
    </row>
    <row r="233" spans="1:7" ht="81" customHeight="1" outlineLevel="1" x14ac:dyDescent="0.25">
      <c r="A233" s="131" t="s">
        <v>1312</v>
      </c>
      <c r="B233" s="135" t="s">
        <v>931</v>
      </c>
      <c r="C233" s="135" t="s">
        <v>23</v>
      </c>
      <c r="D233" s="215" t="s">
        <v>836</v>
      </c>
      <c r="E233" s="219" t="s">
        <v>832</v>
      </c>
      <c r="F233" s="207" t="s">
        <v>605</v>
      </c>
      <c r="G233" s="255">
        <f ca="1">INDEX('Шкафы и переферия'!233:233,G$3)</f>
        <v>0</v>
      </c>
    </row>
    <row r="234" spans="1:7" ht="64.900000000000006" customHeight="1" outlineLevel="1" x14ac:dyDescent="0.25">
      <c r="A234" s="131" t="s">
        <v>1313</v>
      </c>
      <c r="B234" s="135" t="s">
        <v>931</v>
      </c>
      <c r="C234" s="135" t="s">
        <v>23</v>
      </c>
      <c r="D234" s="215" t="s">
        <v>837</v>
      </c>
      <c r="E234" s="219" t="s">
        <v>833</v>
      </c>
      <c r="F234" s="207" t="s">
        <v>605</v>
      </c>
      <c r="G234" s="255">
        <f ca="1">INDEX('Шкафы и переферия'!234:234,G$3)</f>
        <v>0</v>
      </c>
    </row>
    <row r="235" spans="1:7" ht="113.45" customHeight="1" outlineLevel="1" x14ac:dyDescent="0.25">
      <c r="A235" s="131" t="s">
        <v>1314</v>
      </c>
      <c r="B235" s="135" t="s">
        <v>931</v>
      </c>
      <c r="C235" s="135" t="s">
        <v>23</v>
      </c>
      <c r="D235" s="215" t="s">
        <v>838</v>
      </c>
      <c r="E235" s="219" t="s">
        <v>834</v>
      </c>
      <c r="F235" s="207" t="s">
        <v>605</v>
      </c>
      <c r="G235" s="255">
        <f ca="1">INDEX('Шкафы и переферия'!235:235,G$3)</f>
        <v>0</v>
      </c>
    </row>
    <row r="236" spans="1:7" ht="81" customHeight="1" outlineLevel="1" x14ac:dyDescent="0.25">
      <c r="A236" s="131" t="s">
        <v>1315</v>
      </c>
      <c r="B236" s="135" t="s">
        <v>931</v>
      </c>
      <c r="C236" s="135" t="s">
        <v>23</v>
      </c>
      <c r="D236" s="215" t="s">
        <v>847</v>
      </c>
      <c r="E236" s="219" t="s">
        <v>835</v>
      </c>
      <c r="F236" s="207" t="s">
        <v>605</v>
      </c>
      <c r="G236" s="255">
        <f ca="1">INDEX('Шкафы и переферия'!236:236,G$3)</f>
        <v>0</v>
      </c>
    </row>
    <row r="237" spans="1:7" ht="97.15" customHeight="1" outlineLevel="1" x14ac:dyDescent="0.25">
      <c r="A237" s="131" t="s">
        <v>1316</v>
      </c>
      <c r="B237" s="135" t="s">
        <v>931</v>
      </c>
      <c r="C237" s="135" t="s">
        <v>23</v>
      </c>
      <c r="D237" s="215" t="s">
        <v>846</v>
      </c>
      <c r="E237" s="219" t="s">
        <v>839</v>
      </c>
      <c r="F237" s="207" t="s">
        <v>605</v>
      </c>
      <c r="G237" s="255">
        <f ca="1">INDEX('Шкафы и переферия'!237:237,G$3)</f>
        <v>0</v>
      </c>
    </row>
    <row r="238" spans="1:7" ht="81" customHeight="1" outlineLevel="1" x14ac:dyDescent="0.25">
      <c r="A238" s="131" t="s">
        <v>1317</v>
      </c>
      <c r="B238" s="135" t="s">
        <v>931</v>
      </c>
      <c r="C238" s="135" t="s">
        <v>23</v>
      </c>
      <c r="D238" s="215" t="s">
        <v>848</v>
      </c>
      <c r="E238" s="219" t="s">
        <v>840</v>
      </c>
      <c r="F238" s="207" t="s">
        <v>605</v>
      </c>
      <c r="G238" s="255">
        <f ca="1">INDEX('Шкафы и переферия'!238:238,G$3)</f>
        <v>0</v>
      </c>
    </row>
    <row r="239" spans="1:7" ht="97.15" customHeight="1" outlineLevel="1" x14ac:dyDescent="0.25">
      <c r="A239" s="131" t="s">
        <v>1318</v>
      </c>
      <c r="B239" s="135" t="s">
        <v>931</v>
      </c>
      <c r="C239" s="135" t="s">
        <v>23</v>
      </c>
      <c r="D239" s="215" t="s">
        <v>849</v>
      </c>
      <c r="E239" s="219" t="s">
        <v>841</v>
      </c>
      <c r="F239" s="207" t="s">
        <v>605</v>
      </c>
      <c r="G239" s="255">
        <f ca="1">INDEX('Шкафы и переферия'!239:239,G$3)</f>
        <v>0</v>
      </c>
    </row>
    <row r="240" spans="1:7" ht="81" customHeight="1" outlineLevel="1" x14ac:dyDescent="0.25">
      <c r="A240" s="131" t="s">
        <v>1319</v>
      </c>
      <c r="B240" s="135" t="s">
        <v>931</v>
      </c>
      <c r="C240" s="135" t="s">
        <v>23</v>
      </c>
      <c r="D240" s="215" t="s">
        <v>850</v>
      </c>
      <c r="E240" s="219" t="s">
        <v>842</v>
      </c>
      <c r="F240" s="207" t="s">
        <v>605</v>
      </c>
      <c r="G240" s="255">
        <f ca="1">INDEX('Шкафы и переферия'!240:240,G$3)</f>
        <v>0</v>
      </c>
    </row>
    <row r="241" spans="1:7" ht="81" customHeight="1" outlineLevel="1" x14ac:dyDescent="0.25">
      <c r="A241" s="131" t="s">
        <v>1320</v>
      </c>
      <c r="B241" s="135" t="s">
        <v>931</v>
      </c>
      <c r="C241" s="135" t="s">
        <v>23</v>
      </c>
      <c r="D241" s="215" t="s">
        <v>852</v>
      </c>
      <c r="E241" s="219" t="s">
        <v>843</v>
      </c>
      <c r="F241" s="207" t="s">
        <v>605</v>
      </c>
      <c r="G241" s="255">
        <f ca="1">INDEX('Шкафы и переферия'!241:241,G$3)</f>
        <v>0</v>
      </c>
    </row>
    <row r="242" spans="1:7" ht="81" customHeight="1" outlineLevel="1" x14ac:dyDescent="0.25">
      <c r="A242" s="131" t="s">
        <v>1321</v>
      </c>
      <c r="B242" s="135" t="s">
        <v>931</v>
      </c>
      <c r="C242" s="135" t="s">
        <v>23</v>
      </c>
      <c r="D242" s="215" t="s">
        <v>853</v>
      </c>
      <c r="E242" s="219" t="s">
        <v>844</v>
      </c>
      <c r="F242" s="207" t="s">
        <v>605</v>
      </c>
      <c r="G242" s="255">
        <f ca="1">INDEX('Шкафы и переферия'!242:242,G$3)</f>
        <v>0</v>
      </c>
    </row>
    <row r="243" spans="1:7" ht="81" customHeight="1" outlineLevel="1" x14ac:dyDescent="0.25">
      <c r="A243" s="131" t="s">
        <v>1322</v>
      </c>
      <c r="B243" s="135" t="s">
        <v>931</v>
      </c>
      <c r="C243" s="135" t="s">
        <v>23</v>
      </c>
      <c r="D243" s="215" t="s">
        <v>854</v>
      </c>
      <c r="E243" s="219" t="s">
        <v>845</v>
      </c>
      <c r="F243" s="207" t="s">
        <v>605</v>
      </c>
      <c r="G243" s="255">
        <f ca="1">INDEX('Шкафы и переферия'!243:243,G$3)</f>
        <v>0</v>
      </c>
    </row>
    <row r="244" spans="1:7" ht="81" customHeight="1" outlineLevel="1" x14ac:dyDescent="0.25">
      <c r="A244" s="131" t="s">
        <v>1323</v>
      </c>
      <c r="B244" s="135" t="s">
        <v>931</v>
      </c>
      <c r="C244" s="135" t="s">
        <v>23</v>
      </c>
      <c r="D244" s="215" t="s">
        <v>857</v>
      </c>
      <c r="E244" s="219" t="s">
        <v>851</v>
      </c>
      <c r="F244" s="207" t="s">
        <v>605</v>
      </c>
      <c r="G244" s="255">
        <f ca="1">INDEX('Шкафы и переферия'!244:244,G$3)</f>
        <v>0</v>
      </c>
    </row>
    <row r="245" spans="1:7" ht="81" customHeight="1" outlineLevel="1" x14ac:dyDescent="0.25">
      <c r="A245" s="131" t="s">
        <v>1324</v>
      </c>
      <c r="B245" s="135" t="s">
        <v>931</v>
      </c>
      <c r="C245" s="135" t="s">
        <v>23</v>
      </c>
      <c r="D245" s="215" t="s">
        <v>858</v>
      </c>
      <c r="E245" s="219" t="s">
        <v>855</v>
      </c>
      <c r="F245" s="207" t="s">
        <v>605</v>
      </c>
      <c r="G245" s="255">
        <f ca="1">INDEX('Шкафы и переферия'!245:245,G$3)</f>
        <v>0</v>
      </c>
    </row>
    <row r="246" spans="1:7" ht="97.15" customHeight="1" outlineLevel="1" x14ac:dyDescent="0.25">
      <c r="A246" s="131" t="s">
        <v>1325</v>
      </c>
      <c r="B246" s="135" t="s">
        <v>931</v>
      </c>
      <c r="C246" s="135" t="s">
        <v>23</v>
      </c>
      <c r="D246" s="215" t="s">
        <v>859</v>
      </c>
      <c r="E246" s="219" t="s">
        <v>856</v>
      </c>
      <c r="F246" s="207" t="s">
        <v>605</v>
      </c>
      <c r="G246" s="255">
        <f ca="1">INDEX('Шкафы и переферия'!246:246,G$3)</f>
        <v>0</v>
      </c>
    </row>
    <row r="247" spans="1:7" ht="48.6" customHeight="1" outlineLevel="1" x14ac:dyDescent="0.25">
      <c r="A247" s="131" t="s">
        <v>1326</v>
      </c>
      <c r="B247" s="135" t="s">
        <v>931</v>
      </c>
      <c r="C247" s="135" t="s">
        <v>23</v>
      </c>
      <c r="D247" s="215" t="s">
        <v>863</v>
      </c>
      <c r="E247" s="219" t="s">
        <v>860</v>
      </c>
      <c r="F247" s="207" t="s">
        <v>605</v>
      </c>
      <c r="G247" s="255">
        <f ca="1">INDEX('Шкафы и переферия'!247:247,G$3)</f>
        <v>0</v>
      </c>
    </row>
    <row r="248" spans="1:7" ht="48.6" customHeight="1" outlineLevel="1" x14ac:dyDescent="0.25">
      <c r="A248" s="131" t="s">
        <v>1327</v>
      </c>
      <c r="B248" s="135" t="s">
        <v>931</v>
      </c>
      <c r="C248" s="135" t="s">
        <v>23</v>
      </c>
      <c r="D248" s="215" t="s">
        <v>862</v>
      </c>
      <c r="E248" s="219" t="s">
        <v>861</v>
      </c>
      <c r="F248" s="207" t="s">
        <v>605</v>
      </c>
      <c r="G248" s="255">
        <f ca="1">INDEX('Шкафы и переферия'!248:248,G$3)</f>
        <v>0</v>
      </c>
    </row>
    <row r="249" spans="1:7" ht="16.149999999999999" customHeight="1" outlineLevel="1" x14ac:dyDescent="0.25">
      <c r="A249" s="131" t="s">
        <v>1328</v>
      </c>
      <c r="B249" s="135" t="s">
        <v>931</v>
      </c>
      <c r="C249" s="135" t="s">
        <v>23</v>
      </c>
      <c r="D249" s="232" t="s">
        <v>1080</v>
      </c>
      <c r="E249" s="219" t="s">
        <v>1080</v>
      </c>
      <c r="F249" s="207" t="s">
        <v>605</v>
      </c>
      <c r="G249" s="255">
        <f ca="1">INDEX('Шкафы и переферия'!249:249,G$3)</f>
        <v>0</v>
      </c>
    </row>
    <row r="250" spans="1:7" ht="48.6" customHeight="1" outlineLevel="1" x14ac:dyDescent="0.25">
      <c r="A250" s="131" t="s">
        <v>1329</v>
      </c>
      <c r="B250" s="135" t="s">
        <v>990</v>
      </c>
      <c r="C250" s="231" t="s">
        <v>23</v>
      </c>
      <c r="D250" s="215" t="s">
        <v>864</v>
      </c>
      <c r="E250" s="218" t="s">
        <v>1077</v>
      </c>
      <c r="F250" s="207" t="s">
        <v>595</v>
      </c>
      <c r="G250" s="255">
        <f ca="1">INDEX('Шкафы и переферия'!250:250,G$3)</f>
        <v>0</v>
      </c>
    </row>
    <row r="251" spans="1:7" ht="48.6" customHeight="1" outlineLevel="1" x14ac:dyDescent="0.25">
      <c r="A251" s="131" t="s">
        <v>1330</v>
      </c>
      <c r="B251" s="135" t="s">
        <v>990</v>
      </c>
      <c r="C251" s="223" t="s">
        <v>23</v>
      </c>
      <c r="D251" s="215" t="s">
        <v>865</v>
      </c>
      <c r="E251" s="218" t="s">
        <v>893</v>
      </c>
      <c r="F251" s="207" t="s">
        <v>595</v>
      </c>
      <c r="G251" s="255">
        <f ca="1">INDEX('Шкафы и переферия'!251:251,G$3)</f>
        <v>0</v>
      </c>
    </row>
    <row r="252" spans="1:7" ht="32.450000000000003" customHeight="1" outlineLevel="1" x14ac:dyDescent="0.25">
      <c r="A252" s="131" t="s">
        <v>1331</v>
      </c>
      <c r="B252" s="135" t="s">
        <v>990</v>
      </c>
      <c r="C252" s="231" t="s">
        <v>23</v>
      </c>
      <c r="D252" s="215" t="s">
        <v>866</v>
      </c>
      <c r="E252" s="218" t="s">
        <v>894</v>
      </c>
      <c r="F252" s="207" t="s">
        <v>595</v>
      </c>
      <c r="G252" s="255">
        <f ca="1">INDEX('Шкафы и переферия'!252:252,G$3)</f>
        <v>0</v>
      </c>
    </row>
    <row r="253" spans="1:7" ht="48.6" customHeight="1" outlineLevel="1" x14ac:dyDescent="0.25">
      <c r="A253" s="131" t="s">
        <v>1332</v>
      </c>
      <c r="B253" s="135" t="s">
        <v>990</v>
      </c>
      <c r="C253" s="231" t="s">
        <v>23</v>
      </c>
      <c r="D253" s="215" t="s">
        <v>867</v>
      </c>
      <c r="E253" s="218" t="s">
        <v>895</v>
      </c>
      <c r="F253" s="207" t="s">
        <v>595</v>
      </c>
      <c r="G253" s="255">
        <f ca="1">INDEX('Шкафы и переферия'!253:253,G$3)</f>
        <v>0</v>
      </c>
    </row>
    <row r="254" spans="1:7" ht="48.6" customHeight="1" outlineLevel="1" x14ac:dyDescent="0.25">
      <c r="A254" s="131" t="s">
        <v>1333</v>
      </c>
      <c r="B254" s="135" t="s">
        <v>990</v>
      </c>
      <c r="C254" s="231" t="s">
        <v>23</v>
      </c>
      <c r="D254" s="215" t="s">
        <v>868</v>
      </c>
      <c r="E254" s="218" t="s">
        <v>896</v>
      </c>
      <c r="F254" s="207" t="s">
        <v>595</v>
      </c>
      <c r="G254" s="255">
        <f ca="1">INDEX('Шкафы и переферия'!254:254,G$3)</f>
        <v>0</v>
      </c>
    </row>
    <row r="255" spans="1:7" ht="67.150000000000006" customHeight="1" outlineLevel="1" x14ac:dyDescent="0.25">
      <c r="A255" s="131" t="s">
        <v>1334</v>
      </c>
      <c r="B255" s="135" t="s">
        <v>990</v>
      </c>
      <c r="C255" s="231" t="s">
        <v>23</v>
      </c>
      <c r="D255" s="215" t="s">
        <v>869</v>
      </c>
      <c r="E255" s="218" t="s">
        <v>897</v>
      </c>
      <c r="F255" s="207" t="s">
        <v>595</v>
      </c>
      <c r="G255" s="255">
        <f ca="1">INDEX('Шкафы и переферия'!255:255,G$3)</f>
        <v>0</v>
      </c>
    </row>
    <row r="256" spans="1:7" ht="48.6" customHeight="1" outlineLevel="1" x14ac:dyDescent="0.25">
      <c r="A256" s="131" t="s">
        <v>1335</v>
      </c>
      <c r="B256" s="135" t="s">
        <v>990</v>
      </c>
      <c r="C256" s="231" t="s">
        <v>23</v>
      </c>
      <c r="D256" s="215" t="s">
        <v>870</v>
      </c>
      <c r="E256" s="218" t="s">
        <v>898</v>
      </c>
      <c r="F256" s="207" t="s">
        <v>595</v>
      </c>
      <c r="G256" s="255">
        <f ca="1">INDEX('Шкафы и переферия'!256:256,G$3)</f>
        <v>0</v>
      </c>
    </row>
    <row r="257" spans="1:7" ht="64.900000000000006" customHeight="1" outlineLevel="1" x14ac:dyDescent="0.25">
      <c r="A257" s="131" t="s">
        <v>1336</v>
      </c>
      <c r="B257" s="135" t="s">
        <v>990</v>
      </c>
      <c r="C257" s="231" t="s">
        <v>23</v>
      </c>
      <c r="D257" s="215" t="s">
        <v>871</v>
      </c>
      <c r="E257" s="218" t="s">
        <v>899</v>
      </c>
      <c r="F257" s="207" t="s">
        <v>595</v>
      </c>
      <c r="G257" s="255">
        <f ca="1">INDEX('Шкафы и переферия'!257:257,G$3)</f>
        <v>0</v>
      </c>
    </row>
    <row r="258" spans="1:7" ht="48.6" customHeight="1" outlineLevel="1" x14ac:dyDescent="0.25">
      <c r="A258" s="131" t="s">
        <v>1337</v>
      </c>
      <c r="B258" s="135" t="s">
        <v>990</v>
      </c>
      <c r="C258" s="231" t="s">
        <v>23</v>
      </c>
      <c r="D258" s="215" t="s">
        <v>872</v>
      </c>
      <c r="E258" s="218" t="s">
        <v>1016</v>
      </c>
      <c r="F258" s="207" t="s">
        <v>595</v>
      </c>
      <c r="G258" s="255">
        <f ca="1">INDEX('Шкафы и переферия'!258:258,G$3)</f>
        <v>0</v>
      </c>
    </row>
    <row r="259" spans="1:7" ht="48.6" customHeight="1" outlineLevel="1" x14ac:dyDescent="0.25">
      <c r="A259" s="131" t="s">
        <v>1338</v>
      </c>
      <c r="B259" s="135" t="s">
        <v>990</v>
      </c>
      <c r="C259" s="231" t="s">
        <v>23</v>
      </c>
      <c r="D259" s="215" t="s">
        <v>873</v>
      </c>
      <c r="E259" s="218" t="s">
        <v>900</v>
      </c>
      <c r="F259" s="207" t="s">
        <v>595</v>
      </c>
      <c r="G259" s="255">
        <f ca="1">INDEX('Шкафы и переферия'!259:259,G$3)</f>
        <v>0</v>
      </c>
    </row>
    <row r="260" spans="1:7" ht="32.450000000000003" customHeight="1" outlineLevel="1" x14ac:dyDescent="0.25">
      <c r="A260" s="131" t="s">
        <v>1339</v>
      </c>
      <c r="B260" s="135" t="s">
        <v>990</v>
      </c>
      <c r="C260" s="231" t="s">
        <v>23</v>
      </c>
      <c r="D260" s="215" t="s">
        <v>874</v>
      </c>
      <c r="E260" s="218" t="s">
        <v>901</v>
      </c>
      <c r="F260" s="207" t="s">
        <v>595</v>
      </c>
      <c r="G260" s="255">
        <f ca="1">INDEX('Шкафы и переферия'!260:260,G$3)</f>
        <v>0</v>
      </c>
    </row>
    <row r="261" spans="1:7" ht="32.450000000000003" customHeight="1" outlineLevel="1" x14ac:dyDescent="0.25">
      <c r="A261" s="131" t="s">
        <v>1340</v>
      </c>
      <c r="B261" s="135" t="s">
        <v>990</v>
      </c>
      <c r="C261" s="231" t="s">
        <v>23</v>
      </c>
      <c r="D261" s="215" t="s">
        <v>875</v>
      </c>
      <c r="E261" s="218" t="s">
        <v>902</v>
      </c>
      <c r="F261" s="207" t="s">
        <v>595</v>
      </c>
      <c r="G261" s="255">
        <f ca="1">INDEX('Шкафы и переферия'!261:261,G$3)</f>
        <v>0</v>
      </c>
    </row>
    <row r="262" spans="1:7" ht="64.900000000000006" customHeight="1" outlineLevel="1" x14ac:dyDescent="0.25">
      <c r="A262" s="131" t="s">
        <v>1341</v>
      </c>
      <c r="B262" s="135" t="s">
        <v>990</v>
      </c>
      <c r="C262" s="231" t="s">
        <v>23</v>
      </c>
      <c r="D262" s="215" t="s">
        <v>876</v>
      </c>
      <c r="E262" s="218" t="s">
        <v>903</v>
      </c>
      <c r="F262" s="207" t="s">
        <v>595</v>
      </c>
      <c r="G262" s="255">
        <f ca="1">INDEX('Шкафы и переферия'!262:262,G$3)</f>
        <v>0</v>
      </c>
    </row>
    <row r="263" spans="1:7" ht="32.450000000000003" customHeight="1" outlineLevel="1" x14ac:dyDescent="0.25">
      <c r="A263" s="131" t="s">
        <v>1342</v>
      </c>
      <c r="B263" s="135" t="s">
        <v>990</v>
      </c>
      <c r="C263" s="231" t="s">
        <v>23</v>
      </c>
      <c r="D263" s="215" t="s">
        <v>877</v>
      </c>
      <c r="E263" s="218" t="s">
        <v>904</v>
      </c>
      <c r="F263" s="207" t="s">
        <v>595</v>
      </c>
      <c r="G263" s="255">
        <f ca="1">INDEX('Шкафы и переферия'!263:263,G$3)</f>
        <v>0</v>
      </c>
    </row>
    <row r="264" spans="1:7" ht="32.450000000000003" customHeight="1" outlineLevel="1" x14ac:dyDescent="0.25">
      <c r="A264" s="131" t="s">
        <v>1343</v>
      </c>
      <c r="B264" s="135" t="s">
        <v>990</v>
      </c>
      <c r="C264" s="231" t="s">
        <v>23</v>
      </c>
      <c r="D264" s="215" t="s">
        <v>878</v>
      </c>
      <c r="E264" s="218" t="s">
        <v>905</v>
      </c>
      <c r="F264" s="207" t="s">
        <v>595</v>
      </c>
      <c r="G264" s="255">
        <f ca="1">INDEX('Шкафы и переферия'!264:264,G$3)</f>
        <v>0</v>
      </c>
    </row>
    <row r="265" spans="1:7" ht="48.6" customHeight="1" outlineLevel="1" x14ac:dyDescent="0.25">
      <c r="A265" s="131" t="s">
        <v>1344</v>
      </c>
      <c r="B265" s="135" t="s">
        <v>990</v>
      </c>
      <c r="C265" s="231" t="s">
        <v>23</v>
      </c>
      <c r="D265" s="215" t="s">
        <v>879</v>
      </c>
      <c r="E265" s="218" t="s">
        <v>1017</v>
      </c>
      <c r="F265" s="207" t="s">
        <v>595</v>
      </c>
      <c r="G265" s="255">
        <f ca="1">INDEX('Шкафы и переферия'!265:265,G$3)</f>
        <v>0</v>
      </c>
    </row>
    <row r="266" spans="1:7" ht="48.6" customHeight="1" outlineLevel="1" x14ac:dyDescent="0.25">
      <c r="A266" s="131" t="s">
        <v>1345</v>
      </c>
      <c r="B266" s="135" t="s">
        <v>990</v>
      </c>
      <c r="C266" s="231" t="s">
        <v>23</v>
      </c>
      <c r="D266" s="215" t="s">
        <v>880</v>
      </c>
      <c r="E266" s="218" t="s">
        <v>906</v>
      </c>
      <c r="F266" s="207" t="s">
        <v>595</v>
      </c>
      <c r="G266" s="255">
        <f ca="1">INDEX('Шкафы и переферия'!266:266,G$3)</f>
        <v>0</v>
      </c>
    </row>
    <row r="267" spans="1:7" ht="32.450000000000003" customHeight="1" outlineLevel="1" x14ac:dyDescent="0.25">
      <c r="A267" s="131" t="s">
        <v>1346</v>
      </c>
      <c r="B267" s="135" t="s">
        <v>990</v>
      </c>
      <c r="C267" s="231" t="s">
        <v>23</v>
      </c>
      <c r="D267" s="215" t="s">
        <v>881</v>
      </c>
      <c r="E267" s="218" t="s">
        <v>907</v>
      </c>
      <c r="F267" s="207" t="s">
        <v>595</v>
      </c>
      <c r="G267" s="255">
        <f ca="1">INDEX('Шкафы и переферия'!267:267,G$3)</f>
        <v>0</v>
      </c>
    </row>
    <row r="268" spans="1:7" ht="32.450000000000003" customHeight="1" outlineLevel="1" x14ac:dyDescent="0.25">
      <c r="A268" s="131" t="s">
        <v>1347</v>
      </c>
      <c r="B268" s="135" t="s">
        <v>990</v>
      </c>
      <c r="C268" s="231" t="s">
        <v>23</v>
      </c>
      <c r="D268" s="215" t="s">
        <v>882</v>
      </c>
      <c r="E268" s="218" t="s">
        <v>908</v>
      </c>
      <c r="F268" s="207" t="s">
        <v>595</v>
      </c>
      <c r="G268" s="255">
        <f ca="1">INDEX('Шкафы и переферия'!268:268,G$3)</f>
        <v>0</v>
      </c>
    </row>
    <row r="269" spans="1:7" ht="48.6" customHeight="1" outlineLevel="1" x14ac:dyDescent="0.25">
      <c r="A269" s="131" t="s">
        <v>1348</v>
      </c>
      <c r="B269" s="135" t="s">
        <v>990</v>
      </c>
      <c r="C269" s="231" t="s">
        <v>23</v>
      </c>
      <c r="D269" s="215" t="s">
        <v>883</v>
      </c>
      <c r="E269" s="218" t="s">
        <v>909</v>
      </c>
      <c r="F269" s="207" t="s">
        <v>595</v>
      </c>
      <c r="G269" s="255">
        <f ca="1">INDEX('Шкафы и переферия'!269:269,G$3)</f>
        <v>0</v>
      </c>
    </row>
    <row r="270" spans="1:7" ht="32.450000000000003" customHeight="1" outlineLevel="1" x14ac:dyDescent="0.25">
      <c r="A270" s="131" t="s">
        <v>1349</v>
      </c>
      <c r="B270" s="135" t="s">
        <v>990</v>
      </c>
      <c r="C270" s="231" t="s">
        <v>23</v>
      </c>
      <c r="D270" s="215" t="s">
        <v>1069</v>
      </c>
      <c r="E270" s="230" t="s">
        <v>1068</v>
      </c>
      <c r="F270" s="207" t="s">
        <v>595</v>
      </c>
      <c r="G270" s="255">
        <f ca="1">INDEX('Шкафы и переферия'!270:270,G$3)</f>
        <v>0</v>
      </c>
    </row>
    <row r="271" spans="1:7" ht="32.450000000000003" customHeight="1" outlineLevel="1" x14ac:dyDescent="0.25">
      <c r="A271" s="131" t="s">
        <v>1350</v>
      </c>
      <c r="B271" s="135" t="s">
        <v>990</v>
      </c>
      <c r="C271" s="231" t="s">
        <v>23</v>
      </c>
      <c r="D271" s="215" t="s">
        <v>1070</v>
      </c>
      <c r="E271" s="218" t="s">
        <v>1071</v>
      </c>
      <c r="F271" s="207" t="s">
        <v>595</v>
      </c>
      <c r="G271" s="255">
        <f ca="1">INDEX('Шкафы и переферия'!271:271,G$3)</f>
        <v>0</v>
      </c>
    </row>
    <row r="272" spans="1:7" ht="48.6" customHeight="1" outlineLevel="1" x14ac:dyDescent="0.25">
      <c r="A272" s="131" t="s">
        <v>1351</v>
      </c>
      <c r="B272" s="135" t="s">
        <v>990</v>
      </c>
      <c r="C272" s="231" t="s">
        <v>23</v>
      </c>
      <c r="D272" s="215" t="s">
        <v>884</v>
      </c>
      <c r="E272" s="218" t="s">
        <v>910</v>
      </c>
      <c r="F272" s="207" t="s">
        <v>595</v>
      </c>
      <c r="G272" s="255">
        <f ca="1">INDEX('Шкафы и переферия'!272:272,G$3)</f>
        <v>0</v>
      </c>
    </row>
    <row r="273" spans="1:7" ht="48.6" customHeight="1" outlineLevel="1" x14ac:dyDescent="0.25">
      <c r="A273" s="131" t="s">
        <v>1352</v>
      </c>
      <c r="B273" s="135" t="s">
        <v>990</v>
      </c>
      <c r="C273" s="231" t="s">
        <v>23</v>
      </c>
      <c r="D273" s="215" t="s">
        <v>935</v>
      </c>
      <c r="E273" s="218" t="s">
        <v>911</v>
      </c>
      <c r="F273" s="207" t="s">
        <v>595</v>
      </c>
      <c r="G273" s="255">
        <f ca="1">INDEX('Шкафы и переферия'!273:273,G$3)</f>
        <v>0</v>
      </c>
    </row>
    <row r="274" spans="1:7" ht="48.6" customHeight="1" outlineLevel="1" x14ac:dyDescent="0.25">
      <c r="A274" s="131" t="s">
        <v>1353</v>
      </c>
      <c r="B274" s="135" t="s">
        <v>990</v>
      </c>
      <c r="C274" s="231" t="s">
        <v>23</v>
      </c>
      <c r="D274" s="215" t="s">
        <v>936</v>
      </c>
      <c r="E274" s="218" t="s">
        <v>912</v>
      </c>
      <c r="F274" s="207" t="s">
        <v>595</v>
      </c>
      <c r="G274" s="255">
        <f ca="1">INDEX('Шкафы и переферия'!274:274,G$3)</f>
        <v>0</v>
      </c>
    </row>
    <row r="275" spans="1:7" ht="48.6" customHeight="1" outlineLevel="1" x14ac:dyDescent="0.25">
      <c r="A275" s="131" t="s">
        <v>1354</v>
      </c>
      <c r="B275" s="135" t="s">
        <v>990</v>
      </c>
      <c r="C275" s="231" t="s">
        <v>23</v>
      </c>
      <c r="D275" s="215" t="s">
        <v>937</v>
      </c>
      <c r="E275" s="218" t="s">
        <v>913</v>
      </c>
      <c r="F275" s="207" t="s">
        <v>595</v>
      </c>
      <c r="G275" s="255">
        <f ca="1">INDEX('Шкафы и переферия'!275:275,G$3)</f>
        <v>0</v>
      </c>
    </row>
    <row r="276" spans="1:7" ht="32.450000000000003" customHeight="1" outlineLevel="1" x14ac:dyDescent="0.25">
      <c r="A276" s="131" t="s">
        <v>1355</v>
      </c>
      <c r="B276" s="135" t="s">
        <v>990</v>
      </c>
      <c r="C276" s="231" t="s">
        <v>23</v>
      </c>
      <c r="D276" s="215" t="s">
        <v>1072</v>
      </c>
      <c r="E276" s="218" t="s">
        <v>1073</v>
      </c>
      <c r="F276" s="207" t="s">
        <v>595</v>
      </c>
      <c r="G276" s="255">
        <f ca="1">INDEX('Шкафы и переферия'!276:276,G$3)</f>
        <v>0</v>
      </c>
    </row>
    <row r="277" spans="1:7" ht="32.450000000000003" customHeight="1" outlineLevel="1" x14ac:dyDescent="0.25">
      <c r="A277" s="131" t="s">
        <v>1356</v>
      </c>
      <c r="B277" s="135" t="s">
        <v>990</v>
      </c>
      <c r="C277" s="231" t="s">
        <v>23</v>
      </c>
      <c r="D277" s="215" t="s">
        <v>1074</v>
      </c>
      <c r="E277" s="218" t="s">
        <v>1075</v>
      </c>
      <c r="F277" s="207" t="s">
        <v>595</v>
      </c>
      <c r="G277" s="255">
        <f ca="1">INDEX('Шкафы и переферия'!277:277,G$3)</f>
        <v>0</v>
      </c>
    </row>
    <row r="278" spans="1:7" ht="48.6" customHeight="1" outlineLevel="1" x14ac:dyDescent="0.25">
      <c r="A278" s="131" t="s">
        <v>1357</v>
      </c>
      <c r="B278" s="135" t="s">
        <v>990</v>
      </c>
      <c r="C278" s="231" t="s">
        <v>23</v>
      </c>
      <c r="D278" s="215" t="s">
        <v>885</v>
      </c>
      <c r="E278" s="218" t="s">
        <v>914</v>
      </c>
      <c r="F278" s="207" t="s">
        <v>595</v>
      </c>
      <c r="G278" s="255">
        <f ca="1">INDEX('Шкафы и переферия'!278:278,G$3)</f>
        <v>0</v>
      </c>
    </row>
    <row r="279" spans="1:7" ht="48.6" customHeight="1" outlineLevel="1" x14ac:dyDescent="0.25">
      <c r="A279" s="131" t="s">
        <v>1358</v>
      </c>
      <c r="B279" s="135" t="s">
        <v>990</v>
      </c>
      <c r="C279" s="231" t="s">
        <v>23</v>
      </c>
      <c r="D279" s="215" t="s">
        <v>886</v>
      </c>
      <c r="E279" s="218" t="s">
        <v>915</v>
      </c>
      <c r="F279" s="207" t="s">
        <v>595</v>
      </c>
      <c r="G279" s="255">
        <f ca="1">INDEX('Шкафы и переферия'!279:279,G$3)</f>
        <v>0</v>
      </c>
    </row>
    <row r="280" spans="1:7" ht="48.6" customHeight="1" outlineLevel="1" x14ac:dyDescent="0.25">
      <c r="A280" s="131" t="s">
        <v>1359</v>
      </c>
      <c r="B280" s="135" t="s">
        <v>990</v>
      </c>
      <c r="C280" s="231" t="s">
        <v>23</v>
      </c>
      <c r="D280" s="215" t="s">
        <v>887</v>
      </c>
      <c r="E280" s="218" t="s">
        <v>916</v>
      </c>
      <c r="F280" s="207" t="s">
        <v>595</v>
      </c>
      <c r="G280" s="255">
        <f ca="1">INDEX('Шкафы и переферия'!280:280,G$3)</f>
        <v>0</v>
      </c>
    </row>
    <row r="281" spans="1:7" ht="32.450000000000003" customHeight="1" outlineLevel="1" x14ac:dyDescent="0.25">
      <c r="A281" s="131" t="s">
        <v>1360</v>
      </c>
      <c r="B281" s="135" t="s">
        <v>990</v>
      </c>
      <c r="C281" s="231" t="s">
        <v>23</v>
      </c>
      <c r="D281" s="215" t="s">
        <v>888</v>
      </c>
      <c r="E281" s="218" t="s">
        <v>917</v>
      </c>
      <c r="F281" s="207" t="s">
        <v>595</v>
      </c>
      <c r="G281" s="255">
        <f ca="1">INDEX('Шкафы и переферия'!281:281,G$3)</f>
        <v>0</v>
      </c>
    </row>
    <row r="282" spans="1:7" ht="48.6" customHeight="1" outlineLevel="1" x14ac:dyDescent="0.25">
      <c r="A282" s="131" t="s">
        <v>1361</v>
      </c>
      <c r="B282" s="135" t="s">
        <v>990</v>
      </c>
      <c r="C282" s="231" t="s">
        <v>23</v>
      </c>
      <c r="D282" s="215" t="s">
        <v>889</v>
      </c>
      <c r="E282" s="218" t="s">
        <v>918</v>
      </c>
      <c r="F282" s="207" t="s">
        <v>595</v>
      </c>
      <c r="G282" s="255">
        <f ca="1">INDEX('Шкафы и переферия'!282:282,G$3)</f>
        <v>0</v>
      </c>
    </row>
    <row r="283" spans="1:7" ht="48.6" customHeight="1" outlineLevel="1" x14ac:dyDescent="0.25">
      <c r="A283" s="131" t="s">
        <v>1362</v>
      </c>
      <c r="B283" s="135" t="s">
        <v>990</v>
      </c>
      <c r="C283" s="231" t="s">
        <v>23</v>
      </c>
      <c r="D283" s="215" t="s">
        <v>890</v>
      </c>
      <c r="E283" s="218" t="s">
        <v>919</v>
      </c>
      <c r="F283" s="207" t="s">
        <v>595</v>
      </c>
      <c r="G283" s="255">
        <f ca="1">INDEX('Шкафы и переферия'!283:283,G$3)</f>
        <v>0</v>
      </c>
    </row>
    <row r="284" spans="1:7" ht="32.450000000000003" customHeight="1" outlineLevel="1" x14ac:dyDescent="0.25">
      <c r="A284" s="131" t="s">
        <v>1363</v>
      </c>
      <c r="B284" s="135" t="s">
        <v>990</v>
      </c>
      <c r="C284" s="231" t="s">
        <v>23</v>
      </c>
      <c r="D284" s="215" t="s">
        <v>891</v>
      </c>
      <c r="E284" s="218" t="s">
        <v>920</v>
      </c>
      <c r="F284" s="207" t="s">
        <v>595</v>
      </c>
      <c r="G284" s="255">
        <f ca="1">INDEX('Шкафы и переферия'!284:284,G$3)</f>
        <v>0</v>
      </c>
    </row>
    <row r="285" spans="1:7" ht="48.6" customHeight="1" outlineLevel="1" x14ac:dyDescent="0.25">
      <c r="A285" s="131" t="s">
        <v>1364</v>
      </c>
      <c r="B285" s="135" t="s">
        <v>990</v>
      </c>
      <c r="C285" s="231" t="s">
        <v>23</v>
      </c>
      <c r="D285" s="215" t="s">
        <v>1019</v>
      </c>
      <c r="E285" s="218" t="s">
        <v>1018</v>
      </c>
      <c r="F285" s="207" t="s">
        <v>595</v>
      </c>
      <c r="G285" s="255">
        <f ca="1">INDEX('Шкафы и переферия'!285:285,G$3)</f>
        <v>0</v>
      </c>
    </row>
    <row r="286" spans="1:7" ht="64.900000000000006" customHeight="1" outlineLevel="1" x14ac:dyDescent="0.25">
      <c r="A286" s="131" t="s">
        <v>1365</v>
      </c>
      <c r="B286" s="135" t="s">
        <v>990</v>
      </c>
      <c r="C286" s="223" t="s">
        <v>23</v>
      </c>
      <c r="D286" s="215" t="s">
        <v>1076</v>
      </c>
      <c r="E286" s="218" t="s">
        <v>1020</v>
      </c>
      <c r="F286" s="207" t="s">
        <v>595</v>
      </c>
      <c r="G286" s="255">
        <f ca="1">INDEX('Шкафы и переферия'!286:286,G$3)</f>
        <v>0</v>
      </c>
    </row>
    <row r="287" spans="1:7" ht="48.6" customHeight="1" outlineLevel="1" x14ac:dyDescent="0.25">
      <c r="A287" s="131" t="s">
        <v>1366</v>
      </c>
      <c r="B287" s="135" t="s">
        <v>990</v>
      </c>
      <c r="C287" s="223" t="s">
        <v>23</v>
      </c>
      <c r="D287" s="215" t="s">
        <v>1021</v>
      </c>
      <c r="E287" s="218" t="s">
        <v>1021</v>
      </c>
      <c r="F287" s="207" t="s">
        <v>595</v>
      </c>
      <c r="G287" s="255">
        <f ca="1">INDEX('Шкафы и переферия'!287:287,G$3)</f>
        <v>0</v>
      </c>
    </row>
    <row r="288" spans="1:7" ht="64.900000000000006" customHeight="1" outlineLevel="1" x14ac:dyDescent="0.25">
      <c r="A288" s="131" t="s">
        <v>1367</v>
      </c>
      <c r="B288" s="135" t="s">
        <v>990</v>
      </c>
      <c r="C288" s="223" t="s">
        <v>23</v>
      </c>
      <c r="D288" s="221" t="s">
        <v>1023</v>
      </c>
      <c r="E288" s="218" t="s">
        <v>1022</v>
      </c>
      <c r="F288" s="207" t="s">
        <v>595</v>
      </c>
      <c r="G288" s="255">
        <f ca="1">INDEX('Шкафы и переферия'!288:288,G$3)</f>
        <v>0</v>
      </c>
    </row>
    <row r="289" spans="1:7" ht="48.6" customHeight="1" outlineLevel="1" x14ac:dyDescent="0.25">
      <c r="A289" s="131" t="s">
        <v>1368</v>
      </c>
      <c r="B289" s="135" t="s">
        <v>990</v>
      </c>
      <c r="C289" s="223" t="s">
        <v>23</v>
      </c>
      <c r="D289" s="215" t="s">
        <v>1024</v>
      </c>
      <c r="E289" s="218" t="s">
        <v>1024</v>
      </c>
      <c r="F289" s="207" t="s">
        <v>595</v>
      </c>
      <c r="G289" s="255">
        <f ca="1">INDEX('Шкафы и переферия'!289:289,G$3)</f>
        <v>0</v>
      </c>
    </row>
    <row r="290" spans="1:7" ht="48.6" customHeight="1" outlineLevel="1" x14ac:dyDescent="0.25">
      <c r="A290" s="131" t="s">
        <v>1369</v>
      </c>
      <c r="B290" s="135" t="s">
        <v>990</v>
      </c>
      <c r="C290" s="223" t="s">
        <v>23</v>
      </c>
      <c r="D290" s="215" t="s">
        <v>1025</v>
      </c>
      <c r="E290" s="218" t="s">
        <v>1025</v>
      </c>
      <c r="F290" s="207" t="s">
        <v>595</v>
      </c>
      <c r="G290" s="255">
        <f ca="1">INDEX('Шкафы и переферия'!290:290,G$3)</f>
        <v>0</v>
      </c>
    </row>
    <row r="291" spans="1:7" ht="48.6" customHeight="1" outlineLevel="1" x14ac:dyDescent="0.25">
      <c r="A291" s="131" t="s">
        <v>1370</v>
      </c>
      <c r="B291" s="135" t="s">
        <v>990</v>
      </c>
      <c r="C291" s="231" t="s">
        <v>23</v>
      </c>
      <c r="D291" s="215" t="s">
        <v>892</v>
      </c>
      <c r="E291" s="218" t="s">
        <v>921</v>
      </c>
      <c r="F291" s="207" t="s">
        <v>595</v>
      </c>
      <c r="G291" s="255">
        <f ca="1">INDEX('Шкафы и переферия'!291:291,G$3)</f>
        <v>0</v>
      </c>
    </row>
    <row r="292" spans="1:7" ht="32.450000000000003" customHeight="1" outlineLevel="1" x14ac:dyDescent="0.25">
      <c r="A292" s="131" t="s">
        <v>1371</v>
      </c>
      <c r="B292" s="135" t="s">
        <v>1066</v>
      </c>
      <c r="C292" s="135" t="s">
        <v>23</v>
      </c>
      <c r="D292" s="215" t="s">
        <v>961</v>
      </c>
      <c r="E292" s="218" t="s">
        <v>971</v>
      </c>
      <c r="F292" s="207" t="s">
        <v>595</v>
      </c>
      <c r="G292" s="255">
        <f ca="1">INDEX('Шкафы и переферия'!292:292,G$3)</f>
        <v>0</v>
      </c>
    </row>
    <row r="293" spans="1:7" ht="32.450000000000003" customHeight="1" outlineLevel="1" x14ac:dyDescent="0.25">
      <c r="A293" s="131" t="s">
        <v>1372</v>
      </c>
      <c r="B293" s="135" t="s">
        <v>1066</v>
      </c>
      <c r="C293" s="135" t="s">
        <v>23</v>
      </c>
      <c r="D293" s="215" t="s">
        <v>962</v>
      </c>
      <c r="E293" s="218" t="s">
        <v>972</v>
      </c>
      <c r="F293" s="207" t="s">
        <v>595</v>
      </c>
      <c r="G293" s="255">
        <f ca="1">INDEX('Шкафы и переферия'!293:293,G$3)</f>
        <v>0</v>
      </c>
    </row>
    <row r="294" spans="1:7" ht="32.450000000000003" customHeight="1" outlineLevel="1" x14ac:dyDescent="0.25">
      <c r="A294" s="131" t="s">
        <v>1373</v>
      </c>
      <c r="B294" s="135" t="s">
        <v>1066</v>
      </c>
      <c r="C294" s="135" t="s">
        <v>23</v>
      </c>
      <c r="D294" s="215" t="s">
        <v>963</v>
      </c>
      <c r="E294" s="218" t="s">
        <v>973</v>
      </c>
      <c r="F294" s="207" t="s">
        <v>595</v>
      </c>
      <c r="G294" s="255">
        <f ca="1">INDEX('Шкафы и переферия'!294:294,G$3)</f>
        <v>0</v>
      </c>
    </row>
    <row r="295" spans="1:7" ht="32.450000000000003" customHeight="1" outlineLevel="1" x14ac:dyDescent="0.25">
      <c r="A295" s="131" t="s">
        <v>1374</v>
      </c>
      <c r="B295" s="135" t="s">
        <v>1066</v>
      </c>
      <c r="C295" s="135" t="s">
        <v>23</v>
      </c>
      <c r="D295" s="215" t="s">
        <v>964</v>
      </c>
      <c r="E295" s="218" t="s">
        <v>974</v>
      </c>
      <c r="F295" s="207" t="s">
        <v>595</v>
      </c>
      <c r="G295" s="255">
        <f ca="1">INDEX('Шкафы и переферия'!295:295,G$3)</f>
        <v>0</v>
      </c>
    </row>
    <row r="296" spans="1:7" ht="32.450000000000003" customHeight="1" outlineLevel="1" x14ac:dyDescent="0.25">
      <c r="A296" s="131" t="s">
        <v>1375</v>
      </c>
      <c r="B296" s="135" t="s">
        <v>1066</v>
      </c>
      <c r="C296" s="135" t="s">
        <v>23</v>
      </c>
      <c r="D296" s="215" t="s">
        <v>965</v>
      </c>
      <c r="E296" s="218" t="s">
        <v>975</v>
      </c>
      <c r="F296" s="207" t="s">
        <v>595</v>
      </c>
      <c r="G296" s="255">
        <f ca="1">INDEX('Шкафы и переферия'!296:296,G$3)</f>
        <v>0</v>
      </c>
    </row>
    <row r="297" spans="1:7" ht="31.9" customHeight="1" outlineLevel="1" x14ac:dyDescent="0.25">
      <c r="A297" s="131" t="s">
        <v>1376</v>
      </c>
      <c r="B297" s="135" t="s">
        <v>1066</v>
      </c>
      <c r="C297" s="135" t="s">
        <v>23</v>
      </c>
      <c r="D297" s="215" t="s">
        <v>966</v>
      </c>
      <c r="E297" s="218" t="s">
        <v>976</v>
      </c>
      <c r="F297" s="207" t="s">
        <v>595</v>
      </c>
      <c r="G297" s="255">
        <f ca="1">INDEX('Шкафы и переферия'!297:297,G$3)</f>
        <v>0</v>
      </c>
    </row>
    <row r="298" spans="1:7" ht="32.450000000000003" customHeight="1" outlineLevel="1" x14ac:dyDescent="0.25">
      <c r="A298" s="131" t="s">
        <v>1377</v>
      </c>
      <c r="B298" s="135" t="s">
        <v>1066</v>
      </c>
      <c r="C298" s="135" t="s">
        <v>23</v>
      </c>
      <c r="D298" s="215" t="s">
        <v>967</v>
      </c>
      <c r="E298" s="218" t="s">
        <v>977</v>
      </c>
      <c r="F298" s="207" t="s">
        <v>595</v>
      </c>
      <c r="G298" s="255">
        <f ca="1">INDEX('Шкафы и переферия'!298:298,G$3)</f>
        <v>0</v>
      </c>
    </row>
    <row r="299" spans="1:7" ht="32.450000000000003" customHeight="1" outlineLevel="1" x14ac:dyDescent="0.25">
      <c r="A299" s="131" t="s">
        <v>1378</v>
      </c>
      <c r="B299" s="135" t="s">
        <v>1066</v>
      </c>
      <c r="C299" s="135" t="s">
        <v>23</v>
      </c>
      <c r="D299" s="215" t="s">
        <v>968</v>
      </c>
      <c r="E299" s="218" t="s">
        <v>978</v>
      </c>
      <c r="F299" s="207" t="s">
        <v>595</v>
      </c>
      <c r="G299" s="255">
        <f ca="1">INDEX('Шкафы и переферия'!299:299,G$3)</f>
        <v>0</v>
      </c>
    </row>
    <row r="300" spans="1:7" ht="32.450000000000003" customHeight="1" outlineLevel="1" x14ac:dyDescent="0.25">
      <c r="A300" s="131" t="s">
        <v>1379</v>
      </c>
      <c r="B300" s="135" t="s">
        <v>1066</v>
      </c>
      <c r="C300" s="135" t="s">
        <v>23</v>
      </c>
      <c r="D300" s="215" t="s">
        <v>969</v>
      </c>
      <c r="E300" s="218" t="s">
        <v>979</v>
      </c>
      <c r="F300" s="207" t="s">
        <v>595</v>
      </c>
      <c r="G300" s="255">
        <f ca="1">INDEX('Шкафы и переферия'!300:300,G$3)</f>
        <v>0</v>
      </c>
    </row>
    <row r="301" spans="1:7" ht="32.450000000000003" customHeight="1" outlineLevel="1" x14ac:dyDescent="0.25">
      <c r="A301" s="131" t="s">
        <v>1380</v>
      </c>
      <c r="B301" s="135" t="s">
        <v>1066</v>
      </c>
      <c r="C301" s="135" t="s">
        <v>23</v>
      </c>
      <c r="D301" s="215" t="s">
        <v>970</v>
      </c>
      <c r="E301" s="218" t="s">
        <v>980</v>
      </c>
      <c r="F301" s="207" t="s">
        <v>595</v>
      </c>
      <c r="G301" s="255">
        <f ca="1">INDEX('Шкафы и переферия'!301:301,G$3)</f>
        <v>0</v>
      </c>
    </row>
    <row r="302" spans="1:7" ht="32.450000000000003" customHeight="1" outlineLevel="1" x14ac:dyDescent="0.25">
      <c r="A302" s="131" t="s">
        <v>1381</v>
      </c>
      <c r="B302" s="223" t="s">
        <v>990</v>
      </c>
      <c r="C302" s="223" t="s">
        <v>23</v>
      </c>
      <c r="D302" s="224" t="s">
        <v>929</v>
      </c>
      <c r="E302" s="225"/>
      <c r="F302" s="226" t="s">
        <v>595</v>
      </c>
      <c r="G302" s="255">
        <f ca="1">INDEX('Шкафы и переферия'!302:302,G$3)</f>
        <v>0</v>
      </c>
    </row>
    <row r="303" spans="1:7" ht="16.149999999999999" customHeight="1" outlineLevel="1" x14ac:dyDescent="0.25">
      <c r="A303" s="131" t="s">
        <v>1382</v>
      </c>
      <c r="B303" s="135" t="s">
        <v>940</v>
      </c>
      <c r="C303" s="135" t="s">
        <v>38</v>
      </c>
      <c r="D303" s="215" t="s">
        <v>747</v>
      </c>
      <c r="E303" s="218" t="s">
        <v>754</v>
      </c>
      <c r="F303" s="207" t="s">
        <v>605</v>
      </c>
      <c r="G303" s="255">
        <f ca="1">INDEX('Шкафы и переферия'!303:303,G$3)</f>
        <v>0</v>
      </c>
    </row>
    <row r="304" spans="1:7" ht="16.149999999999999" customHeight="1" outlineLevel="1" x14ac:dyDescent="0.25">
      <c r="A304" s="131" t="s">
        <v>1383</v>
      </c>
      <c r="B304" s="135" t="s">
        <v>940</v>
      </c>
      <c r="C304" s="135" t="s">
        <v>38</v>
      </c>
      <c r="D304" s="215" t="s">
        <v>748</v>
      </c>
      <c r="E304" s="218" t="s">
        <v>755</v>
      </c>
      <c r="F304" s="207" t="s">
        <v>595</v>
      </c>
      <c r="G304" s="255">
        <f ca="1">INDEX('Шкафы и переферия'!304:304,G$3)</f>
        <v>0</v>
      </c>
    </row>
    <row r="305" spans="1:7" ht="32.450000000000003" customHeight="1" outlineLevel="1" x14ac:dyDescent="0.25">
      <c r="A305" s="131" t="s">
        <v>1384</v>
      </c>
      <c r="B305" s="137" t="s">
        <v>934</v>
      </c>
      <c r="C305" s="135" t="s">
        <v>38</v>
      </c>
      <c r="D305" s="215" t="s">
        <v>749</v>
      </c>
      <c r="E305" s="218" t="s">
        <v>756</v>
      </c>
      <c r="F305" s="207" t="s">
        <v>595</v>
      </c>
      <c r="G305" s="255">
        <f ca="1">INDEX('Шкафы и переферия'!305:305,G$3)</f>
        <v>0</v>
      </c>
    </row>
    <row r="306" spans="1:7" ht="32.450000000000003" customHeight="1" outlineLevel="1" x14ac:dyDescent="0.25">
      <c r="A306" s="131" t="s">
        <v>1385</v>
      </c>
      <c r="B306" s="137" t="s">
        <v>934</v>
      </c>
      <c r="C306" s="135" t="s">
        <v>38</v>
      </c>
      <c r="D306" s="215" t="s">
        <v>750</v>
      </c>
      <c r="E306" s="218" t="s">
        <v>757</v>
      </c>
      <c r="F306" s="207" t="s">
        <v>595</v>
      </c>
      <c r="G306" s="255">
        <f ca="1">INDEX('Шкафы и переферия'!306:306,G$3)</f>
        <v>0</v>
      </c>
    </row>
    <row r="307" spans="1:7" ht="32.450000000000003" customHeight="1" outlineLevel="1" x14ac:dyDescent="0.25">
      <c r="A307" s="131" t="s">
        <v>1386</v>
      </c>
      <c r="B307" s="137" t="s">
        <v>934</v>
      </c>
      <c r="C307" s="135" t="s">
        <v>38</v>
      </c>
      <c r="D307" s="215" t="s">
        <v>751</v>
      </c>
      <c r="E307" s="218" t="s">
        <v>758</v>
      </c>
      <c r="F307" s="207" t="s">
        <v>595</v>
      </c>
      <c r="G307" s="255">
        <f ca="1">INDEX('Шкафы и переферия'!307:307,G$3)</f>
        <v>0</v>
      </c>
    </row>
    <row r="308" spans="1:7" ht="32.450000000000003" customHeight="1" outlineLevel="1" x14ac:dyDescent="0.25">
      <c r="A308" s="131" t="s">
        <v>1387</v>
      </c>
      <c r="B308" s="137" t="s">
        <v>934</v>
      </c>
      <c r="C308" s="135" t="s">
        <v>38</v>
      </c>
      <c r="D308" s="215" t="s">
        <v>752</v>
      </c>
      <c r="E308" s="218" t="s">
        <v>759</v>
      </c>
      <c r="F308" s="207" t="s">
        <v>595</v>
      </c>
      <c r="G308" s="255">
        <f ca="1">INDEX('Шкафы и переферия'!308:308,G$3)</f>
        <v>0</v>
      </c>
    </row>
    <row r="309" spans="1:7" ht="32.450000000000003" customHeight="1" outlineLevel="1" x14ac:dyDescent="0.25">
      <c r="A309" s="131" t="s">
        <v>1388</v>
      </c>
      <c r="B309" s="135" t="s">
        <v>940</v>
      </c>
      <c r="C309" s="135" t="s">
        <v>38</v>
      </c>
      <c r="D309" s="216" t="s">
        <v>753</v>
      </c>
      <c r="E309" s="217" t="s">
        <v>760</v>
      </c>
      <c r="F309" s="207" t="s">
        <v>595</v>
      </c>
      <c r="G309" s="255">
        <f ca="1">INDEX('Шкафы и переферия'!309:309,G$3)</f>
        <v>0</v>
      </c>
    </row>
    <row r="310" spans="1:7" ht="16.149999999999999" customHeight="1" outlineLevel="1" x14ac:dyDescent="0.25">
      <c r="A310" s="131" t="s">
        <v>1389</v>
      </c>
      <c r="B310" s="135" t="s">
        <v>940</v>
      </c>
      <c r="C310" s="135" t="s">
        <v>38</v>
      </c>
      <c r="D310" s="216" t="s">
        <v>761</v>
      </c>
      <c r="E310" s="217" t="s">
        <v>762</v>
      </c>
      <c r="F310" s="207" t="s">
        <v>595</v>
      </c>
      <c r="G310" s="255">
        <f ca="1">INDEX('Шкафы и переферия'!310:310,G$3)</f>
        <v>0</v>
      </c>
    </row>
    <row r="311" spans="1:7" ht="48.6" customHeight="1" outlineLevel="1" x14ac:dyDescent="0.25">
      <c r="A311" s="131" t="s">
        <v>1390</v>
      </c>
      <c r="B311" s="135" t="s">
        <v>960</v>
      </c>
      <c r="C311" s="135" t="s">
        <v>38</v>
      </c>
      <c r="D311" s="216" t="s">
        <v>763</v>
      </c>
      <c r="E311" s="217" t="s">
        <v>766</v>
      </c>
      <c r="F311" s="207" t="s">
        <v>605</v>
      </c>
      <c r="G311" s="255">
        <f ca="1">INDEX('Шкафы и переферия'!311:311,G$3)</f>
        <v>0</v>
      </c>
    </row>
    <row r="312" spans="1:7" ht="16.149999999999999" customHeight="1" outlineLevel="1" x14ac:dyDescent="0.25">
      <c r="A312" s="131" t="s">
        <v>1391</v>
      </c>
      <c r="B312" s="135" t="s">
        <v>960</v>
      </c>
      <c r="C312" s="135" t="s">
        <v>38</v>
      </c>
      <c r="D312" s="216" t="s">
        <v>764</v>
      </c>
      <c r="E312" s="217" t="s">
        <v>767</v>
      </c>
      <c r="F312" s="207" t="s">
        <v>605</v>
      </c>
      <c r="G312" s="255">
        <f ca="1">INDEX('Шкафы и переферия'!312:312,G$3)</f>
        <v>0</v>
      </c>
    </row>
    <row r="313" spans="1:7" ht="16.149999999999999" customHeight="1" outlineLevel="1" x14ac:dyDescent="0.25">
      <c r="A313" s="131" t="s">
        <v>1392</v>
      </c>
      <c r="B313" s="135" t="s">
        <v>960</v>
      </c>
      <c r="C313" s="135" t="s">
        <v>38</v>
      </c>
      <c r="D313" s="216" t="s">
        <v>765</v>
      </c>
      <c r="E313" s="217" t="s">
        <v>768</v>
      </c>
      <c r="F313" s="207" t="s">
        <v>605</v>
      </c>
      <c r="G313" s="255">
        <f ca="1">INDEX('Шкафы и переферия'!313:313,G$3)</f>
        <v>0</v>
      </c>
    </row>
    <row r="314" spans="1:7" ht="32.450000000000003" customHeight="1" outlineLevel="1" x14ac:dyDescent="0.25">
      <c r="A314" s="131" t="s">
        <v>1393</v>
      </c>
      <c r="B314" s="138" t="s">
        <v>1008</v>
      </c>
      <c r="C314" s="227" t="s">
        <v>23</v>
      </c>
      <c r="D314" s="228" t="s">
        <v>1009</v>
      </c>
      <c r="E314" s="222" t="s">
        <v>996</v>
      </c>
      <c r="F314" s="207" t="s">
        <v>595</v>
      </c>
      <c r="G314" s="255">
        <f ca="1">INDEX('Шкафы и переферия'!314:314,G$3)</f>
        <v>0</v>
      </c>
    </row>
    <row r="315" spans="1:7" ht="32.450000000000003" customHeight="1" outlineLevel="1" x14ac:dyDescent="0.25">
      <c r="A315" s="131" t="s">
        <v>1394</v>
      </c>
      <c r="B315" s="138" t="s">
        <v>1008</v>
      </c>
      <c r="C315" s="227" t="s">
        <v>23</v>
      </c>
      <c r="D315" s="228" t="s">
        <v>1010</v>
      </c>
      <c r="E315" s="222" t="s">
        <v>997</v>
      </c>
      <c r="F315" s="207" t="s">
        <v>595</v>
      </c>
      <c r="G315" s="255">
        <f ca="1">INDEX('Шкафы и переферия'!315:315,G$3)</f>
        <v>0</v>
      </c>
    </row>
    <row r="316" spans="1:7" ht="32.450000000000003" customHeight="1" outlineLevel="1" x14ac:dyDescent="0.25">
      <c r="A316" s="131" t="s">
        <v>1395</v>
      </c>
      <c r="B316" s="138" t="s">
        <v>1008</v>
      </c>
      <c r="C316" s="227" t="s">
        <v>23</v>
      </c>
      <c r="D316" s="228" t="s">
        <v>1011</v>
      </c>
      <c r="E316" s="222" t="s">
        <v>998</v>
      </c>
      <c r="F316" s="207" t="s">
        <v>595</v>
      </c>
      <c r="G316" s="255">
        <f ca="1">INDEX('Шкафы и переферия'!316:316,G$3)</f>
        <v>0</v>
      </c>
    </row>
    <row r="317" spans="1:7" ht="32.450000000000003" customHeight="1" outlineLevel="1" x14ac:dyDescent="0.25">
      <c r="A317" s="131" t="s">
        <v>1396</v>
      </c>
      <c r="B317" s="138" t="s">
        <v>1008</v>
      </c>
      <c r="C317" s="227" t="s">
        <v>23</v>
      </c>
      <c r="D317" s="228" t="s">
        <v>1012</v>
      </c>
      <c r="E317" s="222" t="s">
        <v>999</v>
      </c>
      <c r="F317" s="207" t="s">
        <v>595</v>
      </c>
      <c r="G317" s="255">
        <f ca="1">INDEX('Шкафы и переферия'!317:317,G$3)</f>
        <v>0</v>
      </c>
    </row>
    <row r="318" spans="1:7" ht="32.450000000000003" customHeight="1" outlineLevel="1" x14ac:dyDescent="0.25">
      <c r="A318" s="131" t="s">
        <v>1397</v>
      </c>
      <c r="B318" s="138" t="s">
        <v>1008</v>
      </c>
      <c r="C318" s="227" t="s">
        <v>23</v>
      </c>
      <c r="D318" s="228" t="s">
        <v>1013</v>
      </c>
      <c r="E318" s="222" t="s">
        <v>1000</v>
      </c>
      <c r="F318" s="207" t="s">
        <v>595</v>
      </c>
      <c r="G318" s="255">
        <f ca="1">INDEX('Шкафы и переферия'!318:318,G$3)</f>
        <v>0</v>
      </c>
    </row>
    <row r="319" spans="1:7" ht="32.450000000000003" customHeight="1" outlineLevel="1" x14ac:dyDescent="0.25">
      <c r="A319" s="131" t="s">
        <v>1398</v>
      </c>
      <c r="B319" s="138" t="s">
        <v>1008</v>
      </c>
      <c r="C319" s="227" t="s">
        <v>23</v>
      </c>
      <c r="D319" s="228" t="s">
        <v>1078</v>
      </c>
      <c r="E319" s="222" t="s">
        <v>1001</v>
      </c>
      <c r="F319" s="207" t="s">
        <v>595</v>
      </c>
      <c r="G319" s="255">
        <f ca="1">INDEX('Шкафы и переферия'!319:319,G$3)</f>
        <v>0</v>
      </c>
    </row>
    <row r="320" spans="1:7" ht="16.149999999999999" customHeight="1" outlineLevel="1" x14ac:dyDescent="0.25">
      <c r="A320" s="131" t="s">
        <v>1399</v>
      </c>
      <c r="B320" s="138" t="s">
        <v>1008</v>
      </c>
      <c r="C320" s="227" t="s">
        <v>23</v>
      </c>
      <c r="D320" s="228" t="s">
        <v>991</v>
      </c>
      <c r="E320" s="222" t="s">
        <v>1002</v>
      </c>
      <c r="F320" s="207" t="s">
        <v>595</v>
      </c>
      <c r="G320" s="255">
        <f ca="1">INDEX('Шкафы и переферия'!320:320,G$3)</f>
        <v>0</v>
      </c>
    </row>
    <row r="321" spans="1:7" ht="16.149999999999999" customHeight="1" outlineLevel="1" x14ac:dyDescent="0.25">
      <c r="A321" s="131" t="s">
        <v>1400</v>
      </c>
      <c r="B321" s="138" t="s">
        <v>1008</v>
      </c>
      <c r="C321" s="227" t="s">
        <v>23</v>
      </c>
      <c r="D321" s="228" t="s">
        <v>992</v>
      </c>
      <c r="E321" s="222" t="s">
        <v>1003</v>
      </c>
      <c r="F321" s="207" t="s">
        <v>595</v>
      </c>
      <c r="G321" s="255">
        <f ca="1">INDEX('Шкафы и переферия'!321:321,G$3)</f>
        <v>0</v>
      </c>
    </row>
    <row r="322" spans="1:7" ht="16.149999999999999" customHeight="1" outlineLevel="1" x14ac:dyDescent="0.25">
      <c r="A322" s="131" t="s">
        <v>1401</v>
      </c>
      <c r="B322" s="138" t="s">
        <v>1008</v>
      </c>
      <c r="C322" s="227" t="s">
        <v>23</v>
      </c>
      <c r="D322" s="228" t="s">
        <v>1079</v>
      </c>
      <c r="E322" s="222" t="s">
        <v>1004</v>
      </c>
      <c r="F322" s="207" t="s">
        <v>595</v>
      </c>
      <c r="G322" s="255">
        <f ca="1">INDEX('Шкафы и переферия'!322:322,G$3)</f>
        <v>0</v>
      </c>
    </row>
    <row r="323" spans="1:7" ht="16.149999999999999" customHeight="1" outlineLevel="1" x14ac:dyDescent="0.25">
      <c r="A323" s="131" t="s">
        <v>1402</v>
      </c>
      <c r="B323" s="138" t="s">
        <v>1008</v>
      </c>
      <c r="C323" s="227" t="s">
        <v>23</v>
      </c>
      <c r="D323" s="228" t="s">
        <v>993</v>
      </c>
      <c r="E323" s="222" t="s">
        <v>1005</v>
      </c>
      <c r="F323" s="207" t="s">
        <v>595</v>
      </c>
      <c r="G323" s="255">
        <f ca="1">INDEX('Шкафы и переферия'!323:323,G$3)</f>
        <v>0</v>
      </c>
    </row>
    <row r="324" spans="1:7" ht="16.149999999999999" customHeight="1" outlineLevel="1" x14ac:dyDescent="0.25">
      <c r="A324" s="131" t="s">
        <v>1403</v>
      </c>
      <c r="B324" s="138" t="s">
        <v>1008</v>
      </c>
      <c r="C324" s="227" t="s">
        <v>23</v>
      </c>
      <c r="D324" s="228" t="s">
        <v>994</v>
      </c>
      <c r="E324" s="222" t="s">
        <v>1006</v>
      </c>
      <c r="F324" s="207" t="s">
        <v>595</v>
      </c>
      <c r="G324" s="255">
        <f ca="1">INDEX('Шкафы и переферия'!324:324,G$3)</f>
        <v>0</v>
      </c>
    </row>
    <row r="325" spans="1:7" ht="16.149999999999999" customHeight="1" outlineLevel="1" x14ac:dyDescent="0.25">
      <c r="A325" s="131" t="s">
        <v>1404</v>
      </c>
      <c r="B325" s="138" t="s">
        <v>1008</v>
      </c>
      <c r="C325" s="227" t="s">
        <v>23</v>
      </c>
      <c r="D325" s="228" t="s">
        <v>995</v>
      </c>
      <c r="E325" s="222" t="s">
        <v>1007</v>
      </c>
      <c r="F325" s="207" t="s">
        <v>595</v>
      </c>
      <c r="G325" s="255">
        <f ca="1">INDEX('Шкафы и переферия'!325:325,G$3)</f>
        <v>0</v>
      </c>
    </row>
    <row r="326" spans="1:7" ht="16.149999999999999" customHeight="1" x14ac:dyDescent="0.25">
      <c r="B326" s="138"/>
      <c r="C326" s="138"/>
      <c r="D326" s="139" t="s">
        <v>496</v>
      </c>
      <c r="E326" s="139"/>
      <c r="F326" s="209"/>
      <c r="G326" s="255">
        <f ca="1">INDEX('Шкафы и переферия'!326:326,G$3)</f>
        <v>59</v>
      </c>
    </row>
    <row r="338" spans="2:12" s="130" customFormat="1" x14ac:dyDescent="0.25">
      <c r="B338" s="128"/>
      <c r="C338" s="128"/>
      <c r="D338" s="129"/>
      <c r="E338" s="129"/>
      <c r="G338" s="128"/>
      <c r="H338" s="131"/>
      <c r="I338" s="131"/>
      <c r="J338" s="131"/>
      <c r="K338" s="131"/>
      <c r="L338" s="131"/>
    </row>
    <row r="339" spans="2:12" s="130" customFormat="1" x14ac:dyDescent="0.25">
      <c r="B339" s="128"/>
      <c r="C339" s="128"/>
      <c r="D339" s="129"/>
      <c r="E339" s="129"/>
      <c r="G339" s="128"/>
      <c r="H339" s="131"/>
      <c r="I339" s="131"/>
      <c r="J339" s="131"/>
      <c r="K339" s="131"/>
      <c r="L339" s="131"/>
    </row>
    <row r="340" spans="2:12" s="130" customFormat="1" x14ac:dyDescent="0.25">
      <c r="B340" s="128"/>
      <c r="C340" s="128"/>
      <c r="D340" s="129"/>
      <c r="E340" s="129"/>
      <c r="G340" s="128"/>
      <c r="H340" s="131"/>
      <c r="I340" s="131"/>
      <c r="J340" s="131"/>
      <c r="K340" s="131"/>
      <c r="L340" s="131"/>
    </row>
    <row r="341" spans="2:12" s="130" customFormat="1" x14ac:dyDescent="0.25">
      <c r="B341" s="128"/>
      <c r="C341" s="128"/>
      <c r="D341" s="129"/>
      <c r="E341" s="129"/>
      <c r="G341" s="128"/>
      <c r="H341" s="131"/>
      <c r="I341" s="131"/>
      <c r="J341" s="131"/>
      <c r="K341" s="131"/>
      <c r="L341" s="131"/>
    </row>
    <row r="342" spans="2:12" s="130" customFormat="1" x14ac:dyDescent="0.25">
      <c r="B342" s="128"/>
      <c r="C342" s="128"/>
      <c r="D342" s="129"/>
      <c r="E342" s="129"/>
      <c r="G342" s="128"/>
      <c r="H342" s="131"/>
      <c r="I342" s="131"/>
      <c r="J342" s="131"/>
      <c r="K342" s="131"/>
      <c r="L342" s="131"/>
    </row>
    <row r="343" spans="2:12" s="130" customFormat="1" x14ac:dyDescent="0.25">
      <c r="B343" s="128"/>
      <c r="C343" s="128"/>
      <c r="D343" s="129"/>
      <c r="E343" s="129"/>
      <c r="G343" s="128"/>
      <c r="H343" s="131"/>
      <c r="I343" s="131"/>
      <c r="J343" s="131"/>
      <c r="K343" s="131"/>
      <c r="L343" s="131"/>
    </row>
    <row r="344" spans="2:12" s="130" customFormat="1" x14ac:dyDescent="0.25">
      <c r="B344" s="128"/>
      <c r="C344" s="128"/>
      <c r="D344" s="129"/>
      <c r="E344" s="129"/>
      <c r="G344" s="128"/>
      <c r="H344" s="131"/>
      <c r="I344" s="131"/>
      <c r="J344" s="131"/>
      <c r="K344" s="131"/>
      <c r="L344" s="131"/>
    </row>
    <row r="345" spans="2:12" s="130" customFormat="1" x14ac:dyDescent="0.25">
      <c r="B345" s="128"/>
      <c r="C345" s="128"/>
      <c r="D345" s="129"/>
      <c r="E345" s="129"/>
      <c r="G345" s="128"/>
      <c r="H345" s="131"/>
      <c r="I345" s="131"/>
      <c r="J345" s="131"/>
      <c r="K345" s="131"/>
      <c r="L345" s="131"/>
    </row>
    <row r="346" spans="2:12" s="130" customFormat="1" x14ac:dyDescent="0.25">
      <c r="B346" s="128"/>
      <c r="C346" s="128"/>
      <c r="D346" s="129"/>
      <c r="E346" s="129"/>
      <c r="G346" s="128"/>
      <c r="H346" s="131"/>
      <c r="I346" s="131"/>
      <c r="J346" s="131"/>
      <c r="K346" s="131"/>
      <c r="L346" s="131"/>
    </row>
    <row r="347" spans="2:12" s="130" customFormat="1" x14ac:dyDescent="0.25">
      <c r="B347" s="128"/>
      <c r="C347" s="128"/>
      <c r="D347" s="129"/>
      <c r="E347" s="129"/>
      <c r="G347" s="128"/>
      <c r="H347" s="131"/>
      <c r="I347" s="131"/>
      <c r="J347" s="131"/>
      <c r="K347" s="131"/>
      <c r="L347" s="131"/>
    </row>
    <row r="348" spans="2:12" s="130" customFormat="1" x14ac:dyDescent="0.25">
      <c r="B348" s="128"/>
      <c r="C348" s="128"/>
      <c r="D348" s="129"/>
      <c r="E348" s="129"/>
      <c r="G348" s="128"/>
      <c r="H348" s="131"/>
      <c r="I348" s="131"/>
      <c r="J348" s="131"/>
      <c r="K348" s="131"/>
      <c r="L348" s="131"/>
    </row>
    <row r="349" spans="2:12" s="130" customFormat="1" x14ac:dyDescent="0.25">
      <c r="B349" s="128"/>
      <c r="C349" s="128"/>
      <c r="D349" s="129"/>
      <c r="E349" s="129"/>
      <c r="G349" s="128"/>
      <c r="H349" s="131"/>
      <c r="I349" s="131"/>
      <c r="J349" s="131"/>
      <c r="K349" s="131"/>
      <c r="L349" s="131"/>
    </row>
    <row r="350" spans="2:12" s="130" customFormat="1" x14ac:dyDescent="0.25">
      <c r="B350" s="128"/>
      <c r="C350" s="128"/>
      <c r="D350" s="129"/>
      <c r="E350" s="129"/>
      <c r="G350" s="128"/>
      <c r="H350" s="131"/>
      <c r="I350" s="131"/>
      <c r="J350" s="131"/>
      <c r="K350" s="131"/>
      <c r="L350" s="131"/>
    </row>
    <row r="351" spans="2:12" s="130" customFormat="1" x14ac:dyDescent="0.25">
      <c r="B351" s="128"/>
      <c r="C351" s="128"/>
      <c r="D351" s="129"/>
      <c r="E351" s="129"/>
      <c r="G351" s="128"/>
      <c r="H351" s="131"/>
      <c r="I351" s="131"/>
      <c r="J351" s="131"/>
      <c r="K351" s="131"/>
      <c r="L351" s="131"/>
    </row>
    <row r="352" spans="2:12" s="130" customFormat="1" x14ac:dyDescent="0.25">
      <c r="B352" s="128"/>
      <c r="C352" s="128"/>
      <c r="D352" s="129"/>
      <c r="E352" s="129"/>
      <c r="G352" s="128"/>
      <c r="H352" s="131"/>
      <c r="I352" s="131"/>
      <c r="J352" s="131"/>
      <c r="K352" s="131"/>
      <c r="L352" s="131"/>
    </row>
    <row r="353" spans="2:12" s="130" customFormat="1" x14ac:dyDescent="0.25">
      <c r="B353" s="128"/>
      <c r="C353" s="128"/>
      <c r="D353" s="129"/>
      <c r="E353" s="129"/>
      <c r="G353" s="128"/>
      <c r="H353" s="131"/>
      <c r="I353" s="131"/>
      <c r="J353" s="131"/>
      <c r="K353" s="131"/>
      <c r="L353" s="131"/>
    </row>
    <row r="354" spans="2:12" s="130" customFormat="1" x14ac:dyDescent="0.25">
      <c r="B354" s="128"/>
      <c r="C354" s="128"/>
      <c r="D354" s="129"/>
      <c r="E354" s="129"/>
      <c r="G354" s="128"/>
      <c r="H354" s="131"/>
      <c r="I354" s="131"/>
      <c r="J354" s="131"/>
      <c r="K354" s="131"/>
      <c r="L354" s="131"/>
    </row>
    <row r="355" spans="2:12" s="130" customFormat="1" x14ac:dyDescent="0.25">
      <c r="B355" s="128"/>
      <c r="C355" s="128"/>
      <c r="D355" s="129"/>
      <c r="E355" s="129"/>
      <c r="G355" s="128"/>
      <c r="H355" s="131"/>
      <c r="I355" s="131"/>
      <c r="J355" s="131"/>
      <c r="K355" s="131"/>
      <c r="L355" s="131"/>
    </row>
    <row r="356" spans="2:12" s="130" customFormat="1" x14ac:dyDescent="0.25">
      <c r="B356" s="128"/>
      <c r="C356" s="128"/>
      <c r="D356" s="129"/>
      <c r="E356" s="129"/>
      <c r="G356" s="128"/>
      <c r="H356" s="131"/>
      <c r="I356" s="131"/>
      <c r="J356" s="131"/>
      <c r="K356" s="131"/>
      <c r="L356" s="131"/>
    </row>
    <row r="357" spans="2:12" s="130" customFormat="1" x14ac:dyDescent="0.25">
      <c r="B357" s="128"/>
      <c r="C357" s="128"/>
      <c r="D357" s="129"/>
      <c r="E357" s="129"/>
      <c r="G357" s="128"/>
      <c r="H357" s="131"/>
      <c r="I357" s="131"/>
      <c r="J357" s="131"/>
      <c r="K357" s="131"/>
      <c r="L357" s="131"/>
    </row>
    <row r="358" spans="2:12" s="130" customFormat="1" x14ac:dyDescent="0.25">
      <c r="B358" s="128"/>
      <c r="C358" s="128"/>
      <c r="D358" s="129"/>
      <c r="E358" s="129"/>
      <c r="G358" s="128"/>
      <c r="H358" s="131"/>
      <c r="I358" s="131"/>
      <c r="J358" s="131"/>
      <c r="K358" s="131"/>
      <c r="L358" s="131"/>
    </row>
    <row r="359" spans="2:12" s="130" customFormat="1" x14ac:dyDescent="0.25">
      <c r="B359" s="128"/>
      <c r="C359" s="128"/>
      <c r="D359" s="129"/>
      <c r="E359" s="129"/>
      <c r="G359" s="128"/>
      <c r="H359" s="131"/>
      <c r="I359" s="131"/>
      <c r="J359" s="131"/>
      <c r="K359" s="131"/>
      <c r="L359" s="131"/>
    </row>
    <row r="360" spans="2:12" s="130" customFormat="1" x14ac:dyDescent="0.25">
      <c r="B360" s="128"/>
      <c r="C360" s="128"/>
      <c r="D360" s="129"/>
      <c r="E360" s="129"/>
      <c r="G360" s="128"/>
      <c r="H360" s="131"/>
      <c r="I360" s="131"/>
      <c r="J360" s="131"/>
      <c r="K360" s="131"/>
      <c r="L360" s="131"/>
    </row>
    <row r="361" spans="2:12" s="130" customFormat="1" x14ac:dyDescent="0.25">
      <c r="B361" s="128"/>
      <c r="C361" s="128"/>
      <c r="D361" s="129"/>
      <c r="E361" s="129"/>
      <c r="G361" s="128"/>
      <c r="H361" s="131"/>
      <c r="I361" s="131"/>
      <c r="J361" s="131"/>
      <c r="K361" s="131"/>
      <c r="L361" s="131"/>
    </row>
    <row r="362" spans="2:12" s="130" customFormat="1" x14ac:dyDescent="0.25">
      <c r="B362" s="128"/>
      <c r="C362" s="128"/>
      <c r="D362" s="129"/>
      <c r="E362" s="129"/>
      <c r="G362" s="128"/>
      <c r="H362" s="131"/>
      <c r="I362" s="131"/>
      <c r="J362" s="131"/>
      <c r="K362" s="131"/>
      <c r="L362" s="131"/>
    </row>
    <row r="363" spans="2:12" s="130" customFormat="1" x14ac:dyDescent="0.25">
      <c r="B363" s="128"/>
      <c r="C363" s="128"/>
      <c r="D363" s="129"/>
      <c r="E363" s="129"/>
      <c r="G363" s="128"/>
      <c r="H363" s="131"/>
      <c r="I363" s="131"/>
      <c r="J363" s="131"/>
      <c r="K363" s="131"/>
      <c r="L363" s="131"/>
    </row>
    <row r="364" spans="2:12" s="130" customFormat="1" x14ac:dyDescent="0.25">
      <c r="B364" s="128"/>
      <c r="C364" s="128"/>
      <c r="D364" s="129"/>
      <c r="E364" s="129"/>
      <c r="G364" s="128"/>
      <c r="H364" s="131"/>
      <c r="I364" s="131"/>
      <c r="J364" s="131"/>
      <c r="K364" s="131"/>
      <c r="L364" s="131"/>
    </row>
    <row r="365" spans="2:12" s="130" customFormat="1" x14ac:dyDescent="0.25">
      <c r="B365" s="128"/>
      <c r="C365" s="128"/>
      <c r="D365" s="129"/>
      <c r="E365" s="129"/>
      <c r="G365" s="128"/>
      <c r="H365" s="131"/>
      <c r="I365" s="131"/>
      <c r="J365" s="131"/>
      <c r="K365" s="131"/>
      <c r="L365" s="131"/>
    </row>
  </sheetData>
  <sheetProtection selectLockedCells="1" selectUnlockedCells="1"/>
  <autoFilter ref="B2:AN326"/>
  <pageMargins left="0.70866141732283472" right="0.70866141732283472" top="0.74803149606299213" bottom="0.74803149606299213" header="0.31496062992125984" footer="0.31496062992125984"/>
  <pageSetup paperSize="9" scale="15" fitToHeight="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99"/>
  <sheetViews>
    <sheetView zoomScaleNormal="100" workbookViewId="0">
      <pane ySplit="1" topLeftCell="A20" activePane="bottomLeft" state="frozen"/>
      <selection activeCell="N110" sqref="N110"/>
      <selection pane="bottomLeft" activeCell="B157" sqref="B157"/>
    </sheetView>
  </sheetViews>
  <sheetFormatPr defaultColWidth="9.140625" defaultRowHeight="12.75" x14ac:dyDescent="0.25"/>
  <cols>
    <col min="1" max="1" width="13" style="47" bestFit="1" customWidth="1"/>
    <col min="2" max="2" width="68.5703125" style="28" customWidth="1"/>
    <col min="3" max="3" width="24.42578125" style="47" customWidth="1"/>
    <col min="4" max="4" width="12.140625" style="47" customWidth="1"/>
    <col min="5" max="6" width="15.85546875" style="47" customWidth="1"/>
    <col min="7" max="7" width="15.85546875" style="48" customWidth="1"/>
    <col min="8" max="8" width="12" style="47" customWidth="1"/>
    <col min="9" max="9" width="9.140625" style="49"/>
    <col min="10" max="10" width="5.85546875" style="33" customWidth="1"/>
    <col min="11" max="11" width="7.140625" style="33" customWidth="1"/>
    <col min="12" max="12" width="6.85546875" style="33" customWidth="1"/>
    <col min="13" max="16384" width="9.140625" style="33"/>
  </cols>
  <sheetData>
    <row r="1" spans="1:9" ht="26.25" thickBot="1" x14ac:dyDescent="0.3">
      <c r="A1" s="21" t="s">
        <v>20</v>
      </c>
      <c r="B1" s="250" t="s">
        <v>114</v>
      </c>
      <c r="C1" s="251"/>
      <c r="D1" s="22" t="s">
        <v>394</v>
      </c>
      <c r="E1" s="88" t="s">
        <v>395</v>
      </c>
      <c r="F1" s="23" t="s">
        <v>0</v>
      </c>
      <c r="G1" s="89" t="s">
        <v>14</v>
      </c>
      <c r="H1" s="24" t="s">
        <v>219</v>
      </c>
      <c r="I1" s="25" t="s">
        <v>161</v>
      </c>
    </row>
    <row r="2" spans="1:9" ht="25.5" x14ac:dyDescent="0.25">
      <c r="A2" s="11" t="s">
        <v>12</v>
      </c>
      <c r="B2" s="91" t="s">
        <v>129</v>
      </c>
      <c r="C2" s="95" t="s">
        <v>137</v>
      </c>
      <c r="D2" s="92">
        <v>3</v>
      </c>
      <c r="E2" s="12">
        <v>0</v>
      </c>
      <c r="F2" s="12">
        <f>D2-E2</f>
        <v>3</v>
      </c>
      <c r="G2" s="13">
        <f>E2/D2</f>
        <v>0</v>
      </c>
      <c r="H2" s="29">
        <f>'[1]1. АК'!G3</f>
        <v>0</v>
      </c>
      <c r="I2" s="243">
        <f>SUM(E2:E17)</f>
        <v>0</v>
      </c>
    </row>
    <row r="3" spans="1:9" ht="25.5" x14ac:dyDescent="0.25">
      <c r="A3" s="14" t="s">
        <v>12</v>
      </c>
      <c r="B3" s="91" t="s">
        <v>130</v>
      </c>
      <c r="C3" s="95" t="s">
        <v>138</v>
      </c>
      <c r="D3" s="92">
        <v>22</v>
      </c>
      <c r="E3" s="15">
        <v>0</v>
      </c>
      <c r="F3" s="15">
        <f t="shared" ref="F3:F7" si="0">D3-E3</f>
        <v>22</v>
      </c>
      <c r="G3" s="16">
        <f>E3/D3</f>
        <v>0</v>
      </c>
      <c r="H3" s="30">
        <f>'[1]1. АК'!G4</f>
        <v>0</v>
      </c>
      <c r="I3" s="244"/>
    </row>
    <row r="4" spans="1:9" x14ac:dyDescent="0.25">
      <c r="A4" s="14" t="s">
        <v>12</v>
      </c>
      <c r="B4" s="91" t="s">
        <v>131</v>
      </c>
      <c r="C4" s="95" t="s">
        <v>42</v>
      </c>
      <c r="D4" s="92">
        <v>1</v>
      </c>
      <c r="E4" s="15">
        <v>0</v>
      </c>
      <c r="F4" s="15">
        <f t="shared" si="0"/>
        <v>1</v>
      </c>
      <c r="G4" s="16">
        <f t="shared" ref="G4:G7" si="1">E4/D4</f>
        <v>0</v>
      </c>
      <c r="H4" s="30">
        <f>'[1]1. АК'!G5</f>
        <v>0</v>
      </c>
      <c r="I4" s="244"/>
    </row>
    <row r="5" spans="1:9" x14ac:dyDescent="0.25">
      <c r="A5" s="14" t="s">
        <v>12</v>
      </c>
      <c r="B5" s="91" t="s">
        <v>132</v>
      </c>
      <c r="C5" s="95" t="s">
        <v>43</v>
      </c>
      <c r="D5" s="92">
        <v>1</v>
      </c>
      <c r="E5" s="15">
        <v>0</v>
      </c>
      <c r="F5" s="15">
        <f t="shared" si="0"/>
        <v>1</v>
      </c>
      <c r="G5" s="16">
        <f t="shared" si="1"/>
        <v>0</v>
      </c>
      <c r="H5" s="30">
        <f>'[1]1. АК'!G6</f>
        <v>0</v>
      </c>
      <c r="I5" s="244"/>
    </row>
    <row r="6" spans="1:9" ht="14.25" customHeight="1" x14ac:dyDescent="0.25">
      <c r="A6" s="14" t="s">
        <v>12</v>
      </c>
      <c r="B6" s="91" t="s">
        <v>133</v>
      </c>
      <c r="C6" s="95" t="s">
        <v>139</v>
      </c>
      <c r="D6" s="92">
        <v>1</v>
      </c>
      <c r="E6" s="15">
        <v>0</v>
      </c>
      <c r="F6" s="15">
        <f t="shared" si="0"/>
        <v>1</v>
      </c>
      <c r="G6" s="16">
        <f t="shared" si="1"/>
        <v>0</v>
      </c>
      <c r="H6" s="30">
        <f>'[1]1. АК'!G7</f>
        <v>0</v>
      </c>
      <c r="I6" s="244"/>
    </row>
    <row r="7" spans="1:9" x14ac:dyDescent="0.25">
      <c r="A7" s="14" t="s">
        <v>12</v>
      </c>
      <c r="B7" s="91" t="s">
        <v>134</v>
      </c>
      <c r="C7" s="95" t="s">
        <v>140</v>
      </c>
      <c r="D7" s="92">
        <v>1</v>
      </c>
      <c r="E7" s="93">
        <v>0</v>
      </c>
      <c r="F7" s="15">
        <f t="shared" si="0"/>
        <v>1</v>
      </c>
      <c r="G7" s="16">
        <f t="shared" si="1"/>
        <v>0</v>
      </c>
      <c r="H7" s="30">
        <f>'[1]1. АК'!G8</f>
        <v>0</v>
      </c>
      <c r="I7" s="244"/>
    </row>
    <row r="8" spans="1:9" x14ac:dyDescent="0.25">
      <c r="A8" s="14" t="s">
        <v>12</v>
      </c>
      <c r="B8" s="91" t="s">
        <v>135</v>
      </c>
      <c r="C8" s="95" t="s">
        <v>141</v>
      </c>
      <c r="D8" s="92">
        <v>1</v>
      </c>
      <c r="E8" s="15">
        <v>0</v>
      </c>
      <c r="F8" s="15">
        <f t="shared" ref="F8:F12" si="2">D8-E8</f>
        <v>1</v>
      </c>
      <c r="G8" s="16">
        <f>E8/D8</f>
        <v>0</v>
      </c>
      <c r="H8" s="30">
        <f>'[1]1. АК'!G9</f>
        <v>0</v>
      </c>
      <c r="I8" s="244"/>
    </row>
    <row r="9" spans="1:9" x14ac:dyDescent="0.25">
      <c r="A9" s="14" t="s">
        <v>12</v>
      </c>
      <c r="B9" s="91" t="s">
        <v>136</v>
      </c>
      <c r="C9" s="95"/>
      <c r="D9" s="92">
        <v>3</v>
      </c>
      <c r="E9" s="94">
        <v>0</v>
      </c>
      <c r="F9" s="15">
        <f t="shared" si="2"/>
        <v>3</v>
      </c>
      <c r="G9" s="16">
        <f t="shared" ref="G9:G12" si="3">E9/D9</f>
        <v>0</v>
      </c>
      <c r="H9" s="30">
        <f>'[1]1. АК'!G10</f>
        <v>0</v>
      </c>
      <c r="I9" s="244"/>
    </row>
    <row r="10" spans="1:9" x14ac:dyDescent="0.25">
      <c r="A10" s="14" t="s">
        <v>12</v>
      </c>
      <c r="B10" s="91" t="s">
        <v>148</v>
      </c>
      <c r="C10" s="90"/>
      <c r="D10" s="105">
        <v>1</v>
      </c>
      <c r="E10" s="15">
        <v>0</v>
      </c>
      <c r="F10" s="106">
        <f t="shared" si="2"/>
        <v>1</v>
      </c>
      <c r="G10" s="16">
        <f t="shared" si="3"/>
        <v>0</v>
      </c>
      <c r="H10" s="30">
        <f>'[1]1. АК'!G11</f>
        <v>0</v>
      </c>
      <c r="I10" s="244"/>
    </row>
    <row r="11" spans="1:9" ht="25.5" x14ac:dyDescent="0.25">
      <c r="A11" s="14" t="s">
        <v>12</v>
      </c>
      <c r="B11" s="91" t="s">
        <v>142</v>
      </c>
      <c r="C11" s="95" t="s">
        <v>149</v>
      </c>
      <c r="D11" s="105">
        <v>1</v>
      </c>
      <c r="E11" s="15">
        <v>0</v>
      </c>
      <c r="F11" s="15">
        <f t="shared" si="2"/>
        <v>1</v>
      </c>
      <c r="G11" s="16">
        <f t="shared" si="3"/>
        <v>0</v>
      </c>
      <c r="H11" s="30">
        <f>'[1]1. АК'!G12</f>
        <v>0</v>
      </c>
      <c r="I11" s="244"/>
    </row>
    <row r="12" spans="1:9" x14ac:dyDescent="0.25">
      <c r="A12" s="14" t="s">
        <v>12</v>
      </c>
      <c r="B12" s="91" t="s">
        <v>143</v>
      </c>
      <c r="C12" s="95" t="s">
        <v>150</v>
      </c>
      <c r="D12" s="105">
        <v>1</v>
      </c>
      <c r="E12" s="15">
        <v>0</v>
      </c>
      <c r="F12" s="106">
        <f t="shared" si="2"/>
        <v>1</v>
      </c>
      <c r="G12" s="16">
        <f t="shared" si="3"/>
        <v>0</v>
      </c>
      <c r="H12" s="30">
        <f>'[1]1. АК'!G13</f>
        <v>0</v>
      </c>
      <c r="I12" s="244"/>
    </row>
    <row r="13" spans="1:9" x14ac:dyDescent="0.25">
      <c r="A13" s="14" t="s">
        <v>12</v>
      </c>
      <c r="B13" s="91" t="s">
        <v>144</v>
      </c>
      <c r="C13" s="95" t="s">
        <v>151</v>
      </c>
      <c r="D13" s="92">
        <v>1</v>
      </c>
      <c r="E13" s="106">
        <v>0</v>
      </c>
      <c r="F13" s="106">
        <f t="shared" ref="F13:F17" si="4">D13-E13</f>
        <v>1</v>
      </c>
      <c r="G13" s="16">
        <f>E13/D13</f>
        <v>0</v>
      </c>
      <c r="H13" s="30">
        <f>'[1]1. АК'!G14</f>
        <v>0</v>
      </c>
      <c r="I13" s="244"/>
    </row>
    <row r="14" spans="1:9" x14ac:dyDescent="0.25">
      <c r="A14" s="14" t="s">
        <v>12</v>
      </c>
      <c r="B14" s="91" t="s">
        <v>145</v>
      </c>
      <c r="C14" s="95" t="s">
        <v>152</v>
      </c>
      <c r="D14" s="92">
        <v>1</v>
      </c>
      <c r="E14" s="106">
        <v>0</v>
      </c>
      <c r="F14" s="106">
        <f t="shared" si="4"/>
        <v>1</v>
      </c>
      <c r="G14" s="16">
        <f t="shared" ref="G14:G17" si="5">E14/D14</f>
        <v>0</v>
      </c>
      <c r="H14" s="30">
        <f>'[1]1. АК'!G15</f>
        <v>0</v>
      </c>
      <c r="I14" s="244"/>
    </row>
    <row r="15" spans="1:9" x14ac:dyDescent="0.25">
      <c r="A15" s="14" t="s">
        <v>12</v>
      </c>
      <c r="B15" s="91" t="s">
        <v>91</v>
      </c>
      <c r="C15" s="95" t="s">
        <v>153</v>
      </c>
      <c r="D15" s="92">
        <v>1</v>
      </c>
      <c r="E15" s="106">
        <v>0</v>
      </c>
      <c r="F15" s="106">
        <f t="shared" si="4"/>
        <v>1</v>
      </c>
      <c r="G15" s="16">
        <f t="shared" si="5"/>
        <v>0</v>
      </c>
      <c r="H15" s="30">
        <f>'[1]1. АК'!$G$49</f>
        <v>0</v>
      </c>
      <c r="I15" s="244"/>
    </row>
    <row r="16" spans="1:9" x14ac:dyDescent="0.25">
      <c r="A16" s="14" t="s">
        <v>12</v>
      </c>
      <c r="B16" s="91" t="s">
        <v>146</v>
      </c>
      <c r="C16" s="95" t="s">
        <v>154</v>
      </c>
      <c r="D16" s="92">
        <v>1</v>
      </c>
      <c r="E16" s="107">
        <v>0</v>
      </c>
      <c r="F16" s="106">
        <f t="shared" si="4"/>
        <v>1</v>
      </c>
      <c r="G16" s="16">
        <f t="shared" si="5"/>
        <v>0</v>
      </c>
      <c r="H16" s="30">
        <f>'[1]1. АК'!$G$49</f>
        <v>0</v>
      </c>
      <c r="I16" s="244"/>
    </row>
    <row r="17" spans="1:9" ht="26.25" thickBot="1" x14ac:dyDescent="0.3">
      <c r="A17" s="14" t="s">
        <v>12</v>
      </c>
      <c r="B17" s="97" t="s">
        <v>147</v>
      </c>
      <c r="C17" s="99" t="s">
        <v>155</v>
      </c>
      <c r="D17" s="101">
        <v>1</v>
      </c>
      <c r="E17" s="20">
        <v>0</v>
      </c>
      <c r="F17" s="15">
        <f t="shared" si="4"/>
        <v>1</v>
      </c>
      <c r="G17" s="16">
        <f t="shared" si="5"/>
        <v>0</v>
      </c>
      <c r="H17" s="30">
        <f>'[1]1. АК'!$G$49</f>
        <v>0</v>
      </c>
      <c r="I17" s="245"/>
    </row>
    <row r="18" spans="1:9" x14ac:dyDescent="0.25">
      <c r="A18" s="11" t="s">
        <v>116</v>
      </c>
      <c r="B18" s="96" t="s">
        <v>55</v>
      </c>
      <c r="C18" s="98" t="s">
        <v>46</v>
      </c>
      <c r="D18" s="100">
        <v>13</v>
      </c>
      <c r="E18" s="94">
        <v>0</v>
      </c>
      <c r="F18" s="34">
        <f t="shared" ref="F18:F43" si="6">D18-E18</f>
        <v>13</v>
      </c>
      <c r="G18" s="35">
        <f t="shared" ref="G18:G43" si="7">E18/D18</f>
        <v>0</v>
      </c>
      <c r="H18" s="34">
        <f>'[1]2. ОСигн и СКУД'!$G$5</f>
        <v>0</v>
      </c>
      <c r="I18" s="246">
        <f>SUM(E18:E28)</f>
        <v>0</v>
      </c>
    </row>
    <row r="19" spans="1:9" x14ac:dyDescent="0.25">
      <c r="A19" s="14" t="s">
        <v>116</v>
      </c>
      <c r="B19" s="91" t="s">
        <v>57</v>
      </c>
      <c r="C19" s="95" t="s">
        <v>58</v>
      </c>
      <c r="D19" s="92">
        <v>57</v>
      </c>
      <c r="E19" s="15">
        <v>0</v>
      </c>
      <c r="F19" s="36">
        <f t="shared" si="6"/>
        <v>57</v>
      </c>
      <c r="G19" s="38">
        <f t="shared" si="7"/>
        <v>0</v>
      </c>
      <c r="H19" s="36">
        <f>'[1]2. ОСигн и СКУД'!G14</f>
        <v>0</v>
      </c>
      <c r="I19" s="247"/>
    </row>
    <row r="20" spans="1:9" x14ac:dyDescent="0.25">
      <c r="A20" s="14" t="s">
        <v>116</v>
      </c>
      <c r="B20" s="91" t="s">
        <v>59</v>
      </c>
      <c r="C20" s="95" t="s">
        <v>60</v>
      </c>
      <c r="D20" s="92">
        <v>1</v>
      </c>
      <c r="E20" s="15">
        <v>0</v>
      </c>
      <c r="F20" s="36">
        <f t="shared" si="6"/>
        <v>1</v>
      </c>
      <c r="G20" s="38">
        <f t="shared" si="7"/>
        <v>0</v>
      </c>
      <c r="H20" s="36">
        <f>'[1]2. ОСигн и СКУД'!G15</f>
        <v>0</v>
      </c>
      <c r="I20" s="247"/>
    </row>
    <row r="21" spans="1:9" x14ac:dyDescent="0.25">
      <c r="A21" s="14" t="s">
        <v>116</v>
      </c>
      <c r="B21" s="91" t="s">
        <v>61</v>
      </c>
      <c r="C21" s="95" t="s">
        <v>47</v>
      </c>
      <c r="D21" s="92">
        <v>1</v>
      </c>
      <c r="E21" s="15">
        <v>0</v>
      </c>
      <c r="F21" s="36">
        <f t="shared" si="6"/>
        <v>1</v>
      </c>
      <c r="G21" s="38">
        <f t="shared" si="7"/>
        <v>0</v>
      </c>
      <c r="H21" s="36">
        <f>'[1]2. ОСигн и СКУД'!G16</f>
        <v>0</v>
      </c>
      <c r="I21" s="247"/>
    </row>
    <row r="22" spans="1:9" x14ac:dyDescent="0.25">
      <c r="A22" s="14" t="s">
        <v>116</v>
      </c>
      <c r="B22" s="91" t="s">
        <v>57</v>
      </c>
      <c r="C22" s="95" t="s">
        <v>62</v>
      </c>
      <c r="D22" s="92">
        <v>264</v>
      </c>
      <c r="E22" s="15">
        <v>0</v>
      </c>
      <c r="F22" s="36">
        <f t="shared" si="6"/>
        <v>264</v>
      </c>
      <c r="G22" s="38">
        <f t="shared" si="7"/>
        <v>0</v>
      </c>
      <c r="H22" s="36">
        <f>'[1]2. ОСигн и СКУД'!G17</f>
        <v>0</v>
      </c>
      <c r="I22" s="247"/>
    </row>
    <row r="23" spans="1:9" x14ac:dyDescent="0.25">
      <c r="A23" s="14" t="s">
        <v>116</v>
      </c>
      <c r="B23" s="91" t="s">
        <v>63</v>
      </c>
      <c r="C23" s="95" t="s">
        <v>157</v>
      </c>
      <c r="D23" s="92">
        <v>18</v>
      </c>
      <c r="E23" s="15">
        <v>0</v>
      </c>
      <c r="F23" s="36">
        <f t="shared" si="6"/>
        <v>18</v>
      </c>
      <c r="G23" s="38">
        <f t="shared" si="7"/>
        <v>0</v>
      </c>
      <c r="H23" s="36">
        <f>'[1]2. ОСигн и СКУД'!G18</f>
        <v>0</v>
      </c>
      <c r="I23" s="247"/>
    </row>
    <row r="24" spans="1:9" x14ac:dyDescent="0.25">
      <c r="A24" s="55" t="s">
        <v>116</v>
      </c>
      <c r="B24" s="91" t="s">
        <v>63</v>
      </c>
      <c r="C24" s="95" t="s">
        <v>158</v>
      </c>
      <c r="D24" s="92">
        <v>16</v>
      </c>
      <c r="E24" s="15">
        <v>0</v>
      </c>
      <c r="F24" s="36">
        <f t="shared" si="6"/>
        <v>16</v>
      </c>
      <c r="G24" s="38">
        <f t="shared" si="7"/>
        <v>0</v>
      </c>
      <c r="H24" s="36">
        <f>'[1]2. ОСигн и СКУД'!G20</f>
        <v>0</v>
      </c>
      <c r="I24" s="247"/>
    </row>
    <row r="25" spans="1:9" x14ac:dyDescent="0.25">
      <c r="A25" s="14" t="s">
        <v>116</v>
      </c>
      <c r="B25" s="91" t="s">
        <v>63</v>
      </c>
      <c r="C25" s="95" t="s">
        <v>159</v>
      </c>
      <c r="D25" s="92">
        <v>2</v>
      </c>
      <c r="E25" s="15">
        <v>0</v>
      </c>
      <c r="F25" s="36">
        <f t="shared" ref="F25:F28" si="8">D25-E25</f>
        <v>2</v>
      </c>
      <c r="G25" s="38">
        <f t="shared" ref="G25:G28" si="9">E25/D25</f>
        <v>0</v>
      </c>
      <c r="H25" s="36">
        <f>'[1]2. ОСигн и СКУД'!G21</f>
        <v>0</v>
      </c>
      <c r="I25" s="247"/>
    </row>
    <row r="26" spans="1:9" x14ac:dyDescent="0.25">
      <c r="A26" s="14" t="s">
        <v>116</v>
      </c>
      <c r="B26" s="91" t="s">
        <v>156</v>
      </c>
      <c r="C26" s="95" t="s">
        <v>160</v>
      </c>
      <c r="D26" s="92">
        <v>76</v>
      </c>
      <c r="E26" s="15">
        <v>0</v>
      </c>
      <c r="F26" s="36">
        <f t="shared" si="8"/>
        <v>76</v>
      </c>
      <c r="G26" s="38">
        <f t="shared" si="9"/>
        <v>0</v>
      </c>
      <c r="H26" s="36">
        <f>'[1]2. ОСигн и СКУД'!G22</f>
        <v>0</v>
      </c>
      <c r="I26" s="247"/>
    </row>
    <row r="27" spans="1:9" x14ac:dyDescent="0.25">
      <c r="A27" s="14" t="s">
        <v>116</v>
      </c>
      <c r="B27" s="91" t="s">
        <v>77</v>
      </c>
      <c r="C27" s="95" t="s">
        <v>78</v>
      </c>
      <c r="D27" s="92">
        <v>57</v>
      </c>
      <c r="E27" s="15">
        <v>0</v>
      </c>
      <c r="F27" s="36">
        <f t="shared" si="8"/>
        <v>57</v>
      </c>
      <c r="G27" s="38">
        <f t="shared" si="9"/>
        <v>0</v>
      </c>
      <c r="H27" s="36">
        <f>'[1]2. ОСигн и СКУД'!G23</f>
        <v>0</v>
      </c>
      <c r="I27" s="247"/>
    </row>
    <row r="28" spans="1:9" ht="13.5" thickBot="1" x14ac:dyDescent="0.3">
      <c r="A28" s="55" t="s">
        <v>116</v>
      </c>
      <c r="B28" s="97" t="s">
        <v>70</v>
      </c>
      <c r="C28" s="110" t="s">
        <v>71</v>
      </c>
      <c r="D28" s="101">
        <v>3</v>
      </c>
      <c r="E28" s="20">
        <v>0</v>
      </c>
      <c r="F28" s="36">
        <f t="shared" si="8"/>
        <v>3</v>
      </c>
      <c r="G28" s="38">
        <f t="shared" si="9"/>
        <v>0</v>
      </c>
      <c r="H28" s="36">
        <f>'[1]2. ОСигн и СКУД'!G24</f>
        <v>0</v>
      </c>
      <c r="I28" s="247"/>
    </row>
    <row r="29" spans="1:9" x14ac:dyDescent="0.25">
      <c r="A29" s="108" t="s">
        <v>24</v>
      </c>
      <c r="B29" s="96" t="s">
        <v>162</v>
      </c>
      <c r="C29" s="98" t="s">
        <v>54</v>
      </c>
      <c r="D29" s="100">
        <v>1</v>
      </c>
      <c r="E29" s="93">
        <v>0</v>
      </c>
      <c r="F29" s="34">
        <f t="shared" si="6"/>
        <v>1</v>
      </c>
      <c r="G29" s="35">
        <f t="shared" si="7"/>
        <v>0</v>
      </c>
      <c r="H29" s="34">
        <f>'[1]2. ОСигн и СКУД'!G47</f>
        <v>0</v>
      </c>
      <c r="I29" s="243">
        <f>SUM(E29:E44)</f>
        <v>0</v>
      </c>
    </row>
    <row r="30" spans="1:9" x14ac:dyDescent="0.25">
      <c r="A30" s="36" t="s">
        <v>24</v>
      </c>
      <c r="B30" s="91" t="s">
        <v>168</v>
      </c>
      <c r="C30" s="95" t="s">
        <v>169</v>
      </c>
      <c r="D30" s="92">
        <v>1</v>
      </c>
      <c r="E30" s="18">
        <v>0</v>
      </c>
      <c r="F30" s="36">
        <f t="shared" ref="F30:F32" si="10">D30-E30</f>
        <v>1</v>
      </c>
      <c r="G30" s="38">
        <f t="shared" ref="G30:G32" si="11">E30/D30</f>
        <v>0</v>
      </c>
      <c r="H30" s="36">
        <f>'[1]2. ОСигн и СКУД'!G48</f>
        <v>0</v>
      </c>
      <c r="I30" s="244"/>
    </row>
    <row r="31" spans="1:9" x14ac:dyDescent="0.25">
      <c r="A31" s="36" t="s">
        <v>24</v>
      </c>
      <c r="B31" s="91" t="s">
        <v>163</v>
      </c>
      <c r="C31" s="95" t="s">
        <v>170</v>
      </c>
      <c r="D31" s="92">
        <v>1</v>
      </c>
      <c r="E31" s="18">
        <v>0</v>
      </c>
      <c r="F31" s="36">
        <f t="shared" si="10"/>
        <v>1</v>
      </c>
      <c r="G31" s="38">
        <f t="shared" si="11"/>
        <v>0</v>
      </c>
      <c r="H31" s="36">
        <f>'[1]2. ОСигн и СКУД'!G49</f>
        <v>0</v>
      </c>
      <c r="I31" s="244"/>
    </row>
    <row r="32" spans="1:9" x14ac:dyDescent="0.25">
      <c r="A32" s="44" t="s">
        <v>24</v>
      </c>
      <c r="B32" s="91" t="s">
        <v>164</v>
      </c>
      <c r="C32" s="95" t="s">
        <v>171</v>
      </c>
      <c r="D32" s="92">
        <v>1</v>
      </c>
      <c r="E32" s="18">
        <v>0</v>
      </c>
      <c r="F32" s="36">
        <f t="shared" si="10"/>
        <v>1</v>
      </c>
      <c r="G32" s="38">
        <f t="shared" si="11"/>
        <v>0</v>
      </c>
      <c r="H32" s="36">
        <f>'[1]2. ОСигн и СКУД'!G51</f>
        <v>0</v>
      </c>
      <c r="I32" s="244"/>
    </row>
    <row r="33" spans="1:9" x14ac:dyDescent="0.25">
      <c r="A33" s="109" t="s">
        <v>24</v>
      </c>
      <c r="B33" s="91" t="s">
        <v>55</v>
      </c>
      <c r="C33" s="95" t="s">
        <v>56</v>
      </c>
      <c r="D33" s="92">
        <v>9</v>
      </c>
      <c r="E33" s="18">
        <v>0</v>
      </c>
      <c r="F33" s="36">
        <f t="shared" si="6"/>
        <v>9</v>
      </c>
      <c r="G33" s="38">
        <f t="shared" si="7"/>
        <v>0</v>
      </c>
      <c r="H33" s="36">
        <f>'[1]2. ОСигн и СКУД'!G52</f>
        <v>0</v>
      </c>
      <c r="I33" s="244"/>
    </row>
    <row r="34" spans="1:9" x14ac:dyDescent="0.25">
      <c r="A34" s="17" t="s">
        <v>24</v>
      </c>
      <c r="B34" s="91" t="s">
        <v>165</v>
      </c>
      <c r="C34" s="95" t="s">
        <v>60</v>
      </c>
      <c r="D34" s="92">
        <v>3</v>
      </c>
      <c r="E34" s="18">
        <v>0</v>
      </c>
      <c r="F34" s="36">
        <f t="shared" si="6"/>
        <v>3</v>
      </c>
      <c r="G34" s="38">
        <f t="shared" si="7"/>
        <v>0</v>
      </c>
      <c r="H34" s="36">
        <f>'[1]2. ОСигн и СКУД'!G53</f>
        <v>0</v>
      </c>
      <c r="I34" s="244"/>
    </row>
    <row r="35" spans="1:9" x14ac:dyDescent="0.25">
      <c r="A35" s="36" t="s">
        <v>24</v>
      </c>
      <c r="B35" s="91" t="s">
        <v>64</v>
      </c>
      <c r="C35" s="95" t="s">
        <v>65</v>
      </c>
      <c r="D35" s="92">
        <v>82</v>
      </c>
      <c r="E35" s="18">
        <v>0</v>
      </c>
      <c r="F35" s="36">
        <f t="shared" si="6"/>
        <v>82</v>
      </c>
      <c r="G35" s="38">
        <f t="shared" si="7"/>
        <v>0</v>
      </c>
      <c r="H35" s="36">
        <f>'[1]2. ОСигн и СКУД'!G54</f>
        <v>0</v>
      </c>
      <c r="I35" s="244"/>
    </row>
    <row r="36" spans="1:9" x14ac:dyDescent="0.25">
      <c r="A36" s="109" t="s">
        <v>24</v>
      </c>
      <c r="B36" s="91" t="s">
        <v>66</v>
      </c>
      <c r="C36" s="95" t="s">
        <v>67</v>
      </c>
      <c r="D36" s="92">
        <v>524</v>
      </c>
      <c r="E36" s="18">
        <v>0</v>
      </c>
      <c r="F36" s="36">
        <f t="shared" si="6"/>
        <v>524</v>
      </c>
      <c r="G36" s="38">
        <f t="shared" si="7"/>
        <v>0</v>
      </c>
      <c r="H36" s="36">
        <f>'[1]2. ОСигн и СКУД'!G55</f>
        <v>0</v>
      </c>
      <c r="I36" s="244"/>
    </row>
    <row r="37" spans="1:9" x14ac:dyDescent="0.25">
      <c r="A37" s="17" t="s">
        <v>24</v>
      </c>
      <c r="B37" s="91" t="s">
        <v>68</v>
      </c>
      <c r="C37" s="95" t="s">
        <v>69</v>
      </c>
      <c r="D37" s="92">
        <v>11</v>
      </c>
      <c r="E37" s="18">
        <v>0</v>
      </c>
      <c r="F37" s="36">
        <f t="shared" ref="F37:F39" si="12">D37-E37</f>
        <v>11</v>
      </c>
      <c r="G37" s="38">
        <f t="shared" ref="G37:G39" si="13">E37/D37</f>
        <v>0</v>
      </c>
      <c r="H37" s="36">
        <f>'[1]2. ОСигн и СКУД'!G56</f>
        <v>0</v>
      </c>
      <c r="I37" s="244"/>
    </row>
    <row r="38" spans="1:9" x14ac:dyDescent="0.25">
      <c r="A38" s="14" t="s">
        <v>24</v>
      </c>
      <c r="B38" s="91" t="s">
        <v>70</v>
      </c>
      <c r="C38" s="95" t="s">
        <v>71</v>
      </c>
      <c r="D38" s="92">
        <v>3</v>
      </c>
      <c r="E38" s="18">
        <v>0</v>
      </c>
      <c r="F38" s="36">
        <f t="shared" si="12"/>
        <v>3</v>
      </c>
      <c r="G38" s="38">
        <f t="shared" si="13"/>
        <v>0</v>
      </c>
      <c r="H38" s="36">
        <f>'[1]2. ОСигн и СКУД'!G58</f>
        <v>0</v>
      </c>
      <c r="I38" s="244"/>
    </row>
    <row r="39" spans="1:9" x14ac:dyDescent="0.25">
      <c r="A39" s="14" t="s">
        <v>24</v>
      </c>
      <c r="B39" s="91" t="s">
        <v>72</v>
      </c>
      <c r="C39" s="95" t="s">
        <v>73</v>
      </c>
      <c r="D39" s="92">
        <v>1</v>
      </c>
      <c r="E39" s="18">
        <v>0</v>
      </c>
      <c r="F39" s="36">
        <f t="shared" si="12"/>
        <v>1</v>
      </c>
      <c r="G39" s="38">
        <f t="shared" si="13"/>
        <v>0</v>
      </c>
      <c r="H39" s="36">
        <f>'[1]2. ОСигн и СКУД'!G59</f>
        <v>0</v>
      </c>
      <c r="I39" s="244"/>
    </row>
    <row r="40" spans="1:9" x14ac:dyDescent="0.25">
      <c r="A40" s="109" t="s">
        <v>24</v>
      </c>
      <c r="B40" s="91" t="s">
        <v>166</v>
      </c>
      <c r="C40" s="95" t="s">
        <v>74</v>
      </c>
      <c r="D40" s="92">
        <v>9</v>
      </c>
      <c r="E40" s="18">
        <v>0</v>
      </c>
      <c r="F40" s="36">
        <f t="shared" si="6"/>
        <v>9</v>
      </c>
      <c r="G40" s="38">
        <f t="shared" si="7"/>
        <v>0</v>
      </c>
      <c r="H40" s="36">
        <f>'[1]2. ОСигн и СКУД'!$G$78</f>
        <v>0</v>
      </c>
      <c r="I40" s="244"/>
    </row>
    <row r="41" spans="1:9" x14ac:dyDescent="0.25">
      <c r="A41" s="52" t="s">
        <v>24</v>
      </c>
      <c r="B41" s="91" t="s">
        <v>75</v>
      </c>
      <c r="C41" s="95" t="s">
        <v>76</v>
      </c>
      <c r="D41" s="92">
        <v>9</v>
      </c>
      <c r="E41" s="18">
        <v>0</v>
      </c>
      <c r="F41" s="36">
        <f t="shared" si="6"/>
        <v>9</v>
      </c>
      <c r="G41" s="38">
        <f t="shared" si="7"/>
        <v>0</v>
      </c>
      <c r="H41" s="57">
        <f>'[1]2. ОСигн и СКУД'!$G$80</f>
        <v>0</v>
      </c>
      <c r="I41" s="244"/>
    </row>
    <row r="42" spans="1:9" ht="15" x14ac:dyDescent="0.25">
      <c r="A42" s="52" t="s">
        <v>24</v>
      </c>
      <c r="B42" s="102" t="s">
        <v>494</v>
      </c>
      <c r="C42" s="5" t="s">
        <v>172</v>
      </c>
      <c r="D42" s="103" t="s">
        <v>495</v>
      </c>
      <c r="E42" s="18">
        <v>0</v>
      </c>
      <c r="F42" s="36">
        <f t="shared" si="6"/>
        <v>1</v>
      </c>
      <c r="G42" s="38">
        <f t="shared" si="7"/>
        <v>0</v>
      </c>
      <c r="H42" s="57">
        <f>'[1]2. ОСигн и СКУД'!$G$80</f>
        <v>0</v>
      </c>
      <c r="I42" s="244"/>
    </row>
    <row r="43" spans="1:9" x14ac:dyDescent="0.25">
      <c r="A43" s="52" t="s">
        <v>24</v>
      </c>
      <c r="B43" s="102" t="s">
        <v>188</v>
      </c>
      <c r="C43" s="127" t="s">
        <v>48</v>
      </c>
      <c r="D43" s="52">
        <v>9</v>
      </c>
      <c r="E43" s="18">
        <v>0</v>
      </c>
      <c r="F43" s="36">
        <f t="shared" si="6"/>
        <v>9</v>
      </c>
      <c r="G43" s="38">
        <f t="shared" si="7"/>
        <v>0</v>
      </c>
      <c r="H43" s="57">
        <f>'[1]2. ОСигн и СКУД'!$G$80</f>
        <v>0</v>
      </c>
      <c r="I43" s="244"/>
    </row>
    <row r="44" spans="1:9" ht="13.5" thickBot="1" x14ac:dyDescent="0.3">
      <c r="A44" s="19" t="s">
        <v>24</v>
      </c>
      <c r="B44" s="97" t="s">
        <v>167</v>
      </c>
      <c r="C44" s="110" t="s">
        <v>172</v>
      </c>
      <c r="D44" s="101">
        <v>1</v>
      </c>
      <c r="E44" s="20">
        <v>0</v>
      </c>
      <c r="F44" s="60">
        <f t="shared" ref="F44:F188" si="14">D44-E44</f>
        <v>1</v>
      </c>
      <c r="G44" s="61">
        <f t="shared" ref="G44:G188" si="15">E44/D44</f>
        <v>0</v>
      </c>
      <c r="H44" s="62">
        <f>'[1]2. ОСигн и СКУД'!G82</f>
        <v>0</v>
      </c>
      <c r="I44" s="245"/>
    </row>
    <row r="45" spans="1:9" x14ac:dyDescent="0.25">
      <c r="A45" s="55" t="s">
        <v>26</v>
      </c>
      <c r="B45" s="91" t="s">
        <v>173</v>
      </c>
      <c r="C45" s="98" t="s">
        <v>79</v>
      </c>
      <c r="D45" s="100">
        <v>2</v>
      </c>
      <c r="E45" s="44">
        <v>0</v>
      </c>
      <c r="F45" s="44">
        <f t="shared" si="14"/>
        <v>2</v>
      </c>
      <c r="G45" s="46">
        <f t="shared" si="15"/>
        <v>0</v>
      </c>
      <c r="H45" s="59">
        <f>'[1]2. ОСигн и СКУД'!G83</f>
        <v>0</v>
      </c>
      <c r="I45" s="243">
        <f>SUM(E45:E47)</f>
        <v>0</v>
      </c>
    </row>
    <row r="46" spans="1:9" x14ac:dyDescent="0.25">
      <c r="A46" s="55" t="s">
        <v>26</v>
      </c>
      <c r="B46" s="91" t="s">
        <v>174</v>
      </c>
      <c r="C46" s="95" t="s">
        <v>79</v>
      </c>
      <c r="D46" s="92">
        <v>15</v>
      </c>
      <c r="E46" s="36">
        <v>0</v>
      </c>
      <c r="F46" s="36">
        <f t="shared" si="14"/>
        <v>15</v>
      </c>
      <c r="G46" s="38">
        <f t="shared" si="15"/>
        <v>0</v>
      </c>
      <c r="H46" s="57">
        <f>'[1]2. ОСигн и СКУД'!G84</f>
        <v>0</v>
      </c>
      <c r="I46" s="244"/>
    </row>
    <row r="47" spans="1:9" ht="13.5" thickBot="1" x14ac:dyDescent="0.3">
      <c r="A47" s="19" t="s">
        <v>26</v>
      </c>
      <c r="B47" s="97" t="s">
        <v>175</v>
      </c>
      <c r="C47" s="110" t="s">
        <v>79</v>
      </c>
      <c r="D47" s="101">
        <v>25</v>
      </c>
      <c r="E47" s="60">
        <v>0</v>
      </c>
      <c r="F47" s="39">
        <f t="shared" si="14"/>
        <v>25</v>
      </c>
      <c r="G47" s="41">
        <f t="shared" si="15"/>
        <v>0</v>
      </c>
      <c r="H47" s="58">
        <f>'[1]2. ОСигн и СКУД'!G85</f>
        <v>0</v>
      </c>
      <c r="I47" s="245"/>
    </row>
    <row r="48" spans="1:9" ht="15" customHeight="1" x14ac:dyDescent="0.25">
      <c r="A48" s="55" t="s">
        <v>21</v>
      </c>
      <c r="B48" s="96" t="s">
        <v>176</v>
      </c>
      <c r="C48" s="98" t="s">
        <v>198</v>
      </c>
      <c r="D48" s="100">
        <v>1</v>
      </c>
      <c r="E48" s="44">
        <v>0</v>
      </c>
      <c r="F48" s="44">
        <f t="shared" si="14"/>
        <v>1</v>
      </c>
      <c r="G48" s="46">
        <f t="shared" si="15"/>
        <v>0</v>
      </c>
      <c r="H48" s="59">
        <f>'[1]2. ОСигн и СКУД'!G86</f>
        <v>0</v>
      </c>
      <c r="I48" s="243">
        <f>SUM(E48:E77)</f>
        <v>0</v>
      </c>
    </row>
    <row r="49" spans="1:9" x14ac:dyDescent="0.25">
      <c r="A49" s="14" t="s">
        <v>21</v>
      </c>
      <c r="B49" s="91" t="s">
        <v>177</v>
      </c>
      <c r="C49" s="95" t="s">
        <v>45</v>
      </c>
      <c r="D49" s="92">
        <v>1</v>
      </c>
      <c r="E49" s="44">
        <v>0</v>
      </c>
      <c r="F49" s="36">
        <f t="shared" si="14"/>
        <v>1</v>
      </c>
      <c r="G49" s="38">
        <f t="shared" si="15"/>
        <v>0</v>
      </c>
      <c r="H49" s="57">
        <f>'[1]2. ОСигн и СКУД'!G87</f>
        <v>0</v>
      </c>
      <c r="I49" s="244"/>
    </row>
    <row r="50" spans="1:9" x14ac:dyDescent="0.25">
      <c r="A50" s="14" t="s">
        <v>21</v>
      </c>
      <c r="B50" s="91" t="s">
        <v>178</v>
      </c>
      <c r="C50" s="95" t="s">
        <v>199</v>
      </c>
      <c r="D50" s="92">
        <v>2</v>
      </c>
      <c r="E50" s="44">
        <v>0</v>
      </c>
      <c r="F50" s="36">
        <f t="shared" si="14"/>
        <v>2</v>
      </c>
      <c r="G50" s="38">
        <f t="shared" si="15"/>
        <v>0</v>
      </c>
      <c r="H50" s="57">
        <f>'[1]2. ОСигн и СКУД'!G89</f>
        <v>0</v>
      </c>
      <c r="I50" s="244"/>
    </row>
    <row r="51" spans="1:9" x14ac:dyDescent="0.25">
      <c r="A51" s="14" t="s">
        <v>21</v>
      </c>
      <c r="B51" s="91" t="s">
        <v>55</v>
      </c>
      <c r="C51" s="95" t="s">
        <v>46</v>
      </c>
      <c r="D51" s="92">
        <v>7</v>
      </c>
      <c r="E51" s="44">
        <v>0</v>
      </c>
      <c r="F51" s="36">
        <f t="shared" si="14"/>
        <v>7</v>
      </c>
      <c r="G51" s="38">
        <f t="shared" si="15"/>
        <v>0</v>
      </c>
      <c r="H51" s="57">
        <f>'[1]2. ОСигн и СКУД'!G90</f>
        <v>0</v>
      </c>
      <c r="I51" s="244"/>
    </row>
    <row r="52" spans="1:9" ht="15" customHeight="1" x14ac:dyDescent="0.25">
      <c r="A52" s="14" t="s">
        <v>21</v>
      </c>
      <c r="B52" s="91" t="s">
        <v>179</v>
      </c>
      <c r="C52" s="95" t="s">
        <v>50</v>
      </c>
      <c r="D52" s="92">
        <v>61</v>
      </c>
      <c r="E52" s="44">
        <v>0</v>
      </c>
      <c r="F52" s="44">
        <f t="shared" si="14"/>
        <v>61</v>
      </c>
      <c r="G52" s="46">
        <f t="shared" si="15"/>
        <v>0</v>
      </c>
      <c r="H52" s="57">
        <v>0</v>
      </c>
      <c r="I52" s="244"/>
    </row>
    <row r="53" spans="1:9" ht="15" customHeight="1" x14ac:dyDescent="0.25">
      <c r="A53" s="14" t="s">
        <v>21</v>
      </c>
      <c r="B53" s="91" t="s">
        <v>180</v>
      </c>
      <c r="C53" s="95" t="s">
        <v>200</v>
      </c>
      <c r="D53" s="92">
        <v>1</v>
      </c>
      <c r="E53" s="44">
        <v>0</v>
      </c>
      <c r="F53" s="36">
        <f t="shared" si="14"/>
        <v>1</v>
      </c>
      <c r="G53" s="38">
        <f t="shared" si="15"/>
        <v>0</v>
      </c>
      <c r="H53" s="57">
        <v>0</v>
      </c>
      <c r="I53" s="244"/>
    </row>
    <row r="54" spans="1:9" ht="15" customHeight="1" x14ac:dyDescent="0.25">
      <c r="A54" s="14" t="s">
        <v>21</v>
      </c>
      <c r="B54" s="91" t="s">
        <v>167</v>
      </c>
      <c r="C54" s="95" t="s">
        <v>201</v>
      </c>
      <c r="D54" s="92">
        <v>1</v>
      </c>
      <c r="E54" s="44">
        <v>0</v>
      </c>
      <c r="F54" s="36">
        <f t="shared" si="14"/>
        <v>1</v>
      </c>
      <c r="G54" s="38">
        <f t="shared" si="15"/>
        <v>0</v>
      </c>
      <c r="H54" s="57">
        <v>0</v>
      </c>
      <c r="I54" s="244"/>
    </row>
    <row r="55" spans="1:9" ht="15" customHeight="1" x14ac:dyDescent="0.25">
      <c r="A55" s="14" t="s">
        <v>21</v>
      </c>
      <c r="B55" s="91" t="s">
        <v>167</v>
      </c>
      <c r="C55" s="95" t="s">
        <v>52</v>
      </c>
      <c r="D55" s="92">
        <v>52</v>
      </c>
      <c r="E55" s="44">
        <v>0</v>
      </c>
      <c r="F55" s="36">
        <f t="shared" si="14"/>
        <v>52</v>
      </c>
      <c r="G55" s="38">
        <f t="shared" si="15"/>
        <v>0</v>
      </c>
      <c r="H55" s="57">
        <v>0</v>
      </c>
      <c r="I55" s="244"/>
    </row>
    <row r="56" spans="1:9" ht="15" customHeight="1" x14ac:dyDescent="0.25">
      <c r="A56" s="14" t="s">
        <v>21</v>
      </c>
      <c r="B56" s="91" t="s">
        <v>57</v>
      </c>
      <c r="C56" s="95" t="s">
        <v>202</v>
      </c>
      <c r="D56" s="92">
        <v>1</v>
      </c>
      <c r="E56" s="44">
        <v>0</v>
      </c>
      <c r="F56" s="36">
        <f t="shared" si="14"/>
        <v>1</v>
      </c>
      <c r="G56" s="38">
        <f t="shared" si="15"/>
        <v>0</v>
      </c>
      <c r="H56" s="57">
        <v>0</v>
      </c>
      <c r="I56" s="244"/>
    </row>
    <row r="57" spans="1:9" ht="15" customHeight="1" x14ac:dyDescent="0.25">
      <c r="A57" s="14" t="s">
        <v>21</v>
      </c>
      <c r="B57" s="91" t="s">
        <v>181</v>
      </c>
      <c r="C57" s="95" t="s">
        <v>203</v>
      </c>
      <c r="D57" s="92">
        <v>135</v>
      </c>
      <c r="E57" s="44">
        <v>0</v>
      </c>
      <c r="F57" s="36">
        <f t="shared" si="14"/>
        <v>135</v>
      </c>
      <c r="G57" s="38">
        <f t="shared" si="15"/>
        <v>0</v>
      </c>
      <c r="H57" s="57">
        <v>0</v>
      </c>
      <c r="I57" s="244"/>
    </row>
    <row r="58" spans="1:9" ht="15" customHeight="1" x14ac:dyDescent="0.25">
      <c r="A58" s="14" t="s">
        <v>21</v>
      </c>
      <c r="B58" s="91" t="s">
        <v>182</v>
      </c>
      <c r="C58" s="95" t="s">
        <v>204</v>
      </c>
      <c r="D58" s="92">
        <v>3</v>
      </c>
      <c r="E58" s="44">
        <v>0</v>
      </c>
      <c r="F58" s="36">
        <f t="shared" si="14"/>
        <v>3</v>
      </c>
      <c r="G58" s="38">
        <f t="shared" si="15"/>
        <v>0</v>
      </c>
      <c r="H58" s="57">
        <v>0</v>
      </c>
      <c r="I58" s="244"/>
    </row>
    <row r="59" spans="1:9" ht="15" customHeight="1" x14ac:dyDescent="0.25">
      <c r="A59" s="14" t="s">
        <v>21</v>
      </c>
      <c r="B59" s="91" t="s">
        <v>183</v>
      </c>
      <c r="C59" s="95" t="s">
        <v>205</v>
      </c>
      <c r="D59" s="92">
        <v>65</v>
      </c>
      <c r="E59" s="44">
        <v>0</v>
      </c>
      <c r="F59" s="36">
        <f t="shared" si="14"/>
        <v>65</v>
      </c>
      <c r="G59" s="38">
        <f t="shared" si="15"/>
        <v>0</v>
      </c>
      <c r="H59" s="57">
        <v>0</v>
      </c>
      <c r="I59" s="244"/>
    </row>
    <row r="60" spans="1:9" ht="15" customHeight="1" x14ac:dyDescent="0.25">
      <c r="A60" s="14" t="s">
        <v>21</v>
      </c>
      <c r="B60" s="91" t="s">
        <v>184</v>
      </c>
      <c r="C60" s="95" t="s">
        <v>206</v>
      </c>
      <c r="D60" s="92">
        <v>84</v>
      </c>
      <c r="E60" s="44">
        <v>0</v>
      </c>
      <c r="F60" s="36">
        <f t="shared" si="14"/>
        <v>84</v>
      </c>
      <c r="G60" s="38">
        <f t="shared" si="15"/>
        <v>0</v>
      </c>
      <c r="H60" s="57">
        <v>0</v>
      </c>
      <c r="I60" s="244"/>
    </row>
    <row r="61" spans="1:9" ht="15" customHeight="1" x14ac:dyDescent="0.25">
      <c r="A61" s="14" t="s">
        <v>21</v>
      </c>
      <c r="B61" s="91" t="s">
        <v>185</v>
      </c>
      <c r="C61" s="95" t="s">
        <v>207</v>
      </c>
      <c r="D61" s="92">
        <v>167</v>
      </c>
      <c r="E61" s="44">
        <v>0</v>
      </c>
      <c r="F61" s="36">
        <f t="shared" si="14"/>
        <v>167</v>
      </c>
      <c r="G61" s="38">
        <f t="shared" si="15"/>
        <v>0</v>
      </c>
      <c r="H61" s="57">
        <v>0</v>
      </c>
      <c r="I61" s="244"/>
    </row>
    <row r="62" spans="1:9" ht="15" customHeight="1" x14ac:dyDescent="0.25">
      <c r="A62" s="14" t="s">
        <v>21</v>
      </c>
      <c r="B62" s="91" t="s">
        <v>186</v>
      </c>
      <c r="C62" s="95" t="s">
        <v>208</v>
      </c>
      <c r="D62" s="92">
        <v>3</v>
      </c>
      <c r="E62" s="44">
        <v>0</v>
      </c>
      <c r="F62" s="36">
        <f t="shared" si="14"/>
        <v>3</v>
      </c>
      <c r="G62" s="38">
        <f t="shared" si="15"/>
        <v>0</v>
      </c>
      <c r="H62" s="57">
        <v>0</v>
      </c>
      <c r="I62" s="244"/>
    </row>
    <row r="63" spans="1:9" ht="15" customHeight="1" x14ac:dyDescent="0.25">
      <c r="A63" s="14" t="s">
        <v>21</v>
      </c>
      <c r="B63" s="91" t="s">
        <v>187</v>
      </c>
      <c r="C63" s="95" t="s">
        <v>49</v>
      </c>
      <c r="D63" s="92">
        <v>6</v>
      </c>
      <c r="E63" s="44">
        <v>0</v>
      </c>
      <c r="F63" s="36">
        <f t="shared" si="14"/>
        <v>6</v>
      </c>
      <c r="G63" s="38">
        <f t="shared" si="15"/>
        <v>0</v>
      </c>
      <c r="H63" s="57">
        <v>0</v>
      </c>
      <c r="I63" s="244"/>
    </row>
    <row r="64" spans="1:9" ht="15" customHeight="1" x14ac:dyDescent="0.25">
      <c r="A64" s="14" t="s">
        <v>21</v>
      </c>
      <c r="B64" s="91" t="s">
        <v>188</v>
      </c>
      <c r="C64" s="95" t="s">
        <v>48</v>
      </c>
      <c r="D64" s="92">
        <v>71</v>
      </c>
      <c r="E64" s="44">
        <v>0</v>
      </c>
      <c r="F64" s="36">
        <f t="shared" si="14"/>
        <v>71</v>
      </c>
      <c r="G64" s="38">
        <f t="shared" si="15"/>
        <v>0</v>
      </c>
      <c r="H64" s="57">
        <v>0</v>
      </c>
      <c r="I64" s="244"/>
    </row>
    <row r="65" spans="1:9" ht="15" customHeight="1" x14ac:dyDescent="0.25">
      <c r="A65" s="14" t="s">
        <v>21</v>
      </c>
      <c r="B65" s="91" t="s">
        <v>189</v>
      </c>
      <c r="C65" s="95" t="s">
        <v>209</v>
      </c>
      <c r="D65" s="92">
        <v>7</v>
      </c>
      <c r="E65" s="44">
        <v>0</v>
      </c>
      <c r="F65" s="36">
        <f t="shared" si="14"/>
        <v>7</v>
      </c>
      <c r="G65" s="38">
        <f t="shared" si="15"/>
        <v>0</v>
      </c>
      <c r="H65" s="57">
        <v>0</v>
      </c>
      <c r="I65" s="244"/>
    </row>
    <row r="66" spans="1:9" ht="15" customHeight="1" x14ac:dyDescent="0.25">
      <c r="A66" s="14" t="s">
        <v>21</v>
      </c>
      <c r="B66" s="91" t="s">
        <v>218</v>
      </c>
      <c r="C66" s="95"/>
      <c r="D66" s="92">
        <v>21</v>
      </c>
      <c r="E66" s="44">
        <v>0</v>
      </c>
      <c r="F66" s="36">
        <f t="shared" si="14"/>
        <v>21</v>
      </c>
      <c r="G66" s="38">
        <f t="shared" si="15"/>
        <v>0</v>
      </c>
      <c r="H66" s="57">
        <v>0</v>
      </c>
      <c r="I66" s="244"/>
    </row>
    <row r="67" spans="1:9" ht="15" customHeight="1" x14ac:dyDescent="0.25">
      <c r="A67" s="14" t="s">
        <v>21</v>
      </c>
      <c r="B67" s="91" t="s">
        <v>190</v>
      </c>
      <c r="C67" s="95" t="s">
        <v>210</v>
      </c>
      <c r="D67" s="92">
        <v>108</v>
      </c>
      <c r="E67" s="44">
        <v>0</v>
      </c>
      <c r="F67" s="36">
        <f t="shared" si="14"/>
        <v>108</v>
      </c>
      <c r="G67" s="38">
        <f t="shared" si="15"/>
        <v>0</v>
      </c>
      <c r="H67" s="57">
        <v>0</v>
      </c>
      <c r="I67" s="244"/>
    </row>
    <row r="68" spans="1:9" ht="15" customHeight="1" x14ac:dyDescent="0.25">
      <c r="A68" s="14" t="s">
        <v>21</v>
      </c>
      <c r="B68" s="91" t="s">
        <v>190</v>
      </c>
      <c r="C68" s="95" t="s">
        <v>211</v>
      </c>
      <c r="D68" s="92">
        <v>7</v>
      </c>
      <c r="E68" s="44">
        <v>0</v>
      </c>
      <c r="F68" s="36">
        <f t="shared" si="14"/>
        <v>7</v>
      </c>
      <c r="G68" s="38">
        <f t="shared" si="15"/>
        <v>0</v>
      </c>
      <c r="H68" s="57">
        <v>0</v>
      </c>
      <c r="I68" s="244"/>
    </row>
    <row r="69" spans="1:9" ht="15" customHeight="1" x14ac:dyDescent="0.25">
      <c r="A69" s="14" t="s">
        <v>21</v>
      </c>
      <c r="B69" s="91" t="s">
        <v>191</v>
      </c>
      <c r="C69" s="95" t="s">
        <v>51</v>
      </c>
      <c r="D69" s="92">
        <v>47</v>
      </c>
      <c r="E69" s="44">
        <v>0</v>
      </c>
      <c r="F69" s="36">
        <f t="shared" si="14"/>
        <v>47</v>
      </c>
      <c r="G69" s="38">
        <f t="shared" si="15"/>
        <v>0</v>
      </c>
      <c r="H69" s="57">
        <v>0</v>
      </c>
      <c r="I69" s="244"/>
    </row>
    <row r="70" spans="1:9" ht="15" customHeight="1" x14ac:dyDescent="0.25">
      <c r="A70" s="14" t="s">
        <v>21</v>
      </c>
      <c r="B70" s="91" t="s">
        <v>192</v>
      </c>
      <c r="C70" s="95" t="s">
        <v>53</v>
      </c>
      <c r="D70" s="92">
        <v>7</v>
      </c>
      <c r="E70" s="44">
        <v>0</v>
      </c>
      <c r="F70" s="36">
        <f t="shared" si="14"/>
        <v>7</v>
      </c>
      <c r="G70" s="38">
        <f t="shared" si="15"/>
        <v>0</v>
      </c>
      <c r="H70" s="57">
        <v>0</v>
      </c>
      <c r="I70" s="244"/>
    </row>
    <row r="71" spans="1:9" ht="15" customHeight="1" x14ac:dyDescent="0.25">
      <c r="A71" s="14" t="s">
        <v>21</v>
      </c>
      <c r="B71" s="91" t="s">
        <v>193</v>
      </c>
      <c r="C71" s="95" t="s">
        <v>212</v>
      </c>
      <c r="D71" s="92">
        <v>36</v>
      </c>
      <c r="E71" s="44">
        <v>0</v>
      </c>
      <c r="F71" s="36">
        <f t="shared" si="14"/>
        <v>36</v>
      </c>
      <c r="G71" s="38">
        <f t="shared" si="15"/>
        <v>0</v>
      </c>
      <c r="H71" s="57">
        <v>0</v>
      </c>
      <c r="I71" s="244"/>
    </row>
    <row r="72" spans="1:9" ht="15" customHeight="1" x14ac:dyDescent="0.25">
      <c r="A72" s="14" t="s">
        <v>21</v>
      </c>
      <c r="B72" s="91" t="s">
        <v>193</v>
      </c>
      <c r="C72" s="95" t="s">
        <v>213</v>
      </c>
      <c r="D72" s="92">
        <v>11</v>
      </c>
      <c r="E72" s="44">
        <v>0</v>
      </c>
      <c r="F72" s="36">
        <f t="shared" si="14"/>
        <v>11</v>
      </c>
      <c r="G72" s="38">
        <f t="shared" si="15"/>
        <v>0</v>
      </c>
      <c r="H72" s="57">
        <v>0</v>
      </c>
      <c r="I72" s="244"/>
    </row>
    <row r="73" spans="1:9" ht="15" customHeight="1" x14ac:dyDescent="0.25">
      <c r="A73" s="14" t="s">
        <v>21</v>
      </c>
      <c r="B73" s="91" t="s">
        <v>194</v>
      </c>
      <c r="C73" s="95" t="s">
        <v>214</v>
      </c>
      <c r="D73" s="92">
        <v>7</v>
      </c>
      <c r="E73" s="44">
        <v>0</v>
      </c>
      <c r="F73" s="36">
        <f t="shared" si="14"/>
        <v>7</v>
      </c>
      <c r="G73" s="38">
        <f t="shared" si="15"/>
        <v>0</v>
      </c>
      <c r="H73" s="57">
        <v>0</v>
      </c>
      <c r="I73" s="244"/>
    </row>
    <row r="74" spans="1:9" ht="15" customHeight="1" x14ac:dyDescent="0.25">
      <c r="A74" s="14" t="s">
        <v>21</v>
      </c>
      <c r="B74" s="91" t="s">
        <v>195</v>
      </c>
      <c r="C74" s="95" t="s">
        <v>215</v>
      </c>
      <c r="D74" s="92">
        <v>65</v>
      </c>
      <c r="E74" s="44">
        <v>0</v>
      </c>
      <c r="F74" s="36">
        <f t="shared" si="14"/>
        <v>65</v>
      </c>
      <c r="G74" s="38">
        <f t="shared" si="15"/>
        <v>0</v>
      </c>
      <c r="H74" s="57">
        <v>0</v>
      </c>
      <c r="I74" s="244"/>
    </row>
    <row r="75" spans="1:9" ht="15" customHeight="1" x14ac:dyDescent="0.25">
      <c r="A75" s="14" t="s">
        <v>21</v>
      </c>
      <c r="B75" s="91" t="s">
        <v>196</v>
      </c>
      <c r="C75" s="95" t="s">
        <v>216</v>
      </c>
      <c r="D75" s="92">
        <v>4</v>
      </c>
      <c r="E75" s="44">
        <v>0</v>
      </c>
      <c r="F75" s="36">
        <f t="shared" si="14"/>
        <v>4</v>
      </c>
      <c r="G75" s="38">
        <f t="shared" si="15"/>
        <v>0</v>
      </c>
      <c r="H75" s="57">
        <v>0</v>
      </c>
      <c r="I75" s="244"/>
    </row>
    <row r="76" spans="1:9" ht="15" customHeight="1" x14ac:dyDescent="0.25">
      <c r="A76" s="14" t="s">
        <v>21</v>
      </c>
      <c r="B76" s="91" t="s">
        <v>197</v>
      </c>
      <c r="C76" s="95" t="s">
        <v>217</v>
      </c>
      <c r="D76" s="92">
        <v>7</v>
      </c>
      <c r="E76" s="44">
        <v>0</v>
      </c>
      <c r="F76" s="36">
        <f t="shared" si="14"/>
        <v>7</v>
      </c>
      <c r="G76" s="38">
        <f t="shared" si="15"/>
        <v>0</v>
      </c>
      <c r="H76" s="57">
        <v>0</v>
      </c>
      <c r="I76" s="244"/>
    </row>
    <row r="77" spans="1:9" ht="15" customHeight="1" thickBot="1" x14ac:dyDescent="0.3">
      <c r="A77" s="19" t="s">
        <v>21</v>
      </c>
      <c r="B77" s="97" t="s">
        <v>481</v>
      </c>
      <c r="C77" s="99" t="s">
        <v>482</v>
      </c>
      <c r="D77" s="101" t="s">
        <v>483</v>
      </c>
      <c r="E77" s="39">
        <v>0</v>
      </c>
      <c r="F77" s="39">
        <f t="shared" si="14"/>
        <v>5</v>
      </c>
      <c r="G77" s="41">
        <f t="shared" si="15"/>
        <v>0</v>
      </c>
      <c r="H77" s="57">
        <v>0</v>
      </c>
      <c r="I77" s="245"/>
    </row>
    <row r="78" spans="1:9" ht="15" customHeight="1" x14ac:dyDescent="0.25">
      <c r="A78" s="55" t="s">
        <v>25</v>
      </c>
      <c r="B78" s="113" t="s">
        <v>220</v>
      </c>
      <c r="C78" s="98" t="s">
        <v>92</v>
      </c>
      <c r="D78" s="100">
        <v>1</v>
      </c>
      <c r="E78" s="44">
        <v>0</v>
      </c>
      <c r="F78" s="44">
        <f t="shared" si="14"/>
        <v>1</v>
      </c>
      <c r="G78" s="46">
        <f t="shared" si="15"/>
        <v>0</v>
      </c>
      <c r="H78" s="59" t="e">
        <f>VLOOKUP(C78,'[1]3. ЭОМ'!$G$4:$J$880,4,FALSE)</f>
        <v>#N/A</v>
      </c>
      <c r="I78" s="243">
        <f>SUM(E78:E102)</f>
        <v>0</v>
      </c>
    </row>
    <row r="79" spans="1:9" ht="15" customHeight="1" x14ac:dyDescent="0.25">
      <c r="A79" s="55" t="s">
        <v>25</v>
      </c>
      <c r="B79" s="112" t="s">
        <v>221</v>
      </c>
      <c r="C79" s="95" t="s">
        <v>240</v>
      </c>
      <c r="D79" s="36">
        <v>8</v>
      </c>
      <c r="E79" s="44">
        <v>0</v>
      </c>
      <c r="F79" s="36">
        <f t="shared" si="14"/>
        <v>8</v>
      </c>
      <c r="G79" s="38">
        <f t="shared" si="15"/>
        <v>0</v>
      </c>
      <c r="H79" s="57" t="e">
        <f>VLOOKUP(C79,'[1]3. ЭОМ'!$G$4:$J$880,4,FALSE)</f>
        <v>#N/A</v>
      </c>
      <c r="I79" s="244"/>
    </row>
    <row r="80" spans="1:9" ht="15" customHeight="1" x14ac:dyDescent="0.25">
      <c r="A80" s="55" t="s">
        <v>25</v>
      </c>
      <c r="B80" s="91" t="s">
        <v>222</v>
      </c>
      <c r="C80" s="95" t="s">
        <v>241</v>
      </c>
      <c r="D80" s="92">
        <v>1</v>
      </c>
      <c r="E80" s="44">
        <v>0</v>
      </c>
      <c r="F80" s="36">
        <f t="shared" si="14"/>
        <v>1</v>
      </c>
      <c r="G80" s="38">
        <f t="shared" si="15"/>
        <v>0</v>
      </c>
      <c r="H80" s="57" t="e">
        <f>VLOOKUP(C80,'[1]3. ЭОМ'!$G$4:$J$880,4,FALSE)</f>
        <v>#N/A</v>
      </c>
      <c r="I80" s="244"/>
    </row>
    <row r="81" spans="1:9" ht="28.5" customHeight="1" x14ac:dyDescent="0.25">
      <c r="A81" s="55" t="s">
        <v>25</v>
      </c>
      <c r="B81" s="91" t="s">
        <v>223</v>
      </c>
      <c r="C81" s="95" t="s">
        <v>242</v>
      </c>
      <c r="D81" s="36">
        <v>20</v>
      </c>
      <c r="E81" s="44">
        <v>0</v>
      </c>
      <c r="F81" s="36">
        <f t="shared" si="14"/>
        <v>20</v>
      </c>
      <c r="G81" s="38">
        <f t="shared" si="15"/>
        <v>0</v>
      </c>
      <c r="H81" s="57">
        <v>0</v>
      </c>
      <c r="I81" s="244"/>
    </row>
    <row r="82" spans="1:9" ht="15" customHeight="1" x14ac:dyDescent="0.25">
      <c r="A82" s="55" t="s">
        <v>25</v>
      </c>
      <c r="B82" s="91" t="s">
        <v>85</v>
      </c>
      <c r="C82" s="95" t="s">
        <v>86</v>
      </c>
      <c r="D82" s="36">
        <v>3</v>
      </c>
      <c r="E82" s="44">
        <v>0</v>
      </c>
      <c r="F82" s="36">
        <f t="shared" si="14"/>
        <v>3</v>
      </c>
      <c r="G82" s="38">
        <f t="shared" si="15"/>
        <v>0</v>
      </c>
      <c r="H82" s="57" t="e">
        <f>VLOOKUP(C82,'[1]3. ЭОМ'!$G$4:$J$880,4,FALSE)</f>
        <v>#N/A</v>
      </c>
      <c r="I82" s="244"/>
    </row>
    <row r="83" spans="1:9" ht="76.5" x14ac:dyDescent="0.25">
      <c r="A83" s="55" t="s">
        <v>25</v>
      </c>
      <c r="B83" s="91" t="s">
        <v>224</v>
      </c>
      <c r="C83" s="95" t="s">
        <v>243</v>
      </c>
      <c r="D83" s="36">
        <v>4</v>
      </c>
      <c r="E83" s="44">
        <v>0</v>
      </c>
      <c r="F83" s="36">
        <f t="shared" si="14"/>
        <v>4</v>
      </c>
      <c r="G83" s="38">
        <f t="shared" si="15"/>
        <v>0</v>
      </c>
      <c r="H83" s="57" t="e">
        <f>VLOOKUP(C83,'[1]3. ЭОМ'!$G$4:$J$880,4,FALSE)</f>
        <v>#N/A</v>
      </c>
      <c r="I83" s="244"/>
    </row>
    <row r="84" spans="1:9" ht="15" customHeight="1" x14ac:dyDescent="0.25">
      <c r="A84" s="55" t="s">
        <v>25</v>
      </c>
      <c r="B84" s="91" t="s">
        <v>225</v>
      </c>
      <c r="C84" s="95" t="s">
        <v>244</v>
      </c>
      <c r="D84" s="92">
        <v>16</v>
      </c>
      <c r="E84" s="44">
        <v>0</v>
      </c>
      <c r="F84" s="36">
        <f t="shared" si="14"/>
        <v>16</v>
      </c>
      <c r="G84" s="38">
        <f t="shared" si="15"/>
        <v>0</v>
      </c>
      <c r="H84" s="57" t="e">
        <f>VLOOKUP(C84,'[1]3. ЭОМ'!$G$4:$J$880,4,FALSE)</f>
        <v>#N/A</v>
      </c>
      <c r="I84" s="244"/>
    </row>
    <row r="85" spans="1:9" ht="15" customHeight="1" x14ac:dyDescent="0.25">
      <c r="A85" s="55" t="s">
        <v>25</v>
      </c>
      <c r="B85" s="91" t="s">
        <v>226</v>
      </c>
      <c r="C85" s="95" t="s">
        <v>245</v>
      </c>
      <c r="D85" s="92">
        <v>1</v>
      </c>
      <c r="E85" s="44">
        <v>0</v>
      </c>
      <c r="F85" s="36">
        <f t="shared" si="14"/>
        <v>1</v>
      </c>
      <c r="G85" s="38">
        <f t="shared" si="15"/>
        <v>0</v>
      </c>
      <c r="H85" s="57" t="e">
        <f>VLOOKUP(C85,'[1]3. ЭОМ'!$G$4:$J$880,4,FALSE)</f>
        <v>#N/A</v>
      </c>
      <c r="I85" s="244"/>
    </row>
    <row r="86" spans="1:9" ht="15" customHeight="1" x14ac:dyDescent="0.25">
      <c r="A86" s="55" t="s">
        <v>25</v>
      </c>
      <c r="B86" s="91" t="s">
        <v>227</v>
      </c>
      <c r="C86" s="95" t="s">
        <v>80</v>
      </c>
      <c r="D86" s="92">
        <v>11</v>
      </c>
      <c r="E86" s="44">
        <v>0</v>
      </c>
      <c r="F86" s="36">
        <f t="shared" si="14"/>
        <v>11</v>
      </c>
      <c r="G86" s="38">
        <f t="shared" si="15"/>
        <v>0</v>
      </c>
      <c r="H86" s="57" t="e">
        <f>VLOOKUP(C86,'[1]3. ЭОМ'!$G$4:$J$880,4,FALSE)</f>
        <v>#N/A</v>
      </c>
      <c r="I86" s="244"/>
    </row>
    <row r="87" spans="1:9" ht="15" customHeight="1" x14ac:dyDescent="0.25">
      <c r="A87" s="55" t="s">
        <v>25</v>
      </c>
      <c r="B87" s="91" t="s">
        <v>228</v>
      </c>
      <c r="C87" s="95" t="s">
        <v>81</v>
      </c>
      <c r="D87" s="92">
        <v>4</v>
      </c>
      <c r="E87" s="44">
        <v>0</v>
      </c>
      <c r="F87" s="36">
        <f t="shared" si="14"/>
        <v>4</v>
      </c>
      <c r="G87" s="38">
        <f t="shared" si="15"/>
        <v>0</v>
      </c>
      <c r="H87" s="57" t="e">
        <f>VLOOKUP(C87,'[1]3. ЭОМ'!$G$4:$J$880,4,FALSE)</f>
        <v>#N/A</v>
      </c>
      <c r="I87" s="244"/>
    </row>
    <row r="88" spans="1:9" ht="15" customHeight="1" x14ac:dyDescent="0.25">
      <c r="A88" s="55" t="s">
        <v>25</v>
      </c>
      <c r="B88" s="91" t="s">
        <v>229</v>
      </c>
      <c r="C88" s="95" t="s">
        <v>246</v>
      </c>
      <c r="D88" s="92">
        <v>28</v>
      </c>
      <c r="E88" s="44">
        <v>0</v>
      </c>
      <c r="F88" s="36">
        <f t="shared" si="14"/>
        <v>28</v>
      </c>
      <c r="G88" s="38">
        <f t="shared" si="15"/>
        <v>0</v>
      </c>
      <c r="H88" s="42" t="e">
        <f>VLOOKUP(C88,'[1]3. ЭОМ'!$G$4:$J$880,4,FALSE)</f>
        <v>#N/A</v>
      </c>
      <c r="I88" s="244"/>
    </row>
    <row r="89" spans="1:9" ht="15" customHeight="1" x14ac:dyDescent="0.25">
      <c r="A89" s="55" t="s">
        <v>25</v>
      </c>
      <c r="B89" s="91" t="s">
        <v>230</v>
      </c>
      <c r="C89" s="95" t="s">
        <v>247</v>
      </c>
      <c r="D89" s="92">
        <v>28</v>
      </c>
      <c r="E89" s="44">
        <v>0</v>
      </c>
      <c r="F89" s="36">
        <f t="shared" si="14"/>
        <v>28</v>
      </c>
      <c r="G89" s="38">
        <f t="shared" si="15"/>
        <v>0</v>
      </c>
      <c r="H89" s="42" t="e">
        <f>VLOOKUP(C89,'[1]3. ЭОМ'!$G$4:$J$880,4,FALSE)</f>
        <v>#N/A</v>
      </c>
      <c r="I89" s="244"/>
    </row>
    <row r="90" spans="1:9" ht="15" customHeight="1" x14ac:dyDescent="0.25">
      <c r="A90" s="55" t="s">
        <v>25</v>
      </c>
      <c r="B90" s="91" t="s">
        <v>230</v>
      </c>
      <c r="C90" s="95" t="s">
        <v>247</v>
      </c>
      <c r="D90" s="92">
        <v>28</v>
      </c>
      <c r="E90" s="44">
        <v>0</v>
      </c>
      <c r="F90" s="36">
        <f t="shared" si="14"/>
        <v>28</v>
      </c>
      <c r="G90" s="38">
        <f t="shared" si="15"/>
        <v>0</v>
      </c>
      <c r="H90" s="57" t="e">
        <f>VLOOKUP(C90,'[1]3. ЭОМ'!$G$4:$J$880,4,FALSE)</f>
        <v>#N/A</v>
      </c>
      <c r="I90" s="244"/>
    </row>
    <row r="91" spans="1:9" ht="15" customHeight="1" x14ac:dyDescent="0.25">
      <c r="A91" s="55" t="s">
        <v>25</v>
      </c>
      <c r="B91" s="91" t="s">
        <v>231</v>
      </c>
      <c r="C91" s="95" t="s">
        <v>248</v>
      </c>
      <c r="D91" s="92">
        <v>11</v>
      </c>
      <c r="E91" s="44">
        <v>0</v>
      </c>
      <c r="F91" s="36">
        <f t="shared" si="14"/>
        <v>11</v>
      </c>
      <c r="G91" s="38">
        <f t="shared" si="15"/>
        <v>0</v>
      </c>
      <c r="H91" s="57" t="e">
        <f>VLOOKUP(C91,'[1]3. ЭОМ'!$G$4:$J$880,4,FALSE)</f>
        <v>#N/A</v>
      </c>
      <c r="I91" s="244"/>
    </row>
    <row r="92" spans="1:9" ht="15" customHeight="1" x14ac:dyDescent="0.25">
      <c r="A92" s="55" t="s">
        <v>25</v>
      </c>
      <c r="B92" s="91" t="s">
        <v>232</v>
      </c>
      <c r="C92" s="95" t="s">
        <v>249</v>
      </c>
      <c r="D92" s="92">
        <v>5</v>
      </c>
      <c r="E92" s="44">
        <v>0</v>
      </c>
      <c r="F92" s="36">
        <f t="shared" si="14"/>
        <v>5</v>
      </c>
      <c r="G92" s="38">
        <f t="shared" si="15"/>
        <v>0</v>
      </c>
      <c r="H92" s="57" t="e">
        <f>VLOOKUP(C92,'[1]3. ЭОМ'!$G$4:$J$880,4,FALSE)</f>
        <v>#N/A</v>
      </c>
      <c r="I92" s="244"/>
    </row>
    <row r="93" spans="1:9" ht="15" customHeight="1" x14ac:dyDescent="0.25">
      <c r="A93" s="55" t="s">
        <v>25</v>
      </c>
      <c r="B93" s="91" t="s">
        <v>233</v>
      </c>
      <c r="C93" s="95" t="s">
        <v>82</v>
      </c>
      <c r="D93" s="92">
        <v>118</v>
      </c>
      <c r="E93" s="44">
        <v>0</v>
      </c>
      <c r="F93" s="36">
        <f t="shared" si="14"/>
        <v>118</v>
      </c>
      <c r="G93" s="38">
        <f t="shared" si="15"/>
        <v>0</v>
      </c>
      <c r="H93" s="57" t="e">
        <f>VLOOKUP(C93,'[1]3. ЭОМ'!$G$4:$J$880,4,FALSE)</f>
        <v>#N/A</v>
      </c>
      <c r="I93" s="244"/>
    </row>
    <row r="94" spans="1:9" ht="15" customHeight="1" x14ac:dyDescent="0.25">
      <c r="A94" s="55" t="s">
        <v>25</v>
      </c>
      <c r="B94" s="91" t="s">
        <v>87</v>
      </c>
      <c r="C94" s="95" t="s">
        <v>88</v>
      </c>
      <c r="D94" s="92">
        <v>72</v>
      </c>
      <c r="E94" s="44">
        <v>0</v>
      </c>
      <c r="F94" s="36">
        <f t="shared" si="14"/>
        <v>72</v>
      </c>
      <c r="G94" s="38">
        <f t="shared" si="15"/>
        <v>0</v>
      </c>
      <c r="H94" s="57" t="e">
        <f>VLOOKUP(C94,'[1]3. ЭОМ'!$G$4:$J$880,4,FALSE)</f>
        <v>#N/A</v>
      </c>
      <c r="I94" s="244"/>
    </row>
    <row r="95" spans="1:9" ht="15" customHeight="1" x14ac:dyDescent="0.25">
      <c r="A95" s="55" t="s">
        <v>25</v>
      </c>
      <c r="B95" s="91" t="s">
        <v>89</v>
      </c>
      <c r="C95" s="95" t="s">
        <v>90</v>
      </c>
      <c r="D95" s="92">
        <v>72</v>
      </c>
      <c r="E95" s="44">
        <v>0</v>
      </c>
      <c r="F95" s="36">
        <f t="shared" si="14"/>
        <v>72</v>
      </c>
      <c r="G95" s="38">
        <f t="shared" si="15"/>
        <v>0</v>
      </c>
      <c r="H95" s="57" t="e">
        <f>VLOOKUP(C95,'[1]3. ЭОМ'!$G$4:$J$880,4,FALSE)</f>
        <v>#N/A</v>
      </c>
      <c r="I95" s="244"/>
    </row>
    <row r="96" spans="1:9" ht="15" customHeight="1" x14ac:dyDescent="0.25">
      <c r="A96" s="55" t="s">
        <v>25</v>
      </c>
      <c r="B96" s="91" t="s">
        <v>234</v>
      </c>
      <c r="C96" s="95" t="s">
        <v>215</v>
      </c>
      <c r="D96" s="92">
        <v>70</v>
      </c>
      <c r="E96" s="44">
        <v>0</v>
      </c>
      <c r="F96" s="36">
        <f t="shared" si="14"/>
        <v>70</v>
      </c>
      <c r="G96" s="38">
        <f t="shared" si="15"/>
        <v>0</v>
      </c>
      <c r="H96" s="57" t="e">
        <f>VLOOKUP(C96,'[1]3. ЭОМ'!$G$4:$J$880,4,FALSE)</f>
        <v>#N/A</v>
      </c>
      <c r="I96" s="244"/>
    </row>
    <row r="97" spans="1:9" ht="15" customHeight="1" x14ac:dyDescent="0.25">
      <c r="A97" s="55" t="s">
        <v>25</v>
      </c>
      <c r="B97" s="91" t="s">
        <v>235</v>
      </c>
      <c r="C97" s="95" t="s">
        <v>250</v>
      </c>
      <c r="D97" s="92">
        <v>9</v>
      </c>
      <c r="E97" s="44">
        <v>0</v>
      </c>
      <c r="F97" s="36">
        <f t="shared" ref="F97:F138" si="16">D97-E97</f>
        <v>9</v>
      </c>
      <c r="G97" s="38">
        <f t="shared" ref="G97:G138" si="17">E97/D97</f>
        <v>0</v>
      </c>
      <c r="H97" s="57" t="e">
        <f>VLOOKUP(C97,'[1]3. ЭОМ'!$G$4:$J$880,4,FALSE)</f>
        <v>#N/A</v>
      </c>
      <c r="I97" s="244"/>
    </row>
    <row r="98" spans="1:9" ht="15" customHeight="1" x14ac:dyDescent="0.25">
      <c r="A98" s="55" t="s">
        <v>25</v>
      </c>
      <c r="B98" s="91" t="s">
        <v>83</v>
      </c>
      <c r="C98" s="95" t="s">
        <v>84</v>
      </c>
      <c r="D98" s="92">
        <v>7</v>
      </c>
      <c r="E98" s="44">
        <v>0</v>
      </c>
      <c r="F98" s="36">
        <f t="shared" si="16"/>
        <v>7</v>
      </c>
      <c r="G98" s="38">
        <f t="shared" si="17"/>
        <v>0</v>
      </c>
      <c r="H98" s="57" t="e">
        <f>VLOOKUP(C98,'[1]3. ЭОМ'!$G$4:$J$880,4,FALSE)</f>
        <v>#N/A</v>
      </c>
      <c r="I98" s="244"/>
    </row>
    <row r="99" spans="1:9" ht="15" customHeight="1" x14ac:dyDescent="0.25">
      <c r="A99" s="55" t="s">
        <v>25</v>
      </c>
      <c r="B99" s="91" t="s">
        <v>236</v>
      </c>
      <c r="C99" s="95" t="s">
        <v>251</v>
      </c>
      <c r="D99" s="92">
        <v>1</v>
      </c>
      <c r="E99" s="44">
        <v>0</v>
      </c>
      <c r="F99" s="36">
        <f t="shared" si="16"/>
        <v>1</v>
      </c>
      <c r="G99" s="38">
        <f t="shared" si="17"/>
        <v>0</v>
      </c>
      <c r="H99" s="57" t="e">
        <f>VLOOKUP(C99,'[1]3. ЭОМ'!$G$4:$J$880,4,FALSE)</f>
        <v>#N/A</v>
      </c>
      <c r="I99" s="244"/>
    </row>
    <row r="100" spans="1:9" ht="15" customHeight="1" x14ac:dyDescent="0.25">
      <c r="A100" s="55" t="s">
        <v>25</v>
      </c>
      <c r="B100" s="91" t="s">
        <v>237</v>
      </c>
      <c r="C100" s="95" t="s">
        <v>252</v>
      </c>
      <c r="D100" s="92">
        <v>3</v>
      </c>
      <c r="E100" s="44">
        <v>0</v>
      </c>
      <c r="F100" s="36">
        <f t="shared" si="16"/>
        <v>3</v>
      </c>
      <c r="G100" s="38">
        <f t="shared" si="17"/>
        <v>0</v>
      </c>
      <c r="H100" s="57" t="e">
        <f>VLOOKUP(C100,'[1]3. ЭОМ'!$G$4:$J$880,4,FALSE)</f>
        <v>#N/A</v>
      </c>
      <c r="I100" s="244"/>
    </row>
    <row r="101" spans="1:9" ht="15" customHeight="1" x14ac:dyDescent="0.25">
      <c r="A101" s="55" t="s">
        <v>25</v>
      </c>
      <c r="B101" s="91" t="s">
        <v>238</v>
      </c>
      <c r="C101" s="95" t="s">
        <v>253</v>
      </c>
      <c r="D101" s="92">
        <v>8</v>
      </c>
      <c r="E101" s="44">
        <v>0</v>
      </c>
      <c r="F101" s="36">
        <f t="shared" si="16"/>
        <v>8</v>
      </c>
      <c r="G101" s="38">
        <f t="shared" si="17"/>
        <v>0</v>
      </c>
      <c r="H101" s="57" t="e">
        <f>VLOOKUP(C101,'[1]3. ЭОМ'!$G$4:$J$880,4,FALSE)</f>
        <v>#N/A</v>
      </c>
      <c r="I101" s="244"/>
    </row>
    <row r="102" spans="1:9" ht="15" customHeight="1" thickBot="1" x14ac:dyDescent="0.3">
      <c r="A102" s="19" t="s">
        <v>25</v>
      </c>
      <c r="B102" s="97" t="s">
        <v>239</v>
      </c>
      <c r="C102" s="110" t="s">
        <v>254</v>
      </c>
      <c r="D102" s="101">
        <v>4</v>
      </c>
      <c r="E102" s="39">
        <v>0</v>
      </c>
      <c r="F102" s="39">
        <f t="shared" si="16"/>
        <v>4</v>
      </c>
      <c r="G102" s="41">
        <f t="shared" si="17"/>
        <v>0</v>
      </c>
      <c r="H102" s="58" t="e">
        <f>VLOOKUP(C102,'[1]3. ЭОМ'!$G$4:$J$880,4,FALSE)</f>
        <v>#N/A</v>
      </c>
      <c r="I102" s="245"/>
    </row>
    <row r="103" spans="1:9" ht="15" customHeight="1" x14ac:dyDescent="0.25">
      <c r="A103" s="55" t="s">
        <v>13</v>
      </c>
      <c r="B103" s="96" t="s">
        <v>255</v>
      </c>
      <c r="C103" s="98" t="s">
        <v>266</v>
      </c>
      <c r="D103" s="100">
        <v>1</v>
      </c>
      <c r="E103" s="44">
        <v>0</v>
      </c>
      <c r="F103" s="44">
        <f t="shared" si="16"/>
        <v>1</v>
      </c>
      <c r="G103" s="46">
        <f t="shared" si="17"/>
        <v>0</v>
      </c>
      <c r="H103" s="59" t="e">
        <f>VLOOKUP(C103,'[1]3. ЭОМ'!$G$4:$J$880,4,FALSE)</f>
        <v>#N/A</v>
      </c>
      <c r="I103" s="243">
        <f>SUM(E103:E113)</f>
        <v>0</v>
      </c>
    </row>
    <row r="104" spans="1:9" ht="15" customHeight="1" x14ac:dyDescent="0.25">
      <c r="A104" s="55" t="s">
        <v>13</v>
      </c>
      <c r="B104" s="91" t="s">
        <v>256</v>
      </c>
      <c r="C104" s="95" t="s">
        <v>267</v>
      </c>
      <c r="D104" s="92">
        <v>4</v>
      </c>
      <c r="E104" s="44">
        <v>0</v>
      </c>
      <c r="F104" s="36">
        <f t="shared" si="16"/>
        <v>4</v>
      </c>
      <c r="G104" s="38">
        <f t="shared" si="17"/>
        <v>0</v>
      </c>
      <c r="H104" s="57" t="e">
        <f>VLOOKUP(C104,'[1]3. ЭОМ'!$G$4:$J$880,4,FALSE)</f>
        <v>#N/A</v>
      </c>
      <c r="I104" s="244"/>
    </row>
    <row r="105" spans="1:9" ht="15" customHeight="1" x14ac:dyDescent="0.25">
      <c r="A105" s="55" t="s">
        <v>13</v>
      </c>
      <c r="B105" s="91" t="s">
        <v>257</v>
      </c>
      <c r="C105" s="95" t="s">
        <v>268</v>
      </c>
      <c r="D105" s="92">
        <v>4</v>
      </c>
      <c r="E105" s="44">
        <v>0</v>
      </c>
      <c r="F105" s="36">
        <f t="shared" si="16"/>
        <v>4</v>
      </c>
      <c r="G105" s="38">
        <f t="shared" si="17"/>
        <v>0</v>
      </c>
      <c r="H105" s="57" t="e">
        <f>VLOOKUP(C105,'[1]3. ЭОМ'!$G$4:$J$880,4,FALSE)</f>
        <v>#N/A</v>
      </c>
      <c r="I105" s="244"/>
    </row>
    <row r="106" spans="1:9" ht="15" customHeight="1" x14ac:dyDescent="0.25">
      <c r="A106" s="55" t="s">
        <v>13</v>
      </c>
      <c r="B106" s="91" t="s">
        <v>258</v>
      </c>
      <c r="C106" s="95" t="s">
        <v>269</v>
      </c>
      <c r="D106" s="92">
        <v>1</v>
      </c>
      <c r="E106" s="44">
        <v>0</v>
      </c>
      <c r="F106" s="36">
        <f t="shared" si="16"/>
        <v>1</v>
      </c>
      <c r="G106" s="38">
        <f t="shared" si="17"/>
        <v>0</v>
      </c>
      <c r="H106" s="57" t="e">
        <f>VLOOKUP(C106,'[1]3. ЭОМ'!$G$4:$J$880,4,FALSE)</f>
        <v>#N/A</v>
      </c>
      <c r="I106" s="244"/>
    </row>
    <row r="107" spans="1:9" ht="15" customHeight="1" x14ac:dyDescent="0.25">
      <c r="A107" s="55" t="s">
        <v>13</v>
      </c>
      <c r="B107" s="91" t="s">
        <v>259</v>
      </c>
      <c r="C107" s="95" t="s">
        <v>270</v>
      </c>
      <c r="D107" s="92">
        <v>122</v>
      </c>
      <c r="E107" s="44">
        <v>0</v>
      </c>
      <c r="F107" s="36">
        <f t="shared" si="16"/>
        <v>122</v>
      </c>
      <c r="G107" s="38">
        <f t="shared" si="17"/>
        <v>0</v>
      </c>
      <c r="H107" s="57" t="e">
        <f>VLOOKUP(C107,'[1]3. ЭОМ'!$G$4:$J$880,4,FALSE)</f>
        <v>#N/A</v>
      </c>
      <c r="I107" s="244"/>
    </row>
    <row r="108" spans="1:9" ht="15" customHeight="1" x14ac:dyDescent="0.25">
      <c r="A108" s="55" t="s">
        <v>13</v>
      </c>
      <c r="B108" s="91" t="s">
        <v>259</v>
      </c>
      <c r="C108" s="95" t="s">
        <v>271</v>
      </c>
      <c r="D108" s="92">
        <v>106</v>
      </c>
      <c r="E108" s="44">
        <v>0</v>
      </c>
      <c r="F108" s="36">
        <f t="shared" si="16"/>
        <v>106</v>
      </c>
      <c r="G108" s="38">
        <f t="shared" si="17"/>
        <v>0</v>
      </c>
      <c r="H108" s="57" t="e">
        <f>VLOOKUP(C108,'[1]3. ЭОМ'!$G$4:$J$880,4,FALSE)</f>
        <v>#N/A</v>
      </c>
      <c r="I108" s="244"/>
    </row>
    <row r="109" spans="1:9" ht="15" customHeight="1" x14ac:dyDescent="0.25">
      <c r="A109" s="55" t="s">
        <v>13</v>
      </c>
      <c r="B109" s="91" t="s">
        <v>260</v>
      </c>
      <c r="C109" s="95" t="s">
        <v>272</v>
      </c>
      <c r="D109" s="92">
        <v>77</v>
      </c>
      <c r="E109" s="44">
        <v>0</v>
      </c>
      <c r="F109" s="36">
        <f t="shared" si="16"/>
        <v>77</v>
      </c>
      <c r="G109" s="38">
        <f t="shared" si="17"/>
        <v>0</v>
      </c>
      <c r="H109" s="57" t="e">
        <f>VLOOKUP(C109,'[1]3. ЭОМ'!$G$4:$J$880,4,FALSE)</f>
        <v>#N/A</v>
      </c>
      <c r="I109" s="244"/>
    </row>
    <row r="110" spans="1:9" ht="15" customHeight="1" x14ac:dyDescent="0.25">
      <c r="A110" s="55" t="s">
        <v>13</v>
      </c>
      <c r="B110" s="91" t="s">
        <v>261</v>
      </c>
      <c r="C110" s="95" t="s">
        <v>273</v>
      </c>
      <c r="D110" s="92">
        <v>14</v>
      </c>
      <c r="E110" s="44">
        <v>0</v>
      </c>
      <c r="F110" s="36">
        <f t="shared" si="16"/>
        <v>14</v>
      </c>
      <c r="G110" s="38">
        <f t="shared" si="17"/>
        <v>0</v>
      </c>
      <c r="H110" s="57" t="e">
        <f>VLOOKUP(C110,'[1]3. ЭОМ'!$G$4:$J$880,4,FALSE)</f>
        <v>#N/A</v>
      </c>
      <c r="I110" s="244"/>
    </row>
    <row r="111" spans="1:9" ht="15" customHeight="1" x14ac:dyDescent="0.25">
      <c r="A111" s="55" t="s">
        <v>13</v>
      </c>
      <c r="B111" s="91" t="s">
        <v>484</v>
      </c>
      <c r="C111" s="95" t="s">
        <v>274</v>
      </c>
      <c r="D111" s="92">
        <v>1</v>
      </c>
      <c r="E111" s="44">
        <v>0</v>
      </c>
      <c r="F111" s="36">
        <f t="shared" si="16"/>
        <v>1</v>
      </c>
      <c r="G111" s="38">
        <f t="shared" si="17"/>
        <v>0</v>
      </c>
      <c r="H111" s="57" t="e">
        <f>VLOOKUP(C111,'[1]3. ЭОМ'!$G$4:$J$880,4,FALSE)</f>
        <v>#N/A</v>
      </c>
      <c r="I111" s="244"/>
    </row>
    <row r="112" spans="1:9" ht="15" customHeight="1" x14ac:dyDescent="0.25">
      <c r="A112" s="55" t="s">
        <v>13</v>
      </c>
      <c r="B112" s="91" t="s">
        <v>262</v>
      </c>
      <c r="C112" s="95" t="s">
        <v>264</v>
      </c>
      <c r="D112" s="92">
        <v>1</v>
      </c>
      <c r="E112" s="44">
        <v>0</v>
      </c>
      <c r="F112" s="36">
        <f t="shared" si="16"/>
        <v>1</v>
      </c>
      <c r="G112" s="38">
        <f t="shared" si="17"/>
        <v>0</v>
      </c>
      <c r="H112" s="57" t="e">
        <f>VLOOKUP(C112,'[1]3. ЭОМ'!$G$4:$J$880,4,FALSE)</f>
        <v>#N/A</v>
      </c>
      <c r="I112" s="244"/>
    </row>
    <row r="113" spans="1:9" ht="15" customHeight="1" thickBot="1" x14ac:dyDescent="0.3">
      <c r="A113" s="19" t="s">
        <v>13</v>
      </c>
      <c r="B113" s="97" t="s">
        <v>263</v>
      </c>
      <c r="C113" s="99" t="s">
        <v>265</v>
      </c>
      <c r="D113" s="103">
        <v>319</v>
      </c>
      <c r="E113" s="39">
        <v>0</v>
      </c>
      <c r="F113" s="39">
        <f t="shared" si="16"/>
        <v>319</v>
      </c>
      <c r="G113" s="41">
        <f t="shared" si="17"/>
        <v>0</v>
      </c>
      <c r="H113" s="58" t="e">
        <f>VLOOKUP(C113,'[1]3. ЭОМ'!$G$4:$J$880,4,FALSE)</f>
        <v>#N/A</v>
      </c>
      <c r="I113" s="245"/>
    </row>
    <row r="114" spans="1:9" ht="15" customHeight="1" x14ac:dyDescent="0.25">
      <c r="A114" s="14" t="s">
        <v>27</v>
      </c>
      <c r="B114" s="113" t="s">
        <v>220</v>
      </c>
      <c r="C114" s="98" t="s">
        <v>92</v>
      </c>
      <c r="D114" s="104">
        <v>1</v>
      </c>
      <c r="E114" s="44">
        <v>0</v>
      </c>
      <c r="F114" s="44">
        <f t="shared" si="16"/>
        <v>1</v>
      </c>
      <c r="G114" s="46">
        <f t="shared" si="17"/>
        <v>0</v>
      </c>
      <c r="H114" s="50" t="e">
        <f>VLOOKUP(C114,'[1]3. ЭОМ'!$G$4:$J$880,4,FALSE)</f>
        <v>#N/A</v>
      </c>
      <c r="I114" s="243">
        <f>SUM(E114:E155)</f>
        <v>0</v>
      </c>
    </row>
    <row r="115" spans="1:9" ht="38.25" x14ac:dyDescent="0.25">
      <c r="A115" s="14" t="s">
        <v>27</v>
      </c>
      <c r="B115" s="112" t="s">
        <v>275</v>
      </c>
      <c r="C115" s="95" t="s">
        <v>290</v>
      </c>
      <c r="D115" s="92">
        <v>7</v>
      </c>
      <c r="E115" s="44">
        <v>0</v>
      </c>
      <c r="F115" s="36">
        <f t="shared" si="16"/>
        <v>7</v>
      </c>
      <c r="G115" s="38">
        <f t="shared" si="17"/>
        <v>0</v>
      </c>
      <c r="H115" s="57" t="e">
        <f>VLOOKUP(C115,'[1]3. ЭОМ'!$G$4:$J$880,4,FALSE)</f>
        <v>#N/A</v>
      </c>
      <c r="I115" s="244"/>
    </row>
    <row r="116" spans="1:9" ht="15" customHeight="1" x14ac:dyDescent="0.25">
      <c r="A116" s="14" t="s">
        <v>27</v>
      </c>
      <c r="B116" s="91" t="s">
        <v>93</v>
      </c>
      <c r="C116" s="95" t="s">
        <v>94</v>
      </c>
      <c r="D116" s="92">
        <v>8</v>
      </c>
      <c r="E116" s="44">
        <v>0</v>
      </c>
      <c r="F116" s="36">
        <f t="shared" si="16"/>
        <v>8</v>
      </c>
      <c r="G116" s="38">
        <f t="shared" si="17"/>
        <v>0</v>
      </c>
      <c r="H116" s="57" t="e">
        <f>VLOOKUP(C116,'[1]3. ЭОМ'!$G$4:$J$880,4,FALSE)</f>
        <v>#N/A</v>
      </c>
      <c r="I116" s="244"/>
    </row>
    <row r="117" spans="1:9" ht="15" customHeight="1" x14ac:dyDescent="0.25">
      <c r="A117" s="14" t="s">
        <v>27</v>
      </c>
      <c r="B117" s="91" t="s">
        <v>276</v>
      </c>
      <c r="C117" s="95" t="s">
        <v>277</v>
      </c>
      <c r="D117" s="92">
        <v>8</v>
      </c>
      <c r="E117" s="44">
        <v>0</v>
      </c>
      <c r="F117" s="36">
        <f t="shared" si="16"/>
        <v>8</v>
      </c>
      <c r="G117" s="38">
        <f t="shared" si="17"/>
        <v>0</v>
      </c>
      <c r="H117" s="57" t="e">
        <f>VLOOKUP(C117,'[1]3. ЭОМ'!$G$4:$J$880,4,FALSE)</f>
        <v>#N/A</v>
      </c>
      <c r="I117" s="244"/>
    </row>
    <row r="118" spans="1:9" ht="30" customHeight="1" x14ac:dyDescent="0.25">
      <c r="A118" s="14" t="s">
        <v>27</v>
      </c>
      <c r="B118" s="91" t="s">
        <v>278</v>
      </c>
      <c r="C118" s="95" t="s">
        <v>279</v>
      </c>
      <c r="D118" s="92">
        <v>1</v>
      </c>
      <c r="E118" s="44">
        <v>0</v>
      </c>
      <c r="F118" s="36">
        <f t="shared" si="16"/>
        <v>1</v>
      </c>
      <c r="G118" s="38">
        <f t="shared" si="17"/>
        <v>0</v>
      </c>
      <c r="H118" s="57" t="e">
        <f>VLOOKUP(C118,'[1]3. ЭОМ'!$G$4:$J$880,4,FALSE)</f>
        <v>#N/A</v>
      </c>
      <c r="I118" s="244"/>
    </row>
    <row r="119" spans="1:9" ht="15" customHeight="1" x14ac:dyDescent="0.25">
      <c r="A119" s="14" t="s">
        <v>27</v>
      </c>
      <c r="B119" s="91" t="s">
        <v>280</v>
      </c>
      <c r="C119" s="95" t="s">
        <v>281</v>
      </c>
      <c r="D119" s="37">
        <v>9</v>
      </c>
      <c r="E119" s="44">
        <v>0</v>
      </c>
      <c r="F119" s="36">
        <f t="shared" si="16"/>
        <v>9</v>
      </c>
      <c r="G119" s="38">
        <f t="shared" si="17"/>
        <v>0</v>
      </c>
      <c r="H119" s="57" t="e">
        <f>VLOOKUP(C119,'[1]3. ЭОМ'!$G$4:$J$880,4,FALSE)</f>
        <v>#N/A</v>
      </c>
      <c r="I119" s="244"/>
    </row>
    <row r="120" spans="1:9" ht="15" customHeight="1" x14ac:dyDescent="0.25">
      <c r="A120" s="14" t="s">
        <v>27</v>
      </c>
      <c r="B120" s="91" t="s">
        <v>282</v>
      </c>
      <c r="C120" s="114" t="s">
        <v>283</v>
      </c>
      <c r="D120" s="92">
        <v>15</v>
      </c>
      <c r="E120" s="44">
        <v>0</v>
      </c>
      <c r="F120" s="36">
        <f t="shared" si="16"/>
        <v>15</v>
      </c>
      <c r="G120" s="38">
        <f t="shared" si="17"/>
        <v>0</v>
      </c>
      <c r="H120" s="57" t="e">
        <f>VLOOKUP(C120,'[1]3. ЭОМ'!$G$4:$J$880,4,FALSE)</f>
        <v>#N/A</v>
      </c>
      <c r="I120" s="244"/>
    </row>
    <row r="121" spans="1:9" ht="15" customHeight="1" x14ac:dyDescent="0.25">
      <c r="A121" s="14" t="s">
        <v>27</v>
      </c>
      <c r="B121" s="91" t="s">
        <v>282</v>
      </c>
      <c r="C121" s="114" t="s">
        <v>283</v>
      </c>
      <c r="D121" s="92">
        <v>15</v>
      </c>
      <c r="E121" s="44">
        <v>0</v>
      </c>
      <c r="F121" s="36">
        <f t="shared" si="16"/>
        <v>15</v>
      </c>
      <c r="G121" s="38">
        <f t="shared" si="17"/>
        <v>0</v>
      </c>
      <c r="H121" s="57" t="e">
        <f>VLOOKUP(C121,'[1]3. ЭОМ'!$G$4:$J$880,4,FALSE)</f>
        <v>#N/A</v>
      </c>
      <c r="I121" s="244"/>
    </row>
    <row r="122" spans="1:9" ht="15" customHeight="1" x14ac:dyDescent="0.25">
      <c r="A122" s="14" t="s">
        <v>27</v>
      </c>
      <c r="B122" s="91" t="s">
        <v>284</v>
      </c>
      <c r="C122" s="95" t="s">
        <v>285</v>
      </c>
      <c r="D122" s="37">
        <v>9</v>
      </c>
      <c r="E122" s="44">
        <v>0</v>
      </c>
      <c r="F122" s="36">
        <f t="shared" si="16"/>
        <v>9</v>
      </c>
      <c r="G122" s="38">
        <f t="shared" si="17"/>
        <v>0</v>
      </c>
      <c r="H122" s="57" t="e">
        <f>VLOOKUP(C122,'[1]3. ЭОМ'!$G$4:$J$880,4,FALSE)</f>
        <v>#N/A</v>
      </c>
      <c r="I122" s="244"/>
    </row>
    <row r="123" spans="1:9" ht="15" customHeight="1" x14ac:dyDescent="0.25">
      <c r="A123" s="14" t="s">
        <v>27</v>
      </c>
      <c r="B123" s="91" t="s">
        <v>286</v>
      </c>
      <c r="C123" s="95" t="s">
        <v>287</v>
      </c>
      <c r="D123" s="92">
        <v>7</v>
      </c>
      <c r="E123" s="44">
        <v>0</v>
      </c>
      <c r="F123" s="36">
        <f t="shared" si="16"/>
        <v>7</v>
      </c>
      <c r="G123" s="38">
        <f t="shared" si="17"/>
        <v>0</v>
      </c>
      <c r="H123" s="57" t="e">
        <f>VLOOKUP(C123,'[1]3. ЭОМ'!$G$4:$J$880,4,FALSE)</f>
        <v>#N/A</v>
      </c>
      <c r="I123" s="244"/>
    </row>
    <row r="124" spans="1:9" ht="15" customHeight="1" x14ac:dyDescent="0.25">
      <c r="A124" s="14" t="s">
        <v>27</v>
      </c>
      <c r="B124" s="91" t="s">
        <v>288</v>
      </c>
      <c r="C124" s="95" t="s">
        <v>289</v>
      </c>
      <c r="D124" s="92">
        <v>1</v>
      </c>
      <c r="E124" s="44">
        <v>0</v>
      </c>
      <c r="F124" s="36">
        <f t="shared" si="16"/>
        <v>1</v>
      </c>
      <c r="G124" s="38">
        <f t="shared" si="17"/>
        <v>0</v>
      </c>
      <c r="H124" s="57">
        <v>0</v>
      </c>
      <c r="I124" s="244"/>
    </row>
    <row r="125" spans="1:9" ht="15" customHeight="1" x14ac:dyDescent="0.25">
      <c r="A125" s="14" t="s">
        <v>27</v>
      </c>
      <c r="B125" s="91" t="s">
        <v>291</v>
      </c>
      <c r="C125" s="95" t="s">
        <v>292</v>
      </c>
      <c r="D125" s="92">
        <v>250</v>
      </c>
      <c r="E125" s="44">
        <v>0</v>
      </c>
      <c r="F125" s="36">
        <f t="shared" si="16"/>
        <v>250</v>
      </c>
      <c r="G125" s="38">
        <f t="shared" si="17"/>
        <v>0</v>
      </c>
      <c r="H125" s="57">
        <v>0</v>
      </c>
      <c r="I125" s="244"/>
    </row>
    <row r="126" spans="1:9" ht="15" customHeight="1" x14ac:dyDescent="0.25">
      <c r="A126" s="14" t="s">
        <v>27</v>
      </c>
      <c r="B126" s="91" t="s">
        <v>293</v>
      </c>
      <c r="C126" s="95" t="s">
        <v>294</v>
      </c>
      <c r="D126" s="92">
        <v>250</v>
      </c>
      <c r="E126" s="44">
        <v>0</v>
      </c>
      <c r="F126" s="36">
        <f t="shared" si="16"/>
        <v>250</v>
      </c>
      <c r="G126" s="38">
        <f t="shared" si="17"/>
        <v>0</v>
      </c>
      <c r="H126" s="57" t="e">
        <f>VLOOKUP(C126,'[1]3. ЭОМ'!$G$4:$J$880,4,FALSE)</f>
        <v>#N/A</v>
      </c>
      <c r="I126" s="244"/>
    </row>
    <row r="127" spans="1:9" ht="15" customHeight="1" x14ac:dyDescent="0.25">
      <c r="A127" s="14" t="s">
        <v>27</v>
      </c>
      <c r="B127" s="91" t="s">
        <v>295</v>
      </c>
      <c r="C127" s="95" t="s">
        <v>296</v>
      </c>
      <c r="D127" s="92">
        <v>8</v>
      </c>
      <c r="E127" s="44">
        <v>0</v>
      </c>
      <c r="F127" s="36">
        <f t="shared" si="16"/>
        <v>8</v>
      </c>
      <c r="G127" s="38">
        <f t="shared" si="17"/>
        <v>0</v>
      </c>
      <c r="H127" s="57" t="e">
        <f>VLOOKUP(C127,'[1]3. ЭОМ'!$G$4:$J$880,4,FALSE)</f>
        <v>#N/A</v>
      </c>
      <c r="I127" s="244"/>
    </row>
    <row r="128" spans="1:9" ht="15" customHeight="1" x14ac:dyDescent="0.25">
      <c r="A128" s="14" t="s">
        <v>27</v>
      </c>
      <c r="B128" s="91" t="s">
        <v>297</v>
      </c>
      <c r="C128" s="95" t="s">
        <v>298</v>
      </c>
      <c r="D128" s="92">
        <v>1</v>
      </c>
      <c r="E128" s="44">
        <v>0</v>
      </c>
      <c r="F128" s="36">
        <f t="shared" si="16"/>
        <v>1</v>
      </c>
      <c r="G128" s="38">
        <f t="shared" si="17"/>
        <v>0</v>
      </c>
      <c r="H128" s="57" t="e">
        <f>VLOOKUP(C128,'[1]3. ЭОМ'!$G$4:$J$880,4,FALSE)</f>
        <v>#N/A</v>
      </c>
      <c r="I128" s="244"/>
    </row>
    <row r="129" spans="1:9" ht="15" customHeight="1" x14ac:dyDescent="0.25">
      <c r="A129" s="14" t="s">
        <v>27</v>
      </c>
      <c r="B129" s="91" t="s">
        <v>95</v>
      </c>
      <c r="C129" s="95" t="s">
        <v>299</v>
      </c>
      <c r="D129" s="92">
        <v>1</v>
      </c>
      <c r="E129" s="44">
        <v>0</v>
      </c>
      <c r="F129" s="36">
        <f t="shared" si="16"/>
        <v>1</v>
      </c>
      <c r="G129" s="38">
        <f t="shared" si="17"/>
        <v>0</v>
      </c>
      <c r="H129" s="57" t="e">
        <f>VLOOKUP(C129,'[1]3. ЭОМ'!$G$4:$J$880,4,FALSE)</f>
        <v>#N/A</v>
      </c>
      <c r="I129" s="244"/>
    </row>
    <row r="130" spans="1:9" ht="15" customHeight="1" x14ac:dyDescent="0.25">
      <c r="A130" s="14" t="s">
        <v>27</v>
      </c>
      <c r="B130" s="91" t="s">
        <v>96</v>
      </c>
      <c r="C130" s="95" t="s">
        <v>300</v>
      </c>
      <c r="D130" s="92">
        <v>1</v>
      </c>
      <c r="E130" s="44">
        <v>0</v>
      </c>
      <c r="F130" s="36">
        <f t="shared" si="16"/>
        <v>1</v>
      </c>
      <c r="G130" s="38">
        <f t="shared" si="17"/>
        <v>0</v>
      </c>
      <c r="H130" s="42" t="e">
        <f>VLOOKUP(C130,'[1]3. ЭОМ'!$G$4:$J$880,4,FALSE)</f>
        <v>#N/A</v>
      </c>
      <c r="I130" s="244"/>
    </row>
    <row r="131" spans="1:9" ht="15" customHeight="1" x14ac:dyDescent="0.25">
      <c r="A131" s="14" t="s">
        <v>27</v>
      </c>
      <c r="B131" s="91" t="s">
        <v>301</v>
      </c>
      <c r="C131" s="95" t="s">
        <v>302</v>
      </c>
      <c r="D131" s="92">
        <v>1</v>
      </c>
      <c r="E131" s="44">
        <v>0</v>
      </c>
      <c r="F131" s="36">
        <f t="shared" si="16"/>
        <v>1</v>
      </c>
      <c r="G131" s="38">
        <f t="shared" si="17"/>
        <v>0</v>
      </c>
      <c r="H131" s="42" t="e">
        <f>VLOOKUP(C131,'[1]3. ЭОМ'!$G$4:$J$880,4,FALSE)</f>
        <v>#N/A</v>
      </c>
      <c r="I131" s="244"/>
    </row>
    <row r="132" spans="1:9" ht="15" customHeight="1" x14ac:dyDescent="0.25">
      <c r="A132" s="14" t="s">
        <v>27</v>
      </c>
      <c r="B132" s="91" t="s">
        <v>303</v>
      </c>
      <c r="C132" s="95"/>
      <c r="D132" s="92">
        <v>1</v>
      </c>
      <c r="E132" s="44">
        <v>0</v>
      </c>
      <c r="F132" s="36">
        <f t="shared" si="16"/>
        <v>1</v>
      </c>
      <c r="G132" s="38">
        <f t="shared" si="17"/>
        <v>0</v>
      </c>
      <c r="H132" s="57" t="str">
        <f>VLOOKUP(C132,'[1]3. ЭОМ'!$G$4:$J$880,4,FALSE)</f>
        <v/>
      </c>
      <c r="I132" s="244"/>
    </row>
    <row r="133" spans="1:9" ht="15" customHeight="1" x14ac:dyDescent="0.25">
      <c r="A133" s="14" t="s">
        <v>27</v>
      </c>
      <c r="B133" s="91" t="s">
        <v>304</v>
      </c>
      <c r="C133" s="95" t="s">
        <v>305</v>
      </c>
      <c r="D133" s="92">
        <v>1</v>
      </c>
      <c r="E133" s="44">
        <v>0</v>
      </c>
      <c r="F133" s="36">
        <f t="shared" si="16"/>
        <v>1</v>
      </c>
      <c r="G133" s="38">
        <f t="shared" si="17"/>
        <v>0</v>
      </c>
      <c r="H133" s="57" t="e">
        <f>VLOOKUP(C133,'[1]3. ЭОМ'!$G$4:$J$880,4,FALSE)</f>
        <v>#N/A</v>
      </c>
      <c r="I133" s="244"/>
    </row>
    <row r="134" spans="1:9" ht="15" customHeight="1" x14ac:dyDescent="0.25">
      <c r="A134" s="14" t="s">
        <v>27</v>
      </c>
      <c r="B134" s="91" t="s">
        <v>306</v>
      </c>
      <c r="C134" s="95" t="s">
        <v>307</v>
      </c>
      <c r="D134" s="92">
        <v>1</v>
      </c>
      <c r="E134" s="44">
        <v>0</v>
      </c>
      <c r="F134" s="36">
        <f t="shared" si="16"/>
        <v>1</v>
      </c>
      <c r="G134" s="38">
        <f t="shared" si="17"/>
        <v>0</v>
      </c>
      <c r="H134" s="57" t="e">
        <f>VLOOKUP(C134,'[1]3. ЭОМ'!$G$4:$J$880,4,FALSE)</f>
        <v>#N/A</v>
      </c>
      <c r="I134" s="244"/>
    </row>
    <row r="135" spans="1:9" ht="25.5" x14ac:dyDescent="0.25">
      <c r="A135" s="14" t="s">
        <v>27</v>
      </c>
      <c r="B135" s="91" t="s">
        <v>308</v>
      </c>
      <c r="C135" s="95" t="s">
        <v>309</v>
      </c>
      <c r="D135" s="92">
        <v>5</v>
      </c>
      <c r="E135" s="44">
        <v>0</v>
      </c>
      <c r="F135" s="36">
        <f t="shared" si="16"/>
        <v>5</v>
      </c>
      <c r="G135" s="38">
        <f t="shared" si="17"/>
        <v>0</v>
      </c>
      <c r="H135" s="57" t="e">
        <f>VLOOKUP(C135,'[1]3. ЭОМ'!$G$4:$J$880,4,FALSE)</f>
        <v>#N/A</v>
      </c>
      <c r="I135" s="244"/>
    </row>
    <row r="136" spans="1:9" ht="25.5" x14ac:dyDescent="0.25">
      <c r="A136" s="14" t="s">
        <v>27</v>
      </c>
      <c r="B136" s="91" t="s">
        <v>310</v>
      </c>
      <c r="C136" s="95" t="s">
        <v>311</v>
      </c>
      <c r="D136" s="92">
        <v>15</v>
      </c>
      <c r="E136" s="44">
        <v>0</v>
      </c>
      <c r="F136" s="36">
        <f t="shared" si="16"/>
        <v>15</v>
      </c>
      <c r="G136" s="38">
        <f t="shared" si="17"/>
        <v>0</v>
      </c>
      <c r="H136" s="57" t="e">
        <f>VLOOKUP(C136,'[1]3. ЭОМ'!$G$4:$J$880,4,FALSE)</f>
        <v>#N/A</v>
      </c>
      <c r="I136" s="244"/>
    </row>
    <row r="137" spans="1:9" ht="25.5" x14ac:dyDescent="0.25">
      <c r="A137" s="14" t="s">
        <v>27</v>
      </c>
      <c r="B137" s="91" t="s">
        <v>312</v>
      </c>
      <c r="C137" s="95" t="s">
        <v>97</v>
      </c>
      <c r="D137" s="92">
        <v>33</v>
      </c>
      <c r="E137" s="44">
        <v>0</v>
      </c>
      <c r="F137" s="36">
        <f t="shared" si="16"/>
        <v>33</v>
      </c>
      <c r="G137" s="38">
        <f t="shared" si="17"/>
        <v>0</v>
      </c>
      <c r="H137" s="57" t="e">
        <f>VLOOKUP(C137,'[1]3. ЭОМ'!$G$4:$J$880,4,FALSE)</f>
        <v>#N/A</v>
      </c>
      <c r="I137" s="244"/>
    </row>
    <row r="138" spans="1:9" ht="15" customHeight="1" x14ac:dyDescent="0.25">
      <c r="A138" s="14" t="s">
        <v>27</v>
      </c>
      <c r="B138" s="91" t="s">
        <v>313</v>
      </c>
      <c r="C138" s="95" t="s">
        <v>314</v>
      </c>
      <c r="D138" s="92">
        <v>1</v>
      </c>
      <c r="E138" s="44">
        <v>0</v>
      </c>
      <c r="F138" s="36">
        <f t="shared" si="16"/>
        <v>1</v>
      </c>
      <c r="G138" s="38">
        <f t="shared" si="17"/>
        <v>0</v>
      </c>
      <c r="H138" s="57" t="e">
        <f>VLOOKUP(C138,'[1]3. ЭОМ'!$G$4:$J$880,4,FALSE)</f>
        <v>#N/A</v>
      </c>
      <c r="I138" s="244"/>
    </row>
    <row r="139" spans="1:9" ht="15" customHeight="1" x14ac:dyDescent="0.25">
      <c r="A139" s="14" t="s">
        <v>27</v>
      </c>
      <c r="B139" s="91" t="s">
        <v>315</v>
      </c>
      <c r="C139" s="95" t="s">
        <v>316</v>
      </c>
      <c r="D139" s="92">
        <v>1</v>
      </c>
      <c r="E139" s="44">
        <v>0</v>
      </c>
      <c r="F139" s="36">
        <f t="shared" si="14"/>
        <v>1</v>
      </c>
      <c r="G139" s="38">
        <f t="shared" si="15"/>
        <v>0</v>
      </c>
      <c r="H139" s="57" t="e">
        <f>VLOOKUP(C139,'[1]3. ЭОМ'!$G$4:$J$880,4,FALSE)</f>
        <v>#N/A</v>
      </c>
      <c r="I139" s="244"/>
    </row>
    <row r="140" spans="1:9" ht="15" customHeight="1" x14ac:dyDescent="0.25">
      <c r="A140" s="14" t="s">
        <v>98</v>
      </c>
      <c r="B140" s="91" t="s">
        <v>99</v>
      </c>
      <c r="C140" s="95" t="s">
        <v>317</v>
      </c>
      <c r="D140" s="36">
        <v>27</v>
      </c>
      <c r="E140" s="44">
        <v>0</v>
      </c>
      <c r="F140" s="36">
        <f t="shared" si="14"/>
        <v>27</v>
      </c>
      <c r="G140" s="38">
        <f t="shared" si="15"/>
        <v>0</v>
      </c>
      <c r="H140" s="57" t="e">
        <f>VLOOKUP(C140,'[1]3. ЭОМ'!$G$4:$J$880,4,FALSE)</f>
        <v>#N/A</v>
      </c>
      <c r="I140" s="244"/>
    </row>
    <row r="141" spans="1:9" ht="15" customHeight="1" x14ac:dyDescent="0.25">
      <c r="A141" s="14" t="s">
        <v>28</v>
      </c>
      <c r="B141" s="91" t="s">
        <v>291</v>
      </c>
      <c r="C141" s="95" t="s">
        <v>318</v>
      </c>
      <c r="D141" s="92">
        <v>4</v>
      </c>
      <c r="E141" s="44">
        <v>0</v>
      </c>
      <c r="F141" s="36">
        <f t="shared" si="14"/>
        <v>4</v>
      </c>
      <c r="G141" s="38">
        <f t="shared" si="15"/>
        <v>0</v>
      </c>
      <c r="H141" s="57" t="e">
        <f>VLOOKUP(C141,'[1]3. ЭОМ'!$G$4:$J$880,4,FALSE)</f>
        <v>#N/A</v>
      </c>
      <c r="I141" s="244"/>
    </row>
    <row r="142" spans="1:9" ht="15" customHeight="1" x14ac:dyDescent="0.25">
      <c r="A142" s="14" t="s">
        <v>29</v>
      </c>
      <c r="B142" s="91" t="s">
        <v>319</v>
      </c>
      <c r="C142" s="95" t="s">
        <v>320</v>
      </c>
      <c r="D142" s="92">
        <v>1</v>
      </c>
      <c r="E142" s="44">
        <v>0</v>
      </c>
      <c r="F142" s="36">
        <f t="shared" si="14"/>
        <v>1</v>
      </c>
      <c r="G142" s="38">
        <f t="shared" si="15"/>
        <v>0</v>
      </c>
      <c r="H142" s="57" t="e">
        <f>VLOOKUP(C142,'[1]3. ЭОМ'!$G$4:$J$880,4,FALSE)</f>
        <v>#N/A</v>
      </c>
      <c r="I142" s="244"/>
    </row>
    <row r="143" spans="1:9" ht="15" customHeight="1" x14ac:dyDescent="0.25">
      <c r="A143" s="14" t="s">
        <v>29</v>
      </c>
      <c r="B143" s="91" t="s">
        <v>321</v>
      </c>
      <c r="C143" s="95" t="s">
        <v>100</v>
      </c>
      <c r="D143" s="92">
        <v>25</v>
      </c>
      <c r="E143" s="44">
        <v>0</v>
      </c>
      <c r="F143" s="36">
        <f t="shared" si="14"/>
        <v>25</v>
      </c>
      <c r="G143" s="38">
        <f t="shared" si="15"/>
        <v>0</v>
      </c>
      <c r="H143" s="57" t="e">
        <f>VLOOKUP(C143,'[1]3. ЭОМ'!$G$4:$J$880,4,FALSE)</f>
        <v>#N/A</v>
      </c>
      <c r="I143" s="244"/>
    </row>
    <row r="144" spans="1:9" ht="15" customHeight="1" x14ac:dyDescent="0.25">
      <c r="A144" s="14" t="s">
        <v>30</v>
      </c>
      <c r="B144" s="27" t="s">
        <v>322</v>
      </c>
      <c r="C144" s="37" t="s">
        <v>323</v>
      </c>
      <c r="D144" s="36">
        <v>29</v>
      </c>
      <c r="E144" s="44">
        <v>0</v>
      </c>
      <c r="F144" s="36">
        <f t="shared" si="14"/>
        <v>29</v>
      </c>
      <c r="G144" s="38">
        <f t="shared" si="15"/>
        <v>0</v>
      </c>
      <c r="H144" s="57" t="e">
        <f>VLOOKUP(C144,'[1]3. ЭОМ'!$G$4:$J$880,4,FALSE)</f>
        <v>#N/A</v>
      </c>
      <c r="I144" s="244"/>
    </row>
    <row r="145" spans="1:10" ht="15" customHeight="1" x14ac:dyDescent="0.25">
      <c r="A145" s="14" t="s">
        <v>31</v>
      </c>
      <c r="B145" s="91" t="s">
        <v>324</v>
      </c>
      <c r="C145" s="95" t="s">
        <v>335</v>
      </c>
      <c r="D145" s="37">
        <v>2</v>
      </c>
      <c r="E145" s="44">
        <v>0</v>
      </c>
      <c r="F145" s="36">
        <f t="shared" si="14"/>
        <v>2</v>
      </c>
      <c r="G145" s="38">
        <f t="shared" si="15"/>
        <v>0</v>
      </c>
      <c r="H145" s="57" t="e">
        <f>VLOOKUP(C145,'[1]3. ЭОМ'!$G$4:$J$880,4,FALSE)</f>
        <v>#N/A</v>
      </c>
      <c r="I145" s="244"/>
    </row>
    <row r="146" spans="1:10" ht="15" customHeight="1" x14ac:dyDescent="0.25">
      <c r="A146" s="14" t="s">
        <v>31</v>
      </c>
      <c r="B146" s="91" t="s">
        <v>325</v>
      </c>
      <c r="C146" s="95" t="s">
        <v>336</v>
      </c>
      <c r="D146" s="37">
        <v>31</v>
      </c>
      <c r="E146" s="44">
        <v>0</v>
      </c>
      <c r="F146" s="36">
        <f t="shared" si="14"/>
        <v>31</v>
      </c>
      <c r="G146" s="38">
        <f t="shared" si="15"/>
        <v>0</v>
      </c>
      <c r="H146" s="57">
        <f>'[1]3. ЭОМ'!$J$736</f>
        <v>0</v>
      </c>
      <c r="I146" s="244"/>
    </row>
    <row r="147" spans="1:10" ht="15" customHeight="1" x14ac:dyDescent="0.25">
      <c r="A147" s="14" t="s">
        <v>31</v>
      </c>
      <c r="B147" s="91" t="s">
        <v>326</v>
      </c>
      <c r="C147" s="95" t="s">
        <v>337</v>
      </c>
      <c r="D147" s="37">
        <v>31</v>
      </c>
      <c r="E147" s="44">
        <v>0</v>
      </c>
      <c r="F147" s="36">
        <f t="shared" si="14"/>
        <v>31</v>
      </c>
      <c r="G147" s="38">
        <f t="shared" si="15"/>
        <v>0</v>
      </c>
      <c r="H147" s="57">
        <f>'[1]3. ЭОМ'!$J$759</f>
        <v>0</v>
      </c>
      <c r="I147" s="244"/>
    </row>
    <row r="148" spans="1:10" ht="15" customHeight="1" x14ac:dyDescent="0.25">
      <c r="A148" s="14" t="s">
        <v>31</v>
      </c>
      <c r="B148" s="91" t="s">
        <v>327</v>
      </c>
      <c r="C148" s="95" t="s">
        <v>338</v>
      </c>
      <c r="D148" s="37">
        <v>16</v>
      </c>
      <c r="E148" s="44">
        <v>0</v>
      </c>
      <c r="F148" s="36">
        <f t="shared" si="14"/>
        <v>16</v>
      </c>
      <c r="G148" s="38">
        <f t="shared" si="15"/>
        <v>0</v>
      </c>
      <c r="H148" s="57">
        <f>'[1]3. ЭОМ'!$J$924</f>
        <v>0</v>
      </c>
      <c r="I148" s="244"/>
    </row>
    <row r="149" spans="1:10" ht="15" customHeight="1" x14ac:dyDescent="0.25">
      <c r="A149" s="14" t="s">
        <v>31</v>
      </c>
      <c r="B149" s="91" t="s">
        <v>328</v>
      </c>
      <c r="C149" s="95" t="s">
        <v>339</v>
      </c>
      <c r="D149" s="37">
        <v>31</v>
      </c>
      <c r="E149" s="44">
        <v>0</v>
      </c>
      <c r="F149" s="36">
        <f t="shared" si="14"/>
        <v>31</v>
      </c>
      <c r="G149" s="38">
        <f t="shared" si="15"/>
        <v>0</v>
      </c>
      <c r="H149" s="57">
        <f>'[1]3. ЭОМ'!$J$925</f>
        <v>0</v>
      </c>
      <c r="I149" s="244"/>
    </row>
    <row r="150" spans="1:10" ht="15" customHeight="1" x14ac:dyDescent="0.25">
      <c r="A150" s="14" t="s">
        <v>31</v>
      </c>
      <c r="B150" s="91" t="s">
        <v>329</v>
      </c>
      <c r="C150" s="95" t="s">
        <v>340</v>
      </c>
      <c r="D150" s="37">
        <v>31</v>
      </c>
      <c r="E150" s="44">
        <v>0</v>
      </c>
      <c r="F150" s="36">
        <f t="shared" si="14"/>
        <v>31</v>
      </c>
      <c r="G150" s="38">
        <f t="shared" si="15"/>
        <v>0</v>
      </c>
      <c r="H150" s="57">
        <f>'[1]3. ЭОМ'!$J$926</f>
        <v>0</v>
      </c>
      <c r="I150" s="244"/>
    </row>
    <row r="151" spans="1:10" ht="15" customHeight="1" x14ac:dyDescent="0.25">
      <c r="A151" s="14" t="s">
        <v>31</v>
      </c>
      <c r="B151" s="91" t="s">
        <v>330</v>
      </c>
      <c r="C151" s="95" t="s">
        <v>341</v>
      </c>
      <c r="D151" s="37">
        <v>31</v>
      </c>
      <c r="E151" s="44">
        <v>0</v>
      </c>
      <c r="F151" s="36">
        <f t="shared" si="14"/>
        <v>31</v>
      </c>
      <c r="G151" s="38">
        <f t="shared" si="15"/>
        <v>0</v>
      </c>
      <c r="H151" s="57">
        <f>'[1]3. ЭОМ'!$J$986</f>
        <v>0</v>
      </c>
      <c r="I151" s="244"/>
    </row>
    <row r="152" spans="1:10" ht="15" customHeight="1" x14ac:dyDescent="0.25">
      <c r="A152" s="14" t="s">
        <v>31</v>
      </c>
      <c r="B152" s="91" t="s">
        <v>331</v>
      </c>
      <c r="C152" s="95" t="s">
        <v>342</v>
      </c>
      <c r="D152" s="37">
        <v>4</v>
      </c>
      <c r="E152" s="44">
        <v>0</v>
      </c>
      <c r="F152" s="36">
        <f t="shared" si="14"/>
        <v>4</v>
      </c>
      <c r="G152" s="38">
        <f t="shared" si="15"/>
        <v>0</v>
      </c>
      <c r="H152" s="57">
        <f>'[1]3. ЭОМ'!$J$994</f>
        <v>0</v>
      </c>
      <c r="I152" s="244"/>
    </row>
    <row r="153" spans="1:10" ht="15" customHeight="1" x14ac:dyDescent="0.25">
      <c r="A153" s="14" t="s">
        <v>31</v>
      </c>
      <c r="B153" s="91" t="s">
        <v>332</v>
      </c>
      <c r="C153" s="95" t="s">
        <v>343</v>
      </c>
      <c r="D153" s="116">
        <v>2</v>
      </c>
      <c r="E153" s="44">
        <v>0</v>
      </c>
      <c r="F153" s="36">
        <f t="shared" si="14"/>
        <v>2</v>
      </c>
      <c r="G153" s="38">
        <f t="shared" si="15"/>
        <v>0</v>
      </c>
      <c r="H153" s="57">
        <f>'[1]3. ЭОМ'!$J$739</f>
        <v>0</v>
      </c>
      <c r="I153" s="244"/>
    </row>
    <row r="154" spans="1:10" ht="15" customHeight="1" x14ac:dyDescent="0.25">
      <c r="A154" s="14" t="s">
        <v>31</v>
      </c>
      <c r="B154" s="91" t="s">
        <v>333</v>
      </c>
      <c r="C154" s="95" t="s">
        <v>337</v>
      </c>
      <c r="D154" s="37">
        <v>2</v>
      </c>
      <c r="E154" s="44">
        <v>0</v>
      </c>
      <c r="F154" s="36">
        <f t="shared" si="14"/>
        <v>2</v>
      </c>
      <c r="G154" s="38">
        <f t="shared" si="15"/>
        <v>0</v>
      </c>
      <c r="H154" s="42">
        <f>'[1]3. ЭОМ'!J745</f>
        <v>0</v>
      </c>
      <c r="I154" s="244"/>
    </row>
    <row r="155" spans="1:10" ht="15" customHeight="1" thickBot="1" x14ac:dyDescent="0.3">
      <c r="A155" s="19" t="s">
        <v>31</v>
      </c>
      <c r="B155" s="97" t="s">
        <v>334</v>
      </c>
      <c r="C155" s="110"/>
      <c r="D155" s="40">
        <v>2</v>
      </c>
      <c r="E155" s="39">
        <v>0</v>
      </c>
      <c r="F155" s="39">
        <f t="shared" si="14"/>
        <v>2</v>
      </c>
      <c r="G155" s="41">
        <f t="shared" si="15"/>
        <v>0</v>
      </c>
      <c r="H155" s="58">
        <f>'[1]3. ЭОМ'!J746</f>
        <v>0</v>
      </c>
      <c r="I155" s="245"/>
    </row>
    <row r="156" spans="1:10" ht="15" customHeight="1" thickBot="1" x14ac:dyDescent="0.3">
      <c r="A156" s="117" t="s">
        <v>118</v>
      </c>
      <c r="B156" s="118" t="s">
        <v>344</v>
      </c>
      <c r="C156" s="119" t="s">
        <v>345</v>
      </c>
      <c r="D156" s="60">
        <v>1</v>
      </c>
      <c r="E156" s="60">
        <v>0</v>
      </c>
      <c r="F156" s="60">
        <f t="shared" si="14"/>
        <v>1</v>
      </c>
      <c r="G156" s="61">
        <f t="shared" si="15"/>
        <v>0</v>
      </c>
      <c r="H156" s="62">
        <f>'[1]3. ЭОМ'!J747</f>
        <v>0</v>
      </c>
      <c r="I156" s="126">
        <f>E156</f>
        <v>0</v>
      </c>
      <c r="J156" s="125"/>
    </row>
    <row r="157" spans="1:10" ht="15" customHeight="1" x14ac:dyDescent="0.25">
      <c r="A157" s="55" t="s">
        <v>23</v>
      </c>
      <c r="B157" s="26" t="s">
        <v>346</v>
      </c>
      <c r="C157" s="44" t="s">
        <v>347</v>
      </c>
      <c r="D157" s="44">
        <v>1</v>
      </c>
      <c r="E157" s="44">
        <v>0</v>
      </c>
      <c r="F157" s="44">
        <f t="shared" si="14"/>
        <v>1</v>
      </c>
      <c r="G157" s="46">
        <f t="shared" si="15"/>
        <v>0</v>
      </c>
      <c r="H157" s="50">
        <f>'[1]3. ЭОМ'!J748</f>
        <v>0</v>
      </c>
      <c r="I157" s="246">
        <f>SUM(E157:E240)</f>
        <v>0</v>
      </c>
      <c r="J157" s="125"/>
    </row>
    <row r="158" spans="1:10" ht="15" customHeight="1" x14ac:dyDescent="0.25">
      <c r="A158" s="55" t="s">
        <v>23</v>
      </c>
      <c r="B158" s="27" t="s">
        <v>348</v>
      </c>
      <c r="C158" s="44" t="s">
        <v>347</v>
      </c>
      <c r="D158" s="44">
        <v>1</v>
      </c>
      <c r="E158" s="44">
        <v>0</v>
      </c>
      <c r="F158" s="36">
        <f t="shared" ref="F158:F182" si="18">D158-E158</f>
        <v>1</v>
      </c>
      <c r="G158" s="38">
        <f t="shared" ref="G158:G177" si="19">E158/D158</f>
        <v>0</v>
      </c>
      <c r="H158" s="42">
        <f>'[1]3. ЭОМ'!J749</f>
        <v>0</v>
      </c>
      <c r="I158" s="248"/>
      <c r="J158" s="125"/>
    </row>
    <row r="159" spans="1:10" ht="15" customHeight="1" x14ac:dyDescent="0.25">
      <c r="A159" s="55" t="s">
        <v>23</v>
      </c>
      <c r="B159" s="27" t="s">
        <v>349</v>
      </c>
      <c r="C159" s="36" t="s">
        <v>350</v>
      </c>
      <c r="D159" s="36">
        <v>2</v>
      </c>
      <c r="E159" s="44">
        <v>0</v>
      </c>
      <c r="F159" s="36">
        <f t="shared" si="18"/>
        <v>2</v>
      </c>
      <c r="G159" s="38">
        <f t="shared" si="19"/>
        <v>0</v>
      </c>
      <c r="H159" s="42">
        <f>'[1]3. ЭОМ'!J750</f>
        <v>0</v>
      </c>
      <c r="I159" s="248"/>
      <c r="J159" s="125"/>
    </row>
    <row r="160" spans="1:10" ht="15" customHeight="1" x14ac:dyDescent="0.25">
      <c r="A160" s="55" t="s">
        <v>23</v>
      </c>
      <c r="B160" s="27" t="s">
        <v>348</v>
      </c>
      <c r="C160" s="120" t="s">
        <v>351</v>
      </c>
      <c r="D160" s="36">
        <v>1</v>
      </c>
      <c r="E160" s="44">
        <v>0</v>
      </c>
      <c r="F160" s="36">
        <f t="shared" si="18"/>
        <v>1</v>
      </c>
      <c r="G160" s="38">
        <f t="shared" si="19"/>
        <v>0</v>
      </c>
      <c r="H160" s="42">
        <f>'[1]3. ЭОМ'!J751</f>
        <v>0</v>
      </c>
      <c r="I160" s="248"/>
      <c r="J160" s="125"/>
    </row>
    <row r="161" spans="1:10" ht="15" customHeight="1" x14ac:dyDescent="0.25">
      <c r="A161" s="55" t="s">
        <v>23</v>
      </c>
      <c r="B161" s="27" t="s">
        <v>352</v>
      </c>
      <c r="C161" s="36" t="s">
        <v>102</v>
      </c>
      <c r="D161" s="36">
        <v>1</v>
      </c>
      <c r="E161" s="44">
        <v>0</v>
      </c>
      <c r="F161" s="36">
        <f t="shared" si="18"/>
        <v>1</v>
      </c>
      <c r="G161" s="38">
        <f t="shared" si="19"/>
        <v>0</v>
      </c>
      <c r="H161" s="42">
        <f>'[1]3. ЭОМ'!J752</f>
        <v>0</v>
      </c>
      <c r="I161" s="248"/>
      <c r="J161" s="125"/>
    </row>
    <row r="162" spans="1:10" ht="15" customHeight="1" x14ac:dyDescent="0.25">
      <c r="A162" s="55" t="s">
        <v>23</v>
      </c>
      <c r="B162" s="27" t="s">
        <v>348</v>
      </c>
      <c r="C162" s="36" t="s">
        <v>353</v>
      </c>
      <c r="D162" s="36">
        <v>1</v>
      </c>
      <c r="E162" s="44">
        <v>0</v>
      </c>
      <c r="F162" s="36">
        <f t="shared" si="18"/>
        <v>1</v>
      </c>
      <c r="G162" s="38">
        <f t="shared" si="19"/>
        <v>0</v>
      </c>
      <c r="H162" s="42">
        <f>'[1]3. ЭОМ'!J753</f>
        <v>0</v>
      </c>
      <c r="I162" s="248"/>
      <c r="J162" s="125"/>
    </row>
    <row r="163" spans="1:10" ht="15" customHeight="1" x14ac:dyDescent="0.25">
      <c r="A163" s="55" t="s">
        <v>23</v>
      </c>
      <c r="B163" s="27" t="s">
        <v>354</v>
      </c>
      <c r="C163" s="121" t="s">
        <v>355</v>
      </c>
      <c r="D163" s="36">
        <v>1</v>
      </c>
      <c r="E163" s="44">
        <v>0</v>
      </c>
      <c r="F163" s="36">
        <f t="shared" si="18"/>
        <v>1</v>
      </c>
      <c r="G163" s="38">
        <f t="shared" si="19"/>
        <v>0</v>
      </c>
      <c r="H163" s="42">
        <f>'[1]3. ЭОМ'!J754</f>
        <v>0</v>
      </c>
      <c r="I163" s="248"/>
      <c r="J163" s="125"/>
    </row>
    <row r="164" spans="1:10" ht="15" customHeight="1" x14ac:dyDescent="0.25">
      <c r="A164" s="55" t="s">
        <v>23</v>
      </c>
      <c r="B164" s="27" t="s">
        <v>348</v>
      </c>
      <c r="C164" s="122" t="s">
        <v>355</v>
      </c>
      <c r="D164" s="36">
        <v>1</v>
      </c>
      <c r="E164" s="44">
        <v>0</v>
      </c>
      <c r="F164" s="36">
        <f t="shared" si="18"/>
        <v>1</v>
      </c>
      <c r="G164" s="38">
        <f t="shared" si="19"/>
        <v>0</v>
      </c>
      <c r="H164" s="42">
        <f>'[1]3. ЭОМ'!J755</f>
        <v>0</v>
      </c>
      <c r="I164" s="248"/>
      <c r="J164" s="125"/>
    </row>
    <row r="165" spans="1:10" ht="15" customHeight="1" x14ac:dyDescent="0.25">
      <c r="A165" s="55" t="s">
        <v>23</v>
      </c>
      <c r="B165" s="27" t="s">
        <v>348</v>
      </c>
      <c r="C165" s="123" t="s">
        <v>355</v>
      </c>
      <c r="D165" s="36">
        <v>1</v>
      </c>
      <c r="E165" s="44">
        <v>0</v>
      </c>
      <c r="F165" s="36">
        <f t="shared" si="18"/>
        <v>1</v>
      </c>
      <c r="G165" s="38">
        <f t="shared" si="19"/>
        <v>0</v>
      </c>
      <c r="H165" s="42">
        <f>'[1]3. ЭОМ'!J756</f>
        <v>0</v>
      </c>
      <c r="I165" s="248"/>
      <c r="J165" s="125"/>
    </row>
    <row r="166" spans="1:10" ht="15" customHeight="1" x14ac:dyDescent="0.25">
      <c r="A166" s="55" t="s">
        <v>23</v>
      </c>
      <c r="B166" s="27" t="s">
        <v>352</v>
      </c>
      <c r="C166" s="36" t="s">
        <v>356</v>
      </c>
      <c r="D166" s="36">
        <v>1</v>
      </c>
      <c r="E166" s="44">
        <v>0</v>
      </c>
      <c r="F166" s="36">
        <f t="shared" si="18"/>
        <v>1</v>
      </c>
      <c r="G166" s="38">
        <f t="shared" si="19"/>
        <v>0</v>
      </c>
      <c r="H166" s="42">
        <f>'[1]3. ЭОМ'!J809</f>
        <v>0</v>
      </c>
      <c r="I166" s="248"/>
      <c r="J166" s="125"/>
    </row>
    <row r="167" spans="1:10" ht="15" customHeight="1" x14ac:dyDescent="0.25">
      <c r="A167" s="55" t="s">
        <v>23</v>
      </c>
      <c r="B167" s="27" t="s">
        <v>357</v>
      </c>
      <c r="C167" s="36" t="s">
        <v>358</v>
      </c>
      <c r="D167" s="36">
        <v>1</v>
      </c>
      <c r="E167" s="44">
        <v>0</v>
      </c>
      <c r="F167" s="36">
        <f t="shared" si="18"/>
        <v>1</v>
      </c>
      <c r="G167" s="38">
        <f t="shared" si="19"/>
        <v>0</v>
      </c>
      <c r="H167" s="42">
        <f>'[1]3. ЭОМ'!J810</f>
        <v>0</v>
      </c>
      <c r="I167" s="248"/>
      <c r="J167" s="125"/>
    </row>
    <row r="168" spans="1:10" ht="15" customHeight="1" x14ac:dyDescent="0.25">
      <c r="A168" s="55" t="s">
        <v>23</v>
      </c>
      <c r="B168" s="27" t="s">
        <v>348</v>
      </c>
      <c r="C168" s="36" t="s">
        <v>359</v>
      </c>
      <c r="D168" s="36">
        <v>1</v>
      </c>
      <c r="E168" s="44">
        <v>0</v>
      </c>
      <c r="F168" s="36">
        <f t="shared" si="18"/>
        <v>1</v>
      </c>
      <c r="G168" s="38">
        <f t="shared" si="19"/>
        <v>0</v>
      </c>
      <c r="H168" s="42">
        <f>'[1]3. ЭОМ'!J811</f>
        <v>0</v>
      </c>
      <c r="I168" s="248"/>
      <c r="J168" s="125"/>
    </row>
    <row r="169" spans="1:10" ht="15" customHeight="1" x14ac:dyDescent="0.25">
      <c r="A169" s="55" t="s">
        <v>23</v>
      </c>
      <c r="B169" s="27" t="s">
        <v>360</v>
      </c>
      <c r="C169" s="36" t="s">
        <v>103</v>
      </c>
      <c r="D169" s="36">
        <v>1</v>
      </c>
      <c r="E169" s="44">
        <v>0</v>
      </c>
      <c r="F169" s="36">
        <f t="shared" si="18"/>
        <v>1</v>
      </c>
      <c r="G169" s="38">
        <f t="shared" si="19"/>
        <v>0</v>
      </c>
      <c r="H169" s="42">
        <f>'[1]3. ЭОМ'!J812</f>
        <v>0</v>
      </c>
      <c r="I169" s="248"/>
      <c r="J169" s="125"/>
    </row>
    <row r="170" spans="1:10" ht="15" customHeight="1" x14ac:dyDescent="0.25">
      <c r="A170" s="55" t="s">
        <v>23</v>
      </c>
      <c r="B170" s="27" t="s">
        <v>361</v>
      </c>
      <c r="C170" s="36" t="s">
        <v>362</v>
      </c>
      <c r="D170" s="36">
        <v>1</v>
      </c>
      <c r="E170" s="44">
        <v>0</v>
      </c>
      <c r="F170" s="36">
        <f t="shared" si="18"/>
        <v>1</v>
      </c>
      <c r="G170" s="38">
        <f t="shared" si="19"/>
        <v>0</v>
      </c>
      <c r="H170" s="42">
        <f>'[1]3. ЭОМ'!J813</f>
        <v>0</v>
      </c>
      <c r="I170" s="248"/>
      <c r="J170" s="125"/>
    </row>
    <row r="171" spans="1:10" ht="15" customHeight="1" x14ac:dyDescent="0.25">
      <c r="A171" s="55" t="s">
        <v>23</v>
      </c>
      <c r="B171" s="27" t="s">
        <v>363</v>
      </c>
      <c r="C171" s="36" t="s">
        <v>364</v>
      </c>
      <c r="D171" s="36">
        <v>1</v>
      </c>
      <c r="E171" s="44">
        <v>0</v>
      </c>
      <c r="F171" s="36">
        <f t="shared" si="18"/>
        <v>1</v>
      </c>
      <c r="G171" s="38">
        <f t="shared" si="19"/>
        <v>0</v>
      </c>
      <c r="H171" s="42">
        <f>'[1]3. ЭОМ'!J814</f>
        <v>0</v>
      </c>
      <c r="I171" s="248"/>
      <c r="J171" s="125"/>
    </row>
    <row r="172" spans="1:10" ht="15" customHeight="1" x14ac:dyDescent="0.25">
      <c r="A172" s="55" t="s">
        <v>23</v>
      </c>
      <c r="B172" s="27" t="s">
        <v>365</v>
      </c>
      <c r="C172" s="36" t="s">
        <v>366</v>
      </c>
      <c r="D172" s="36">
        <v>1</v>
      </c>
      <c r="E172" s="44">
        <v>0</v>
      </c>
      <c r="F172" s="36">
        <f t="shared" si="18"/>
        <v>1</v>
      </c>
      <c r="G172" s="38">
        <f t="shared" si="19"/>
        <v>0</v>
      </c>
      <c r="H172" s="42">
        <f>'[1]3. ЭОМ'!J815</f>
        <v>0</v>
      </c>
      <c r="I172" s="248"/>
      <c r="J172" s="125"/>
    </row>
    <row r="173" spans="1:10" ht="15" customHeight="1" x14ac:dyDescent="0.25">
      <c r="A173" s="55" t="s">
        <v>23</v>
      </c>
      <c r="B173" s="27" t="s">
        <v>365</v>
      </c>
      <c r="C173" s="36" t="s">
        <v>367</v>
      </c>
      <c r="D173" s="36">
        <v>1</v>
      </c>
      <c r="E173" s="44">
        <v>0</v>
      </c>
      <c r="F173" s="36">
        <f t="shared" si="18"/>
        <v>1</v>
      </c>
      <c r="G173" s="38">
        <f t="shared" si="19"/>
        <v>0</v>
      </c>
      <c r="H173" s="42">
        <f>'[1]3. ЭОМ'!J816</f>
        <v>0</v>
      </c>
      <c r="I173" s="248"/>
      <c r="J173" s="125"/>
    </row>
    <row r="174" spans="1:10" ht="15" customHeight="1" x14ac:dyDescent="0.25">
      <c r="A174" s="55" t="s">
        <v>23</v>
      </c>
      <c r="B174" s="27" t="s">
        <v>365</v>
      </c>
      <c r="C174" s="36" t="s">
        <v>368</v>
      </c>
      <c r="D174" s="36">
        <v>2</v>
      </c>
      <c r="E174" s="44">
        <v>0</v>
      </c>
      <c r="F174" s="36">
        <f t="shared" si="18"/>
        <v>2</v>
      </c>
      <c r="G174" s="38">
        <f t="shared" si="19"/>
        <v>0</v>
      </c>
      <c r="H174" s="42">
        <f>'[1]3. ЭОМ'!J817</f>
        <v>0</v>
      </c>
      <c r="I174" s="248"/>
      <c r="J174" s="125"/>
    </row>
    <row r="175" spans="1:10" ht="15" customHeight="1" x14ac:dyDescent="0.25">
      <c r="A175" s="55" t="s">
        <v>23</v>
      </c>
      <c r="B175" s="27" t="s">
        <v>369</v>
      </c>
      <c r="C175" s="36" t="s">
        <v>370</v>
      </c>
      <c r="D175" s="36">
        <v>2</v>
      </c>
      <c r="E175" s="44">
        <v>0</v>
      </c>
      <c r="F175" s="36">
        <f t="shared" si="18"/>
        <v>2</v>
      </c>
      <c r="G175" s="38">
        <f t="shared" si="19"/>
        <v>0</v>
      </c>
      <c r="H175" s="42">
        <f>'[1]3. ЭОМ'!J818</f>
        <v>0</v>
      </c>
      <c r="I175" s="248"/>
      <c r="J175" s="125"/>
    </row>
    <row r="176" spans="1:10" ht="15" customHeight="1" x14ac:dyDescent="0.25">
      <c r="A176" s="55" t="s">
        <v>23</v>
      </c>
      <c r="B176" s="27" t="s">
        <v>371</v>
      </c>
      <c r="C176" s="36" t="s">
        <v>372</v>
      </c>
      <c r="D176" s="36">
        <v>3</v>
      </c>
      <c r="E176" s="44">
        <v>0</v>
      </c>
      <c r="F176" s="36">
        <f t="shared" si="18"/>
        <v>3</v>
      </c>
      <c r="G176" s="38">
        <f t="shared" si="19"/>
        <v>0</v>
      </c>
      <c r="H176" s="42">
        <f>'[1]3. ЭОМ'!J819</f>
        <v>0</v>
      </c>
      <c r="I176" s="248"/>
      <c r="J176" s="125"/>
    </row>
    <row r="177" spans="1:10" ht="15" customHeight="1" x14ac:dyDescent="0.25">
      <c r="A177" s="55" t="s">
        <v>23</v>
      </c>
      <c r="B177" s="27" t="s">
        <v>371</v>
      </c>
      <c r="C177" s="36" t="s">
        <v>373</v>
      </c>
      <c r="D177" s="36">
        <v>5</v>
      </c>
      <c r="E177" s="44">
        <v>0</v>
      </c>
      <c r="F177" s="36">
        <f t="shared" si="18"/>
        <v>5</v>
      </c>
      <c r="G177" s="38">
        <f t="shared" si="19"/>
        <v>0</v>
      </c>
      <c r="H177" s="42">
        <f>'[1]3. ЭОМ'!J820</f>
        <v>0</v>
      </c>
      <c r="I177" s="248"/>
      <c r="J177" s="125"/>
    </row>
    <row r="178" spans="1:10" ht="15" customHeight="1" x14ac:dyDescent="0.25">
      <c r="A178" s="55" t="s">
        <v>23</v>
      </c>
      <c r="B178" s="27" t="s">
        <v>374</v>
      </c>
      <c r="C178" s="36" t="s">
        <v>375</v>
      </c>
      <c r="D178" s="36">
        <v>1</v>
      </c>
      <c r="E178" s="44">
        <v>0</v>
      </c>
      <c r="F178" s="36">
        <f t="shared" si="18"/>
        <v>1</v>
      </c>
      <c r="G178" s="38">
        <f t="shared" si="15"/>
        <v>0</v>
      </c>
      <c r="H178" s="42">
        <f>'[1]3. ЭОМ'!J821</f>
        <v>0</v>
      </c>
      <c r="I178" s="248"/>
      <c r="J178" s="125"/>
    </row>
    <row r="179" spans="1:10" ht="15" customHeight="1" x14ac:dyDescent="0.25">
      <c r="A179" s="55" t="s">
        <v>23</v>
      </c>
      <c r="B179" s="27" t="s">
        <v>376</v>
      </c>
      <c r="C179" s="36" t="s">
        <v>377</v>
      </c>
      <c r="D179" s="36">
        <v>1</v>
      </c>
      <c r="E179" s="44">
        <v>0</v>
      </c>
      <c r="F179" s="36">
        <f t="shared" si="18"/>
        <v>1</v>
      </c>
      <c r="G179" s="38">
        <f t="shared" si="15"/>
        <v>0</v>
      </c>
      <c r="H179" s="42">
        <f>'[1]3. ЭОМ'!$J$922</f>
        <v>0</v>
      </c>
      <c r="I179" s="248"/>
      <c r="J179" s="125"/>
    </row>
    <row r="180" spans="1:10" ht="15" customHeight="1" x14ac:dyDescent="0.25">
      <c r="A180" s="55" t="s">
        <v>23</v>
      </c>
      <c r="B180" s="27" t="s">
        <v>365</v>
      </c>
      <c r="C180" s="36" t="s">
        <v>104</v>
      </c>
      <c r="D180" s="36">
        <v>1</v>
      </c>
      <c r="E180" s="44">
        <v>0</v>
      </c>
      <c r="F180" s="36">
        <f t="shared" si="18"/>
        <v>1</v>
      </c>
      <c r="G180" s="38">
        <f t="shared" si="15"/>
        <v>0</v>
      </c>
      <c r="H180" s="42">
        <f>'[1]3. ЭОМ'!$J$944</f>
        <v>0</v>
      </c>
      <c r="I180" s="248"/>
      <c r="J180" s="125"/>
    </row>
    <row r="181" spans="1:10" ht="15" customHeight="1" x14ac:dyDescent="0.25">
      <c r="A181" s="55" t="s">
        <v>23</v>
      </c>
      <c r="B181" s="27" t="s">
        <v>378</v>
      </c>
      <c r="C181" s="36" t="s">
        <v>379</v>
      </c>
      <c r="D181" s="36">
        <v>1</v>
      </c>
      <c r="E181" s="44">
        <v>0</v>
      </c>
      <c r="F181" s="36">
        <f t="shared" si="18"/>
        <v>1</v>
      </c>
      <c r="G181" s="38">
        <f t="shared" si="15"/>
        <v>0</v>
      </c>
      <c r="H181" s="42">
        <f>'[1]3. ЭОМ'!$J$971</f>
        <v>0</v>
      </c>
      <c r="I181" s="248"/>
      <c r="J181" s="125"/>
    </row>
    <row r="182" spans="1:10" ht="15" customHeight="1" x14ac:dyDescent="0.25">
      <c r="A182" s="55" t="s">
        <v>23</v>
      </c>
      <c r="B182" s="27" t="s">
        <v>380</v>
      </c>
      <c r="C182" s="36" t="s">
        <v>105</v>
      </c>
      <c r="D182" s="36">
        <v>1</v>
      </c>
      <c r="E182" s="44">
        <v>0</v>
      </c>
      <c r="F182" s="36">
        <f t="shared" si="18"/>
        <v>1</v>
      </c>
      <c r="G182" s="38">
        <f t="shared" si="15"/>
        <v>0</v>
      </c>
      <c r="H182" s="42">
        <f>'[1]3. ЭОМ'!$J$972</f>
        <v>0</v>
      </c>
      <c r="I182" s="248"/>
      <c r="J182" s="125"/>
    </row>
    <row r="183" spans="1:10" ht="15" customHeight="1" x14ac:dyDescent="0.25">
      <c r="A183" s="55" t="s">
        <v>23</v>
      </c>
      <c r="B183" s="27" t="s">
        <v>381</v>
      </c>
      <c r="C183" s="36" t="s">
        <v>106</v>
      </c>
      <c r="D183" s="36">
        <v>1</v>
      </c>
      <c r="E183" s="44">
        <v>0</v>
      </c>
      <c r="F183" s="36">
        <f t="shared" si="14"/>
        <v>1</v>
      </c>
      <c r="G183" s="38">
        <f t="shared" si="15"/>
        <v>0</v>
      </c>
      <c r="H183" s="42">
        <f>'[1]3. ЭОМ'!$J$973</f>
        <v>0</v>
      </c>
      <c r="I183" s="248"/>
      <c r="J183" s="125"/>
    </row>
    <row r="184" spans="1:10" ht="15" customHeight="1" x14ac:dyDescent="0.25">
      <c r="A184" s="55" t="s">
        <v>23</v>
      </c>
      <c r="B184" s="27" t="s">
        <v>382</v>
      </c>
      <c r="C184" s="36" t="s">
        <v>383</v>
      </c>
      <c r="D184" s="36">
        <v>1</v>
      </c>
      <c r="E184" s="44">
        <v>0</v>
      </c>
      <c r="F184" s="36">
        <f t="shared" si="14"/>
        <v>1</v>
      </c>
      <c r="G184" s="38">
        <f t="shared" si="15"/>
        <v>0</v>
      </c>
      <c r="H184" s="42">
        <f>'[1]3. ЭОМ'!$J$979</f>
        <v>0</v>
      </c>
      <c r="I184" s="248"/>
      <c r="J184" s="125"/>
    </row>
    <row r="185" spans="1:10" ht="15" customHeight="1" x14ac:dyDescent="0.25">
      <c r="A185" s="55" t="s">
        <v>23</v>
      </c>
      <c r="B185" s="27" t="s">
        <v>380</v>
      </c>
      <c r="C185" s="36" t="s">
        <v>107</v>
      </c>
      <c r="D185" s="36">
        <v>1</v>
      </c>
      <c r="E185" s="44">
        <v>0</v>
      </c>
      <c r="F185" s="36">
        <f t="shared" si="14"/>
        <v>1</v>
      </c>
      <c r="G185" s="38">
        <f t="shared" si="15"/>
        <v>0</v>
      </c>
      <c r="H185" s="42">
        <f>'[1]3. ЭОМ'!$J$982</f>
        <v>0</v>
      </c>
      <c r="I185" s="248"/>
      <c r="J185" s="125"/>
    </row>
    <row r="186" spans="1:10" ht="15" customHeight="1" x14ac:dyDescent="0.25">
      <c r="A186" s="55" t="s">
        <v>23</v>
      </c>
      <c r="B186" s="27" t="s">
        <v>384</v>
      </c>
      <c r="C186" s="36" t="s">
        <v>108</v>
      </c>
      <c r="D186" s="36">
        <v>1</v>
      </c>
      <c r="E186" s="44">
        <v>0</v>
      </c>
      <c r="F186" s="36">
        <f t="shared" si="14"/>
        <v>1</v>
      </c>
      <c r="G186" s="38">
        <f t="shared" si="15"/>
        <v>0</v>
      </c>
      <c r="H186" s="42">
        <f>'[1]3. ЭОМ'!$J$983</f>
        <v>0</v>
      </c>
      <c r="I186" s="248"/>
      <c r="J186" s="125"/>
    </row>
    <row r="187" spans="1:10" ht="15" customHeight="1" x14ac:dyDescent="0.25">
      <c r="A187" s="55" t="s">
        <v>23</v>
      </c>
      <c r="B187" s="27" t="s">
        <v>385</v>
      </c>
      <c r="C187" s="36" t="s">
        <v>109</v>
      </c>
      <c r="D187" s="36">
        <v>1</v>
      </c>
      <c r="E187" s="44">
        <v>0</v>
      </c>
      <c r="F187" s="36">
        <f t="shared" si="14"/>
        <v>1</v>
      </c>
      <c r="G187" s="38">
        <f t="shared" si="15"/>
        <v>0</v>
      </c>
      <c r="H187" s="42">
        <f>'[1]3. ЭОМ'!$J$984</f>
        <v>0</v>
      </c>
      <c r="I187" s="248"/>
      <c r="J187" s="125"/>
    </row>
    <row r="188" spans="1:10" ht="25.5" customHeight="1" x14ac:dyDescent="0.25">
      <c r="A188" s="55" t="s">
        <v>23</v>
      </c>
      <c r="B188" s="27" t="s">
        <v>386</v>
      </c>
      <c r="C188" s="15" t="s">
        <v>387</v>
      </c>
      <c r="D188" s="36">
        <v>8</v>
      </c>
      <c r="E188" s="44">
        <v>0</v>
      </c>
      <c r="F188" s="36">
        <f t="shared" si="14"/>
        <v>8</v>
      </c>
      <c r="G188" s="38">
        <f t="shared" si="15"/>
        <v>0</v>
      </c>
      <c r="H188" s="42">
        <f>'[1]3. ЭОМ'!$J$985</f>
        <v>0</v>
      </c>
      <c r="I188" s="248"/>
      <c r="J188" s="125"/>
    </row>
    <row r="189" spans="1:10" x14ac:dyDescent="0.25">
      <c r="A189" s="55" t="s">
        <v>23</v>
      </c>
      <c r="B189" s="26" t="s">
        <v>388</v>
      </c>
      <c r="C189" s="45" t="s">
        <v>389</v>
      </c>
      <c r="D189" s="44">
        <v>1</v>
      </c>
      <c r="E189" s="44">
        <v>0</v>
      </c>
      <c r="F189" s="44">
        <f t="shared" ref="F189:F197" si="20">D189-E189</f>
        <v>1</v>
      </c>
      <c r="G189" s="46">
        <f t="shared" ref="G189:G197" si="21">E189/D189</f>
        <v>0</v>
      </c>
      <c r="H189" s="50">
        <f>'[1]3. ЭС'!G40</f>
        <v>0</v>
      </c>
      <c r="I189" s="248"/>
      <c r="J189" s="125"/>
    </row>
    <row r="190" spans="1:10" ht="15" customHeight="1" x14ac:dyDescent="0.25">
      <c r="A190" s="55" t="s">
        <v>23</v>
      </c>
      <c r="B190" s="27" t="s">
        <v>380</v>
      </c>
      <c r="C190" s="36" t="s">
        <v>390</v>
      </c>
      <c r="D190" s="36">
        <v>1</v>
      </c>
      <c r="E190" s="44">
        <v>0</v>
      </c>
      <c r="F190" s="36">
        <f t="shared" si="20"/>
        <v>1</v>
      </c>
      <c r="G190" s="38">
        <f t="shared" si="21"/>
        <v>0</v>
      </c>
      <c r="H190" s="42">
        <f>'[1]3. ЭС'!G41</f>
        <v>0</v>
      </c>
      <c r="I190" s="248"/>
      <c r="J190" s="125"/>
    </row>
    <row r="191" spans="1:10" ht="15" customHeight="1" x14ac:dyDescent="0.25">
      <c r="A191" s="55" t="s">
        <v>23</v>
      </c>
      <c r="B191" s="27" t="s">
        <v>378</v>
      </c>
      <c r="C191" s="36" t="s">
        <v>391</v>
      </c>
      <c r="D191" s="36">
        <v>1</v>
      </c>
      <c r="E191" s="44">
        <v>0</v>
      </c>
      <c r="F191" s="36">
        <f t="shared" si="20"/>
        <v>1</v>
      </c>
      <c r="G191" s="38">
        <f t="shared" si="21"/>
        <v>0</v>
      </c>
      <c r="H191" s="42">
        <f>'[1]3. ЭС'!G42</f>
        <v>0</v>
      </c>
      <c r="I191" s="248"/>
      <c r="J191" s="125"/>
    </row>
    <row r="192" spans="1:10" ht="15" customHeight="1" x14ac:dyDescent="0.25">
      <c r="A192" s="55" t="s">
        <v>23</v>
      </c>
      <c r="B192" s="27" t="s">
        <v>381</v>
      </c>
      <c r="C192" s="36" t="s">
        <v>392</v>
      </c>
      <c r="D192" s="36">
        <v>1</v>
      </c>
      <c r="E192" s="44">
        <v>0</v>
      </c>
      <c r="F192" s="36">
        <f t="shared" si="20"/>
        <v>1</v>
      </c>
      <c r="G192" s="38">
        <f t="shared" si="21"/>
        <v>0</v>
      </c>
      <c r="H192" s="42">
        <f>'[1]3. ЭС'!G54</f>
        <v>0</v>
      </c>
      <c r="I192" s="248"/>
      <c r="J192" s="125"/>
    </row>
    <row r="193" spans="1:10" ht="29.25" customHeight="1" x14ac:dyDescent="0.25">
      <c r="A193" s="55" t="s">
        <v>23</v>
      </c>
      <c r="B193" s="86" t="s">
        <v>393</v>
      </c>
      <c r="C193" s="36" t="s">
        <v>110</v>
      </c>
      <c r="D193" s="36">
        <v>1</v>
      </c>
      <c r="E193" s="44">
        <v>0</v>
      </c>
      <c r="F193" s="36">
        <f t="shared" si="20"/>
        <v>1</v>
      </c>
      <c r="G193" s="38">
        <f t="shared" si="21"/>
        <v>0</v>
      </c>
      <c r="H193" s="42">
        <f>'[1]3. ЭС'!G55</f>
        <v>0</v>
      </c>
      <c r="I193" s="248"/>
      <c r="J193" s="125"/>
    </row>
    <row r="194" spans="1:10" ht="15" customHeight="1" x14ac:dyDescent="0.25">
      <c r="A194" s="55" t="s">
        <v>23</v>
      </c>
      <c r="B194" s="27" t="s">
        <v>381</v>
      </c>
      <c r="C194" s="36" t="s">
        <v>111</v>
      </c>
      <c r="D194" s="36">
        <v>1</v>
      </c>
      <c r="E194" s="44">
        <v>0</v>
      </c>
      <c r="F194" s="36">
        <f t="shared" si="20"/>
        <v>1</v>
      </c>
      <c r="G194" s="38">
        <f t="shared" si="21"/>
        <v>0</v>
      </c>
      <c r="H194" s="42">
        <f>'[1]3. ЭС'!G56</f>
        <v>0</v>
      </c>
      <c r="I194" s="248"/>
      <c r="J194" s="125"/>
    </row>
    <row r="195" spans="1:10" ht="15" customHeight="1" x14ac:dyDescent="0.25">
      <c r="A195" s="55" t="s">
        <v>23</v>
      </c>
      <c r="B195" s="27" t="s">
        <v>381</v>
      </c>
      <c r="C195" s="36" t="s">
        <v>112</v>
      </c>
      <c r="D195" s="36">
        <v>1</v>
      </c>
      <c r="E195" s="44">
        <v>0</v>
      </c>
      <c r="F195" s="36">
        <f t="shared" si="20"/>
        <v>1</v>
      </c>
      <c r="G195" s="38">
        <f t="shared" si="21"/>
        <v>0</v>
      </c>
      <c r="H195" s="42">
        <f>'[1]3. ЭС'!G57</f>
        <v>0</v>
      </c>
      <c r="I195" s="248"/>
      <c r="J195" s="125"/>
    </row>
    <row r="196" spans="1:10" ht="15" customHeight="1" x14ac:dyDescent="0.25">
      <c r="A196" s="55" t="s">
        <v>23</v>
      </c>
      <c r="B196" s="27" t="s">
        <v>381</v>
      </c>
      <c r="C196" s="36" t="s">
        <v>113</v>
      </c>
      <c r="D196" s="36">
        <v>1</v>
      </c>
      <c r="E196" s="44">
        <v>0</v>
      </c>
      <c r="F196" s="36">
        <f t="shared" si="20"/>
        <v>1</v>
      </c>
      <c r="G196" s="38">
        <f t="shared" si="21"/>
        <v>0</v>
      </c>
      <c r="H196" s="42">
        <f>'[1]3. ЭС'!G58</f>
        <v>0</v>
      </c>
      <c r="I196" s="248"/>
      <c r="J196" s="125"/>
    </row>
    <row r="197" spans="1:10" ht="15" customHeight="1" x14ac:dyDescent="0.25">
      <c r="A197" s="55" t="s">
        <v>23</v>
      </c>
      <c r="B197" s="51" t="s">
        <v>381</v>
      </c>
      <c r="C197" s="52" t="s">
        <v>396</v>
      </c>
      <c r="D197" s="52">
        <v>4</v>
      </c>
      <c r="E197" s="44">
        <v>0</v>
      </c>
      <c r="F197" s="36">
        <f t="shared" si="20"/>
        <v>4</v>
      </c>
      <c r="G197" s="38">
        <f t="shared" si="21"/>
        <v>0</v>
      </c>
      <c r="H197" s="42">
        <f>'[1]3. ЭС'!G59</f>
        <v>0</v>
      </c>
      <c r="I197" s="248"/>
      <c r="J197" s="125"/>
    </row>
    <row r="198" spans="1:10" ht="29.25" customHeight="1" x14ac:dyDescent="0.25">
      <c r="A198" s="55" t="s">
        <v>23</v>
      </c>
      <c r="B198" s="86" t="s">
        <v>397</v>
      </c>
      <c r="C198" s="95" t="s">
        <v>398</v>
      </c>
      <c r="D198" s="36">
        <v>8</v>
      </c>
      <c r="E198" s="44">
        <v>0</v>
      </c>
      <c r="F198" s="44">
        <f t="shared" ref="F198:F299" si="22">D198-E198</f>
        <v>8</v>
      </c>
      <c r="G198" s="46">
        <f t="shared" ref="G198:G299" si="23">E198/D198</f>
        <v>0</v>
      </c>
      <c r="H198" s="50">
        <f>'[1]4. АПС'!$G$3</f>
        <v>0</v>
      </c>
      <c r="I198" s="248"/>
      <c r="J198" s="125"/>
    </row>
    <row r="199" spans="1:10" ht="37.5" customHeight="1" x14ac:dyDescent="0.25">
      <c r="A199" s="55" t="s">
        <v>23</v>
      </c>
      <c r="B199" s="124" t="s">
        <v>399</v>
      </c>
      <c r="C199" s="95" t="s">
        <v>400</v>
      </c>
      <c r="D199" s="36">
        <v>1</v>
      </c>
      <c r="E199" s="44">
        <v>0</v>
      </c>
      <c r="F199" s="36">
        <f t="shared" ref="F199:F202" si="24">D199-E199</f>
        <v>1</v>
      </c>
      <c r="G199" s="38">
        <f t="shared" ref="G199:G202" si="25">E199/D199</f>
        <v>0</v>
      </c>
      <c r="H199" s="42">
        <f>'[1]4. АПС'!G6</f>
        <v>0</v>
      </c>
      <c r="I199" s="248"/>
      <c r="J199" s="125"/>
    </row>
    <row r="200" spans="1:10" ht="38.25" x14ac:dyDescent="0.25">
      <c r="A200" s="55" t="s">
        <v>23</v>
      </c>
      <c r="B200" s="124" t="s">
        <v>401</v>
      </c>
      <c r="C200" s="95" t="s">
        <v>400</v>
      </c>
      <c r="D200" s="36">
        <v>4</v>
      </c>
      <c r="E200" s="44">
        <v>0</v>
      </c>
      <c r="F200" s="36">
        <f t="shared" si="24"/>
        <v>4</v>
      </c>
      <c r="G200" s="38">
        <f t="shared" si="25"/>
        <v>0</v>
      </c>
      <c r="H200" s="42">
        <f>'[1]4. АПС'!G7</f>
        <v>0</v>
      </c>
      <c r="I200" s="248"/>
      <c r="J200" s="125"/>
    </row>
    <row r="201" spans="1:10" ht="38.25" x14ac:dyDescent="0.25">
      <c r="A201" s="55" t="s">
        <v>23</v>
      </c>
      <c r="B201" s="124" t="s">
        <v>402</v>
      </c>
      <c r="C201" s="95" t="s">
        <v>400</v>
      </c>
      <c r="D201" s="36">
        <v>8</v>
      </c>
      <c r="E201" s="44">
        <v>0</v>
      </c>
      <c r="F201" s="36">
        <f t="shared" si="24"/>
        <v>8</v>
      </c>
      <c r="G201" s="38">
        <f t="shared" si="25"/>
        <v>0</v>
      </c>
      <c r="H201" s="42">
        <f>'[1]4. АПС'!G8</f>
        <v>0</v>
      </c>
      <c r="I201" s="248"/>
      <c r="J201" s="125"/>
    </row>
    <row r="202" spans="1:10" ht="38.25" x14ac:dyDescent="0.25">
      <c r="A202" s="55" t="s">
        <v>23</v>
      </c>
      <c r="B202" s="124" t="s">
        <v>403</v>
      </c>
      <c r="C202" s="95" t="s">
        <v>400</v>
      </c>
      <c r="D202" s="36">
        <v>4</v>
      </c>
      <c r="E202" s="44">
        <v>0</v>
      </c>
      <c r="F202" s="36">
        <f t="shared" si="24"/>
        <v>4</v>
      </c>
      <c r="G202" s="38">
        <f t="shared" si="25"/>
        <v>0</v>
      </c>
      <c r="H202" s="42">
        <f>'[1]4. АПС'!G9</f>
        <v>0</v>
      </c>
      <c r="I202" s="248"/>
      <c r="J202" s="125"/>
    </row>
    <row r="203" spans="1:10" ht="38.25" x14ac:dyDescent="0.25">
      <c r="A203" s="55" t="s">
        <v>23</v>
      </c>
      <c r="B203" s="124" t="s">
        <v>404</v>
      </c>
      <c r="C203" s="95" t="s">
        <v>400</v>
      </c>
      <c r="D203" s="36">
        <v>8</v>
      </c>
      <c r="E203" s="44">
        <v>0</v>
      </c>
      <c r="F203" s="36">
        <f t="shared" si="22"/>
        <v>8</v>
      </c>
      <c r="G203" s="38">
        <f t="shared" si="23"/>
        <v>0</v>
      </c>
      <c r="H203" s="42">
        <f>'[1]4. АПС'!G10</f>
        <v>0</v>
      </c>
      <c r="I203" s="248"/>
      <c r="J203" s="125"/>
    </row>
    <row r="204" spans="1:10" x14ac:dyDescent="0.25">
      <c r="A204" s="55" t="s">
        <v>23</v>
      </c>
      <c r="B204" s="86" t="s">
        <v>388</v>
      </c>
      <c r="C204" s="15" t="s">
        <v>405</v>
      </c>
      <c r="D204" s="36">
        <v>1</v>
      </c>
      <c r="E204" s="44">
        <v>0</v>
      </c>
      <c r="F204" s="36">
        <f t="shared" si="22"/>
        <v>1</v>
      </c>
      <c r="G204" s="38">
        <f t="shared" si="23"/>
        <v>0</v>
      </c>
      <c r="H204" s="42">
        <f>'[1]4. АПС'!G11</f>
        <v>0</v>
      </c>
      <c r="I204" s="248"/>
      <c r="J204" s="125"/>
    </row>
    <row r="205" spans="1:10" x14ac:dyDescent="0.25">
      <c r="A205" s="55" t="s">
        <v>23</v>
      </c>
      <c r="B205" s="124" t="s">
        <v>406</v>
      </c>
      <c r="C205" s="95" t="s">
        <v>416</v>
      </c>
      <c r="D205" s="92">
        <v>40</v>
      </c>
      <c r="E205" s="44">
        <v>0</v>
      </c>
      <c r="F205" s="36">
        <f t="shared" si="22"/>
        <v>40</v>
      </c>
      <c r="G205" s="38">
        <f t="shared" si="23"/>
        <v>0</v>
      </c>
      <c r="H205" s="42">
        <f>'[1]4. АПС'!G12</f>
        <v>0</v>
      </c>
      <c r="I205" s="248"/>
      <c r="J205" s="125"/>
    </row>
    <row r="206" spans="1:10" x14ac:dyDescent="0.25">
      <c r="A206" s="55" t="s">
        <v>23</v>
      </c>
      <c r="B206" s="124" t="s">
        <v>407</v>
      </c>
      <c r="C206" s="95" t="s">
        <v>417</v>
      </c>
      <c r="D206" s="92">
        <v>3</v>
      </c>
      <c r="E206" s="44">
        <v>0</v>
      </c>
      <c r="F206" s="36">
        <f t="shared" si="22"/>
        <v>3</v>
      </c>
      <c r="G206" s="38">
        <f t="shared" si="23"/>
        <v>0</v>
      </c>
      <c r="H206" s="42">
        <f>'[1]4. АПС'!G13</f>
        <v>0</v>
      </c>
      <c r="I206" s="248"/>
      <c r="J206" s="125"/>
    </row>
    <row r="207" spans="1:10" x14ac:dyDescent="0.25">
      <c r="A207" s="55" t="s">
        <v>23</v>
      </c>
      <c r="B207" s="124" t="s">
        <v>408</v>
      </c>
      <c r="C207" s="95" t="s">
        <v>418</v>
      </c>
      <c r="D207" s="92">
        <v>26</v>
      </c>
      <c r="E207" s="44">
        <v>0</v>
      </c>
      <c r="F207" s="36">
        <f t="shared" ref="F207:F210" si="26">D207-E207</f>
        <v>26</v>
      </c>
      <c r="G207" s="38">
        <f t="shared" ref="G207:G210" si="27">E207/D207</f>
        <v>0</v>
      </c>
      <c r="H207" s="42">
        <f>'[1]4. АПС'!G14</f>
        <v>0</v>
      </c>
      <c r="I207" s="248"/>
      <c r="J207" s="125"/>
    </row>
    <row r="208" spans="1:10" x14ac:dyDescent="0.25">
      <c r="A208" s="55" t="s">
        <v>23</v>
      </c>
      <c r="B208" s="124" t="s">
        <v>409</v>
      </c>
      <c r="C208" s="95" t="s">
        <v>419</v>
      </c>
      <c r="D208" s="92">
        <v>5</v>
      </c>
      <c r="E208" s="44">
        <v>0</v>
      </c>
      <c r="F208" s="36">
        <f t="shared" si="26"/>
        <v>5</v>
      </c>
      <c r="G208" s="38">
        <f t="shared" si="27"/>
        <v>0</v>
      </c>
      <c r="H208" s="42">
        <f>'[1]4. АПС'!G15</f>
        <v>0</v>
      </c>
      <c r="I208" s="248"/>
      <c r="J208" s="125"/>
    </row>
    <row r="209" spans="1:10" x14ac:dyDescent="0.25">
      <c r="A209" s="55" t="s">
        <v>23</v>
      </c>
      <c r="B209" s="124" t="s">
        <v>410</v>
      </c>
      <c r="C209" s="95" t="s">
        <v>420</v>
      </c>
      <c r="D209" s="92">
        <v>13</v>
      </c>
      <c r="E209" s="44">
        <v>0</v>
      </c>
      <c r="F209" s="36">
        <f t="shared" si="26"/>
        <v>13</v>
      </c>
      <c r="G209" s="38">
        <f t="shared" si="27"/>
        <v>0</v>
      </c>
      <c r="H209" s="42">
        <f>'[1]4. АПС'!G16</f>
        <v>0</v>
      </c>
      <c r="I209" s="248"/>
      <c r="J209" s="125"/>
    </row>
    <row r="210" spans="1:10" x14ac:dyDescent="0.25">
      <c r="A210" s="55" t="s">
        <v>23</v>
      </c>
      <c r="B210" s="124" t="s">
        <v>411</v>
      </c>
      <c r="C210" s="95" t="s">
        <v>421</v>
      </c>
      <c r="D210" s="92">
        <v>6</v>
      </c>
      <c r="E210" s="44">
        <v>0</v>
      </c>
      <c r="F210" s="36">
        <f t="shared" si="26"/>
        <v>6</v>
      </c>
      <c r="G210" s="38">
        <f t="shared" si="27"/>
        <v>0</v>
      </c>
      <c r="H210" s="42">
        <f>'[1]4. АПС'!G17</f>
        <v>0</v>
      </c>
      <c r="I210" s="248"/>
      <c r="J210" s="125"/>
    </row>
    <row r="211" spans="1:10" x14ac:dyDescent="0.25">
      <c r="A211" s="55" t="s">
        <v>23</v>
      </c>
      <c r="B211" s="124" t="s">
        <v>412</v>
      </c>
      <c r="C211" s="95" t="s">
        <v>422</v>
      </c>
      <c r="D211" s="92">
        <v>11</v>
      </c>
      <c r="E211" s="44">
        <v>0</v>
      </c>
      <c r="F211" s="36">
        <f t="shared" si="22"/>
        <v>11</v>
      </c>
      <c r="G211" s="38">
        <f t="shared" si="23"/>
        <v>0</v>
      </c>
      <c r="H211" s="42">
        <f>'[1]4. АПС'!G18</f>
        <v>0</v>
      </c>
      <c r="I211" s="248"/>
      <c r="J211" s="125"/>
    </row>
    <row r="212" spans="1:10" x14ac:dyDescent="0.25">
      <c r="A212" s="55" t="s">
        <v>23</v>
      </c>
      <c r="B212" s="124" t="s">
        <v>413</v>
      </c>
      <c r="C212" s="95" t="s">
        <v>423</v>
      </c>
      <c r="D212" s="92">
        <v>2</v>
      </c>
      <c r="E212" s="44">
        <v>0</v>
      </c>
      <c r="F212" s="36">
        <f t="shared" si="22"/>
        <v>2</v>
      </c>
      <c r="G212" s="38">
        <f t="shared" si="23"/>
        <v>0</v>
      </c>
      <c r="H212" s="42">
        <f>'[1]4. АПС'!G19</f>
        <v>0</v>
      </c>
      <c r="I212" s="248"/>
      <c r="J212" s="125"/>
    </row>
    <row r="213" spans="1:10" x14ac:dyDescent="0.25">
      <c r="A213" s="55" t="s">
        <v>23</v>
      </c>
      <c r="B213" s="124" t="s">
        <v>414</v>
      </c>
      <c r="C213" s="95" t="s">
        <v>424</v>
      </c>
      <c r="D213" s="92">
        <v>5</v>
      </c>
      <c r="E213" s="44">
        <v>0</v>
      </c>
      <c r="F213" s="36">
        <f t="shared" si="22"/>
        <v>5</v>
      </c>
      <c r="G213" s="38">
        <f t="shared" si="23"/>
        <v>0</v>
      </c>
      <c r="H213" s="42">
        <f>'[1]4. АПС'!G20</f>
        <v>0</v>
      </c>
      <c r="I213" s="248"/>
      <c r="J213" s="125"/>
    </row>
    <row r="214" spans="1:10" x14ac:dyDescent="0.25">
      <c r="A214" s="55" t="s">
        <v>23</v>
      </c>
      <c r="B214" s="124" t="s">
        <v>415</v>
      </c>
      <c r="C214" s="95" t="s">
        <v>425</v>
      </c>
      <c r="D214" s="92">
        <v>4</v>
      </c>
      <c r="E214" s="44">
        <v>0</v>
      </c>
      <c r="F214" s="36">
        <f t="shared" si="22"/>
        <v>4</v>
      </c>
      <c r="G214" s="38">
        <f t="shared" si="23"/>
        <v>0</v>
      </c>
      <c r="H214" s="42">
        <f>'[1]4. АПС'!G21</f>
        <v>0</v>
      </c>
      <c r="I214" s="248"/>
      <c r="J214" s="125"/>
    </row>
    <row r="215" spans="1:10" x14ac:dyDescent="0.25">
      <c r="A215" s="55" t="s">
        <v>23</v>
      </c>
      <c r="B215" s="86" t="s">
        <v>426</v>
      </c>
      <c r="C215" s="15" t="s">
        <v>427</v>
      </c>
      <c r="D215" s="36">
        <v>1</v>
      </c>
      <c r="E215" s="44">
        <v>0</v>
      </c>
      <c r="F215" s="36">
        <f t="shared" ref="F215:F233" si="28">D215-E215</f>
        <v>1</v>
      </c>
      <c r="G215" s="38">
        <f t="shared" ref="G215:G233" si="29">E215/D215</f>
        <v>0</v>
      </c>
      <c r="H215" s="42">
        <f>'[1]4. АПС'!G22</f>
        <v>0</v>
      </c>
      <c r="I215" s="248"/>
      <c r="J215" s="125"/>
    </row>
    <row r="216" spans="1:10" ht="38.25" x14ac:dyDescent="0.25">
      <c r="A216" s="55" t="s">
        <v>23</v>
      </c>
      <c r="B216" s="91" t="s">
        <v>428</v>
      </c>
      <c r="C216" s="95" t="s">
        <v>429</v>
      </c>
      <c r="D216" s="92">
        <v>191</v>
      </c>
      <c r="E216" s="44">
        <v>0</v>
      </c>
      <c r="F216" s="36">
        <f t="shared" si="28"/>
        <v>191</v>
      </c>
      <c r="G216" s="38">
        <f t="shared" si="29"/>
        <v>0</v>
      </c>
      <c r="H216" s="42">
        <f>'[1]4. АПС'!G23</f>
        <v>0</v>
      </c>
      <c r="I216" s="248"/>
      <c r="J216" s="125"/>
    </row>
    <row r="217" spans="1:10" ht="22.5" customHeight="1" x14ac:dyDescent="0.25">
      <c r="A217" s="55" t="s">
        <v>23</v>
      </c>
      <c r="B217" s="91" t="s">
        <v>430</v>
      </c>
      <c r="C217" s="95" t="s">
        <v>431</v>
      </c>
      <c r="D217" s="92">
        <v>86</v>
      </c>
      <c r="E217" s="44">
        <v>0</v>
      </c>
      <c r="F217" s="36">
        <f t="shared" si="28"/>
        <v>86</v>
      </c>
      <c r="G217" s="38">
        <f t="shared" si="29"/>
        <v>0</v>
      </c>
      <c r="H217" s="42">
        <f>'[1]4. АПС'!G24</f>
        <v>0</v>
      </c>
      <c r="I217" s="248"/>
      <c r="J217" s="125"/>
    </row>
    <row r="218" spans="1:10" ht="25.5" x14ac:dyDescent="0.25">
      <c r="A218" s="55" t="s">
        <v>23</v>
      </c>
      <c r="B218" s="91" t="s">
        <v>432</v>
      </c>
      <c r="C218" s="95" t="s">
        <v>433</v>
      </c>
      <c r="D218" s="92">
        <v>173</v>
      </c>
      <c r="E218" s="44">
        <v>0</v>
      </c>
      <c r="F218" s="36">
        <f t="shared" si="28"/>
        <v>173</v>
      </c>
      <c r="G218" s="53">
        <f t="shared" si="29"/>
        <v>0</v>
      </c>
      <c r="H218" s="54">
        <f>'[1]4. АПС'!$G$29</f>
        <v>0</v>
      </c>
      <c r="I218" s="248"/>
      <c r="J218" s="125"/>
    </row>
    <row r="219" spans="1:10" x14ac:dyDescent="0.25">
      <c r="A219" s="55" t="s">
        <v>23</v>
      </c>
      <c r="B219" s="91" t="s">
        <v>434</v>
      </c>
      <c r="C219" s="95" t="s">
        <v>435</v>
      </c>
      <c r="D219" s="92">
        <v>27</v>
      </c>
      <c r="E219" s="44">
        <v>0</v>
      </c>
      <c r="F219" s="44">
        <f t="shared" ref="F219:F229" si="30">D219-E219</f>
        <v>27</v>
      </c>
      <c r="G219" s="38">
        <f t="shared" ref="G219:G229" si="31">E219/D219</f>
        <v>0</v>
      </c>
      <c r="H219" s="42">
        <f>'[1]4. СОУЭ'!G4</f>
        <v>0</v>
      </c>
      <c r="I219" s="248"/>
      <c r="J219" s="125"/>
    </row>
    <row r="220" spans="1:10" ht="15" customHeight="1" x14ac:dyDescent="0.25">
      <c r="A220" s="55" t="s">
        <v>23</v>
      </c>
      <c r="B220" s="91" t="s">
        <v>436</v>
      </c>
      <c r="C220" s="95" t="s">
        <v>437</v>
      </c>
      <c r="D220" s="92">
        <v>143</v>
      </c>
      <c r="E220" s="44">
        <v>0</v>
      </c>
      <c r="F220" s="44">
        <f t="shared" ref="F220:F225" si="32">D220-E220</f>
        <v>143</v>
      </c>
      <c r="G220" s="46">
        <f t="shared" ref="G220:G225" si="33">E220/D220</f>
        <v>0</v>
      </c>
      <c r="H220" s="50">
        <f>'[1]4. СОУЭ'!G5</f>
        <v>0</v>
      </c>
      <c r="I220" s="248"/>
      <c r="J220" s="125"/>
    </row>
    <row r="221" spans="1:10" ht="15" customHeight="1" x14ac:dyDescent="0.25">
      <c r="A221" s="55" t="s">
        <v>23</v>
      </c>
      <c r="B221" s="91" t="s">
        <v>438</v>
      </c>
      <c r="C221" s="95" t="s">
        <v>439</v>
      </c>
      <c r="D221" s="92">
        <v>26</v>
      </c>
      <c r="E221" s="44">
        <v>0</v>
      </c>
      <c r="F221" s="44">
        <f t="shared" si="32"/>
        <v>26</v>
      </c>
      <c r="G221" s="46">
        <f t="shared" si="33"/>
        <v>0</v>
      </c>
      <c r="H221" s="50">
        <f>'[1]4. СОУЭ'!G6</f>
        <v>0</v>
      </c>
      <c r="I221" s="248"/>
      <c r="J221" s="125"/>
    </row>
    <row r="222" spans="1:10" ht="15" customHeight="1" x14ac:dyDescent="0.25">
      <c r="A222" s="55" t="s">
        <v>23</v>
      </c>
      <c r="B222" s="91" t="s">
        <v>440</v>
      </c>
      <c r="C222" s="95" t="s">
        <v>441</v>
      </c>
      <c r="D222" s="92">
        <v>26</v>
      </c>
      <c r="E222" s="44">
        <v>0</v>
      </c>
      <c r="F222" s="44">
        <f t="shared" si="32"/>
        <v>26</v>
      </c>
      <c r="G222" s="46">
        <f t="shared" si="33"/>
        <v>0</v>
      </c>
      <c r="H222" s="50">
        <f>'[1]4. СОУЭ'!G7</f>
        <v>0</v>
      </c>
      <c r="I222" s="248"/>
      <c r="J222" s="125"/>
    </row>
    <row r="223" spans="1:10" ht="15" customHeight="1" x14ac:dyDescent="0.25">
      <c r="A223" s="55" t="s">
        <v>23</v>
      </c>
      <c r="B223" s="91" t="s">
        <v>442</v>
      </c>
      <c r="C223" s="95" t="s">
        <v>443</v>
      </c>
      <c r="D223" s="92">
        <v>51</v>
      </c>
      <c r="E223" s="44">
        <v>0</v>
      </c>
      <c r="F223" s="44">
        <f t="shared" si="32"/>
        <v>51</v>
      </c>
      <c r="G223" s="46">
        <f t="shared" si="33"/>
        <v>0</v>
      </c>
      <c r="H223" s="50">
        <f>'[1]4. СОУЭ'!G8</f>
        <v>0</v>
      </c>
      <c r="I223" s="248"/>
      <c r="J223" s="125"/>
    </row>
    <row r="224" spans="1:10" ht="15" customHeight="1" x14ac:dyDescent="0.25">
      <c r="A224" s="55" t="s">
        <v>23</v>
      </c>
      <c r="B224" s="91" t="s">
        <v>444</v>
      </c>
      <c r="C224" s="95" t="s">
        <v>445</v>
      </c>
      <c r="D224" s="92">
        <v>56</v>
      </c>
      <c r="E224" s="44">
        <v>0</v>
      </c>
      <c r="F224" s="44">
        <f t="shared" si="32"/>
        <v>56</v>
      </c>
      <c r="G224" s="46">
        <f t="shared" si="33"/>
        <v>0</v>
      </c>
      <c r="H224" s="50">
        <f>'[1]4. СОУЭ'!G9</f>
        <v>0</v>
      </c>
      <c r="I224" s="248"/>
      <c r="J224" s="125"/>
    </row>
    <row r="225" spans="1:10" ht="15" customHeight="1" x14ac:dyDescent="0.25">
      <c r="A225" s="55" t="s">
        <v>23</v>
      </c>
      <c r="B225" s="91" t="s">
        <v>446</v>
      </c>
      <c r="C225" s="95" t="s">
        <v>447</v>
      </c>
      <c r="D225" s="92">
        <v>151</v>
      </c>
      <c r="E225" s="44">
        <v>0</v>
      </c>
      <c r="F225" s="44">
        <f t="shared" si="32"/>
        <v>151</v>
      </c>
      <c r="G225" s="46">
        <f t="shared" si="33"/>
        <v>0</v>
      </c>
      <c r="H225" s="50">
        <f>'[1]4. СОУЭ'!G10</f>
        <v>0</v>
      </c>
      <c r="I225" s="248"/>
      <c r="J225" s="125"/>
    </row>
    <row r="226" spans="1:10" ht="15" customHeight="1" x14ac:dyDescent="0.25">
      <c r="A226" s="55" t="s">
        <v>23</v>
      </c>
      <c r="B226" s="91" t="s">
        <v>448</v>
      </c>
      <c r="C226" s="95" t="s">
        <v>449</v>
      </c>
      <c r="D226" s="92">
        <v>614</v>
      </c>
      <c r="E226" s="44">
        <v>0</v>
      </c>
      <c r="F226" s="44">
        <f t="shared" si="30"/>
        <v>614</v>
      </c>
      <c r="G226" s="46">
        <f t="shared" si="31"/>
        <v>0</v>
      </c>
      <c r="H226" s="50">
        <f>'[1]4. СОУЭ'!G12</f>
        <v>0</v>
      </c>
      <c r="I226" s="248"/>
      <c r="J226" s="125"/>
    </row>
    <row r="227" spans="1:10" ht="15" customHeight="1" x14ac:dyDescent="0.25">
      <c r="A227" s="55" t="s">
        <v>23</v>
      </c>
      <c r="B227" s="91" t="s">
        <v>450</v>
      </c>
      <c r="C227" s="95" t="s">
        <v>451</v>
      </c>
      <c r="D227" s="92">
        <v>9</v>
      </c>
      <c r="E227" s="44">
        <v>0</v>
      </c>
      <c r="F227" s="44">
        <f t="shared" si="30"/>
        <v>9</v>
      </c>
      <c r="G227" s="46">
        <f t="shared" si="31"/>
        <v>0</v>
      </c>
      <c r="H227" s="50">
        <f>'[1]4. СОУЭ'!G13</f>
        <v>0</v>
      </c>
      <c r="I227" s="248"/>
      <c r="J227" s="125"/>
    </row>
    <row r="228" spans="1:10" ht="15" customHeight="1" x14ac:dyDescent="0.25">
      <c r="A228" s="55" t="s">
        <v>23</v>
      </c>
      <c r="B228" s="91" t="s">
        <v>452</v>
      </c>
      <c r="C228" s="95" t="s">
        <v>453</v>
      </c>
      <c r="D228" s="92">
        <v>401</v>
      </c>
      <c r="E228" s="44">
        <v>0</v>
      </c>
      <c r="F228" s="44">
        <f t="shared" si="30"/>
        <v>401</v>
      </c>
      <c r="G228" s="46">
        <f t="shared" si="31"/>
        <v>0</v>
      </c>
      <c r="H228" s="50">
        <f>'[1]4. СОУЭ'!G15</f>
        <v>0</v>
      </c>
      <c r="I228" s="248"/>
      <c r="J228" s="125"/>
    </row>
    <row r="229" spans="1:10" ht="15" customHeight="1" x14ac:dyDescent="0.25">
      <c r="A229" s="55" t="s">
        <v>23</v>
      </c>
      <c r="B229" s="91" t="s">
        <v>454</v>
      </c>
      <c r="C229" s="95" t="s">
        <v>455</v>
      </c>
      <c r="D229" s="92">
        <v>62</v>
      </c>
      <c r="E229" s="44">
        <v>0</v>
      </c>
      <c r="F229" s="44">
        <f t="shared" si="30"/>
        <v>62</v>
      </c>
      <c r="G229" s="46">
        <f t="shared" si="31"/>
        <v>0</v>
      </c>
      <c r="H229" s="50">
        <f>'[1]4. СОУЭ'!G16</f>
        <v>0</v>
      </c>
      <c r="I229" s="248"/>
      <c r="J229" s="125"/>
    </row>
    <row r="230" spans="1:10" ht="15" customHeight="1" x14ac:dyDescent="0.25">
      <c r="A230" s="55" t="s">
        <v>23</v>
      </c>
      <c r="B230" s="91" t="s">
        <v>456</v>
      </c>
      <c r="C230" s="95" t="s">
        <v>457</v>
      </c>
      <c r="D230" s="92">
        <v>65</v>
      </c>
      <c r="E230" s="44">
        <v>0</v>
      </c>
      <c r="F230" s="44">
        <f t="shared" si="28"/>
        <v>65</v>
      </c>
      <c r="G230" s="46">
        <f t="shared" si="29"/>
        <v>0</v>
      </c>
      <c r="H230" s="50">
        <f>'[1]4. СОУЭ'!G17</f>
        <v>0</v>
      </c>
      <c r="I230" s="248"/>
      <c r="J230" s="125"/>
    </row>
    <row r="231" spans="1:10" ht="15" customHeight="1" x14ac:dyDescent="0.25">
      <c r="A231" s="55" t="s">
        <v>23</v>
      </c>
      <c r="B231" s="91" t="s">
        <v>448</v>
      </c>
      <c r="C231" s="95" t="s">
        <v>458</v>
      </c>
      <c r="D231" s="92">
        <v>790</v>
      </c>
      <c r="E231" s="44">
        <v>0</v>
      </c>
      <c r="F231" s="44">
        <f t="shared" si="28"/>
        <v>790</v>
      </c>
      <c r="G231" s="46">
        <f t="shared" si="29"/>
        <v>0</v>
      </c>
      <c r="H231" s="50">
        <f>'[1]4. СОУЭ'!G19</f>
        <v>0</v>
      </c>
      <c r="I231" s="248"/>
      <c r="J231" s="125"/>
    </row>
    <row r="232" spans="1:10" ht="15" customHeight="1" x14ac:dyDescent="0.25">
      <c r="A232" s="55" t="s">
        <v>23</v>
      </c>
      <c r="B232" s="91" t="s">
        <v>450</v>
      </c>
      <c r="C232" s="95" t="s">
        <v>459</v>
      </c>
      <c r="D232" s="92">
        <v>11</v>
      </c>
      <c r="E232" s="44">
        <v>0</v>
      </c>
      <c r="F232" s="44">
        <f t="shared" ref="F232" si="34">D232-E232</f>
        <v>11</v>
      </c>
      <c r="G232" s="46">
        <f t="shared" ref="G232" si="35">E232/D232</f>
        <v>0</v>
      </c>
      <c r="H232" s="50">
        <f>'[1]4. СОУЭ'!G20</f>
        <v>0</v>
      </c>
      <c r="I232" s="248"/>
      <c r="J232" s="125"/>
    </row>
    <row r="233" spans="1:10" ht="15" customHeight="1" x14ac:dyDescent="0.25">
      <c r="A233" s="55" t="s">
        <v>23</v>
      </c>
      <c r="B233" s="91" t="s">
        <v>450</v>
      </c>
      <c r="C233" s="95" t="s">
        <v>460</v>
      </c>
      <c r="D233" s="92">
        <v>11</v>
      </c>
      <c r="E233" s="44">
        <v>0</v>
      </c>
      <c r="F233" s="36">
        <f t="shared" si="28"/>
        <v>11</v>
      </c>
      <c r="G233" s="38">
        <f t="shared" si="29"/>
        <v>0</v>
      </c>
      <c r="H233" s="42">
        <f>'[1]4. СОУЭ'!G21</f>
        <v>0</v>
      </c>
      <c r="I233" s="248"/>
      <c r="J233" s="125"/>
    </row>
    <row r="234" spans="1:10" ht="25.5" x14ac:dyDescent="0.25">
      <c r="A234" s="55" t="s">
        <v>23</v>
      </c>
      <c r="B234" s="91" t="s">
        <v>452</v>
      </c>
      <c r="C234" s="95" t="s">
        <v>461</v>
      </c>
      <c r="D234" s="92">
        <v>215</v>
      </c>
      <c r="E234" s="44">
        <v>0</v>
      </c>
      <c r="F234" s="44">
        <f t="shared" si="22"/>
        <v>215</v>
      </c>
      <c r="G234" s="46">
        <f t="shared" si="23"/>
        <v>0</v>
      </c>
      <c r="H234" s="42">
        <f>'[1]5. СС (СКС, СКТ, ЧФ, МГН, СРТ)'!I5</f>
        <v>0</v>
      </c>
      <c r="I234" s="248"/>
      <c r="J234" s="125"/>
    </row>
    <row r="235" spans="1:10" ht="15" customHeight="1" x14ac:dyDescent="0.25">
      <c r="A235" s="55" t="s">
        <v>23</v>
      </c>
      <c r="B235" s="91" t="s">
        <v>462</v>
      </c>
      <c r="C235" s="95" t="s">
        <v>463</v>
      </c>
      <c r="D235" s="92">
        <v>19</v>
      </c>
      <c r="E235" s="44">
        <v>0</v>
      </c>
      <c r="F235" s="36">
        <f t="shared" ref="F235:F240" si="36">D235-E235</f>
        <v>19</v>
      </c>
      <c r="G235" s="38">
        <f t="shared" ref="G235:G240" si="37">E235/D235</f>
        <v>0</v>
      </c>
      <c r="H235" s="42">
        <f>'[1]5. СС (СКС, СКТ, ЧФ, МГН, СРТ)'!I6</f>
        <v>0</v>
      </c>
      <c r="I235" s="248"/>
      <c r="J235" s="125"/>
    </row>
    <row r="236" spans="1:10" ht="15" customHeight="1" x14ac:dyDescent="0.25">
      <c r="A236" s="55" t="s">
        <v>23</v>
      </c>
      <c r="B236" s="91" t="s">
        <v>464</v>
      </c>
      <c r="C236" s="95" t="s">
        <v>465</v>
      </c>
      <c r="D236" s="92">
        <v>12</v>
      </c>
      <c r="E236" s="44">
        <v>0</v>
      </c>
      <c r="F236" s="36">
        <f t="shared" si="36"/>
        <v>12</v>
      </c>
      <c r="G236" s="38">
        <f t="shared" si="37"/>
        <v>0</v>
      </c>
      <c r="H236" s="42">
        <f>'[1]5. СС (СКС, СКТ, ЧФ, МГН, СРТ)'!I7</f>
        <v>0</v>
      </c>
      <c r="I236" s="248"/>
      <c r="J236" s="125"/>
    </row>
    <row r="237" spans="1:10" ht="15" customHeight="1" x14ac:dyDescent="0.25">
      <c r="A237" s="55" t="s">
        <v>23</v>
      </c>
      <c r="B237" s="91" t="s">
        <v>466</v>
      </c>
      <c r="C237" s="95" t="s">
        <v>467</v>
      </c>
      <c r="D237" s="92">
        <v>2</v>
      </c>
      <c r="E237" s="44">
        <v>0</v>
      </c>
      <c r="F237" s="36">
        <f t="shared" si="36"/>
        <v>2</v>
      </c>
      <c r="G237" s="38">
        <f t="shared" si="37"/>
        <v>0</v>
      </c>
      <c r="H237" s="42">
        <f>'[1]5. СС (СКС, СКТ, ЧФ, МГН, СРТ)'!I8</f>
        <v>0</v>
      </c>
      <c r="I237" s="248"/>
      <c r="J237" s="125"/>
    </row>
    <row r="238" spans="1:10" ht="30.75" customHeight="1" x14ac:dyDescent="0.25">
      <c r="A238" s="55" t="s">
        <v>23</v>
      </c>
      <c r="B238" s="91" t="s">
        <v>468</v>
      </c>
      <c r="C238" s="92"/>
      <c r="D238" s="92">
        <v>92</v>
      </c>
      <c r="E238" s="44">
        <v>0</v>
      </c>
      <c r="F238" s="36">
        <f t="shared" si="36"/>
        <v>92</v>
      </c>
      <c r="G238" s="38">
        <f t="shared" si="37"/>
        <v>0</v>
      </c>
      <c r="H238" s="42">
        <f>'[1]5. СС (СКС, СКТ, ЧФ, МГН, СРТ)'!I9</f>
        <v>0</v>
      </c>
      <c r="I238" s="248"/>
      <c r="J238" s="125"/>
    </row>
    <row r="239" spans="1:10" ht="25.5" x14ac:dyDescent="0.25">
      <c r="A239" s="55" t="s">
        <v>23</v>
      </c>
      <c r="B239" s="91" t="s">
        <v>469</v>
      </c>
      <c r="C239" s="92"/>
      <c r="D239" s="92">
        <v>163</v>
      </c>
      <c r="E239" s="44">
        <v>0</v>
      </c>
      <c r="F239" s="36">
        <f t="shared" ref="F239" si="38">D239-E239</f>
        <v>163</v>
      </c>
      <c r="G239" s="38">
        <f t="shared" ref="G239" si="39">E239/D239</f>
        <v>0</v>
      </c>
      <c r="H239" s="42">
        <f>'[1]5. СС (СКС, СКТ, ЧФ, МГН, СРТ)'!I10</f>
        <v>0</v>
      </c>
      <c r="I239" s="248"/>
      <c r="J239" s="125"/>
    </row>
    <row r="240" spans="1:10" ht="26.25" thickBot="1" x14ac:dyDescent="0.3">
      <c r="A240" s="19" t="s">
        <v>23</v>
      </c>
      <c r="B240" s="97" t="s">
        <v>470</v>
      </c>
      <c r="C240" s="101"/>
      <c r="D240" s="101">
        <v>22</v>
      </c>
      <c r="E240" s="39">
        <v>0</v>
      </c>
      <c r="F240" s="39">
        <f t="shared" si="36"/>
        <v>22</v>
      </c>
      <c r="G240" s="41">
        <f t="shared" si="37"/>
        <v>0</v>
      </c>
      <c r="H240" s="43">
        <f>'[1]5. СС (СКС, СКТ, ЧФ, МГН, СРТ)'!I11</f>
        <v>0</v>
      </c>
      <c r="I240" s="249"/>
      <c r="J240" s="125"/>
    </row>
    <row r="241" spans="1:9" ht="15" customHeight="1" x14ac:dyDescent="0.25">
      <c r="A241" s="94" t="s">
        <v>38</v>
      </c>
      <c r="B241" s="96" t="s">
        <v>471</v>
      </c>
      <c r="C241" s="98" t="s">
        <v>472</v>
      </c>
      <c r="D241" s="100">
        <v>1</v>
      </c>
      <c r="E241" s="44">
        <v>0</v>
      </c>
      <c r="F241" s="44">
        <f t="shared" si="22"/>
        <v>1</v>
      </c>
      <c r="G241" s="46">
        <f t="shared" si="23"/>
        <v>0</v>
      </c>
      <c r="H241" s="50">
        <f>'[1]5. СС (СКС, СКТ, ЧФ, МГН, СРТ)'!I12</f>
        <v>0</v>
      </c>
      <c r="I241" s="243">
        <f>SUM(E241:E250)</f>
        <v>0</v>
      </c>
    </row>
    <row r="242" spans="1:9" ht="25.5" x14ac:dyDescent="0.25">
      <c r="A242" s="94" t="s">
        <v>38</v>
      </c>
      <c r="B242" s="96" t="s">
        <v>485</v>
      </c>
      <c r="C242" s="98" t="s">
        <v>486</v>
      </c>
      <c r="D242" s="44">
        <v>1</v>
      </c>
      <c r="E242" s="44">
        <v>0</v>
      </c>
      <c r="F242" s="44">
        <f t="shared" si="22"/>
        <v>1</v>
      </c>
      <c r="G242" s="46">
        <f t="shared" si="23"/>
        <v>0</v>
      </c>
      <c r="H242" s="50">
        <v>0</v>
      </c>
      <c r="I242" s="244"/>
    </row>
    <row r="243" spans="1:9" x14ac:dyDescent="0.25">
      <c r="A243" s="94" t="s">
        <v>38</v>
      </c>
      <c r="B243" s="96" t="s">
        <v>490</v>
      </c>
      <c r="C243" s="98" t="s">
        <v>491</v>
      </c>
      <c r="D243" s="44">
        <v>1</v>
      </c>
      <c r="E243" s="44">
        <v>0</v>
      </c>
      <c r="F243" s="44">
        <f t="shared" si="22"/>
        <v>1</v>
      </c>
      <c r="G243" s="46">
        <f t="shared" si="23"/>
        <v>0</v>
      </c>
      <c r="H243" s="50"/>
      <c r="I243" s="244"/>
    </row>
    <row r="244" spans="1:9" x14ac:dyDescent="0.25">
      <c r="A244" s="94" t="s">
        <v>38</v>
      </c>
      <c r="B244" s="96" t="s">
        <v>492</v>
      </c>
      <c r="C244" s="98" t="s">
        <v>493</v>
      </c>
      <c r="D244" s="44">
        <v>2</v>
      </c>
      <c r="E244" s="44">
        <v>0</v>
      </c>
      <c r="F244" s="44">
        <f t="shared" si="22"/>
        <v>2</v>
      </c>
      <c r="G244" s="46">
        <f t="shared" si="23"/>
        <v>0</v>
      </c>
      <c r="H244" s="50"/>
      <c r="I244" s="244"/>
    </row>
    <row r="245" spans="1:9" ht="15" customHeight="1" x14ac:dyDescent="0.25">
      <c r="A245" s="94" t="s">
        <v>38</v>
      </c>
      <c r="B245" s="91" t="s">
        <v>473</v>
      </c>
      <c r="C245" s="95" t="s">
        <v>474</v>
      </c>
      <c r="D245" s="36">
        <v>6</v>
      </c>
      <c r="E245" s="44">
        <v>0</v>
      </c>
      <c r="F245" s="36">
        <f t="shared" si="22"/>
        <v>6</v>
      </c>
      <c r="G245" s="38">
        <f t="shared" si="23"/>
        <v>0</v>
      </c>
      <c r="H245" s="42">
        <f>'[1]5. СС (СКС, СКТ, ЧФ, МГН, СРТ)'!I13</f>
        <v>0</v>
      </c>
      <c r="I245" s="244"/>
    </row>
    <row r="246" spans="1:9" ht="15" customHeight="1" x14ac:dyDescent="0.25">
      <c r="A246" s="94" t="s">
        <v>38</v>
      </c>
      <c r="B246" s="91" t="s">
        <v>475</v>
      </c>
      <c r="C246" s="95" t="s">
        <v>476</v>
      </c>
      <c r="D246" s="36">
        <v>34</v>
      </c>
      <c r="E246" s="44">
        <v>0</v>
      </c>
      <c r="F246" s="36">
        <f t="shared" si="22"/>
        <v>34</v>
      </c>
      <c r="G246" s="38">
        <f t="shared" si="23"/>
        <v>0</v>
      </c>
      <c r="H246" s="42">
        <f>'[1]5. СС (СКС, СКТ, ЧФ, МГН, СРТ)'!I14</f>
        <v>0</v>
      </c>
      <c r="I246" s="244"/>
    </row>
    <row r="247" spans="1:9" ht="15" customHeight="1" x14ac:dyDescent="0.25">
      <c r="A247" s="94" t="s">
        <v>38</v>
      </c>
      <c r="B247" s="91" t="s">
        <v>477</v>
      </c>
      <c r="C247" s="95" t="s">
        <v>478</v>
      </c>
      <c r="D247" s="36">
        <v>4</v>
      </c>
      <c r="E247" s="44">
        <v>0</v>
      </c>
      <c r="F247" s="36">
        <f t="shared" si="22"/>
        <v>4</v>
      </c>
      <c r="G247" s="38">
        <f t="shared" si="23"/>
        <v>0</v>
      </c>
      <c r="H247" s="42">
        <f>'[1]5. СС (СКС, СКТ, ЧФ, МГН, СРТ)'!I24</f>
        <v>0</v>
      </c>
      <c r="I247" s="244"/>
    </row>
    <row r="248" spans="1:9" ht="15" customHeight="1" x14ac:dyDescent="0.25">
      <c r="A248" s="94" t="s">
        <v>38</v>
      </c>
      <c r="B248" s="102" t="s">
        <v>487</v>
      </c>
      <c r="C248" s="127" t="s">
        <v>488</v>
      </c>
      <c r="D248" s="52">
        <v>3</v>
      </c>
      <c r="E248" s="44">
        <v>0</v>
      </c>
      <c r="F248" s="36">
        <f t="shared" si="22"/>
        <v>3</v>
      </c>
      <c r="G248" s="38">
        <f t="shared" si="23"/>
        <v>0</v>
      </c>
      <c r="H248" s="54"/>
      <c r="I248" s="244"/>
    </row>
    <row r="249" spans="1:9" ht="15" customHeight="1" x14ac:dyDescent="0.25">
      <c r="A249" s="94" t="s">
        <v>38</v>
      </c>
      <c r="B249" s="102" t="s">
        <v>489</v>
      </c>
      <c r="C249" s="127" t="s">
        <v>488</v>
      </c>
      <c r="D249" s="52">
        <v>6</v>
      </c>
      <c r="E249" s="44">
        <v>0</v>
      </c>
      <c r="F249" s="36">
        <f t="shared" si="22"/>
        <v>6</v>
      </c>
      <c r="G249" s="38">
        <f t="shared" si="23"/>
        <v>0</v>
      </c>
      <c r="H249" s="54"/>
      <c r="I249" s="244"/>
    </row>
    <row r="250" spans="1:9" ht="15" customHeight="1" thickBot="1" x14ac:dyDescent="0.3">
      <c r="A250" s="115" t="s">
        <v>38</v>
      </c>
      <c r="B250" s="97" t="s">
        <v>479</v>
      </c>
      <c r="C250" s="110" t="s">
        <v>480</v>
      </c>
      <c r="D250" s="101">
        <v>7</v>
      </c>
      <c r="E250" s="60">
        <v>0</v>
      </c>
      <c r="F250" s="39">
        <f t="shared" si="22"/>
        <v>7</v>
      </c>
      <c r="G250" s="41">
        <f t="shared" si="23"/>
        <v>0</v>
      </c>
      <c r="H250" s="58">
        <f>'[1]5. СС (СКС, СКТ, ЧФ, МГН, СРТ)'!I26</f>
        <v>0</v>
      </c>
      <c r="I250" s="245"/>
    </row>
    <row r="251" spans="1:9" ht="15" hidden="1" customHeight="1" x14ac:dyDescent="0.25">
      <c r="A251" s="55"/>
      <c r="B251" s="26"/>
      <c r="C251" s="44"/>
      <c r="D251" s="44"/>
      <c r="E251" s="44">
        <v>0</v>
      </c>
      <c r="F251" s="44">
        <f t="shared" si="22"/>
        <v>0</v>
      </c>
      <c r="G251" s="46" t="e">
        <f t="shared" si="23"/>
        <v>#DIV/0!</v>
      </c>
      <c r="H251" s="50">
        <f>'[1]5. СС (СКС, СКТ, ЧФ, МГН, СРТ)'!I27</f>
        <v>0</v>
      </c>
      <c r="I251" s="111"/>
    </row>
    <row r="252" spans="1:9" ht="15" hidden="1" customHeight="1" x14ac:dyDescent="0.25">
      <c r="A252" s="14"/>
      <c r="B252" s="27"/>
      <c r="C252" s="36"/>
      <c r="D252" s="36"/>
      <c r="E252" s="44">
        <v>0</v>
      </c>
      <c r="F252" s="36">
        <f t="shared" si="22"/>
        <v>0</v>
      </c>
      <c r="G252" s="38" t="e">
        <f t="shared" si="23"/>
        <v>#DIV/0!</v>
      </c>
      <c r="H252" s="42">
        <f>'[1]5. СС (СКС, СКТ, ЧФ, МГН, СРТ)'!I28</f>
        <v>0</v>
      </c>
      <c r="I252" s="111"/>
    </row>
    <row r="253" spans="1:9" ht="15" hidden="1" customHeight="1" x14ac:dyDescent="0.25">
      <c r="A253" s="14"/>
      <c r="B253" s="27"/>
      <c r="C253" s="36"/>
      <c r="D253" s="36"/>
      <c r="E253" s="44">
        <v>0</v>
      </c>
      <c r="F253" s="36">
        <f t="shared" ref="F253:F273" si="40">D253-E253</f>
        <v>0</v>
      </c>
      <c r="G253" s="38" t="e">
        <f t="shared" ref="G253:G273" si="41">E253/D253</f>
        <v>#DIV/0!</v>
      </c>
      <c r="H253" s="42">
        <f>'[1]5. СС (СКС, СКТ, ЧФ, МГН, СРТ)'!I31</f>
        <v>0</v>
      </c>
      <c r="I253" s="111"/>
    </row>
    <row r="254" spans="1:9" ht="15" hidden="1" customHeight="1" x14ac:dyDescent="0.25">
      <c r="A254" s="14"/>
      <c r="B254" s="27"/>
      <c r="C254" s="36"/>
      <c r="D254" s="36"/>
      <c r="E254" s="44">
        <v>0</v>
      </c>
      <c r="F254" s="36">
        <f t="shared" si="40"/>
        <v>0</v>
      </c>
      <c r="G254" s="38" t="e">
        <f t="shared" si="41"/>
        <v>#DIV/0!</v>
      </c>
      <c r="H254" s="42">
        <f>'[1]5. СС (СКС, СКТ, ЧФ, МГН, СРТ)'!I32</f>
        <v>0</v>
      </c>
      <c r="I254" s="111"/>
    </row>
    <row r="255" spans="1:9" ht="15" hidden="1" customHeight="1" x14ac:dyDescent="0.25">
      <c r="A255" s="14"/>
      <c r="B255" s="27"/>
      <c r="C255" s="36"/>
      <c r="D255" s="36"/>
      <c r="E255" s="44">
        <v>0</v>
      </c>
      <c r="F255" s="36">
        <f t="shared" si="40"/>
        <v>0</v>
      </c>
      <c r="G255" s="38" t="e">
        <f t="shared" si="41"/>
        <v>#DIV/0!</v>
      </c>
      <c r="H255" s="42">
        <f>'[1]5. СС (СКС, СКТ, ЧФ, МГН, СРТ)'!I33</f>
        <v>0</v>
      </c>
      <c r="I255" s="111"/>
    </row>
    <row r="256" spans="1:9" ht="15" hidden="1" customHeight="1" x14ac:dyDescent="0.25">
      <c r="A256" s="14"/>
      <c r="B256" s="27"/>
      <c r="C256" s="36"/>
      <c r="D256" s="36"/>
      <c r="E256" s="44">
        <v>0</v>
      </c>
      <c r="F256" s="36">
        <f t="shared" si="40"/>
        <v>0</v>
      </c>
      <c r="G256" s="38" t="e">
        <f t="shared" si="41"/>
        <v>#DIV/0!</v>
      </c>
      <c r="H256" s="42">
        <f>'[1]5. СС (СКС, СКТ, ЧФ, МГН, СРТ)'!I34</f>
        <v>0</v>
      </c>
      <c r="I256" s="111"/>
    </row>
    <row r="257" spans="1:9" ht="15" hidden="1" customHeight="1" x14ac:dyDescent="0.25">
      <c r="A257" s="14"/>
      <c r="B257" s="27"/>
      <c r="C257" s="36"/>
      <c r="D257" s="36"/>
      <c r="E257" s="44">
        <v>0</v>
      </c>
      <c r="F257" s="36">
        <f t="shared" si="40"/>
        <v>0</v>
      </c>
      <c r="G257" s="38" t="e">
        <f t="shared" si="41"/>
        <v>#DIV/0!</v>
      </c>
      <c r="H257" s="42">
        <f>'[1]5. СС (СКС, СКТ, ЧФ, МГН, СРТ)'!I35</f>
        <v>0</v>
      </c>
      <c r="I257" s="111"/>
    </row>
    <row r="258" spans="1:9" ht="15" hidden="1" customHeight="1" x14ac:dyDescent="0.25">
      <c r="A258" s="14"/>
      <c r="B258" s="27"/>
      <c r="C258" s="36"/>
      <c r="D258" s="36"/>
      <c r="E258" s="44">
        <v>0</v>
      </c>
      <c r="F258" s="36">
        <f t="shared" si="40"/>
        <v>0</v>
      </c>
      <c r="G258" s="38" t="e">
        <f t="shared" si="41"/>
        <v>#DIV/0!</v>
      </c>
      <c r="H258" s="42">
        <f>'[1]5. СС (СКС, СКТ, ЧФ, МГН, СРТ)'!$I$93</f>
        <v>0</v>
      </c>
      <c r="I258" s="111"/>
    </row>
    <row r="259" spans="1:9" ht="15" hidden="1" customHeight="1" x14ac:dyDescent="0.25">
      <c r="A259" s="14"/>
      <c r="B259" s="27"/>
      <c r="C259" s="36"/>
      <c r="D259" s="36"/>
      <c r="E259" s="44">
        <v>0</v>
      </c>
      <c r="F259" s="36">
        <f t="shared" si="40"/>
        <v>0</v>
      </c>
      <c r="G259" s="38" t="e">
        <f t="shared" si="41"/>
        <v>#DIV/0!</v>
      </c>
      <c r="H259" s="42">
        <f>'[1]5. СС (СКС, СКТ, ЧФ, МГН, СРТ)'!$I$95</f>
        <v>0</v>
      </c>
      <c r="I259" s="111"/>
    </row>
    <row r="260" spans="1:9" ht="15" hidden="1" customHeight="1" x14ac:dyDescent="0.25">
      <c r="A260" s="14"/>
      <c r="B260" s="27"/>
      <c r="C260" s="36"/>
      <c r="D260" s="36"/>
      <c r="E260" s="44">
        <v>0</v>
      </c>
      <c r="F260" s="36">
        <f t="shared" si="40"/>
        <v>0</v>
      </c>
      <c r="G260" s="38" t="e">
        <f t="shared" si="41"/>
        <v>#DIV/0!</v>
      </c>
      <c r="H260" s="42">
        <f>'[1]5. СС (СКС, СКТ, ЧФ, МГН, СРТ)'!$I$106</f>
        <v>0</v>
      </c>
      <c r="I260" s="111"/>
    </row>
    <row r="261" spans="1:9" ht="15" hidden="1" customHeight="1" x14ac:dyDescent="0.25">
      <c r="A261" s="14"/>
      <c r="B261" s="27"/>
      <c r="C261" s="36"/>
      <c r="D261" s="36"/>
      <c r="E261" s="44">
        <v>0</v>
      </c>
      <c r="F261" s="36">
        <f t="shared" si="40"/>
        <v>0</v>
      </c>
      <c r="G261" s="38" t="e">
        <f t="shared" si="41"/>
        <v>#DIV/0!</v>
      </c>
      <c r="H261" s="42">
        <f>'[1]5. СС (СКС, СКТ, ЧФ, МГН, СРТ)'!$I$107</f>
        <v>0</v>
      </c>
      <c r="I261" s="111"/>
    </row>
    <row r="262" spans="1:9" ht="15" hidden="1" customHeight="1" x14ac:dyDescent="0.25">
      <c r="A262" s="14"/>
      <c r="B262" s="27"/>
      <c r="C262" s="36"/>
      <c r="D262" s="36"/>
      <c r="E262" s="44">
        <v>0</v>
      </c>
      <c r="F262" s="36">
        <f t="shared" si="40"/>
        <v>0</v>
      </c>
      <c r="G262" s="38" t="e">
        <f t="shared" si="41"/>
        <v>#DIV/0!</v>
      </c>
      <c r="H262" s="42">
        <f>'[1]5. СС (СКС, СКТ, ЧФ, МГН, СРТ)'!$I$117</f>
        <v>0</v>
      </c>
      <c r="I262" s="111"/>
    </row>
    <row r="263" spans="1:9" ht="15" hidden="1" customHeight="1" x14ac:dyDescent="0.25">
      <c r="A263" s="14"/>
      <c r="B263" s="27"/>
      <c r="C263" s="36"/>
      <c r="D263" s="36"/>
      <c r="E263" s="44">
        <v>0</v>
      </c>
      <c r="F263" s="36">
        <f t="shared" si="40"/>
        <v>0</v>
      </c>
      <c r="G263" s="38" t="e">
        <f t="shared" si="41"/>
        <v>#DIV/0!</v>
      </c>
      <c r="H263" s="42">
        <f>'[1]5. СС (СКС, СКТ, ЧФ, МГН, СРТ)'!I126</f>
        <v>0</v>
      </c>
      <c r="I263" s="111"/>
    </row>
    <row r="264" spans="1:9" ht="15" hidden="1" customHeight="1" x14ac:dyDescent="0.25">
      <c r="A264" s="14"/>
      <c r="B264" s="27"/>
      <c r="C264" s="36"/>
      <c r="D264" s="36"/>
      <c r="E264" s="44">
        <v>0</v>
      </c>
      <c r="F264" s="36">
        <f t="shared" si="40"/>
        <v>0</v>
      </c>
      <c r="G264" s="38" t="e">
        <f t="shared" ref="G264:G269" si="42">E264/D264</f>
        <v>#DIV/0!</v>
      </c>
      <c r="H264" s="42">
        <f>'[1]5. СС (СКС, СКТ, ЧФ, МГН, СРТ)'!I127</f>
        <v>0</v>
      </c>
      <c r="I264" s="111"/>
    </row>
    <row r="265" spans="1:9" ht="15" hidden="1" customHeight="1" x14ac:dyDescent="0.25">
      <c r="A265" s="14"/>
      <c r="B265" s="27"/>
      <c r="C265" s="36"/>
      <c r="D265" s="36"/>
      <c r="E265" s="44">
        <v>0</v>
      </c>
      <c r="F265" s="36">
        <f t="shared" si="40"/>
        <v>0</v>
      </c>
      <c r="G265" s="38" t="e">
        <f t="shared" si="42"/>
        <v>#DIV/0!</v>
      </c>
      <c r="H265" s="42">
        <f>'[1]5. СС (СКС, СКТ, ЧФ, МГН, СРТ)'!I128</f>
        <v>0</v>
      </c>
      <c r="I265" s="111"/>
    </row>
    <row r="266" spans="1:9" ht="15" hidden="1" customHeight="1" x14ac:dyDescent="0.25">
      <c r="A266" s="14"/>
      <c r="B266" s="27"/>
      <c r="C266" s="36"/>
      <c r="D266" s="36"/>
      <c r="E266" s="44">
        <v>0</v>
      </c>
      <c r="F266" s="36">
        <f t="shared" si="40"/>
        <v>0</v>
      </c>
      <c r="G266" s="38" t="e">
        <f t="shared" si="42"/>
        <v>#DIV/0!</v>
      </c>
      <c r="H266" s="42">
        <f>'[1]5. СС (СКС, СКТ, ЧФ, МГН, СРТ)'!I129</f>
        <v>0</v>
      </c>
      <c r="I266" s="111"/>
    </row>
    <row r="267" spans="1:9" ht="15" hidden="1" customHeight="1" x14ac:dyDescent="0.25">
      <c r="A267" s="14"/>
      <c r="B267" s="27"/>
      <c r="C267" s="36"/>
      <c r="D267" s="36"/>
      <c r="E267" s="44">
        <v>0</v>
      </c>
      <c r="F267" s="36">
        <f t="shared" si="40"/>
        <v>0</v>
      </c>
      <c r="G267" s="38" t="e">
        <f t="shared" si="42"/>
        <v>#DIV/0!</v>
      </c>
      <c r="H267" s="42">
        <f>'[1]5. СС (СКС, СКТ, ЧФ, МГН, СРТ)'!I130</f>
        <v>0</v>
      </c>
      <c r="I267" s="111"/>
    </row>
    <row r="268" spans="1:9" ht="15" hidden="1" customHeight="1" x14ac:dyDescent="0.25">
      <c r="A268" s="14"/>
      <c r="B268" s="27"/>
      <c r="C268" s="36"/>
      <c r="D268" s="36"/>
      <c r="E268" s="44">
        <v>0</v>
      </c>
      <c r="F268" s="36">
        <f t="shared" si="40"/>
        <v>0</v>
      </c>
      <c r="G268" s="38" t="e">
        <f t="shared" si="42"/>
        <v>#DIV/0!</v>
      </c>
      <c r="H268" s="42">
        <f>'[1]5. СС (СКС, СКТ, ЧФ, МГН, СРТ)'!I131</f>
        <v>0</v>
      </c>
      <c r="I268" s="111"/>
    </row>
    <row r="269" spans="1:9" ht="15" hidden="1" customHeight="1" x14ac:dyDescent="0.25">
      <c r="A269" s="14"/>
      <c r="B269" s="27"/>
      <c r="C269" s="36"/>
      <c r="D269" s="36"/>
      <c r="E269" s="44">
        <v>0</v>
      </c>
      <c r="F269" s="36">
        <f t="shared" ref="F269" si="43">D269-E269</f>
        <v>0</v>
      </c>
      <c r="G269" s="38" t="e">
        <f t="shared" si="42"/>
        <v>#DIV/0!</v>
      </c>
      <c r="H269" s="42">
        <f>'[1]5. СС (СКС, СКТ, ЧФ, МГН, СРТ)'!I132</f>
        <v>0</v>
      </c>
      <c r="I269" s="111"/>
    </row>
    <row r="270" spans="1:9" ht="15" hidden="1" customHeight="1" x14ac:dyDescent="0.25">
      <c r="A270" s="14"/>
      <c r="B270" s="27"/>
      <c r="C270" s="36"/>
      <c r="D270" s="36"/>
      <c r="E270" s="44">
        <v>0</v>
      </c>
      <c r="F270" s="36">
        <f t="shared" si="40"/>
        <v>0</v>
      </c>
      <c r="G270" s="38" t="e">
        <f t="shared" si="41"/>
        <v>#DIV/0!</v>
      </c>
      <c r="H270" s="42">
        <f>'[1]5. СС (СКС, СКТ, ЧФ, МГН, СРТ)'!I133</f>
        <v>0</v>
      </c>
      <c r="I270" s="111"/>
    </row>
    <row r="271" spans="1:9" ht="15" hidden="1" customHeight="1" x14ac:dyDescent="0.25">
      <c r="A271" s="14"/>
      <c r="B271" s="27"/>
      <c r="C271" s="36"/>
      <c r="D271" s="36"/>
      <c r="E271" s="44">
        <v>0</v>
      </c>
      <c r="F271" s="36">
        <f t="shared" si="40"/>
        <v>0</v>
      </c>
      <c r="G271" s="38" t="e">
        <f t="shared" si="41"/>
        <v>#DIV/0!</v>
      </c>
      <c r="H271" s="42">
        <f>'[1]5. СС (СКС, СКТ, ЧФ, МГН, СРТ)'!I135</f>
        <v>0</v>
      </c>
      <c r="I271" s="111"/>
    </row>
    <row r="272" spans="1:9" ht="15" hidden="1" customHeight="1" x14ac:dyDescent="0.25">
      <c r="A272" s="14"/>
      <c r="B272" s="27"/>
      <c r="C272" s="36"/>
      <c r="D272" s="36"/>
      <c r="E272" s="44">
        <v>0</v>
      </c>
      <c r="F272" s="36">
        <f t="shared" si="40"/>
        <v>0</v>
      </c>
      <c r="G272" s="38" t="e">
        <f t="shared" si="41"/>
        <v>#DIV/0!</v>
      </c>
      <c r="H272" s="42">
        <f>'[1]5. СС (СКС, СКТ, ЧФ, МГН, СРТ)'!I137</f>
        <v>0</v>
      </c>
      <c r="I272" s="111"/>
    </row>
    <row r="273" spans="1:9" ht="15" hidden="1" customHeight="1" x14ac:dyDescent="0.25">
      <c r="A273" s="14"/>
      <c r="B273" s="27"/>
      <c r="C273" s="36"/>
      <c r="D273" s="36"/>
      <c r="E273" s="44">
        <v>0</v>
      </c>
      <c r="F273" s="36">
        <f t="shared" si="40"/>
        <v>0</v>
      </c>
      <c r="G273" s="38" t="e">
        <f t="shared" si="41"/>
        <v>#DIV/0!</v>
      </c>
      <c r="H273" s="42">
        <f>'[1]5. СС (СКС, СКТ, ЧФ, МГН, СРТ)'!I138</f>
        <v>0</v>
      </c>
      <c r="I273" s="111"/>
    </row>
    <row r="274" spans="1:9" ht="15" hidden="1" customHeight="1" thickBot="1" x14ac:dyDescent="0.3">
      <c r="A274" s="14"/>
      <c r="B274" s="27"/>
      <c r="C274" s="36"/>
      <c r="D274" s="36"/>
      <c r="E274" s="44">
        <v>0</v>
      </c>
      <c r="F274" s="36">
        <f t="shared" ref="F274" si="44">D274-E274</f>
        <v>0</v>
      </c>
      <c r="G274" s="38" t="e">
        <f t="shared" ref="G274" si="45">E274/D274</f>
        <v>#DIV/0!</v>
      </c>
      <c r="H274" s="42">
        <f>'[1]5. СС (СКС, СКТ, ЧФ, МГН, СРТ)'!I140</f>
        <v>0</v>
      </c>
      <c r="I274" s="111"/>
    </row>
    <row r="275" spans="1:9" hidden="1" x14ac:dyDescent="0.25">
      <c r="A275" s="11"/>
      <c r="B275" s="31"/>
      <c r="C275" s="34"/>
      <c r="D275" s="34"/>
      <c r="E275" s="44">
        <v>0</v>
      </c>
      <c r="F275" s="34">
        <f t="shared" si="22"/>
        <v>0</v>
      </c>
      <c r="G275" s="35" t="e">
        <f t="shared" si="23"/>
        <v>#DIV/0!</v>
      </c>
      <c r="H275" s="34">
        <f>'[1]6. СОТ'!I3</f>
        <v>0</v>
      </c>
      <c r="I275" s="246">
        <f>SUM(E275:E296)</f>
        <v>0</v>
      </c>
    </row>
    <row r="276" spans="1:9" hidden="1" x14ac:dyDescent="0.25">
      <c r="A276" s="14"/>
      <c r="B276" s="27"/>
      <c r="C276" s="36"/>
      <c r="D276" s="36"/>
      <c r="E276" s="44">
        <v>0</v>
      </c>
      <c r="F276" s="36">
        <f t="shared" ref="F276:F288" si="46">D276-E276</f>
        <v>0</v>
      </c>
      <c r="G276" s="38" t="e">
        <f t="shared" ref="G276:G288" si="47">E276/D276</f>
        <v>#DIV/0!</v>
      </c>
      <c r="H276" s="36">
        <f>'[1]6. СОТ'!I4</f>
        <v>0</v>
      </c>
      <c r="I276" s="247"/>
    </row>
    <row r="277" spans="1:9" hidden="1" x14ac:dyDescent="0.25">
      <c r="A277" s="14"/>
      <c r="B277" s="27"/>
      <c r="C277" s="36"/>
      <c r="D277" s="36"/>
      <c r="E277" s="44">
        <v>0</v>
      </c>
      <c r="F277" s="36">
        <f t="shared" si="46"/>
        <v>0</v>
      </c>
      <c r="G277" s="38" t="e">
        <f t="shared" si="47"/>
        <v>#DIV/0!</v>
      </c>
      <c r="H277" s="36">
        <f>'[1]6. СОТ'!I5</f>
        <v>0</v>
      </c>
      <c r="I277" s="247"/>
    </row>
    <row r="278" spans="1:9" hidden="1" x14ac:dyDescent="0.25">
      <c r="A278" s="14"/>
      <c r="B278" s="27"/>
      <c r="C278" s="36"/>
      <c r="D278" s="36"/>
      <c r="E278" s="44">
        <v>0</v>
      </c>
      <c r="F278" s="36">
        <f t="shared" si="46"/>
        <v>0</v>
      </c>
      <c r="G278" s="38" t="e">
        <f t="shared" si="47"/>
        <v>#DIV/0!</v>
      </c>
      <c r="H278" s="36">
        <f>'[1]6. СОТ'!I6</f>
        <v>0</v>
      </c>
      <c r="I278" s="247"/>
    </row>
    <row r="279" spans="1:9" hidden="1" x14ac:dyDescent="0.25">
      <c r="A279" s="14"/>
      <c r="B279" s="27"/>
      <c r="C279" s="36"/>
      <c r="D279" s="36"/>
      <c r="E279" s="44">
        <v>0</v>
      </c>
      <c r="F279" s="36">
        <f t="shared" si="46"/>
        <v>0</v>
      </c>
      <c r="G279" s="38" t="e">
        <f t="shared" si="47"/>
        <v>#DIV/0!</v>
      </c>
      <c r="H279" s="36">
        <f>'[1]6. СОТ'!I7</f>
        <v>0</v>
      </c>
      <c r="I279" s="247"/>
    </row>
    <row r="280" spans="1:9" hidden="1" x14ac:dyDescent="0.25">
      <c r="A280" s="14"/>
      <c r="B280" s="27"/>
      <c r="C280" s="36"/>
      <c r="D280" s="36"/>
      <c r="E280" s="44">
        <v>0</v>
      </c>
      <c r="F280" s="36">
        <f t="shared" si="46"/>
        <v>0</v>
      </c>
      <c r="G280" s="38" t="e">
        <f t="shared" si="47"/>
        <v>#DIV/0!</v>
      </c>
      <c r="H280" s="36">
        <f>'[1]6. СОТ'!I8</f>
        <v>0</v>
      </c>
      <c r="I280" s="247"/>
    </row>
    <row r="281" spans="1:9" hidden="1" x14ac:dyDescent="0.25">
      <c r="A281" s="14"/>
      <c r="B281" s="27"/>
      <c r="C281" s="36"/>
      <c r="D281" s="36"/>
      <c r="E281" s="44">
        <v>0</v>
      </c>
      <c r="F281" s="36">
        <f t="shared" si="46"/>
        <v>0</v>
      </c>
      <c r="G281" s="38" t="e">
        <f t="shared" si="47"/>
        <v>#DIV/0!</v>
      </c>
      <c r="H281" s="36">
        <f>'[1]6. СОТ'!I9</f>
        <v>0</v>
      </c>
      <c r="I281" s="247"/>
    </row>
    <row r="282" spans="1:9" hidden="1" x14ac:dyDescent="0.25">
      <c r="A282" s="14"/>
      <c r="B282" s="27"/>
      <c r="C282" s="36"/>
      <c r="D282" s="36"/>
      <c r="E282" s="44">
        <v>0</v>
      </c>
      <c r="F282" s="36">
        <f t="shared" si="46"/>
        <v>0</v>
      </c>
      <c r="G282" s="38" t="e">
        <f t="shared" si="47"/>
        <v>#DIV/0!</v>
      </c>
      <c r="H282" s="36">
        <f>'[1]6. СОТ'!I10</f>
        <v>0</v>
      </c>
      <c r="I282" s="247"/>
    </row>
    <row r="283" spans="1:9" hidden="1" x14ac:dyDescent="0.25">
      <c r="A283" s="14"/>
      <c r="B283" s="27"/>
      <c r="C283" s="36"/>
      <c r="D283" s="36"/>
      <c r="E283" s="44">
        <v>0</v>
      </c>
      <c r="F283" s="36">
        <f t="shared" si="46"/>
        <v>0</v>
      </c>
      <c r="G283" s="38" t="e">
        <f t="shared" si="47"/>
        <v>#DIV/0!</v>
      </c>
      <c r="H283" s="36">
        <f>'[1]6. СОТ'!I11</f>
        <v>0</v>
      </c>
      <c r="I283" s="247"/>
    </row>
    <row r="284" spans="1:9" hidden="1" x14ac:dyDescent="0.25">
      <c r="A284" s="14"/>
      <c r="B284" s="27"/>
      <c r="C284" s="36"/>
      <c r="D284" s="36"/>
      <c r="E284" s="44">
        <v>0</v>
      </c>
      <c r="F284" s="36">
        <f t="shared" si="46"/>
        <v>0</v>
      </c>
      <c r="G284" s="38" t="e">
        <f t="shared" si="47"/>
        <v>#DIV/0!</v>
      </c>
      <c r="H284" s="36">
        <f>'[1]6. СОТ'!I12</f>
        <v>0</v>
      </c>
      <c r="I284" s="247"/>
    </row>
    <row r="285" spans="1:9" hidden="1" x14ac:dyDescent="0.25">
      <c r="A285" s="14"/>
      <c r="B285" s="27"/>
      <c r="C285" s="36"/>
      <c r="D285" s="36"/>
      <c r="E285" s="44">
        <v>0</v>
      </c>
      <c r="F285" s="36">
        <f t="shared" si="46"/>
        <v>0</v>
      </c>
      <c r="G285" s="38" t="e">
        <f t="shared" si="47"/>
        <v>#DIV/0!</v>
      </c>
      <c r="H285" s="36">
        <f>'[1]6. СОТ'!I13</f>
        <v>0</v>
      </c>
      <c r="I285" s="247"/>
    </row>
    <row r="286" spans="1:9" hidden="1" x14ac:dyDescent="0.25">
      <c r="A286" s="14"/>
      <c r="B286" s="27"/>
      <c r="C286" s="36"/>
      <c r="D286" s="36"/>
      <c r="E286" s="44">
        <v>0</v>
      </c>
      <c r="F286" s="36">
        <f t="shared" si="46"/>
        <v>0</v>
      </c>
      <c r="G286" s="38" t="e">
        <f t="shared" si="47"/>
        <v>#DIV/0!</v>
      </c>
      <c r="H286" s="36">
        <f>'[1]6. СОТ'!I16</f>
        <v>0</v>
      </c>
      <c r="I286" s="247"/>
    </row>
    <row r="287" spans="1:9" hidden="1" x14ac:dyDescent="0.25">
      <c r="A287" s="14"/>
      <c r="B287" s="27"/>
      <c r="C287" s="36"/>
      <c r="D287" s="36"/>
      <c r="E287" s="44">
        <v>0</v>
      </c>
      <c r="F287" s="36">
        <f t="shared" si="46"/>
        <v>0</v>
      </c>
      <c r="G287" s="38" t="e">
        <f t="shared" si="47"/>
        <v>#DIV/0!</v>
      </c>
      <c r="H287" s="36">
        <f>'[1]6. СОТ'!I17</f>
        <v>0</v>
      </c>
      <c r="I287" s="247"/>
    </row>
    <row r="288" spans="1:9" hidden="1" x14ac:dyDescent="0.25">
      <c r="A288" s="14"/>
      <c r="B288" s="27"/>
      <c r="C288" s="36"/>
      <c r="D288" s="36"/>
      <c r="E288" s="44">
        <v>0</v>
      </c>
      <c r="F288" s="36">
        <f t="shared" si="46"/>
        <v>0</v>
      </c>
      <c r="G288" s="38" t="e">
        <f t="shared" si="47"/>
        <v>#DIV/0!</v>
      </c>
      <c r="H288" s="36">
        <f>'[1]6. СОТ'!I18</f>
        <v>0</v>
      </c>
      <c r="I288" s="247"/>
    </row>
    <row r="289" spans="1:9" hidden="1" x14ac:dyDescent="0.25">
      <c r="A289" s="14"/>
      <c r="B289" s="27"/>
      <c r="C289" s="36"/>
      <c r="D289" s="36"/>
      <c r="E289" s="44">
        <v>0</v>
      </c>
      <c r="F289" s="36">
        <f t="shared" si="22"/>
        <v>0</v>
      </c>
      <c r="G289" s="38" t="e">
        <f t="shared" si="23"/>
        <v>#DIV/0!</v>
      </c>
      <c r="H289" s="36">
        <f>'[1]6. СОТ'!I19</f>
        <v>0</v>
      </c>
      <c r="I289" s="247"/>
    </row>
    <row r="290" spans="1:9" hidden="1" x14ac:dyDescent="0.25">
      <c r="A290" s="14"/>
      <c r="B290" s="27"/>
      <c r="C290" s="36"/>
      <c r="D290" s="36"/>
      <c r="E290" s="44">
        <v>0</v>
      </c>
      <c r="F290" s="36">
        <f t="shared" si="22"/>
        <v>0</v>
      </c>
      <c r="G290" s="38" t="e">
        <f t="shared" si="23"/>
        <v>#DIV/0!</v>
      </c>
      <c r="H290" s="36">
        <f>'[1]6. СОТ'!I20</f>
        <v>0</v>
      </c>
      <c r="I290" s="247"/>
    </row>
    <row r="291" spans="1:9" hidden="1" x14ac:dyDescent="0.25">
      <c r="A291" s="14"/>
      <c r="B291" s="27"/>
      <c r="C291" s="36"/>
      <c r="D291" s="36"/>
      <c r="E291" s="44">
        <v>0</v>
      </c>
      <c r="F291" s="36">
        <f t="shared" si="22"/>
        <v>0</v>
      </c>
      <c r="G291" s="38" t="e">
        <f t="shared" si="23"/>
        <v>#DIV/0!</v>
      </c>
      <c r="H291" s="36">
        <f>'[1]6. СОТ'!I22</f>
        <v>0</v>
      </c>
      <c r="I291" s="247"/>
    </row>
    <row r="292" spans="1:9" hidden="1" x14ac:dyDescent="0.25">
      <c r="A292" s="14"/>
      <c r="B292" s="27"/>
      <c r="C292" s="36"/>
      <c r="D292" s="36"/>
      <c r="E292" s="44">
        <v>0</v>
      </c>
      <c r="F292" s="36">
        <f t="shared" si="22"/>
        <v>0</v>
      </c>
      <c r="G292" s="38" t="e">
        <f t="shared" si="23"/>
        <v>#DIV/0!</v>
      </c>
      <c r="H292" s="36">
        <f>'[1]6. СОТ'!I23</f>
        <v>0</v>
      </c>
      <c r="I292" s="247"/>
    </row>
    <row r="293" spans="1:9" hidden="1" x14ac:dyDescent="0.25">
      <c r="A293" s="14"/>
      <c r="B293" s="27"/>
      <c r="C293" s="36"/>
      <c r="D293" s="36"/>
      <c r="E293" s="44">
        <v>0</v>
      </c>
      <c r="F293" s="36">
        <f t="shared" si="22"/>
        <v>0</v>
      </c>
      <c r="G293" s="38" t="e">
        <f t="shared" si="23"/>
        <v>#DIV/0!</v>
      </c>
      <c r="H293" s="36">
        <f>'[1]6. СОТ'!I24</f>
        <v>0</v>
      </c>
      <c r="I293" s="247"/>
    </row>
    <row r="294" spans="1:9" hidden="1" x14ac:dyDescent="0.25">
      <c r="A294" s="14"/>
      <c r="B294" s="27"/>
      <c r="C294" s="36"/>
      <c r="D294" s="36"/>
      <c r="E294" s="44">
        <v>0</v>
      </c>
      <c r="F294" s="36">
        <f t="shared" si="22"/>
        <v>0</v>
      </c>
      <c r="G294" s="38" t="e">
        <f t="shared" si="23"/>
        <v>#DIV/0!</v>
      </c>
      <c r="H294" s="36">
        <f>'[1]6. СОТ'!I25</f>
        <v>0</v>
      </c>
      <c r="I294" s="247"/>
    </row>
    <row r="295" spans="1:9" hidden="1" x14ac:dyDescent="0.25">
      <c r="A295" s="14"/>
      <c r="B295" s="27"/>
      <c r="C295" s="36"/>
      <c r="D295" s="36"/>
      <c r="E295" s="44">
        <v>0</v>
      </c>
      <c r="F295" s="36">
        <f t="shared" si="22"/>
        <v>0</v>
      </c>
      <c r="G295" s="38" t="e">
        <f t="shared" si="23"/>
        <v>#DIV/0!</v>
      </c>
      <c r="H295" s="36">
        <f>'[1]6. СОТ'!I26</f>
        <v>0</v>
      </c>
      <c r="I295" s="247"/>
    </row>
    <row r="296" spans="1:9" ht="13.5" hidden="1" thickBot="1" x14ac:dyDescent="0.3">
      <c r="A296" s="14"/>
      <c r="B296" s="27"/>
      <c r="C296" s="36"/>
      <c r="D296" s="36"/>
      <c r="E296" s="44">
        <v>0</v>
      </c>
      <c r="F296" s="36">
        <f t="shared" si="22"/>
        <v>0</v>
      </c>
      <c r="G296" s="38" t="e">
        <f t="shared" si="23"/>
        <v>#DIV/0!</v>
      </c>
      <c r="H296" s="36">
        <f>'[1]6. СОТ'!I27</f>
        <v>0</v>
      </c>
      <c r="I296" s="247"/>
    </row>
    <row r="297" spans="1:9" hidden="1" x14ac:dyDescent="0.25">
      <c r="A297" s="11"/>
      <c r="B297" s="31"/>
      <c r="C297" s="34"/>
      <c r="D297" s="34"/>
      <c r="E297" s="34"/>
      <c r="F297" s="34">
        <f t="shared" si="22"/>
        <v>0</v>
      </c>
      <c r="G297" s="35" t="e">
        <f t="shared" si="23"/>
        <v>#DIV/0!</v>
      </c>
      <c r="H297" s="56">
        <f>'[1]7. ОЗДС'!G4</f>
        <v>0</v>
      </c>
      <c r="I297" s="246">
        <f>SUM(E297:E299)</f>
        <v>0</v>
      </c>
    </row>
    <row r="298" spans="1:9" hidden="1" x14ac:dyDescent="0.25">
      <c r="A298" s="14"/>
      <c r="B298" s="27"/>
      <c r="C298" s="36"/>
      <c r="D298" s="36"/>
      <c r="E298" s="36"/>
      <c r="F298" s="36">
        <f t="shared" ref="F298" si="48">D298-E298</f>
        <v>0</v>
      </c>
      <c r="G298" s="38" t="e">
        <f t="shared" ref="G298" si="49">E298/D298</f>
        <v>#DIV/0!</v>
      </c>
      <c r="H298" s="57">
        <f>'[1]7. ОЗДС'!G5</f>
        <v>0</v>
      </c>
      <c r="I298" s="248"/>
    </row>
    <row r="299" spans="1:9" ht="13.5" hidden="1" thickBot="1" x14ac:dyDescent="0.3">
      <c r="A299" s="19"/>
      <c r="B299" s="32"/>
      <c r="C299" s="39"/>
      <c r="D299" s="39"/>
      <c r="E299" s="39"/>
      <c r="F299" s="39">
        <f t="shared" si="22"/>
        <v>0</v>
      </c>
      <c r="G299" s="41" t="e">
        <f t="shared" si="23"/>
        <v>#DIV/0!</v>
      </c>
      <c r="H299" s="58">
        <f>'[1]7. ОЗДС'!G6</f>
        <v>0</v>
      </c>
      <c r="I299" s="249"/>
    </row>
  </sheetData>
  <sheetProtection selectLockedCells="1" selectUnlockedCells="1"/>
  <autoFilter ref="A1:J299">
    <filterColumn colId="1" showButton="0"/>
  </autoFilter>
  <mergeCells count="13">
    <mergeCell ref="I48:I77"/>
    <mergeCell ref="B1:C1"/>
    <mergeCell ref="I18:I28"/>
    <mergeCell ref="I2:I17"/>
    <mergeCell ref="I29:I44"/>
    <mergeCell ref="I45:I47"/>
    <mergeCell ref="I241:I250"/>
    <mergeCell ref="I78:I102"/>
    <mergeCell ref="I103:I113"/>
    <mergeCell ref="I275:I296"/>
    <mergeCell ref="I297:I299"/>
    <mergeCell ref="I114:I155"/>
    <mergeCell ref="I157:I240"/>
  </mergeCells>
  <pageMargins left="0.70866141732283472" right="0.70866141732283472" top="0.74803149606299213" bottom="0.74803149606299213" header="0.31496062992125984" footer="0.31496062992125984"/>
  <pageSetup paperSize="9" scale="58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115" zoomScaleNormal="115" zoomScaleSheetLayoutView="100" workbookViewId="0">
      <pane ySplit="1" topLeftCell="A2" activePane="bottomLeft" state="frozen"/>
      <selection activeCell="D17" sqref="D17"/>
      <selection pane="bottomLeft" activeCell="A17" sqref="A17:E17"/>
    </sheetView>
  </sheetViews>
  <sheetFormatPr defaultColWidth="9.140625" defaultRowHeight="15.75" x14ac:dyDescent="0.25"/>
  <cols>
    <col min="1" max="1" width="9.42578125" style="2" customWidth="1"/>
    <col min="2" max="2" width="15.7109375" style="64" customWidth="1"/>
    <col min="3" max="3" width="19.7109375" style="64" customWidth="1"/>
    <col min="4" max="4" width="20.28515625" style="64" bestFit="1" customWidth="1"/>
    <col min="5" max="5" width="9.140625" style="1"/>
    <col min="6" max="6" width="12.7109375" style="64" customWidth="1"/>
    <col min="7" max="7" width="13.140625" style="1" customWidth="1"/>
    <col min="8" max="8" width="13.140625" style="78" customWidth="1"/>
    <col min="9" max="9" width="13.140625" style="3" customWidth="1"/>
    <col min="10" max="10" width="9.85546875" style="1" hidden="1" customWidth="1"/>
    <col min="11" max="11" width="13.7109375" style="4" bestFit="1" customWidth="1"/>
    <col min="12" max="12" width="13.140625" style="64" customWidth="1"/>
    <col min="13" max="13" width="14.5703125" style="3" customWidth="1"/>
    <col min="14" max="15" width="9.140625" style="1"/>
    <col min="16" max="16" width="11.140625" style="1" bestFit="1" customWidth="1"/>
    <col min="17" max="17" width="9.140625" style="85"/>
    <col min="18" max="16384" width="9.140625" style="1"/>
  </cols>
  <sheetData>
    <row r="1" spans="1:16" ht="43.5" thickBot="1" x14ac:dyDescent="0.3">
      <c r="A1" s="69" t="s">
        <v>32</v>
      </c>
      <c r="B1" s="70" t="s">
        <v>2</v>
      </c>
      <c r="C1" s="70" t="s">
        <v>3</v>
      </c>
      <c r="D1" s="70" t="s">
        <v>4</v>
      </c>
      <c r="E1" s="71" t="s">
        <v>5</v>
      </c>
      <c r="F1" s="70" t="s">
        <v>6</v>
      </c>
      <c r="G1" s="71" t="s">
        <v>7</v>
      </c>
      <c r="H1" s="75" t="s">
        <v>0</v>
      </c>
      <c r="I1" s="70" t="s">
        <v>1</v>
      </c>
      <c r="J1" s="71" t="s">
        <v>8</v>
      </c>
      <c r="K1" s="70" t="s">
        <v>9</v>
      </c>
      <c r="L1" s="70" t="s">
        <v>34</v>
      </c>
      <c r="M1" s="72" t="s">
        <v>33</v>
      </c>
    </row>
    <row r="2" spans="1:16" s="85" customFormat="1" x14ac:dyDescent="0.25">
      <c r="A2" s="6" t="s">
        <v>35</v>
      </c>
      <c r="B2" s="73" t="s">
        <v>12</v>
      </c>
      <c r="C2" s="63" t="s">
        <v>40</v>
      </c>
      <c r="D2" s="73" t="s">
        <v>44</v>
      </c>
      <c r="E2" s="63" t="s">
        <v>101</v>
      </c>
      <c r="F2" s="76">
        <f>SUM('Шкафы и Оборудование'!D7:D10,'Шкафы и Оборудование'!D12:D15)</f>
        <v>10</v>
      </c>
      <c r="G2" s="76">
        <f>SUM('Шкафы и Оборудование'!E7:E10,'Шкафы и Оборудование'!E12:E15)</f>
        <v>0</v>
      </c>
      <c r="H2" s="76">
        <f t="shared" ref="H2:H16" si="0">F2-G2</f>
        <v>10</v>
      </c>
      <c r="I2" s="67">
        <f t="shared" ref="I2:I16" si="1">G2/F2</f>
        <v>0</v>
      </c>
      <c r="J2" s="7"/>
      <c r="K2" s="68"/>
      <c r="L2" s="76">
        <v>0</v>
      </c>
      <c r="M2" s="10">
        <f>IFERROR(L2/G2,)</f>
        <v>0</v>
      </c>
      <c r="N2" s="1"/>
      <c r="O2" s="1"/>
      <c r="P2" s="84"/>
    </row>
    <row r="3" spans="1:16" s="85" customFormat="1" x14ac:dyDescent="0.25">
      <c r="A3" s="8" t="s">
        <v>35</v>
      </c>
      <c r="B3" s="74" t="s">
        <v>21</v>
      </c>
      <c r="C3" s="63" t="s">
        <v>40</v>
      </c>
      <c r="D3" s="73" t="s">
        <v>44</v>
      </c>
      <c r="E3" s="63" t="s">
        <v>101</v>
      </c>
      <c r="F3" s="77">
        <f>SUM('Шкафы и Оборудование'!D18:D28)</f>
        <v>508</v>
      </c>
      <c r="G3" s="77">
        <f>SUM('Шкафы и Оборудование'!E18:E28)</f>
        <v>0</v>
      </c>
      <c r="H3" s="77">
        <f t="shared" si="0"/>
        <v>508</v>
      </c>
      <c r="I3" s="65">
        <f t="shared" si="1"/>
        <v>0</v>
      </c>
      <c r="J3" s="9"/>
      <c r="K3" s="66"/>
      <c r="L3" s="77">
        <v>0</v>
      </c>
      <c r="M3" s="10">
        <f>IFERROR(L3/G3,)</f>
        <v>0</v>
      </c>
      <c r="N3" s="1"/>
      <c r="O3" s="1"/>
      <c r="P3" s="84"/>
    </row>
    <row r="4" spans="1:16" s="85" customFormat="1" x14ac:dyDescent="0.25">
      <c r="A4" s="8" t="s">
        <v>35</v>
      </c>
      <c r="B4" s="74" t="s">
        <v>22</v>
      </c>
      <c r="C4" s="63" t="s">
        <v>39</v>
      </c>
      <c r="D4" s="73" t="s">
        <v>44</v>
      </c>
      <c r="E4" s="63" t="s">
        <v>101</v>
      </c>
      <c r="F4" s="77">
        <f>SUM('Шкафы и Оборудование'!D29:D51)</f>
        <v>718</v>
      </c>
      <c r="G4" s="77">
        <f>SUM('Шкафы и Оборудование'!E29:E51)</f>
        <v>0</v>
      </c>
      <c r="H4" s="77">
        <f t="shared" si="0"/>
        <v>718</v>
      </c>
      <c r="I4" s="65">
        <f t="shared" si="1"/>
        <v>0</v>
      </c>
      <c r="J4" s="9"/>
      <c r="K4" s="66"/>
      <c r="L4" s="77">
        <v>0</v>
      </c>
      <c r="M4" s="10">
        <f t="shared" ref="M4:M16" si="2">IFERROR(L4/G4,)</f>
        <v>0</v>
      </c>
      <c r="N4" s="1"/>
      <c r="O4" s="1"/>
      <c r="P4" s="1"/>
    </row>
    <row r="5" spans="1:16" s="85" customFormat="1" ht="15" customHeight="1" x14ac:dyDescent="0.25">
      <c r="A5" s="8" t="s">
        <v>35</v>
      </c>
      <c r="B5" s="74" t="s">
        <v>23</v>
      </c>
      <c r="C5" s="63" t="s">
        <v>41</v>
      </c>
      <c r="D5" s="73" t="s">
        <v>44</v>
      </c>
      <c r="E5" s="63" t="s">
        <v>101</v>
      </c>
      <c r="F5" s="77">
        <f>SUM('Шкафы и Оборудование'!D153:D188)</f>
        <v>55</v>
      </c>
      <c r="G5" s="77">
        <f>SUM('Шкафы и Оборудование'!E153:E188)</f>
        <v>0</v>
      </c>
      <c r="H5" s="77">
        <f t="shared" si="0"/>
        <v>55</v>
      </c>
      <c r="I5" s="65">
        <f t="shared" si="1"/>
        <v>0</v>
      </c>
      <c r="J5" s="9"/>
      <c r="K5" s="66"/>
      <c r="L5" s="77">
        <v>0</v>
      </c>
      <c r="M5" s="10">
        <f t="shared" si="2"/>
        <v>0</v>
      </c>
      <c r="N5" s="1"/>
      <c r="O5" s="1"/>
      <c r="P5" s="84"/>
    </row>
    <row r="6" spans="1:16" s="85" customFormat="1" x14ac:dyDescent="0.25">
      <c r="A6" s="8" t="s">
        <v>35</v>
      </c>
      <c r="B6" s="74" t="s">
        <v>38</v>
      </c>
      <c r="C6" s="63" t="s">
        <v>39</v>
      </c>
      <c r="D6" s="73" t="s">
        <v>44</v>
      </c>
      <c r="E6" s="63" t="s">
        <v>101</v>
      </c>
      <c r="F6" s="77">
        <f>SUM('Шкафы и Оборудование'!D190:D197)</f>
        <v>11</v>
      </c>
      <c r="G6" s="77">
        <f>SUM('Шкафы и Оборудование'!E190:E197)</f>
        <v>0</v>
      </c>
      <c r="H6" s="77">
        <f t="shared" si="0"/>
        <v>11</v>
      </c>
      <c r="I6" s="65">
        <f t="shared" si="1"/>
        <v>0</v>
      </c>
      <c r="J6" s="9"/>
      <c r="K6" s="66"/>
      <c r="L6" s="77">
        <v>0</v>
      </c>
      <c r="M6" s="10">
        <f t="shared" si="2"/>
        <v>0</v>
      </c>
      <c r="N6" s="1"/>
      <c r="O6" s="1"/>
      <c r="P6" s="1"/>
    </row>
    <row r="7" spans="1:16" s="85" customFormat="1" x14ac:dyDescent="0.25">
      <c r="A7" s="8" t="s">
        <v>35</v>
      </c>
      <c r="B7" s="74" t="s">
        <v>24</v>
      </c>
      <c r="C7" s="63" t="s">
        <v>40</v>
      </c>
      <c r="D7" s="73" t="s">
        <v>44</v>
      </c>
      <c r="E7" s="63" t="s">
        <v>101</v>
      </c>
      <c r="F7" s="77">
        <f>SUM('Шкафы и Оборудование'!D198:D211,'Шкафы и Оборудование'!D213:D218)</f>
        <v>598</v>
      </c>
      <c r="G7" s="77">
        <f>SUM('Шкафы и Оборудование'!E198:E211,'Шкафы и Оборудование'!E213:E218)</f>
        <v>0</v>
      </c>
      <c r="H7" s="77">
        <f t="shared" si="0"/>
        <v>598</v>
      </c>
      <c r="I7" s="65">
        <f t="shared" si="1"/>
        <v>0</v>
      </c>
      <c r="J7" s="9"/>
      <c r="K7" s="66"/>
      <c r="L7" s="77">
        <v>0</v>
      </c>
      <c r="M7" s="10">
        <f t="shared" si="2"/>
        <v>0</v>
      </c>
      <c r="N7" s="1"/>
      <c r="O7" s="1"/>
      <c r="P7" s="84"/>
    </row>
    <row r="8" spans="1:16" s="85" customFormat="1" x14ac:dyDescent="0.25">
      <c r="A8" s="8" t="s">
        <v>35</v>
      </c>
      <c r="B8" s="74" t="s">
        <v>13</v>
      </c>
      <c r="C8" s="63" t="s">
        <v>40</v>
      </c>
      <c r="D8" s="73" t="s">
        <v>44</v>
      </c>
      <c r="E8" s="63" t="s">
        <v>101</v>
      </c>
      <c r="F8" s="77">
        <f>SUM('Шкафы и Оборудование'!D219:D226,'Шкафы и Оборудование'!D228:D233)</f>
        <v>2434</v>
      </c>
      <c r="G8" s="77">
        <f>SUM('Шкафы и Оборудование'!E219:E226,'Шкафы и Оборудование'!E228:E233)</f>
        <v>0</v>
      </c>
      <c r="H8" s="77">
        <f t="shared" si="0"/>
        <v>2434</v>
      </c>
      <c r="I8" s="65">
        <f t="shared" si="1"/>
        <v>0</v>
      </c>
      <c r="J8" s="9"/>
      <c r="K8" s="66"/>
      <c r="L8" s="77">
        <v>0</v>
      </c>
      <c r="M8" s="10">
        <f t="shared" si="2"/>
        <v>0</v>
      </c>
      <c r="N8" s="1"/>
      <c r="O8" s="1"/>
      <c r="P8" s="84"/>
    </row>
    <row r="9" spans="1:16" s="85" customFormat="1" x14ac:dyDescent="0.25">
      <c r="A9" s="8" t="s">
        <v>35</v>
      </c>
      <c r="B9" s="74" t="s">
        <v>27</v>
      </c>
      <c r="C9" s="63" t="s">
        <v>40</v>
      </c>
      <c r="D9" s="73" t="s">
        <v>44</v>
      </c>
      <c r="E9" s="63" t="s">
        <v>101</v>
      </c>
      <c r="F9" s="77">
        <f>SUM('Шкафы и Оборудование'!D236:D257)</f>
        <v>356</v>
      </c>
      <c r="G9" s="77">
        <f>SUM('Шкафы и Оборудование'!E236:E257)</f>
        <v>0</v>
      </c>
      <c r="H9" s="77">
        <f t="shared" si="0"/>
        <v>356</v>
      </c>
      <c r="I9" s="65">
        <f t="shared" si="1"/>
        <v>0</v>
      </c>
      <c r="J9" s="9"/>
      <c r="K9" s="66"/>
      <c r="L9" s="77">
        <v>0</v>
      </c>
      <c r="M9" s="10">
        <f t="shared" si="2"/>
        <v>0</v>
      </c>
      <c r="N9" s="1"/>
      <c r="O9" s="1"/>
      <c r="P9" s="84"/>
    </row>
    <row r="10" spans="1:16" s="85" customFormat="1" x14ac:dyDescent="0.25">
      <c r="A10" s="8" t="s">
        <v>35</v>
      </c>
      <c r="B10" s="74" t="s">
        <v>98</v>
      </c>
      <c r="C10" s="63" t="s">
        <v>40</v>
      </c>
      <c r="D10" s="73" t="s">
        <v>44</v>
      </c>
      <c r="E10" s="63" t="s">
        <v>101</v>
      </c>
      <c r="F10" s="77">
        <f>'Шкафы и Оборудование'!D258</f>
        <v>0</v>
      </c>
      <c r="G10" s="77">
        <f>'Шкафы и Оборудование'!E258</f>
        <v>0</v>
      </c>
      <c r="H10" s="77">
        <f t="shared" si="0"/>
        <v>0</v>
      </c>
      <c r="I10" s="65" t="e">
        <f t="shared" si="1"/>
        <v>#DIV/0!</v>
      </c>
      <c r="J10" s="9"/>
      <c r="K10" s="66"/>
      <c r="L10" s="77">
        <v>0</v>
      </c>
      <c r="M10" s="10">
        <f t="shared" si="2"/>
        <v>0</v>
      </c>
      <c r="N10" s="1"/>
      <c r="O10" s="1"/>
      <c r="P10" s="84"/>
    </row>
    <row r="11" spans="1:16" s="85" customFormat="1" x14ac:dyDescent="0.25">
      <c r="A11" s="8" t="s">
        <v>35</v>
      </c>
      <c r="B11" s="74" t="s">
        <v>28</v>
      </c>
      <c r="C11" s="63" t="s">
        <v>40</v>
      </c>
      <c r="D11" s="73" t="s">
        <v>44</v>
      </c>
      <c r="E11" s="63" t="s">
        <v>101</v>
      </c>
      <c r="F11" s="77">
        <f>'Шкафы и Оборудование'!D259</f>
        <v>0</v>
      </c>
      <c r="G11" s="77">
        <f>'Шкафы и Оборудование'!E259</f>
        <v>0</v>
      </c>
      <c r="H11" s="77">
        <f t="shared" si="0"/>
        <v>0</v>
      </c>
      <c r="I11" s="65" t="e">
        <f t="shared" si="1"/>
        <v>#DIV/0!</v>
      </c>
      <c r="J11" s="9"/>
      <c r="K11" s="66"/>
      <c r="L11" s="77">
        <v>0</v>
      </c>
      <c r="M11" s="10">
        <f t="shared" si="2"/>
        <v>0</v>
      </c>
      <c r="N11" s="1"/>
      <c r="O11" s="1"/>
      <c r="P11" s="84"/>
    </row>
    <row r="12" spans="1:16" s="85" customFormat="1" x14ac:dyDescent="0.25">
      <c r="A12" s="8" t="s">
        <v>35</v>
      </c>
      <c r="B12" s="74" t="s">
        <v>29</v>
      </c>
      <c r="C12" s="63" t="s">
        <v>40</v>
      </c>
      <c r="D12" s="73" t="s">
        <v>44</v>
      </c>
      <c r="E12" s="63" t="s">
        <v>101</v>
      </c>
      <c r="F12" s="77">
        <f>'Шкафы и Оборудование'!D260+'Шкафы и Оборудование'!D261</f>
        <v>0</v>
      </c>
      <c r="G12" s="77">
        <f>'Шкафы и Оборудование'!E260+'Шкафы и Оборудование'!E261</f>
        <v>0</v>
      </c>
      <c r="H12" s="77">
        <f t="shared" si="0"/>
        <v>0</v>
      </c>
      <c r="I12" s="65" t="e">
        <f t="shared" si="1"/>
        <v>#DIV/0!</v>
      </c>
      <c r="J12" s="9"/>
      <c r="K12" s="66"/>
      <c r="L12" s="77">
        <v>0</v>
      </c>
      <c r="M12" s="10">
        <f t="shared" si="2"/>
        <v>0</v>
      </c>
      <c r="N12" s="1"/>
      <c r="O12" s="1"/>
      <c r="P12" s="84"/>
    </row>
    <row r="13" spans="1:16" s="85" customFormat="1" x14ac:dyDescent="0.25">
      <c r="A13" s="8" t="s">
        <v>35</v>
      </c>
      <c r="B13" s="74" t="s">
        <v>30</v>
      </c>
      <c r="C13" s="63" t="s">
        <v>40</v>
      </c>
      <c r="D13" s="73" t="s">
        <v>44</v>
      </c>
      <c r="E13" s="63" t="s">
        <v>101</v>
      </c>
      <c r="F13" s="77">
        <f>'Шкафы и Оборудование'!D262</f>
        <v>0</v>
      </c>
      <c r="G13" s="77">
        <f>'Шкафы и Оборудование'!E262</f>
        <v>0</v>
      </c>
      <c r="H13" s="77">
        <f t="shared" si="0"/>
        <v>0</v>
      </c>
      <c r="I13" s="65" t="e">
        <f t="shared" si="1"/>
        <v>#DIV/0!</v>
      </c>
      <c r="J13" s="9"/>
      <c r="K13" s="66"/>
      <c r="L13" s="77">
        <v>0</v>
      </c>
      <c r="M13" s="10">
        <f t="shared" si="2"/>
        <v>0</v>
      </c>
      <c r="N13" s="1"/>
      <c r="O13" s="1"/>
      <c r="P13" s="84"/>
    </row>
    <row r="14" spans="1:16" s="85" customFormat="1" x14ac:dyDescent="0.25">
      <c r="A14" s="8" t="s">
        <v>35</v>
      </c>
      <c r="B14" s="74" t="s">
        <v>31</v>
      </c>
      <c r="C14" s="63" t="s">
        <v>40</v>
      </c>
      <c r="D14" s="73" t="s">
        <v>44</v>
      </c>
      <c r="E14" s="63" t="s">
        <v>101</v>
      </c>
      <c r="F14" s="77">
        <f>SUM('Шкафы и Оборудование'!D263:D274)</f>
        <v>0</v>
      </c>
      <c r="G14" s="77">
        <f>SUM('Шкафы и Оборудование'!E263:E274)</f>
        <v>0</v>
      </c>
      <c r="H14" s="77">
        <f t="shared" si="0"/>
        <v>0</v>
      </c>
      <c r="I14" s="65" t="e">
        <f t="shared" si="1"/>
        <v>#DIV/0!</v>
      </c>
      <c r="J14" s="9"/>
      <c r="K14" s="66"/>
      <c r="L14" s="77">
        <v>0</v>
      </c>
      <c r="M14" s="10">
        <f t="shared" si="2"/>
        <v>0</v>
      </c>
      <c r="N14" s="1"/>
      <c r="O14" s="1"/>
      <c r="P14" s="84"/>
    </row>
    <row r="15" spans="1:16" s="85" customFormat="1" x14ac:dyDescent="0.25">
      <c r="A15" s="8" t="s">
        <v>35</v>
      </c>
      <c r="B15" s="74" t="s">
        <v>25</v>
      </c>
      <c r="C15" s="63" t="s">
        <v>40</v>
      </c>
      <c r="D15" s="73" t="s">
        <v>44</v>
      </c>
      <c r="E15" s="63" t="s">
        <v>101</v>
      </c>
      <c r="F15" s="77">
        <f>SUM('Шкафы и Оборудование'!D277:D296)</f>
        <v>0</v>
      </c>
      <c r="G15" s="77">
        <f>SUM('Шкафы и Оборудование'!E277:E296)</f>
        <v>0</v>
      </c>
      <c r="H15" s="77">
        <f t="shared" si="0"/>
        <v>0</v>
      </c>
      <c r="I15" s="65" t="e">
        <f t="shared" si="1"/>
        <v>#DIV/0!</v>
      </c>
      <c r="J15" s="9"/>
      <c r="K15" s="66"/>
      <c r="L15" s="77">
        <v>0</v>
      </c>
      <c r="M15" s="10">
        <f t="shared" si="2"/>
        <v>0</v>
      </c>
      <c r="N15" s="1"/>
      <c r="O15" s="1"/>
      <c r="P15" s="84"/>
    </row>
    <row r="16" spans="1:16" s="85" customFormat="1" ht="16.5" thickBot="1" x14ac:dyDescent="0.3">
      <c r="A16" s="8" t="s">
        <v>35</v>
      </c>
      <c r="B16" s="74" t="s">
        <v>26</v>
      </c>
      <c r="C16" s="63" t="s">
        <v>40</v>
      </c>
      <c r="D16" s="73" t="s">
        <v>44</v>
      </c>
      <c r="E16" s="63" t="s">
        <v>101</v>
      </c>
      <c r="F16" s="77">
        <f>SUM('Шкафы и Оборудование'!D297:D299)</f>
        <v>0</v>
      </c>
      <c r="G16" s="77">
        <f>SUM('Шкафы и Оборудование'!E297:E299)</f>
        <v>0</v>
      </c>
      <c r="H16" s="77">
        <f t="shared" si="0"/>
        <v>0</v>
      </c>
      <c r="I16" s="65" t="e">
        <f t="shared" si="1"/>
        <v>#DIV/0!</v>
      </c>
      <c r="J16" s="9"/>
      <c r="K16" s="66"/>
      <c r="L16" s="77">
        <v>0</v>
      </c>
      <c r="M16" s="10">
        <f t="shared" si="2"/>
        <v>0</v>
      </c>
      <c r="N16" s="1"/>
      <c r="O16" s="1"/>
      <c r="P16" s="84"/>
    </row>
    <row r="17" spans="1:16" s="85" customFormat="1" ht="16.5" thickBot="1" x14ac:dyDescent="0.3">
      <c r="A17" s="252" t="s">
        <v>37</v>
      </c>
      <c r="B17" s="253"/>
      <c r="C17" s="253"/>
      <c r="D17" s="253"/>
      <c r="E17" s="253"/>
      <c r="F17" s="79">
        <f>SUM(F2:F16)</f>
        <v>4690</v>
      </c>
      <c r="G17" s="79">
        <f>SUM(G2:G16)</f>
        <v>0</v>
      </c>
      <c r="H17" s="79">
        <f>SUM(H2:H16)</f>
        <v>4690</v>
      </c>
      <c r="I17" s="80">
        <f>G17/F17</f>
        <v>0</v>
      </c>
      <c r="J17" s="81"/>
      <c r="K17" s="82"/>
      <c r="L17" s="79">
        <f>SUM(L2:L16)</f>
        <v>0</v>
      </c>
      <c r="M17" s="83">
        <f>IFERROR(SUM(L2:L16)/G17,)</f>
        <v>0</v>
      </c>
      <c r="N17" s="1"/>
      <c r="O17" s="1"/>
      <c r="P17" s="1"/>
    </row>
    <row r="18" spans="1:16" s="85" customFormat="1" x14ac:dyDescent="0.25">
      <c r="A18" s="2"/>
      <c r="B18" s="64"/>
      <c r="C18" s="64"/>
      <c r="D18" s="64"/>
      <c r="E18" s="1"/>
      <c r="F18" s="64"/>
      <c r="G18" s="64"/>
      <c r="H18" s="78"/>
      <c r="I18" s="3"/>
      <c r="J18" s="1"/>
      <c r="K18" s="4"/>
      <c r="L18" s="64"/>
      <c r="M18" s="3"/>
      <c r="N18" s="1"/>
      <c r="O18" s="1"/>
      <c r="P18" s="1"/>
    </row>
    <row r="19" spans="1:16" s="85" customFormat="1" x14ac:dyDescent="0.25">
      <c r="A19" s="87" t="s">
        <v>115</v>
      </c>
      <c r="B19" s="64"/>
      <c r="C19" s="64"/>
      <c r="D19" s="64"/>
      <c r="E19" s="1"/>
      <c r="F19" s="64"/>
      <c r="G19" s="64"/>
      <c r="H19" s="78"/>
      <c r="I19" s="3"/>
      <c r="J19" s="1"/>
      <c r="K19" s="4"/>
      <c r="L19" s="64"/>
      <c r="M19" s="3"/>
      <c r="N19" s="1"/>
      <c r="O19" s="1"/>
      <c r="P19" s="1"/>
    </row>
  </sheetData>
  <sheetProtection selectLockedCells="1" selectUnlockedCells="1"/>
  <autoFilter ref="A1:M19"/>
  <mergeCells count="1">
    <mergeCell ref="A17:E17"/>
  </mergeCells>
  <pageMargins left="0.70866141732283472" right="0.70866141732283472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</vt:lpstr>
      <vt:lpstr>Сводка укрупненная по секциям</vt:lpstr>
      <vt:lpstr>Шкафы и переферия</vt:lpstr>
      <vt:lpstr>справка1</vt:lpstr>
      <vt:lpstr>Шкафы и Оборудование</vt:lpstr>
      <vt:lpstr>Справка оборудование</vt:lpstr>
      <vt:lpstr>Справка!Print_Area</vt:lpstr>
      <vt:lpstr>'Справка оборудование'!Print_Area</vt:lpstr>
      <vt:lpstr>Справка!Print_Titles</vt:lpstr>
      <vt:lpstr>'Справка оборудование'!Print_Titles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2023-12-14T13:39:34Z</dcterms:modified>
</cp:coreProperties>
</file>