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саев\Desktop\ПэоРома\Отчеты\14-ф\2023 г\"/>
    </mc:Choice>
  </mc:AlternateContent>
  <bookViews>
    <workbookView xWindow="0" yWindow="0" windowWidth="28800" windowHeight="1213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E17" i="1" l="1"/>
  <c r="B22" i="1"/>
  <c r="B5" i="1"/>
  <c r="B8" i="1"/>
  <c r="B15" i="1"/>
  <c r="B12" i="1"/>
  <c r="E12" i="1"/>
  <c r="E13" i="1"/>
  <c r="E14" i="1"/>
  <c r="E15" i="1"/>
  <c r="E16" i="1"/>
  <c r="E11" i="1"/>
  <c r="F11" i="1" l="1"/>
  <c r="H16" i="1" l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7" i="1" l="1"/>
  <c r="H17" i="1"/>
  <c r="G17" i="1"/>
</calcChain>
</file>

<file path=xl/comments1.xml><?xml version="1.0" encoding="utf-8"?>
<comments xmlns="http://schemas.openxmlformats.org/spreadsheetml/2006/main">
  <authors>
    <author>Исаев</author>
  </authors>
  <commentList>
    <comment ref="E14" authorId="0" shapeId="0">
      <text>
        <r>
          <rPr>
            <b/>
            <sz val="9"/>
            <color indexed="81"/>
            <rFont val="Tahoma"/>
            <charset val="204"/>
          </rPr>
          <t>Сюда нужно собрать все суммы 226 стац и 227 стац</t>
        </r>
      </text>
    </comment>
    <comment ref="E15" authorId="0" shapeId="0">
      <text>
        <r>
          <rPr>
            <b/>
            <sz val="9"/>
            <color indexed="81"/>
            <rFont val="Tahoma"/>
            <charset val="204"/>
          </rPr>
          <t>Сюда собрать все суммы 266 стац</t>
        </r>
      </text>
    </comment>
  </commentList>
</comments>
</file>

<file path=xl/sharedStrings.xml><?xml version="1.0" encoding="utf-8"?>
<sst xmlns="http://schemas.openxmlformats.org/spreadsheetml/2006/main" count="24" uniqueCount="22">
  <si>
    <t>Оборотно-сальдовая ведомость по счету 18 за 1 квартал 2023 г.</t>
  </si>
  <si>
    <t>18</t>
  </si>
  <si>
    <t>7</t>
  </si>
  <si>
    <t>стац</t>
  </si>
  <si>
    <t>апп</t>
  </si>
  <si>
    <t>стацзам</t>
  </si>
  <si>
    <t>скорая</t>
  </si>
  <si>
    <t>.09010000000000111 стац</t>
  </si>
  <si>
    <t>211 стац</t>
  </si>
  <si>
    <t>266 стац</t>
  </si>
  <si>
    <t>.09010000000000112 стац</t>
  </si>
  <si>
    <t>212 стац</t>
  </si>
  <si>
    <t>214 стац</t>
  </si>
  <si>
    <t>226 стац</t>
  </si>
  <si>
    <t>.09010000000000119 стац</t>
  </si>
  <si>
    <t>213 стац</t>
  </si>
  <si>
    <t>.09010000000000244 стац</t>
  </si>
  <si>
    <t>221 стац</t>
  </si>
  <si>
    <t>223 стац</t>
  </si>
  <si>
    <t>225 стац</t>
  </si>
  <si>
    <t>227 стац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</si>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</sst>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1"/>
      <name val="Tahoma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/>
      <top style="thin">
        <color rgb="FFE6E6E6"/>
      </top>
      <bottom style="thin">
        <color rgb="FFE6E6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4" fontId="0" fillId="0" borderId="3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right" vertical="top" wrapText="1"/>
    </xf>
    <xf numFmtId="0" fontId="1" fillId="0" borderId="0" xfId="0" applyFont="1" applyAlignment="1">
      <alignment horizontal="left" wrapText="1"/>
    </xf>
    <xf numFmtId="4" fontId="0" fillId="0" borderId="0" xfId="0" applyNumberFormat="1" applyBorder="1" applyAlignment="1">
      <alignment horizontal="right" vertical="top" wrapText="1"/>
    </xf>
    <xf numFmtId="4" fontId="0" fillId="4" borderId="0" xfId="0" applyNumberFormat="1" applyFill="1" applyBorder="1" applyAlignment="1">
      <alignment horizontal="right" vertical="top" wrapText="1"/>
    </xf>
    <xf numFmtId="4" fontId="0" fillId="2" borderId="0" xfId="0" applyNumberFormat="1" applyFill="1" applyBorder="1" applyAlignment="1">
      <alignment horizontal="righ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0" fillId="4" borderId="1" xfId="0" applyFill="1" applyBorder="1" applyAlignment="1">
      <alignment horizontal="left" vertical="top" wrapText="1" indent="6"/>
    </xf>
    <xf numFmtId="49" fontId="0" fillId="4" borderId="1" xfId="0" applyNumberFormat="1" applyFill="1" applyBorder="1" applyAlignment="1">
      <alignment horizontal="left" vertical="top" wrapText="1" indent="4"/>
    </xf>
    <xf numFmtId="49" fontId="0" fillId="2" borderId="1" xfId="0" applyNumberForma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2"/>
    </xf>
    <xf numFmtId="0" fontId="1" fillId="0" borderId="0" xfId="0" applyFont="1" applyAlignment="1">
      <alignment horizontal="left" wrapText="1"/>
    </xf>
    <xf numFmtId="0" fontId="0" fillId="0" borderId="3" xfId="0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top" wrapText="1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5" borderId="0" xfId="0" applyFill="1" applyAlignment="1">
      <alignment horizontal="center"/>
    </xf>
    <xf numFmtId="4" fontId="0" fillId="5" borderId="0" xfId="0" applyNumberFormat="1" applyFill="1" applyAlignment="1">
      <alignment horizontal="right"/>
    </xf>
  </cellXfs>
  <cellStyles count="2">
    <cellStyle name="Обычный" xfId="0" builtinId="0"/>
    <cellStyle name="Обычный 2 10" xfId="1"/>
  </cellStyles>
  <dxfs count="0"/>
  <tableStyles count="0" defaultTableStyle="TableStyleMedium9" defaultPivotStyle="PivotStyleLight16"/>
  <colors>
    <mruColors>
      <color rgb="FFFCE4D6"/>
      <color rgb="FFE2EFDA"/>
      <color rgb="FFE4DFE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C22"/>
  <sheetViews>
    <sheetView tabSelected="1" topLeftCell="A2" zoomScale="110" zoomScaleNormal="110" workbookViewId="0">
      <selection activeCell="G23" sqref="G23"/>
    </sheetView>
  </sheetViews>
  <sheetFormatPr defaultColWidth="10.5" defaultRowHeight="11.45" customHeight="1" x14ac:dyDescent="0.2"/>
  <cols>
    <col min="1" max="1" width="50" style="1" customWidth="1"/>
    <col min="2" max="2" width="29.83203125" style="1" customWidth="1"/>
    <col min="3" max="8" width="27.5" style="1" customWidth="1"/>
    <col min="9" max="9" width="7.33203125" style="1" customWidth="1"/>
  </cols>
  <sheetData>
    <row r="1" spans="1:9" ht="15.95" customHeight="1" x14ac:dyDescent="0.25">
      <c r="A1" s="21" t="s">
        <v>0</v>
      </c>
      <c r="B1" s="21"/>
      <c r="C1" s="15"/>
      <c r="D1" s="15"/>
      <c r="E1" s="15"/>
      <c r="F1" s="15"/>
      <c r="G1" s="15"/>
      <c r="H1" s="15"/>
      <c r="I1" s="5"/>
    </row>
    <row r="2" spans="1:9" s="1" customFormat="1" ht="2.1" customHeight="1" x14ac:dyDescent="0.2"/>
    <row r="3" spans="1:9" ht="11.1" customHeight="1" x14ac:dyDescent="0.2">
      <c r="A3" s="13" t="s">
        <v>1</v>
      </c>
      <c r="B3" s="9"/>
      <c r="C3" s="17"/>
      <c r="D3" s="17"/>
      <c r="E3" s="17"/>
      <c r="F3" s="17"/>
      <c r="G3" s="17"/>
      <c r="H3" s="17"/>
      <c r="I3" s="6"/>
    </row>
    <row r="4" spans="1:9" ht="11.1" customHeight="1" x14ac:dyDescent="0.2">
      <c r="A4" s="14" t="s">
        <v>2</v>
      </c>
      <c r="B4" s="9"/>
      <c r="C4" s="17"/>
      <c r="D4" s="17"/>
      <c r="E4" s="17"/>
      <c r="F4" s="17"/>
      <c r="G4" s="17"/>
      <c r="H4" s="17"/>
      <c r="I4" s="6"/>
    </row>
    <row r="5" spans="1:9" ht="11.25" customHeight="1" x14ac:dyDescent="0.2">
      <c r="A5" s="11" t="s">
        <v>7</v>
      </c>
      <c r="B5" s="4">
        <f>SUM(B6:B7)</f>
        <v>223058641.13</v>
      </c>
      <c r="C5" s="7"/>
      <c r="D5" s="7"/>
      <c r="E5" s="7"/>
      <c r="F5" s="7"/>
      <c r="G5" s="7"/>
      <c r="H5" s="7"/>
      <c r="I5" s="7"/>
    </row>
    <row r="6" spans="1:9" ht="12" customHeight="1" x14ac:dyDescent="0.2">
      <c r="A6" s="10" t="s">
        <v>8</v>
      </c>
      <c r="B6" s="4">
        <v>221687642.87</v>
      </c>
      <c r="C6" s="7"/>
      <c r="D6" s="7"/>
      <c r="E6" s="7"/>
      <c r="F6" s="7"/>
      <c r="G6" s="7"/>
      <c r="H6" s="7"/>
      <c r="I6" s="7"/>
    </row>
    <row r="7" spans="1:9" ht="12" customHeight="1" x14ac:dyDescent="0.2">
      <c r="A7" s="10" t="s">
        <v>9</v>
      </c>
      <c r="B7" s="4">
        <v>1370998.26</v>
      </c>
      <c r="C7" s="7"/>
      <c r="D7" s="7"/>
      <c r="E7" s="7"/>
      <c r="F7" s="7"/>
      <c r="G7" s="7"/>
      <c r="H7" s="7"/>
      <c r="I7" s="7"/>
    </row>
    <row r="8" spans="1:9" ht="12" customHeight="1" x14ac:dyDescent="0.2">
      <c r="A8" s="11" t="s">
        <v>10</v>
      </c>
      <c r="B8" s="4">
        <f>SUM(B9:B11)</f>
        <v>1685736.79</v>
      </c>
      <c r="C8" s="7"/>
      <c r="D8" s="7"/>
      <c r="E8" s="7"/>
      <c r="F8" s="7"/>
      <c r="G8" s="7"/>
      <c r="H8" s="7"/>
      <c r="I8" s="7"/>
    </row>
    <row r="9" spans="1:9" ht="12" customHeight="1" x14ac:dyDescent="0.2">
      <c r="A9" s="10" t="s">
        <v>11</v>
      </c>
      <c r="B9" s="4">
        <v>3600</v>
      </c>
      <c r="C9" s="7"/>
      <c r="D9" s="7"/>
      <c r="E9" s="7"/>
      <c r="F9" s="7"/>
      <c r="G9" s="7"/>
      <c r="H9" s="7"/>
      <c r="I9" s="7"/>
    </row>
    <row r="10" spans="1:9" ht="11.25" x14ac:dyDescent="0.2">
      <c r="A10" s="10" t="s">
        <v>12</v>
      </c>
      <c r="B10" s="4">
        <v>1381821.71</v>
      </c>
      <c r="C10" s="7"/>
      <c r="D10" s="16"/>
      <c r="E10" s="18" t="s">
        <v>3</v>
      </c>
      <c r="F10" s="19" t="s">
        <v>4</v>
      </c>
      <c r="G10" s="20" t="s">
        <v>5</v>
      </c>
      <c r="H10" s="3" t="s">
        <v>6</v>
      </c>
      <c r="I10" s="7"/>
    </row>
    <row r="11" spans="1:9" ht="12" customHeight="1" x14ac:dyDescent="0.2">
      <c r="A11" s="10" t="s">
        <v>13</v>
      </c>
      <c r="B11" s="4">
        <v>300315.08</v>
      </c>
      <c r="C11" s="7"/>
      <c r="D11" s="16">
        <v>211</v>
      </c>
      <c r="E11" s="2">
        <f xml:space="preserve"> IFERROR(VLOOKUP(CONCATENATE(D11," ",$E$10),$A$5:$B$20,2,FALSE),0)</f>
        <v>221687642.87</v>
      </c>
      <c r="F11" s="2">
        <f xml:space="preserve"> IFERROR(VLOOKUP(CONCATENATE(D11," ",#REF!),$A$3:$A$16,2,FALSE),0)</f>
        <v>0</v>
      </c>
      <c r="G11" s="2">
        <f xml:space="preserve"> IFERROR(VLOOKUP(CONCATENATE(D11," ",#REF!),$A$3:$A$16,2,FALSE),0)</f>
        <v>0</v>
      </c>
      <c r="H11" s="2">
        <f xml:space="preserve"> IFERROR(VLOOKUP(CONCATENATE(D11," ",#REF!),$A$3:$A$16,2,FALSE),0)</f>
        <v>0</v>
      </c>
      <c r="I11" s="7"/>
    </row>
    <row r="12" spans="1:9" ht="12" customHeight="1" x14ac:dyDescent="0.2">
      <c r="A12" s="12" t="s">
        <v>14</v>
      </c>
      <c r="B12" s="4">
        <f>SUM(B13:B14)</f>
        <v>100065491422.47</v>
      </c>
      <c r="C12" s="7"/>
      <c r="D12" s="16">
        <v>213</v>
      </c>
      <c r="E12" s="2">
        <f t="shared" ref="E12:E16" si="0" xml:space="preserve"> IFERROR(VLOOKUP(CONCATENATE(D12," ",$E$10),$A$5:$B$20,2,FALSE),0)</f>
        <v>65491422.469999999</v>
      </c>
      <c r="F12" s="2">
        <f xml:space="preserve"> IFERROR(VLOOKUP(CONCATENATE(D12," ",#REF!),$A$3:$A$16,2,FALSE),0)</f>
        <v>0</v>
      </c>
      <c r="G12" s="2">
        <f xml:space="preserve"> IFERROR(VLOOKUP(CONCATENATE(D12," ",#REF!),$A$3:$A$16,2,FALSE),0)</f>
        <v>0</v>
      </c>
      <c r="H12" s="2">
        <f xml:space="preserve"> IFERROR(VLOOKUP(CONCATENATE(D12," ",#REF!),$A$3:$A$16,2,FALSE),0)</f>
        <v>0</v>
      </c>
      <c r="I12" s="8"/>
    </row>
    <row r="13" spans="1:9" ht="12" customHeight="1" x14ac:dyDescent="0.2">
      <c r="A13" s="10" t="s">
        <v>15</v>
      </c>
      <c r="B13" s="4">
        <v>65491422.469999999</v>
      </c>
      <c r="C13" s="7"/>
      <c r="D13" s="16">
        <v>225</v>
      </c>
      <c r="E13" s="2">
        <f t="shared" si="0"/>
        <v>6183804.2699999996</v>
      </c>
      <c r="F13" s="2">
        <f xml:space="preserve"> IFERROR(VLOOKUP(CONCATENATE(D13," ",#REF!),$A$3:$A$16,2,FALSE),0)</f>
        <v>0</v>
      </c>
      <c r="G13" s="2">
        <f xml:space="preserve"> IFERROR(VLOOKUP(CONCATENATE(D13," ",#REF!),$A$3:$A$16,2,FALSE),0)</f>
        <v>0</v>
      </c>
      <c r="H13" s="2">
        <f xml:space="preserve"> IFERROR(VLOOKUP(CONCATENATE(D13," ",#REF!),$A$3:$A$16,2,FALSE),0)</f>
        <v>0</v>
      </c>
      <c r="I13" s="7"/>
    </row>
    <row r="14" spans="1:9" ht="12" customHeight="1" x14ac:dyDescent="0.2">
      <c r="A14" s="10" t="s">
        <v>9</v>
      </c>
      <c r="B14" s="4">
        <v>100000000000</v>
      </c>
      <c r="C14" s="7"/>
      <c r="D14" s="16">
        <v>226.227</v>
      </c>
      <c r="E14" s="2">
        <f t="shared" si="0"/>
        <v>0</v>
      </c>
      <c r="F14" s="2">
        <f xml:space="preserve"> IFERROR(VLOOKUP(CONCATENATE(D14," ",#REF!),$A$3:$A$16,2,FALSE),0)</f>
        <v>0</v>
      </c>
      <c r="G14" s="2">
        <f xml:space="preserve"> IFERROR(VLOOKUP(CONCATENATE(D14," ",#REF!),$A$3:$A$16,2,FALSE),0)</f>
        <v>0</v>
      </c>
      <c r="H14" s="2">
        <f xml:space="preserve"> IFERROR(VLOOKUP(CONCATENATE(D14," ",#REF!),$A$3:$A$16,2,FALSE),0)</f>
        <v>0</v>
      </c>
      <c r="I14" s="7"/>
    </row>
    <row r="15" spans="1:9" ht="12" customHeight="1" x14ac:dyDescent="0.2">
      <c r="A15" s="11" t="s">
        <v>16</v>
      </c>
      <c r="B15" s="4">
        <f>SUM(B16:B20)</f>
        <v>15872275.529999999</v>
      </c>
      <c r="C15" s="7"/>
      <c r="D15" s="16">
        <v>266</v>
      </c>
      <c r="E15" s="2">
        <f t="shared" si="0"/>
        <v>1370998.26</v>
      </c>
      <c r="F15" s="2">
        <f xml:space="preserve"> IFERROR(VLOOKUP(CONCATENATE(D15," ",#REF!),$A$3:$A$16,2,FALSE),0)</f>
        <v>0</v>
      </c>
      <c r="G15" s="2">
        <f xml:space="preserve"> IFERROR(VLOOKUP(CONCATENATE(D15," ",#REF!),$A$3:$A$16,2,FALSE),0)</f>
        <v>0</v>
      </c>
      <c r="H15" s="2">
        <f xml:space="preserve"> IFERROR(VLOOKUP(CONCATENATE(D15," ",#REF!),$A$3:$A$16,2,FALSE),0)</f>
        <v>0</v>
      </c>
      <c r="I15" s="7"/>
    </row>
    <row r="16" spans="1:9" ht="21.75" customHeight="1" x14ac:dyDescent="0.2">
      <c r="A16" s="10" t="s">
        <v>17</v>
      </c>
      <c r="B16" s="4">
        <v>963637.87</v>
      </c>
      <c r="C16" s="7"/>
      <c r="D16" s="16">
        <v>291</v>
      </c>
      <c r="E16" s="2">
        <f t="shared" si="0"/>
        <v>0</v>
      </c>
      <c r="F16" s="2">
        <f xml:space="preserve"> IFERROR(VLOOKUP(CONCATENATE(D16," ",#REF!),$A$3:$A$16,2,FALSE),0)</f>
        <v>0</v>
      </c>
      <c r="G16" s="2">
        <f xml:space="preserve"> IFERROR(VLOOKUP(CONCATENATE(D16," ",#REF!),$A$3:$A$16,2,FALSE),0)</f>
        <v>0</v>
      </c>
      <c r="H16" s="2">
        <f xml:space="preserve"> IFERROR(VLOOKUP(CONCATENATE(D16," ",#REF!),$A$3:$A$16,2,FALSE),0)</f>
        <v>0</v>
      </c>
      <c r="I16" s="7"/>
    </row>
    <row r="17" spans="1:9" ht="12" customHeight="1" x14ac:dyDescent="0.2">
      <c r="A17" s="10" t="s">
        <v>18</v>
      </c>
      <c r="B17" s="4">
        <v>2322575.42</v>
      </c>
      <c r="C17" s="7"/>
      <c r="D17" s="16"/>
      <c r="E17" s="2">
        <f>SUM(E11:E16)</f>
        <v>294733867.87</v>
      </c>
      <c r="F17" s="2">
        <f t="shared" ref="F17:H17" si="1">SUM(F11:F16)</f>
        <v>0</v>
      </c>
      <c r="G17" s="2">
        <f t="shared" si="1"/>
        <v>0</v>
      </c>
      <c r="H17" s="2">
        <f t="shared" si="1"/>
        <v>0</v>
      </c>
      <c r="I17" s="7"/>
    </row>
    <row r="18" spans="1:9" ht="14.25" customHeight="1" x14ac:dyDescent="0.2">
      <c r="A18" s="10" t="s">
        <v>19</v>
      </c>
      <c r="B18" s="4">
        <v>6183804.2699999996</v>
      </c>
      <c r="C18" s="7"/>
      <c r="D18" s="7"/>
      <c r="E18" s="7"/>
      <c r="F18" s="7"/>
      <c r="G18" s="7"/>
      <c r="H18" s="7"/>
      <c r="I18" s="7"/>
    </row>
    <row r="19" spans="1:9" ht="11.25" customHeight="1" x14ac:dyDescent="0.2">
      <c r="A19" s="10" t="s">
        <v>13</v>
      </c>
      <c r="B19" s="4">
        <v>6264335.6500000004</v>
      </c>
      <c r="C19" s="7"/>
      <c r="D19" s="7"/>
      <c r="E19" s="7"/>
      <c r="F19" s="7"/>
      <c r="G19" s="7"/>
      <c r="H19" s="7"/>
      <c r="I19" s="7"/>
    </row>
    <row r="20" spans="1:9" ht="11.45" customHeight="1" x14ac:dyDescent="0.2">
      <c r="A20" s="10" t="s">
        <v>20</v>
      </c>
      <c r="B20" s="4">
        <v>137922.32</v>
      </c>
    </row>
    <row r="22" spans="1:9" ht="11.45" customHeight="1" x14ac:dyDescent="0.2">
      <c r="A22" s="22" t="s">
        <v>21</v>
      </c>
      <c r="B22" s="23">
        <f>B15+B12+B8+B5</f>
        <v>100306108075.92</v>
      </c>
    </row>
  </sheetData>
  <mergeCells count="1">
    <mergeCell ref="A1:B1"/>
  </mergeCells>
  <pageMargins left="0.39370078740157483" right="0.39370078740157483" top="0.39370078740157483" bottom="0.39370078740157483" header="0" footer="0"/>
  <pageSetup paperSize="9" fitToHeight="0" pageOrder="overThenDown" orientation="portrait" r:id="rId1"/>
  <headerFooter>
    <oddFooter>&amp;L&amp;"Arial,normal"&amp;8                                &amp;C&amp;"Arial,normal"&amp;8&amp;P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Исаев</cp:lastModifiedBy>
  <cp:lastPrinted>2023-07-12T13:21:35Z</cp:lastPrinted>
  <dcterms:modified xsi:type="dcterms:W3CDTF">2023-12-04T07:22:22Z</dcterms:modified>
</cp:coreProperties>
</file>