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Виды спорта\Дартс\"/>
    </mc:Choice>
  </mc:AlternateContent>
  <bookViews>
    <workbookView xWindow="0" yWindow="0" windowWidth="24000" windowHeight="9630"/>
  </bookViews>
  <sheets>
    <sheet name="дартс" sheetId="1" r:id="rId1"/>
    <sheet name="общее дартс" sheetId="2" r:id="rId2"/>
  </sheets>
  <definedNames>
    <definedName name="_xlnm._FilterDatabase" localSheetId="1" hidden="1">'общее дартс'!$A$4:$D$32</definedName>
    <definedName name="_xlnm.Print_Area" localSheetId="0">дартс!$A$1:$DJ$152</definedName>
  </definedNames>
  <calcPr calcId="162913"/>
</workbook>
</file>

<file path=xl/calcChain.xml><?xml version="1.0" encoding="utf-8"?>
<calcChain xmlns="http://schemas.openxmlformats.org/spreadsheetml/2006/main">
  <c r="AE13" i="1" l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V17" i="1"/>
  <c r="AF17" i="1" s="1"/>
  <c r="AV18" i="1"/>
  <c r="AF18" i="1" s="1"/>
  <c r="AV22" i="1"/>
  <c r="AF22" i="1" s="1"/>
  <c r="AV23" i="1"/>
  <c r="AF23" i="1" s="1"/>
  <c r="AV24" i="1"/>
  <c r="AF24" i="1" s="1"/>
  <c r="AV25" i="1"/>
  <c r="AF25" i="1" s="1"/>
  <c r="AV26" i="1"/>
  <c r="AF26" i="1" s="1"/>
  <c r="AV27" i="1"/>
  <c r="AF27" i="1" s="1"/>
  <c r="AV28" i="1"/>
  <c r="AF28" i="1" s="1"/>
  <c r="AV29" i="1"/>
  <c r="AF29" i="1" s="1"/>
  <c r="AV30" i="1"/>
  <c r="AF30" i="1" s="1"/>
  <c r="AV31" i="1"/>
  <c r="AF31" i="1" s="1"/>
  <c r="AV32" i="1"/>
  <c r="AF32" i="1" s="1"/>
  <c r="AV33" i="1"/>
  <c r="AF33" i="1" s="1"/>
  <c r="AV34" i="1"/>
  <c r="AF34" i="1" s="1"/>
  <c r="AV35" i="1"/>
  <c r="AF35" i="1" s="1"/>
  <c r="AV36" i="1"/>
  <c r="AF36" i="1" s="1"/>
  <c r="AV37" i="1"/>
  <c r="AF37" i="1" s="1"/>
  <c r="AV38" i="1"/>
  <c r="AF38" i="1" s="1"/>
  <c r="AV39" i="1"/>
  <c r="AF39" i="1" s="1"/>
  <c r="AV40" i="1"/>
  <c r="AF40" i="1" s="1"/>
  <c r="AV41" i="1"/>
  <c r="AF41" i="1" s="1"/>
  <c r="AV42" i="1"/>
  <c r="AF42" i="1" s="1"/>
  <c r="AV43" i="1"/>
  <c r="AF43" i="1" s="1"/>
  <c r="AV44" i="1"/>
  <c r="AF44" i="1" s="1"/>
  <c r="AV45" i="1"/>
  <c r="AF45" i="1" s="1"/>
  <c r="AV46" i="1"/>
  <c r="AF46" i="1" s="1"/>
  <c r="AV47" i="1"/>
  <c r="AF47" i="1" s="1"/>
  <c r="AV48" i="1"/>
  <c r="AF48" i="1" s="1"/>
  <c r="AV49" i="1"/>
  <c r="AF49" i="1" s="1"/>
  <c r="AV50" i="1"/>
  <c r="AF50" i="1" s="1"/>
  <c r="AV51" i="1"/>
  <c r="AF51" i="1" s="1"/>
  <c r="AV52" i="1"/>
  <c r="AF52" i="1" s="1"/>
  <c r="AV53" i="1"/>
  <c r="AF53" i="1" s="1"/>
  <c r="AV54" i="1"/>
  <c r="AF54" i="1" s="1"/>
  <c r="AV55" i="1"/>
  <c r="AF55" i="1" s="1"/>
  <c r="AV56" i="1"/>
  <c r="AF56" i="1" s="1"/>
  <c r="AV57" i="1"/>
  <c r="AF57" i="1" s="1"/>
  <c r="AV58" i="1"/>
  <c r="AF58" i="1" s="1"/>
  <c r="AV59" i="1"/>
  <c r="AF59" i="1" s="1"/>
  <c r="AV60" i="1"/>
  <c r="AF60" i="1" s="1"/>
  <c r="AV61" i="1"/>
  <c r="AF61" i="1" s="1"/>
  <c r="AV62" i="1"/>
  <c r="AF62" i="1" s="1"/>
  <c r="AV63" i="1"/>
  <c r="AF63" i="1" s="1"/>
  <c r="AV64" i="1"/>
  <c r="AF64" i="1" s="1"/>
  <c r="AV65" i="1"/>
  <c r="AF65" i="1" s="1"/>
  <c r="AV66" i="1"/>
  <c r="AF66" i="1" s="1"/>
  <c r="AV67" i="1"/>
  <c r="AF67" i="1" s="1"/>
  <c r="AV68" i="1"/>
  <c r="AF68" i="1" s="1"/>
  <c r="AV69" i="1"/>
  <c r="AF69" i="1" s="1"/>
  <c r="AV70" i="1"/>
  <c r="AF70" i="1" s="1"/>
  <c r="AV71" i="1"/>
  <c r="AF71" i="1" s="1"/>
  <c r="AV72" i="1"/>
  <c r="AF72" i="1" s="1"/>
  <c r="AV73" i="1"/>
  <c r="AF73" i="1" s="1"/>
  <c r="AV74" i="1"/>
  <c r="AF74" i="1" s="1"/>
  <c r="AV75" i="1"/>
  <c r="AF75" i="1" s="1"/>
  <c r="AV76" i="1"/>
  <c r="AF76" i="1" s="1"/>
  <c r="AV77" i="1"/>
  <c r="AF77" i="1" s="1"/>
  <c r="AV78" i="1"/>
  <c r="AF78" i="1" s="1"/>
  <c r="AV79" i="1"/>
  <c r="AF79" i="1" s="1"/>
  <c r="AV80" i="1"/>
  <c r="AF80" i="1" s="1"/>
  <c r="AV81" i="1"/>
  <c r="AF81" i="1" s="1"/>
  <c r="AV82" i="1"/>
  <c r="AF82" i="1" s="1"/>
  <c r="AV83" i="1"/>
  <c r="AF83" i="1" s="1"/>
  <c r="AV84" i="1"/>
  <c r="AF84" i="1" s="1"/>
  <c r="AV85" i="1"/>
  <c r="AF85" i="1" s="1"/>
  <c r="AV86" i="1"/>
  <c r="AF86" i="1" s="1"/>
  <c r="AV87" i="1"/>
  <c r="AF87" i="1" s="1"/>
  <c r="AV88" i="1"/>
  <c r="AF88" i="1" s="1"/>
  <c r="AV89" i="1"/>
  <c r="AF89" i="1" s="1"/>
  <c r="AV90" i="1"/>
  <c r="AF90" i="1" s="1"/>
  <c r="AV91" i="1"/>
  <c r="AF91" i="1" s="1"/>
  <c r="AV92" i="1"/>
  <c r="AF92" i="1" s="1"/>
  <c r="AV93" i="1"/>
  <c r="AF93" i="1" s="1"/>
  <c r="AV94" i="1"/>
  <c r="AF94" i="1" s="1"/>
  <c r="AV95" i="1"/>
  <c r="AF95" i="1" s="1"/>
  <c r="AV96" i="1"/>
  <c r="AF96" i="1" s="1"/>
  <c r="AV97" i="1"/>
  <c r="AF97" i="1" s="1"/>
  <c r="AV98" i="1"/>
  <c r="AF98" i="1" s="1"/>
  <c r="AV99" i="1"/>
  <c r="AF99" i="1" s="1"/>
  <c r="AV100" i="1"/>
  <c r="AF100" i="1" s="1"/>
  <c r="AV101" i="1"/>
  <c r="AF101" i="1" s="1"/>
  <c r="AV102" i="1"/>
  <c r="AF102" i="1" s="1"/>
  <c r="AV103" i="1"/>
  <c r="AF103" i="1" s="1"/>
  <c r="AV104" i="1"/>
  <c r="AF104" i="1" s="1"/>
  <c r="AV105" i="1"/>
  <c r="AF105" i="1" s="1"/>
  <c r="AV106" i="1"/>
  <c r="AF106" i="1" s="1"/>
  <c r="AV107" i="1"/>
  <c r="AF107" i="1" s="1"/>
  <c r="AV108" i="1"/>
  <c r="AF108" i="1" s="1"/>
  <c r="AV109" i="1"/>
  <c r="AF109" i="1" s="1"/>
  <c r="AV110" i="1"/>
  <c r="AF110" i="1" s="1"/>
  <c r="AV111" i="1"/>
  <c r="AF111" i="1" s="1"/>
  <c r="AV112" i="1"/>
  <c r="AF112" i="1" s="1"/>
  <c r="AV113" i="1"/>
  <c r="AF113" i="1" s="1"/>
  <c r="AV114" i="1"/>
  <c r="AF114" i="1" s="1"/>
  <c r="AV115" i="1"/>
  <c r="AF115" i="1" s="1"/>
  <c r="AV116" i="1"/>
  <c r="AF116" i="1" s="1"/>
  <c r="AV117" i="1"/>
  <c r="AF117" i="1" s="1"/>
  <c r="AV118" i="1"/>
  <c r="AF118" i="1" s="1"/>
  <c r="AV119" i="1"/>
  <c r="AF119" i="1" s="1"/>
  <c r="AV120" i="1"/>
  <c r="AF120" i="1" s="1"/>
  <c r="AV121" i="1"/>
  <c r="AF121" i="1" s="1"/>
  <c r="AV122" i="1"/>
  <c r="AF122" i="1" s="1"/>
  <c r="AV123" i="1"/>
  <c r="AF123" i="1" s="1"/>
  <c r="AV124" i="1"/>
  <c r="AF124" i="1" s="1"/>
  <c r="AV125" i="1"/>
  <c r="AF125" i="1" s="1"/>
  <c r="AV126" i="1"/>
  <c r="AF126" i="1" s="1"/>
  <c r="AV127" i="1"/>
  <c r="AF127" i="1" s="1"/>
  <c r="AV128" i="1"/>
  <c r="AF128" i="1" s="1"/>
  <c r="AV129" i="1"/>
  <c r="AF129" i="1" s="1"/>
  <c r="AV130" i="1"/>
  <c r="AF130" i="1" s="1"/>
  <c r="AV131" i="1"/>
  <c r="AF131" i="1" s="1"/>
  <c r="AV132" i="1"/>
  <c r="AF132" i="1" s="1"/>
  <c r="AV133" i="1"/>
  <c r="AF133" i="1" s="1"/>
  <c r="AV134" i="1"/>
  <c r="AF134" i="1" s="1"/>
  <c r="AV135" i="1"/>
  <c r="AF135" i="1" s="1"/>
  <c r="AV136" i="1"/>
  <c r="AF136" i="1" s="1"/>
  <c r="AV137" i="1"/>
  <c r="AF137" i="1" s="1"/>
  <c r="AV138" i="1"/>
  <c r="AF138" i="1" s="1"/>
  <c r="AV139" i="1"/>
  <c r="AF139" i="1" s="1"/>
  <c r="AV140" i="1"/>
  <c r="AF140" i="1" s="1"/>
  <c r="AV141" i="1"/>
  <c r="AF141" i="1" s="1"/>
  <c r="AV142" i="1"/>
  <c r="AF142" i="1" s="1"/>
  <c r="AV143" i="1"/>
  <c r="AF143" i="1" s="1"/>
  <c r="AV144" i="1"/>
  <c r="AF144" i="1" s="1"/>
  <c r="AV145" i="1"/>
  <c r="AF145" i="1" s="1"/>
  <c r="AV146" i="1"/>
  <c r="AF146" i="1" s="1"/>
  <c r="AV147" i="1"/>
  <c r="AF147" i="1" s="1"/>
  <c r="AV148" i="1"/>
  <c r="AF148" i="1" s="1"/>
  <c r="AV149" i="1"/>
  <c r="AF149" i="1" s="1"/>
  <c r="AV150" i="1"/>
  <c r="AF150" i="1" s="1"/>
  <c r="AV151" i="1"/>
  <c r="AF151" i="1" s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2" i="1"/>
  <c r="AW123" i="1"/>
  <c r="AW124" i="1"/>
  <c r="AW125" i="1"/>
  <c r="AW126" i="1"/>
  <c r="AW127" i="1"/>
  <c r="AW128" i="1"/>
  <c r="AW129" i="1"/>
  <c r="AW130" i="1"/>
  <c r="AW131" i="1"/>
  <c r="AW132" i="1"/>
  <c r="AW133" i="1"/>
  <c r="AW134" i="1"/>
  <c r="AW135" i="1"/>
  <c r="AW136" i="1"/>
  <c r="AW137" i="1"/>
  <c r="AW138" i="1"/>
  <c r="AW139" i="1"/>
  <c r="AW140" i="1"/>
  <c r="AW141" i="1"/>
  <c r="AW142" i="1"/>
  <c r="AW143" i="1"/>
  <c r="AW144" i="1"/>
  <c r="AW145" i="1"/>
  <c r="AW146" i="1"/>
  <c r="AW147" i="1"/>
  <c r="AW148" i="1"/>
  <c r="AW149" i="1"/>
  <c r="AW150" i="1"/>
  <c r="AW151" i="1"/>
  <c r="AH132" i="1" l="1"/>
  <c r="BK132" i="1" s="1"/>
  <c r="AH112" i="1"/>
  <c r="AH92" i="1"/>
  <c r="BK92" i="1" s="1"/>
  <c r="AH32" i="1"/>
  <c r="AH72" i="1"/>
  <c r="AH52" i="1"/>
  <c r="AH147" i="1"/>
  <c r="BK147" i="1" s="1"/>
  <c r="AH127" i="1"/>
  <c r="BK127" i="1" s="1"/>
  <c r="AH107" i="1"/>
  <c r="BK107" i="1" s="1"/>
  <c r="AH87" i="1"/>
  <c r="BK87" i="1" s="1"/>
  <c r="AH67" i="1"/>
  <c r="AH47" i="1"/>
  <c r="AH27" i="1"/>
  <c r="AH142" i="1"/>
  <c r="BK142" i="1" s="1"/>
  <c r="AH122" i="1"/>
  <c r="BK122" i="1" s="1"/>
  <c r="AH102" i="1"/>
  <c r="BK102" i="1" s="1"/>
  <c r="AH82" i="1"/>
  <c r="BK82" i="1" s="1"/>
  <c r="AH62" i="1"/>
  <c r="AH42" i="1"/>
  <c r="AH137" i="1"/>
  <c r="BK137" i="1" s="1"/>
  <c r="AH117" i="1"/>
  <c r="BK117" i="1" s="1"/>
  <c r="AH97" i="1"/>
  <c r="BK97" i="1" s="1"/>
  <c r="AH77" i="1"/>
  <c r="BK77" i="1" s="1"/>
  <c r="AH57" i="1"/>
  <c r="AH37" i="1"/>
  <c r="BK112" i="1"/>
  <c r="B32" i="2" l="1"/>
  <c r="C32" i="2" s="1"/>
  <c r="B31" i="2"/>
  <c r="C31" i="2" s="1"/>
  <c r="B30" i="2"/>
  <c r="C30" i="2" s="1"/>
  <c r="B29" i="2"/>
  <c r="C29" i="2" s="1"/>
  <c r="B28" i="2"/>
  <c r="C28" i="2" s="1"/>
  <c r="B27" i="2"/>
  <c r="C27" i="2" s="1"/>
  <c r="B26" i="2"/>
  <c r="C26" i="2" s="1"/>
  <c r="B25" i="2"/>
  <c r="C25" i="2" s="1"/>
  <c r="B24" i="2"/>
  <c r="C24" i="2" s="1"/>
  <c r="B23" i="2"/>
  <c r="C23" i="2" s="1"/>
  <c r="B22" i="2"/>
  <c r="C22" i="2" s="1"/>
  <c r="B21" i="2"/>
  <c r="C21" i="2" s="1"/>
  <c r="B20" i="2"/>
  <c r="C20" i="2" s="1"/>
  <c r="B19" i="2"/>
  <c r="C19" i="2" s="1"/>
  <c r="B18" i="2"/>
  <c r="C18" i="2" s="1"/>
  <c r="B17" i="2"/>
  <c r="C17" i="2" s="1"/>
  <c r="B16" i="2"/>
  <c r="C16" i="2" s="1"/>
  <c r="B15" i="2"/>
  <c r="C15" i="2" s="1"/>
  <c r="B14" i="2"/>
  <c r="C14" i="2" s="1"/>
  <c r="B13" i="2"/>
  <c r="C13" i="2" s="1"/>
  <c r="B12" i="2"/>
  <c r="C12" i="2" s="1"/>
  <c r="B11" i="2"/>
  <c r="C11" i="2" s="1"/>
  <c r="B10" i="2"/>
  <c r="C10" i="2" s="1"/>
  <c r="B9" i="2"/>
  <c r="C9" i="2" s="1"/>
  <c r="B8" i="2"/>
  <c r="C8" i="2" s="1"/>
  <c r="B7" i="2"/>
  <c r="B6" i="2"/>
  <c r="B5" i="2"/>
  <c r="AE12" i="1"/>
  <c r="BK27" i="1" l="1"/>
  <c r="BK32" i="1"/>
  <c r="AU15" i="1" l="1"/>
  <c r="AU19" i="1"/>
  <c r="AU25" i="1"/>
  <c r="AU26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T18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2" i="1"/>
  <c r="AX62" i="1" l="1"/>
  <c r="AX42" i="1"/>
  <c r="AY37" i="1"/>
  <c r="AY57" i="1"/>
  <c r="AX22" i="1"/>
  <c r="AX142" i="1"/>
  <c r="AZ142" i="1"/>
  <c r="BD142" i="1"/>
  <c r="BB142" i="1"/>
  <c r="AX102" i="1"/>
  <c r="AZ102" i="1"/>
  <c r="BD102" i="1"/>
  <c r="BB102" i="1"/>
  <c r="AY117" i="1"/>
  <c r="BA117" i="1"/>
  <c r="BE117" i="1"/>
  <c r="BC117" i="1"/>
  <c r="AY77" i="1"/>
  <c r="BA77" i="1"/>
  <c r="BE77" i="1"/>
  <c r="BC77" i="1"/>
  <c r="BB137" i="1"/>
  <c r="AX137" i="1"/>
  <c r="AZ137" i="1"/>
  <c r="BD137" i="1"/>
  <c r="BB117" i="1"/>
  <c r="AX117" i="1"/>
  <c r="AZ117" i="1"/>
  <c r="BD117" i="1"/>
  <c r="BB97" i="1"/>
  <c r="AX97" i="1"/>
  <c r="AZ97" i="1"/>
  <c r="BD97" i="1"/>
  <c r="BB77" i="1"/>
  <c r="BD77" i="1"/>
  <c r="AX77" i="1"/>
  <c r="AZ77" i="1"/>
  <c r="AX57" i="1"/>
  <c r="AX37" i="1"/>
  <c r="BC132" i="1"/>
  <c r="AY132" i="1"/>
  <c r="BA132" i="1"/>
  <c r="BE132" i="1"/>
  <c r="BC112" i="1"/>
  <c r="AY112" i="1"/>
  <c r="BA112" i="1"/>
  <c r="BE112" i="1"/>
  <c r="BC92" i="1"/>
  <c r="AY92" i="1"/>
  <c r="BA92" i="1"/>
  <c r="BE92" i="1"/>
  <c r="AY72" i="1"/>
  <c r="AY52" i="1"/>
  <c r="AY32" i="1"/>
  <c r="AX122" i="1"/>
  <c r="AZ122" i="1"/>
  <c r="BD122" i="1"/>
  <c r="BB122" i="1"/>
  <c r="AY97" i="1"/>
  <c r="BA97" i="1"/>
  <c r="BE97" i="1"/>
  <c r="BC97" i="1"/>
  <c r="AX132" i="1"/>
  <c r="AZ132" i="1"/>
  <c r="BD132" i="1"/>
  <c r="BB132" i="1"/>
  <c r="AX112" i="1"/>
  <c r="AZ112" i="1"/>
  <c r="BD112" i="1"/>
  <c r="BB112" i="1"/>
  <c r="AX92" i="1"/>
  <c r="AZ92" i="1"/>
  <c r="BD92" i="1"/>
  <c r="BB92" i="1"/>
  <c r="AX72" i="1"/>
  <c r="AX52" i="1"/>
  <c r="AX32" i="1"/>
  <c r="AY147" i="1"/>
  <c r="BA147" i="1"/>
  <c r="BE147" i="1"/>
  <c r="BC147" i="1"/>
  <c r="AY127" i="1"/>
  <c r="BA127" i="1"/>
  <c r="BE127" i="1"/>
  <c r="BC127" i="1"/>
  <c r="AY107" i="1"/>
  <c r="BA107" i="1"/>
  <c r="BE107" i="1"/>
  <c r="BC107" i="1"/>
  <c r="AY87" i="1"/>
  <c r="BA87" i="1"/>
  <c r="BE87" i="1"/>
  <c r="BC87" i="1"/>
  <c r="AY67" i="1"/>
  <c r="AY47" i="1"/>
  <c r="AX82" i="1"/>
  <c r="AZ82" i="1"/>
  <c r="BD82" i="1"/>
  <c r="BB82" i="1"/>
  <c r="AY137" i="1"/>
  <c r="BA137" i="1"/>
  <c r="BE137" i="1"/>
  <c r="BC137" i="1"/>
  <c r="BB147" i="1"/>
  <c r="BD147" i="1"/>
  <c r="AX147" i="1"/>
  <c r="AZ147" i="1"/>
  <c r="BB127" i="1"/>
  <c r="AZ127" i="1"/>
  <c r="BD127" i="1"/>
  <c r="AX127" i="1"/>
  <c r="BB107" i="1"/>
  <c r="BD107" i="1"/>
  <c r="AX107" i="1"/>
  <c r="AZ107" i="1"/>
  <c r="BB87" i="1"/>
  <c r="AZ87" i="1"/>
  <c r="AX87" i="1"/>
  <c r="BD87" i="1"/>
  <c r="AX67" i="1"/>
  <c r="AX47" i="1"/>
  <c r="AX27" i="1"/>
  <c r="BC142" i="1"/>
  <c r="AY142" i="1"/>
  <c r="BA142" i="1"/>
  <c r="BE142" i="1"/>
  <c r="BC122" i="1"/>
  <c r="AY122" i="1"/>
  <c r="BA122" i="1"/>
  <c r="BE122" i="1"/>
  <c r="BC102" i="1"/>
  <c r="AY102" i="1"/>
  <c r="BA102" i="1"/>
  <c r="BE102" i="1"/>
  <c r="BC82" i="1"/>
  <c r="AY82" i="1"/>
  <c r="BA82" i="1"/>
  <c r="BE82" i="1"/>
  <c r="AY62" i="1"/>
  <c r="BG62" i="1" s="1"/>
  <c r="AY42" i="1"/>
  <c r="BF42" i="1" s="1"/>
  <c r="BB62" i="1"/>
  <c r="AZ62" i="1"/>
  <c r="BD62" i="1"/>
  <c r="BB42" i="1"/>
  <c r="AZ42" i="1"/>
  <c r="BD42" i="1"/>
  <c r="BB22" i="1"/>
  <c r="AZ22" i="1"/>
  <c r="BD22" i="1"/>
  <c r="BA57" i="1"/>
  <c r="BE57" i="1"/>
  <c r="BC57" i="1"/>
  <c r="BA37" i="1"/>
  <c r="BE37" i="1"/>
  <c r="BC37" i="1"/>
  <c r="BB72" i="1"/>
  <c r="AZ72" i="1"/>
  <c r="BD72" i="1"/>
  <c r="BB52" i="1"/>
  <c r="AZ52" i="1"/>
  <c r="BD52" i="1"/>
  <c r="BB32" i="1"/>
  <c r="AZ32" i="1"/>
  <c r="BD32" i="1"/>
  <c r="BA67" i="1"/>
  <c r="BE67" i="1"/>
  <c r="BC67" i="1"/>
  <c r="BA47" i="1"/>
  <c r="BE47" i="1"/>
  <c r="BC47" i="1"/>
  <c r="AZ67" i="1"/>
  <c r="BD67" i="1"/>
  <c r="BB67" i="1"/>
  <c r="AZ47" i="1"/>
  <c r="BD47" i="1"/>
  <c r="BB47" i="1"/>
  <c r="AZ27" i="1"/>
  <c r="BD27" i="1"/>
  <c r="BB27" i="1"/>
  <c r="BC62" i="1"/>
  <c r="BA62" i="1"/>
  <c r="BE62" i="1"/>
  <c r="BC42" i="1"/>
  <c r="BA42" i="1"/>
  <c r="BE42" i="1"/>
  <c r="AZ57" i="1"/>
  <c r="BD57" i="1"/>
  <c r="BB57" i="1"/>
  <c r="AZ37" i="1"/>
  <c r="BD37" i="1"/>
  <c r="BB37" i="1"/>
  <c r="BC72" i="1"/>
  <c r="BA72" i="1"/>
  <c r="BE72" i="1"/>
  <c r="BC52" i="1"/>
  <c r="BA52" i="1"/>
  <c r="BE52" i="1"/>
  <c r="BC32" i="1"/>
  <c r="BA32" i="1"/>
  <c r="BE32" i="1"/>
  <c r="C7" i="2"/>
  <c r="BG42" i="1" l="1"/>
  <c r="BJ67" i="1"/>
  <c r="BH67" i="1"/>
  <c r="BI67" i="1"/>
  <c r="BF127" i="1"/>
  <c r="BG127" i="1"/>
  <c r="BF62" i="1"/>
  <c r="BF32" i="1"/>
  <c r="BG32" i="1"/>
  <c r="BF97" i="1"/>
  <c r="BG97" i="1"/>
  <c r="BF117" i="1"/>
  <c r="BG117" i="1"/>
  <c r="BH57" i="1"/>
  <c r="BI57" i="1"/>
  <c r="BJ57" i="1"/>
  <c r="BJ47" i="1"/>
  <c r="BH47" i="1"/>
  <c r="BI47" i="1"/>
  <c r="BH62" i="1"/>
  <c r="BI62" i="1"/>
  <c r="BJ62" i="1"/>
  <c r="BF87" i="1"/>
  <c r="BG87" i="1"/>
  <c r="BF107" i="1"/>
  <c r="BG107" i="1"/>
  <c r="BF147" i="1"/>
  <c r="BG147" i="1"/>
  <c r="BG82" i="1"/>
  <c r="BF82" i="1"/>
  <c r="BF52" i="1"/>
  <c r="BG52" i="1"/>
  <c r="BI92" i="1"/>
  <c r="BJ92" i="1"/>
  <c r="BH92" i="1"/>
  <c r="BI112" i="1"/>
  <c r="BJ112" i="1"/>
  <c r="BH112" i="1"/>
  <c r="BI132" i="1"/>
  <c r="BJ132" i="1"/>
  <c r="BH132" i="1"/>
  <c r="BF57" i="1"/>
  <c r="BG57" i="1"/>
  <c r="BI32" i="1"/>
  <c r="BH32" i="1"/>
  <c r="BJ32" i="1"/>
  <c r="BJ107" i="1"/>
  <c r="BH107" i="1"/>
  <c r="BI107" i="1"/>
  <c r="BG122" i="1"/>
  <c r="BF122" i="1"/>
  <c r="BF137" i="1"/>
  <c r="BG137" i="1"/>
  <c r="BH37" i="1"/>
  <c r="BI37" i="1"/>
  <c r="BJ37" i="1"/>
  <c r="BI72" i="1"/>
  <c r="BJ72" i="1"/>
  <c r="BH72" i="1"/>
  <c r="BJ42" i="1"/>
  <c r="BH42" i="1"/>
  <c r="BI42" i="1"/>
  <c r="BF47" i="1"/>
  <c r="BG47" i="1"/>
  <c r="BJ87" i="1"/>
  <c r="BH87" i="1"/>
  <c r="BI87" i="1"/>
  <c r="BJ127" i="1"/>
  <c r="BH127" i="1"/>
  <c r="BI127" i="1"/>
  <c r="BF72" i="1"/>
  <c r="BG72" i="1"/>
  <c r="BF92" i="1"/>
  <c r="BG92" i="1"/>
  <c r="BF112" i="1"/>
  <c r="BG112" i="1"/>
  <c r="BF132" i="1"/>
  <c r="BG132" i="1"/>
  <c r="BH77" i="1"/>
  <c r="BI77" i="1"/>
  <c r="BJ77" i="1"/>
  <c r="BH102" i="1"/>
  <c r="BI102" i="1"/>
  <c r="BJ102" i="1"/>
  <c r="BH142" i="1"/>
  <c r="BI142" i="1"/>
  <c r="BJ142" i="1"/>
  <c r="BJ147" i="1"/>
  <c r="BH147" i="1"/>
  <c r="BI147" i="1"/>
  <c r="BH82" i="1"/>
  <c r="BI82" i="1"/>
  <c r="BJ82" i="1"/>
  <c r="BF37" i="1"/>
  <c r="BG37" i="1"/>
  <c r="BI52" i="1"/>
  <c r="BJ52" i="1"/>
  <c r="BH52" i="1"/>
  <c r="BF67" i="1"/>
  <c r="BG67" i="1"/>
  <c r="BH122" i="1"/>
  <c r="BI122" i="1"/>
  <c r="BJ122" i="1"/>
  <c r="BF77" i="1"/>
  <c r="BG77" i="1"/>
  <c r="BH97" i="1"/>
  <c r="BI97" i="1"/>
  <c r="BJ97" i="1"/>
  <c r="BH117" i="1"/>
  <c r="BI117" i="1"/>
  <c r="BJ117" i="1"/>
  <c r="BH137" i="1"/>
  <c r="BI137" i="1"/>
  <c r="BJ137" i="1"/>
  <c r="BG102" i="1"/>
  <c r="BF102" i="1"/>
  <c r="BG142" i="1"/>
  <c r="BF142" i="1"/>
  <c r="AG31" i="1"/>
  <c r="AG32" i="1"/>
  <c r="AG33" i="1"/>
  <c r="AG36" i="1"/>
  <c r="AG37" i="1"/>
  <c r="AG39" i="1"/>
  <c r="AG40" i="1"/>
  <c r="AG43" i="1"/>
  <c r="AG44" i="1"/>
  <c r="AG45" i="1"/>
  <c r="AG47" i="1"/>
  <c r="AG48" i="1"/>
  <c r="AG49" i="1"/>
  <c r="AG52" i="1"/>
  <c r="AG53" i="1"/>
  <c r="AG55" i="1"/>
  <c r="AG56" i="1"/>
  <c r="AG59" i="1"/>
  <c r="AG60" i="1"/>
  <c r="AG61" i="1"/>
  <c r="AG63" i="1"/>
  <c r="AG64" i="1"/>
  <c r="AG65" i="1"/>
  <c r="AG68" i="1"/>
  <c r="AG69" i="1"/>
  <c r="AG71" i="1"/>
  <c r="AG72" i="1"/>
  <c r="AG75" i="1"/>
  <c r="AG76" i="1"/>
  <c r="AG77" i="1"/>
  <c r="AG79" i="1"/>
  <c r="AG80" i="1"/>
  <c r="AG81" i="1"/>
  <c r="AG84" i="1"/>
  <c r="AG85" i="1"/>
  <c r="AG87" i="1"/>
  <c r="AG88" i="1"/>
  <c r="AG91" i="1"/>
  <c r="AG92" i="1"/>
  <c r="AG93" i="1"/>
  <c r="AG95" i="1"/>
  <c r="AG96" i="1"/>
  <c r="AG97" i="1"/>
  <c r="AG100" i="1"/>
  <c r="AG101" i="1"/>
  <c r="AG103" i="1"/>
  <c r="AG104" i="1"/>
  <c r="AG107" i="1"/>
  <c r="AG108" i="1"/>
  <c r="AG109" i="1"/>
  <c r="AG111" i="1"/>
  <c r="AG112" i="1"/>
  <c r="AG113" i="1"/>
  <c r="AG116" i="1"/>
  <c r="AG117" i="1"/>
  <c r="AG119" i="1"/>
  <c r="AG120" i="1"/>
  <c r="AG122" i="1"/>
  <c r="AG123" i="1"/>
  <c r="AG124" i="1"/>
  <c r="AG125" i="1"/>
  <c r="AG127" i="1"/>
  <c r="AG128" i="1"/>
  <c r="AG129" i="1"/>
  <c r="AG130" i="1"/>
  <c r="AG132" i="1"/>
  <c r="AG133" i="1"/>
  <c r="AG135" i="1"/>
  <c r="AG136" i="1"/>
  <c r="AG138" i="1"/>
  <c r="AG139" i="1"/>
  <c r="AG140" i="1"/>
  <c r="AG141" i="1"/>
  <c r="AG143" i="1"/>
  <c r="AG144" i="1"/>
  <c r="AG145" i="1"/>
  <c r="AG146" i="1"/>
  <c r="AG148" i="1"/>
  <c r="AG149" i="1"/>
  <c r="AG151" i="1"/>
  <c r="AG25" i="1"/>
  <c r="AG26" i="1"/>
  <c r="AG30" i="1"/>
  <c r="AG34" i="1"/>
  <c r="AG35" i="1"/>
  <c r="AG38" i="1"/>
  <c r="AG41" i="1"/>
  <c r="AG42" i="1"/>
  <c r="AG46" i="1"/>
  <c r="AG50" i="1"/>
  <c r="AG51" i="1"/>
  <c r="AG54" i="1"/>
  <c r="AG57" i="1"/>
  <c r="AG58" i="1"/>
  <c r="AG62" i="1"/>
  <c r="AG66" i="1"/>
  <c r="AG67" i="1"/>
  <c r="AG70" i="1"/>
  <c r="AG73" i="1"/>
  <c r="AG74" i="1"/>
  <c r="AG78" i="1"/>
  <c r="AG82" i="1"/>
  <c r="AG83" i="1"/>
  <c r="AG86" i="1"/>
  <c r="AG89" i="1"/>
  <c r="AG90" i="1"/>
  <c r="AG94" i="1"/>
  <c r="AG98" i="1"/>
  <c r="AG99" i="1"/>
  <c r="AG102" i="1"/>
  <c r="AG105" i="1"/>
  <c r="AG106" i="1"/>
  <c r="AG110" i="1"/>
  <c r="AG114" i="1"/>
  <c r="AG115" i="1"/>
  <c r="AG118" i="1"/>
  <c r="AG121" i="1"/>
  <c r="AG126" i="1"/>
  <c r="AG131" i="1"/>
  <c r="AG134" i="1"/>
  <c r="AG137" i="1"/>
  <c r="AG142" i="1"/>
  <c r="AG147" i="1"/>
  <c r="AG150" i="1"/>
  <c r="AU18" i="1"/>
  <c r="BK37" i="1"/>
  <c r="BK42" i="1"/>
  <c r="BK47" i="1"/>
  <c r="BK52" i="1"/>
  <c r="BK57" i="1"/>
  <c r="BK62" i="1"/>
  <c r="BK67" i="1"/>
  <c r="BK72" i="1"/>
  <c r="AT21" i="1" l="1"/>
  <c r="AU20" i="1"/>
  <c r="AT20" i="1"/>
  <c r="AT17" i="1"/>
  <c r="AX17" i="1" s="1"/>
  <c r="AU14" i="1"/>
  <c r="AU16" i="1"/>
  <c r="AT16" i="1"/>
  <c r="AU13" i="1"/>
  <c r="AT15" i="1"/>
  <c r="AT14" i="1"/>
  <c r="AT19" i="1"/>
  <c r="AU21" i="1"/>
  <c r="AG21" i="1"/>
  <c r="AU17" i="1"/>
  <c r="AU12" i="1"/>
  <c r="AT13" i="1"/>
  <c r="AU29" i="1"/>
  <c r="AU28" i="1"/>
  <c r="AU27" i="1"/>
  <c r="AU22" i="1"/>
  <c r="AU24" i="1"/>
  <c r="AU23" i="1"/>
  <c r="AL12" i="1"/>
  <c r="AL104" i="1"/>
  <c r="AM104" i="1"/>
  <c r="AO104" i="1"/>
  <c r="AP104" i="1"/>
  <c r="D16" i="2"/>
  <c r="D12" i="2"/>
  <c r="AY12" i="1" l="1"/>
  <c r="AX12" i="1"/>
  <c r="AY22" i="1"/>
  <c r="BF22" i="1" s="1"/>
  <c r="AY27" i="1"/>
  <c r="AY17" i="1"/>
  <c r="BG17" i="1" s="1"/>
  <c r="BA27" i="1"/>
  <c r="BE27" i="1"/>
  <c r="BC27" i="1"/>
  <c r="BA17" i="1"/>
  <c r="BE17" i="1"/>
  <c r="BC17" i="1"/>
  <c r="BE12" i="1"/>
  <c r="BC12" i="1"/>
  <c r="AZ17" i="1"/>
  <c r="BD17" i="1"/>
  <c r="BB17" i="1"/>
  <c r="BC22" i="1"/>
  <c r="BA22" i="1"/>
  <c r="BE22" i="1"/>
  <c r="BD12" i="1"/>
  <c r="BB12" i="1"/>
  <c r="AZ12" i="1"/>
  <c r="BA12" i="1"/>
  <c r="Y7" i="1"/>
  <c r="Y6" i="1"/>
  <c r="Y8" i="1"/>
  <c r="D32" i="2"/>
  <c r="D10" i="2"/>
  <c r="D13" i="2"/>
  <c r="D17" i="2"/>
  <c r="D21" i="2"/>
  <c r="D25" i="2"/>
  <c r="D26" i="2"/>
  <c r="D24" i="2"/>
  <c r="D9" i="2"/>
  <c r="D14" i="2"/>
  <c r="D18" i="2"/>
  <c r="D22" i="2"/>
  <c r="D27" i="2"/>
  <c r="D30" i="2"/>
  <c r="D20" i="2"/>
  <c r="D29" i="2"/>
  <c r="D11" i="2"/>
  <c r="D15" i="2"/>
  <c r="D19" i="2"/>
  <c r="D23" i="2"/>
  <c r="D28" i="2"/>
  <c r="D31" i="2"/>
  <c r="AQ104" i="1"/>
  <c r="L7" i="1"/>
  <c r="L6" i="1"/>
  <c r="L8" i="1"/>
  <c r="AR104" i="1"/>
  <c r="AS104" i="1"/>
  <c r="AI102" i="1"/>
  <c r="AI47" i="1"/>
  <c r="AI87" i="1"/>
  <c r="AI127" i="1"/>
  <c r="AI32" i="1"/>
  <c r="AI72" i="1"/>
  <c r="AI112" i="1"/>
  <c r="AI57" i="1"/>
  <c r="AI97" i="1"/>
  <c r="AI137" i="1"/>
  <c r="AI42" i="1"/>
  <c r="AI122" i="1"/>
  <c r="AI62" i="1"/>
  <c r="AI67" i="1"/>
  <c r="AI107" i="1"/>
  <c r="AI147" i="1"/>
  <c r="AI52" i="1"/>
  <c r="AI92" i="1"/>
  <c r="AI132" i="1"/>
  <c r="AI37" i="1"/>
  <c r="AI77" i="1"/>
  <c r="AI117" i="1"/>
  <c r="AI82" i="1"/>
  <c r="AI142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3" i="1"/>
  <c r="AL14" i="1"/>
  <c r="AL15" i="1"/>
  <c r="AM27" i="1"/>
  <c r="AO27" i="1"/>
  <c r="AP27" i="1"/>
  <c r="BG22" i="1" l="1"/>
  <c r="BG12" i="1"/>
  <c r="BF12" i="1"/>
  <c r="BF17" i="1"/>
  <c r="BI22" i="1"/>
  <c r="BH22" i="1"/>
  <c r="AH22" i="1" s="1"/>
  <c r="BK22" i="1" s="1"/>
  <c r="BJ22" i="1"/>
  <c r="BH17" i="1"/>
  <c r="BI17" i="1"/>
  <c r="BJ17" i="1"/>
  <c r="BJ27" i="1"/>
  <c r="BH27" i="1"/>
  <c r="BI27" i="1"/>
  <c r="BF27" i="1"/>
  <c r="BG27" i="1"/>
  <c r="BH12" i="1"/>
  <c r="BJ12" i="1"/>
  <c r="BI12" i="1"/>
  <c r="AS27" i="1"/>
  <c r="AR27" i="1"/>
  <c r="AG152" i="1"/>
  <c r="AG153" i="1"/>
  <c r="AG154" i="1"/>
  <c r="AG155" i="1"/>
  <c r="AG156" i="1"/>
  <c r="AG157" i="1"/>
  <c r="AH12" i="1" l="1"/>
  <c r="AH17" i="1"/>
  <c r="AM14" i="1"/>
  <c r="AO14" i="1"/>
  <c r="AP14" i="1"/>
  <c r="AM15" i="1"/>
  <c r="AO15" i="1"/>
  <c r="AP15" i="1"/>
  <c r="AM16" i="1"/>
  <c r="AO16" i="1"/>
  <c r="AP16" i="1"/>
  <c r="AM17" i="1"/>
  <c r="AO17" i="1"/>
  <c r="AP17" i="1"/>
  <c r="AM18" i="1"/>
  <c r="AO18" i="1"/>
  <c r="AP18" i="1"/>
  <c r="AM19" i="1"/>
  <c r="AO19" i="1"/>
  <c r="AP19" i="1"/>
  <c r="AM20" i="1"/>
  <c r="AO20" i="1"/>
  <c r="AP20" i="1"/>
  <c r="AM21" i="1"/>
  <c r="AO21" i="1"/>
  <c r="AP21" i="1"/>
  <c r="AM22" i="1"/>
  <c r="AO22" i="1"/>
  <c r="AP22" i="1"/>
  <c r="AM23" i="1"/>
  <c r="AO23" i="1"/>
  <c r="AP23" i="1"/>
  <c r="AM24" i="1"/>
  <c r="AO24" i="1"/>
  <c r="AP24" i="1"/>
  <c r="AM25" i="1"/>
  <c r="AO25" i="1"/>
  <c r="AP25" i="1"/>
  <c r="AM26" i="1"/>
  <c r="AO26" i="1"/>
  <c r="AP26" i="1"/>
  <c r="AM28" i="1"/>
  <c r="AO28" i="1"/>
  <c r="AP28" i="1"/>
  <c r="AM29" i="1"/>
  <c r="AO29" i="1"/>
  <c r="AP29" i="1"/>
  <c r="AM30" i="1"/>
  <c r="AO30" i="1"/>
  <c r="AP30" i="1"/>
  <c r="AM31" i="1"/>
  <c r="AO31" i="1"/>
  <c r="AP31" i="1"/>
  <c r="AM32" i="1"/>
  <c r="AO32" i="1"/>
  <c r="AP32" i="1"/>
  <c r="AM33" i="1"/>
  <c r="AO33" i="1"/>
  <c r="AP33" i="1"/>
  <c r="AM34" i="1"/>
  <c r="AO34" i="1"/>
  <c r="AP34" i="1"/>
  <c r="AM35" i="1"/>
  <c r="AO35" i="1"/>
  <c r="AP35" i="1"/>
  <c r="AM36" i="1"/>
  <c r="AO36" i="1"/>
  <c r="AP36" i="1"/>
  <c r="AM37" i="1"/>
  <c r="AO37" i="1"/>
  <c r="AP37" i="1"/>
  <c r="AM38" i="1"/>
  <c r="AO38" i="1"/>
  <c r="AP38" i="1"/>
  <c r="AM39" i="1"/>
  <c r="AO39" i="1"/>
  <c r="AP39" i="1"/>
  <c r="AM40" i="1"/>
  <c r="AO40" i="1"/>
  <c r="AP40" i="1"/>
  <c r="AM41" i="1"/>
  <c r="AO41" i="1"/>
  <c r="AP41" i="1"/>
  <c r="AM42" i="1"/>
  <c r="AO42" i="1"/>
  <c r="AP42" i="1"/>
  <c r="AM43" i="1"/>
  <c r="AO43" i="1"/>
  <c r="AP43" i="1"/>
  <c r="AM44" i="1"/>
  <c r="AO44" i="1"/>
  <c r="AP44" i="1"/>
  <c r="AM45" i="1"/>
  <c r="AO45" i="1"/>
  <c r="AP45" i="1"/>
  <c r="AM46" i="1"/>
  <c r="AO46" i="1"/>
  <c r="AP46" i="1"/>
  <c r="AM47" i="1"/>
  <c r="AO47" i="1"/>
  <c r="AP47" i="1"/>
  <c r="AM48" i="1"/>
  <c r="AO48" i="1"/>
  <c r="AP48" i="1"/>
  <c r="AM49" i="1"/>
  <c r="AO49" i="1"/>
  <c r="AP49" i="1"/>
  <c r="AM50" i="1"/>
  <c r="AO50" i="1"/>
  <c r="AP50" i="1"/>
  <c r="AM51" i="1"/>
  <c r="AO51" i="1"/>
  <c r="AP51" i="1"/>
  <c r="AM52" i="1"/>
  <c r="AO52" i="1"/>
  <c r="AP52" i="1"/>
  <c r="AM53" i="1"/>
  <c r="AO53" i="1"/>
  <c r="AP53" i="1"/>
  <c r="AM54" i="1"/>
  <c r="AO54" i="1"/>
  <c r="AP54" i="1"/>
  <c r="AM55" i="1"/>
  <c r="AO55" i="1"/>
  <c r="AP55" i="1"/>
  <c r="AM56" i="1"/>
  <c r="AO56" i="1"/>
  <c r="AP56" i="1"/>
  <c r="AM57" i="1"/>
  <c r="AO57" i="1"/>
  <c r="AP57" i="1"/>
  <c r="AM58" i="1"/>
  <c r="AO58" i="1"/>
  <c r="AP58" i="1"/>
  <c r="AM59" i="1"/>
  <c r="AO59" i="1"/>
  <c r="AP59" i="1"/>
  <c r="AM60" i="1"/>
  <c r="AO60" i="1"/>
  <c r="AP60" i="1"/>
  <c r="AM61" i="1"/>
  <c r="AO61" i="1"/>
  <c r="AP61" i="1"/>
  <c r="AM62" i="1"/>
  <c r="AO62" i="1"/>
  <c r="AP62" i="1"/>
  <c r="AM63" i="1"/>
  <c r="AO63" i="1"/>
  <c r="AP63" i="1"/>
  <c r="AM64" i="1"/>
  <c r="AO64" i="1"/>
  <c r="AP64" i="1"/>
  <c r="AM65" i="1"/>
  <c r="AO65" i="1"/>
  <c r="AP65" i="1"/>
  <c r="AM66" i="1"/>
  <c r="AO66" i="1"/>
  <c r="AP66" i="1"/>
  <c r="AM67" i="1"/>
  <c r="AO67" i="1"/>
  <c r="AP67" i="1"/>
  <c r="AM68" i="1"/>
  <c r="AO68" i="1"/>
  <c r="AP68" i="1"/>
  <c r="AM69" i="1"/>
  <c r="AO69" i="1"/>
  <c r="AP69" i="1"/>
  <c r="AM70" i="1"/>
  <c r="AO70" i="1"/>
  <c r="AP70" i="1"/>
  <c r="AM71" i="1"/>
  <c r="AO71" i="1"/>
  <c r="AP71" i="1"/>
  <c r="AM72" i="1"/>
  <c r="AO72" i="1"/>
  <c r="AP72" i="1"/>
  <c r="AM73" i="1"/>
  <c r="AO73" i="1"/>
  <c r="AP73" i="1"/>
  <c r="AM74" i="1"/>
  <c r="AO74" i="1"/>
  <c r="AP74" i="1"/>
  <c r="AM75" i="1"/>
  <c r="AO75" i="1"/>
  <c r="AP75" i="1"/>
  <c r="AM76" i="1"/>
  <c r="AO76" i="1"/>
  <c r="AP76" i="1"/>
  <c r="AM77" i="1"/>
  <c r="AO77" i="1"/>
  <c r="AP77" i="1"/>
  <c r="AM78" i="1"/>
  <c r="AO78" i="1"/>
  <c r="AP78" i="1"/>
  <c r="AM79" i="1"/>
  <c r="AO79" i="1"/>
  <c r="AP79" i="1"/>
  <c r="AM80" i="1"/>
  <c r="AO80" i="1"/>
  <c r="AP80" i="1"/>
  <c r="AM81" i="1"/>
  <c r="AO81" i="1"/>
  <c r="AP81" i="1"/>
  <c r="AM82" i="1"/>
  <c r="AO82" i="1"/>
  <c r="AP82" i="1"/>
  <c r="AM83" i="1"/>
  <c r="AO83" i="1"/>
  <c r="AP83" i="1"/>
  <c r="AM84" i="1"/>
  <c r="AO84" i="1"/>
  <c r="AP84" i="1"/>
  <c r="AM85" i="1"/>
  <c r="AO85" i="1"/>
  <c r="AP85" i="1"/>
  <c r="AM86" i="1"/>
  <c r="AO86" i="1"/>
  <c r="AP86" i="1"/>
  <c r="AM87" i="1"/>
  <c r="AO87" i="1"/>
  <c r="AP87" i="1"/>
  <c r="AM88" i="1"/>
  <c r="AO88" i="1"/>
  <c r="AP88" i="1"/>
  <c r="AM89" i="1"/>
  <c r="AO89" i="1"/>
  <c r="AP89" i="1"/>
  <c r="AM90" i="1"/>
  <c r="AO90" i="1"/>
  <c r="AP90" i="1"/>
  <c r="AM91" i="1"/>
  <c r="AO91" i="1"/>
  <c r="AP91" i="1"/>
  <c r="AM92" i="1"/>
  <c r="AO92" i="1"/>
  <c r="AP92" i="1"/>
  <c r="AM93" i="1"/>
  <c r="AO93" i="1"/>
  <c r="AP93" i="1"/>
  <c r="AM94" i="1"/>
  <c r="AO94" i="1"/>
  <c r="AP94" i="1"/>
  <c r="AM95" i="1"/>
  <c r="AO95" i="1"/>
  <c r="AP95" i="1"/>
  <c r="AM96" i="1"/>
  <c r="AO96" i="1"/>
  <c r="AP96" i="1"/>
  <c r="AM97" i="1"/>
  <c r="AO97" i="1"/>
  <c r="AP97" i="1"/>
  <c r="AM98" i="1"/>
  <c r="AO98" i="1"/>
  <c r="AP98" i="1"/>
  <c r="AM99" i="1"/>
  <c r="AO99" i="1"/>
  <c r="AP99" i="1"/>
  <c r="AM100" i="1"/>
  <c r="AO100" i="1"/>
  <c r="AP100" i="1"/>
  <c r="AM101" i="1"/>
  <c r="AO101" i="1"/>
  <c r="AP101" i="1"/>
  <c r="AM102" i="1"/>
  <c r="AO102" i="1"/>
  <c r="AP102" i="1"/>
  <c r="AM103" i="1"/>
  <c r="AO103" i="1"/>
  <c r="AP103" i="1"/>
  <c r="AM105" i="1"/>
  <c r="AO105" i="1"/>
  <c r="AP105" i="1"/>
  <c r="AM106" i="1"/>
  <c r="AO106" i="1"/>
  <c r="AP106" i="1"/>
  <c r="AM107" i="1"/>
  <c r="AO107" i="1"/>
  <c r="AP107" i="1"/>
  <c r="AM108" i="1"/>
  <c r="AO108" i="1"/>
  <c r="AP108" i="1"/>
  <c r="AM109" i="1"/>
  <c r="AO109" i="1"/>
  <c r="AP109" i="1"/>
  <c r="AM110" i="1"/>
  <c r="AO110" i="1"/>
  <c r="AP110" i="1"/>
  <c r="AM111" i="1"/>
  <c r="AO111" i="1"/>
  <c r="AP111" i="1"/>
  <c r="AM112" i="1"/>
  <c r="AO112" i="1"/>
  <c r="AP112" i="1"/>
  <c r="AM113" i="1"/>
  <c r="AO113" i="1"/>
  <c r="AP113" i="1"/>
  <c r="AM114" i="1"/>
  <c r="AO114" i="1"/>
  <c r="AP114" i="1"/>
  <c r="AM115" i="1"/>
  <c r="AO115" i="1"/>
  <c r="AP115" i="1"/>
  <c r="AM116" i="1"/>
  <c r="AO116" i="1"/>
  <c r="AP116" i="1"/>
  <c r="AM117" i="1"/>
  <c r="AO117" i="1"/>
  <c r="AP117" i="1"/>
  <c r="AM118" i="1"/>
  <c r="AO118" i="1"/>
  <c r="AP118" i="1"/>
  <c r="AM119" i="1"/>
  <c r="AO119" i="1"/>
  <c r="AP119" i="1"/>
  <c r="AM120" i="1"/>
  <c r="AO120" i="1"/>
  <c r="AP120" i="1"/>
  <c r="AM121" i="1"/>
  <c r="AO121" i="1"/>
  <c r="AP121" i="1"/>
  <c r="AM122" i="1"/>
  <c r="AO122" i="1"/>
  <c r="AP122" i="1"/>
  <c r="AM123" i="1"/>
  <c r="AO123" i="1"/>
  <c r="AP123" i="1"/>
  <c r="AM124" i="1"/>
  <c r="AO124" i="1"/>
  <c r="AP124" i="1"/>
  <c r="AM125" i="1"/>
  <c r="AO125" i="1"/>
  <c r="AP125" i="1"/>
  <c r="AM126" i="1"/>
  <c r="AO126" i="1"/>
  <c r="AP126" i="1"/>
  <c r="AM127" i="1"/>
  <c r="AO127" i="1"/>
  <c r="AP127" i="1"/>
  <c r="AM128" i="1"/>
  <c r="AO128" i="1"/>
  <c r="AP128" i="1"/>
  <c r="AM129" i="1"/>
  <c r="AO129" i="1"/>
  <c r="AP129" i="1"/>
  <c r="AM130" i="1"/>
  <c r="AO130" i="1"/>
  <c r="AP130" i="1"/>
  <c r="AM131" i="1"/>
  <c r="AO131" i="1"/>
  <c r="AP131" i="1"/>
  <c r="AM132" i="1"/>
  <c r="AO132" i="1"/>
  <c r="AP132" i="1"/>
  <c r="AM133" i="1"/>
  <c r="AO133" i="1"/>
  <c r="AP133" i="1"/>
  <c r="AM134" i="1"/>
  <c r="AO134" i="1"/>
  <c r="AP134" i="1"/>
  <c r="AM135" i="1"/>
  <c r="AO135" i="1"/>
  <c r="AP135" i="1"/>
  <c r="AM136" i="1"/>
  <c r="AO136" i="1"/>
  <c r="AP136" i="1"/>
  <c r="AM137" i="1"/>
  <c r="AO137" i="1"/>
  <c r="AP137" i="1"/>
  <c r="AM138" i="1"/>
  <c r="AO138" i="1"/>
  <c r="AP138" i="1"/>
  <c r="AM139" i="1"/>
  <c r="AO139" i="1"/>
  <c r="AP139" i="1"/>
  <c r="AM140" i="1"/>
  <c r="AO140" i="1"/>
  <c r="AP140" i="1"/>
  <c r="AM141" i="1"/>
  <c r="AO141" i="1"/>
  <c r="AP141" i="1"/>
  <c r="AM142" i="1"/>
  <c r="AO142" i="1"/>
  <c r="AP142" i="1"/>
  <c r="AM143" i="1"/>
  <c r="AO143" i="1"/>
  <c r="AP143" i="1"/>
  <c r="AM144" i="1"/>
  <c r="AO144" i="1"/>
  <c r="AP144" i="1"/>
  <c r="AM145" i="1"/>
  <c r="AO145" i="1"/>
  <c r="AP145" i="1"/>
  <c r="AM146" i="1"/>
  <c r="AO146" i="1"/>
  <c r="AP146" i="1"/>
  <c r="AM147" i="1"/>
  <c r="AO147" i="1"/>
  <c r="AP147" i="1"/>
  <c r="AM148" i="1"/>
  <c r="AO148" i="1"/>
  <c r="AP148" i="1"/>
  <c r="AM149" i="1"/>
  <c r="AO149" i="1"/>
  <c r="AP149" i="1"/>
  <c r="AM150" i="1"/>
  <c r="AO150" i="1"/>
  <c r="AP150" i="1"/>
  <c r="AM151" i="1"/>
  <c r="AO151" i="1"/>
  <c r="AP151" i="1"/>
  <c r="AM13" i="1"/>
  <c r="AO13" i="1"/>
  <c r="AP13" i="1"/>
  <c r="AP12" i="1"/>
  <c r="AO12" i="1"/>
  <c r="AN12" i="1"/>
  <c r="AM12" i="1"/>
  <c r="AI152" i="1"/>
  <c r="AI153" i="1"/>
  <c r="AI154" i="1"/>
  <c r="AI155" i="1"/>
  <c r="AI156" i="1"/>
  <c r="AI157" i="1"/>
  <c r="AG158" i="1"/>
  <c r="AI158" i="1"/>
  <c r="AG159" i="1"/>
  <c r="AI159" i="1"/>
  <c r="BK12" i="1" l="1"/>
  <c r="C5" i="2"/>
  <c r="BK17" i="1"/>
  <c r="C6" i="2"/>
  <c r="AQ151" i="1"/>
  <c r="AQ147" i="1"/>
  <c r="AQ143" i="1"/>
  <c r="AR151" i="1"/>
  <c r="AS151" i="1"/>
  <c r="AR150" i="1"/>
  <c r="AS150" i="1"/>
  <c r="AS149" i="1"/>
  <c r="AR149" i="1"/>
  <c r="AR148" i="1"/>
  <c r="AS148" i="1"/>
  <c r="AR147" i="1"/>
  <c r="AS147" i="1"/>
  <c r="AS146" i="1"/>
  <c r="AR146" i="1"/>
  <c r="AR145" i="1"/>
  <c r="AS145" i="1"/>
  <c r="AS144" i="1"/>
  <c r="AR144" i="1"/>
  <c r="AS143" i="1"/>
  <c r="AR143" i="1"/>
  <c r="AR142" i="1"/>
  <c r="AS142" i="1"/>
  <c r="AS141" i="1"/>
  <c r="AR141" i="1"/>
  <c r="AR140" i="1"/>
  <c r="AS140" i="1"/>
  <c r="AS139" i="1"/>
  <c r="AR139" i="1"/>
  <c r="AR138" i="1"/>
  <c r="AS138" i="1"/>
  <c r="AR137" i="1"/>
  <c r="AS137" i="1"/>
  <c r="AS136" i="1"/>
  <c r="AR136" i="1"/>
  <c r="AR135" i="1"/>
  <c r="AS135" i="1"/>
  <c r="AR134" i="1"/>
  <c r="AS134" i="1"/>
  <c r="AR133" i="1"/>
  <c r="AS133" i="1"/>
  <c r="AR132" i="1"/>
  <c r="AS132" i="1"/>
  <c r="AR131" i="1"/>
  <c r="AS131" i="1"/>
  <c r="AS130" i="1"/>
  <c r="AR130" i="1"/>
  <c r="AS129" i="1"/>
  <c r="AR129" i="1"/>
  <c r="AS128" i="1"/>
  <c r="AR128" i="1"/>
  <c r="AS127" i="1"/>
  <c r="AR127" i="1"/>
  <c r="AR126" i="1"/>
  <c r="AS126" i="1"/>
  <c r="AR125" i="1"/>
  <c r="AS125" i="1"/>
  <c r="AR124" i="1"/>
  <c r="AS124" i="1"/>
  <c r="AS123" i="1"/>
  <c r="AR123" i="1"/>
  <c r="AS122" i="1"/>
  <c r="AR122" i="1"/>
  <c r="AS121" i="1"/>
  <c r="AR121" i="1"/>
  <c r="AR120" i="1"/>
  <c r="AS120" i="1"/>
  <c r="AS119" i="1"/>
  <c r="AR119" i="1"/>
  <c r="AR118" i="1"/>
  <c r="AS118" i="1"/>
  <c r="AS117" i="1"/>
  <c r="AR117" i="1"/>
  <c r="AR116" i="1"/>
  <c r="AS116" i="1"/>
  <c r="AS115" i="1"/>
  <c r="AR115" i="1"/>
  <c r="AR114" i="1"/>
  <c r="AS114" i="1"/>
  <c r="AR113" i="1"/>
  <c r="AS113" i="1"/>
  <c r="AS112" i="1"/>
  <c r="AR112" i="1"/>
  <c r="AR111" i="1"/>
  <c r="AS111" i="1"/>
  <c r="AR110" i="1"/>
  <c r="AS110" i="1"/>
  <c r="AR109" i="1"/>
  <c r="AS109" i="1"/>
  <c r="AR108" i="1"/>
  <c r="AS108" i="1"/>
  <c r="AR107" i="1"/>
  <c r="AS107" i="1"/>
  <c r="AS106" i="1"/>
  <c r="AR106" i="1"/>
  <c r="AR105" i="1"/>
  <c r="AS105" i="1"/>
  <c r="AR103" i="1"/>
  <c r="AS103" i="1"/>
  <c r="AR102" i="1"/>
  <c r="AS102" i="1"/>
  <c r="AR101" i="1"/>
  <c r="AS101" i="1"/>
  <c r="AR100" i="1"/>
  <c r="AS100" i="1"/>
  <c r="AS99" i="1"/>
  <c r="AR99" i="1"/>
  <c r="AR98" i="1"/>
  <c r="AS98" i="1"/>
  <c r="AR97" i="1"/>
  <c r="AS97" i="1"/>
  <c r="AS96" i="1"/>
  <c r="AR96" i="1"/>
  <c r="AR95" i="1"/>
  <c r="AS95" i="1"/>
  <c r="AS94" i="1"/>
  <c r="AR94" i="1"/>
  <c r="AS93" i="1"/>
  <c r="AR93" i="1"/>
  <c r="AR92" i="1"/>
  <c r="AS92" i="1"/>
  <c r="AS91" i="1"/>
  <c r="AR91" i="1"/>
  <c r="AR90" i="1"/>
  <c r="AS90" i="1"/>
  <c r="AR89" i="1"/>
  <c r="AS89" i="1"/>
  <c r="AR88" i="1"/>
  <c r="AS88" i="1"/>
  <c r="AR87" i="1"/>
  <c r="AS87" i="1"/>
  <c r="AS86" i="1"/>
  <c r="AR86" i="1"/>
  <c r="AS85" i="1"/>
  <c r="AR85" i="1"/>
  <c r="AR84" i="1"/>
  <c r="AS84" i="1"/>
  <c r="AR83" i="1"/>
  <c r="AS83" i="1"/>
  <c r="AR82" i="1"/>
  <c r="AS82" i="1"/>
  <c r="AR81" i="1"/>
  <c r="AS81" i="1"/>
  <c r="AS80" i="1"/>
  <c r="AR80" i="1"/>
  <c r="AR79" i="1"/>
  <c r="AS79" i="1"/>
  <c r="AS78" i="1"/>
  <c r="AR78" i="1"/>
  <c r="AR77" i="1"/>
  <c r="AS77" i="1"/>
  <c r="AR76" i="1"/>
  <c r="AS76" i="1"/>
  <c r="AS75" i="1"/>
  <c r="AR75" i="1"/>
  <c r="AR74" i="1"/>
  <c r="AS74" i="1"/>
  <c r="AR73" i="1"/>
  <c r="AS73" i="1"/>
  <c r="AR72" i="1"/>
  <c r="AS72" i="1"/>
  <c r="AR71" i="1"/>
  <c r="AS71" i="1"/>
  <c r="AR70" i="1"/>
  <c r="AS70" i="1"/>
  <c r="AS69" i="1"/>
  <c r="AR69" i="1"/>
  <c r="AS68" i="1"/>
  <c r="AR68" i="1"/>
  <c r="AS67" i="1"/>
  <c r="AR67" i="1"/>
  <c r="AR66" i="1"/>
  <c r="AS66" i="1"/>
  <c r="AR65" i="1"/>
  <c r="AS65" i="1"/>
  <c r="AS64" i="1"/>
  <c r="AR64" i="1"/>
  <c r="AR63" i="1"/>
  <c r="AS63" i="1"/>
  <c r="AS62" i="1"/>
  <c r="AR62" i="1"/>
  <c r="AS61" i="1"/>
  <c r="AR61" i="1"/>
  <c r="AR60" i="1"/>
  <c r="AS60" i="1"/>
  <c r="AR59" i="1"/>
  <c r="AS59" i="1"/>
  <c r="AR58" i="1"/>
  <c r="AS58" i="1"/>
  <c r="AR57" i="1"/>
  <c r="AS57" i="1"/>
  <c r="AR56" i="1"/>
  <c r="AS56" i="1"/>
  <c r="AR55" i="1"/>
  <c r="AS55" i="1"/>
  <c r="AS54" i="1"/>
  <c r="AR54" i="1"/>
  <c r="AR53" i="1"/>
  <c r="AS53" i="1"/>
  <c r="AR52" i="1"/>
  <c r="AS52" i="1"/>
  <c r="AS51" i="1"/>
  <c r="AR51" i="1"/>
  <c r="AR50" i="1"/>
  <c r="AS50" i="1"/>
  <c r="AS49" i="1"/>
  <c r="AR49" i="1"/>
  <c r="AS48" i="1"/>
  <c r="AR48" i="1"/>
  <c r="AS47" i="1"/>
  <c r="AR47" i="1"/>
  <c r="AR46" i="1"/>
  <c r="AS46" i="1"/>
  <c r="AR45" i="1"/>
  <c r="AS45" i="1"/>
  <c r="AR44" i="1"/>
  <c r="AS44" i="1"/>
  <c r="AS43" i="1"/>
  <c r="AR43" i="1"/>
  <c r="AR42" i="1"/>
  <c r="AS42" i="1"/>
  <c r="AS41" i="1"/>
  <c r="AR41" i="1"/>
  <c r="AR40" i="1"/>
  <c r="AS40" i="1"/>
  <c r="AS39" i="1"/>
  <c r="AR39" i="1"/>
  <c r="AS38" i="1"/>
  <c r="AR38" i="1"/>
  <c r="AS37" i="1"/>
  <c r="AR37" i="1"/>
  <c r="AS36" i="1"/>
  <c r="AR36" i="1"/>
  <c r="AR35" i="1"/>
  <c r="AS35" i="1"/>
  <c r="AR34" i="1"/>
  <c r="AS34" i="1"/>
  <c r="AR33" i="1"/>
  <c r="AS33" i="1"/>
  <c r="AS32" i="1"/>
  <c r="AR32" i="1"/>
  <c r="AR31" i="1"/>
  <c r="AS31" i="1"/>
  <c r="AS30" i="1"/>
  <c r="AR30" i="1"/>
  <c r="AR26" i="1"/>
  <c r="AS26" i="1"/>
  <c r="AR21" i="1"/>
  <c r="AS21" i="1"/>
  <c r="AS29" i="1"/>
  <c r="AR29" i="1"/>
  <c r="AS28" i="1"/>
  <c r="AR28" i="1"/>
  <c r="AS25" i="1"/>
  <c r="AR25" i="1"/>
  <c r="AS24" i="1"/>
  <c r="AR24" i="1"/>
  <c r="AR23" i="1"/>
  <c r="AS23" i="1"/>
  <c r="AS20" i="1"/>
  <c r="AR20" i="1"/>
  <c r="AQ17" i="1"/>
  <c r="AR17" i="1"/>
  <c r="AS17" i="1"/>
  <c r="AS14" i="1"/>
  <c r="AQ14" i="1"/>
  <c r="AR14" i="1"/>
  <c r="AS18" i="1"/>
  <c r="AR18" i="1"/>
  <c r="AS16" i="1"/>
  <c r="AR16" i="1"/>
  <c r="AQ16" i="1"/>
  <c r="AQ15" i="1"/>
  <c r="AS15" i="1"/>
  <c r="AR15" i="1"/>
  <c r="AS22" i="1"/>
  <c r="AR22" i="1"/>
  <c r="AR19" i="1"/>
  <c r="AS19" i="1"/>
  <c r="AQ13" i="1"/>
  <c r="AR13" i="1"/>
  <c r="AS13" i="1"/>
  <c r="AQ12" i="1"/>
  <c r="AS12" i="1"/>
  <c r="AR12" i="1"/>
  <c r="AQ148" i="1"/>
  <c r="AQ149" i="1"/>
  <c r="AQ145" i="1"/>
  <c r="AQ144" i="1"/>
  <c r="AQ150" i="1"/>
  <c r="AQ146" i="1"/>
  <c r="AQ142" i="1"/>
  <c r="AQ25" i="1"/>
  <c r="AQ23" i="1"/>
  <c r="AQ21" i="1"/>
  <c r="AV21" i="1" s="1"/>
  <c r="AQ140" i="1"/>
  <c r="AQ133" i="1"/>
  <c r="AQ129" i="1"/>
  <c r="AQ125" i="1"/>
  <c r="AQ121" i="1"/>
  <c r="AQ117" i="1"/>
  <c r="AQ113" i="1"/>
  <c r="AQ109" i="1"/>
  <c r="AQ105" i="1"/>
  <c r="AQ100" i="1"/>
  <c r="AQ96" i="1"/>
  <c r="AQ92" i="1"/>
  <c r="AQ88" i="1"/>
  <c r="AQ84" i="1"/>
  <c r="AQ80" i="1"/>
  <c r="AQ76" i="1"/>
  <c r="AQ72" i="1"/>
  <c r="AQ70" i="1"/>
  <c r="AQ68" i="1"/>
  <c r="AQ66" i="1"/>
  <c r="AQ64" i="1"/>
  <c r="AQ62" i="1"/>
  <c r="AQ60" i="1"/>
  <c r="AQ58" i="1"/>
  <c r="AQ56" i="1"/>
  <c r="AQ54" i="1"/>
  <c r="AQ52" i="1"/>
  <c r="AQ50" i="1"/>
  <c r="AQ48" i="1"/>
  <c r="AQ46" i="1"/>
  <c r="AQ44" i="1"/>
  <c r="AQ42" i="1"/>
  <c r="AQ40" i="1"/>
  <c r="AQ38" i="1"/>
  <c r="AQ36" i="1"/>
  <c r="AQ34" i="1"/>
  <c r="AQ32" i="1"/>
  <c r="AQ141" i="1"/>
  <c r="AQ137" i="1"/>
  <c r="AQ134" i="1"/>
  <c r="AQ130" i="1"/>
  <c r="AQ126" i="1"/>
  <c r="AQ122" i="1"/>
  <c r="AQ118" i="1"/>
  <c r="AQ114" i="1"/>
  <c r="AQ110" i="1"/>
  <c r="AQ106" i="1"/>
  <c r="AQ101" i="1"/>
  <c r="AQ97" i="1"/>
  <c r="AQ93" i="1"/>
  <c r="AQ89" i="1"/>
  <c r="AQ85" i="1"/>
  <c r="AQ81" i="1"/>
  <c r="AQ77" i="1"/>
  <c r="AQ138" i="1"/>
  <c r="AQ135" i="1"/>
  <c r="AQ131" i="1"/>
  <c r="AQ127" i="1"/>
  <c r="AQ123" i="1"/>
  <c r="AQ119" i="1"/>
  <c r="AQ115" i="1"/>
  <c r="AQ111" i="1"/>
  <c r="AQ107" i="1"/>
  <c r="AQ102" i="1"/>
  <c r="AQ98" i="1"/>
  <c r="AQ94" i="1"/>
  <c r="AQ90" i="1"/>
  <c r="AQ86" i="1"/>
  <c r="AQ82" i="1"/>
  <c r="AQ78" i="1"/>
  <c r="AQ74" i="1"/>
  <c r="AQ73" i="1"/>
  <c r="AQ41" i="1"/>
  <c r="AQ29" i="1"/>
  <c r="AQ139" i="1"/>
  <c r="AQ136" i="1"/>
  <c r="AQ132" i="1"/>
  <c r="AQ128" i="1"/>
  <c r="AQ124" i="1"/>
  <c r="AQ120" i="1"/>
  <c r="AQ116" i="1"/>
  <c r="AQ112" i="1"/>
  <c r="AQ108" i="1"/>
  <c r="AQ103" i="1"/>
  <c r="AQ99" i="1"/>
  <c r="AQ95" i="1"/>
  <c r="AQ91" i="1"/>
  <c r="AQ87" i="1"/>
  <c r="AQ83" i="1"/>
  <c r="AQ79" i="1"/>
  <c r="AQ75" i="1"/>
  <c r="AQ71" i="1"/>
  <c r="AQ69" i="1"/>
  <c r="AQ67" i="1"/>
  <c r="AQ65" i="1"/>
  <c r="AQ63" i="1"/>
  <c r="AQ61" i="1"/>
  <c r="AQ59" i="1"/>
  <c r="AQ57" i="1"/>
  <c r="AQ55" i="1"/>
  <c r="AQ53" i="1"/>
  <c r="AQ51" i="1"/>
  <c r="AQ49" i="1"/>
  <c r="AQ47" i="1"/>
  <c r="AQ45" i="1"/>
  <c r="AQ43" i="1"/>
  <c r="AQ39" i="1"/>
  <c r="AQ37" i="1"/>
  <c r="AQ35" i="1"/>
  <c r="AQ33" i="1"/>
  <c r="AQ30" i="1"/>
  <c r="AQ20" i="1"/>
  <c r="AV20" i="1" s="1"/>
  <c r="AQ28" i="1"/>
  <c r="AQ24" i="1"/>
  <c r="AQ31" i="1"/>
  <c r="AQ26" i="1"/>
  <c r="AQ27" i="1"/>
  <c r="AQ22" i="1"/>
  <c r="AQ19" i="1"/>
  <c r="AV19" i="1" s="1"/>
  <c r="AQ18" i="1"/>
  <c r="AW17" i="1" l="1"/>
  <c r="AV12" i="1"/>
  <c r="AW15" i="1"/>
  <c r="AW13" i="1"/>
  <c r="AV13" i="1"/>
  <c r="AW14" i="1"/>
  <c r="AV14" i="1"/>
  <c r="AW18" i="1"/>
  <c r="AF21" i="1"/>
  <c r="AF20" i="1"/>
  <c r="AF19" i="1"/>
  <c r="AW16" i="1"/>
  <c r="AV16" i="1"/>
  <c r="AF16" i="1" s="1"/>
  <c r="AW12" i="1"/>
  <c r="AV15" i="1"/>
  <c r="AF12" i="1" l="1"/>
  <c r="AF13" i="1"/>
  <c r="AF15" i="1"/>
  <c r="AF14" i="1"/>
  <c r="AG19" i="1"/>
  <c r="AG28" i="1"/>
  <c r="AG29" i="1"/>
  <c r="AG24" i="1"/>
  <c r="AG22" i="1"/>
  <c r="AG23" i="1"/>
  <c r="AG27" i="1"/>
  <c r="AG15" i="1"/>
  <c r="AG16" i="1"/>
  <c r="AG20" i="1"/>
  <c r="AG13" i="1"/>
  <c r="AG12" i="1"/>
  <c r="AG17" i="1"/>
  <c r="AG18" i="1"/>
  <c r="AG14" i="1"/>
  <c r="D7" i="2"/>
  <c r="AP8" i="1" l="1"/>
  <c r="C8" i="1" s="1"/>
  <c r="AP7" i="1"/>
  <c r="C7" i="1" s="1"/>
  <c r="AP6" i="1"/>
  <c r="C6" i="1" s="1"/>
  <c r="AM7" i="1"/>
  <c r="Q7" i="1" s="1"/>
  <c r="AM6" i="1"/>
  <c r="Q6" i="1" s="1"/>
  <c r="AM8" i="1"/>
  <c r="Q8" i="1" s="1"/>
  <c r="S8" i="1"/>
  <c r="S7" i="1"/>
  <c r="S6" i="1"/>
  <c r="F8" i="1"/>
  <c r="F6" i="1"/>
  <c r="F7" i="1"/>
  <c r="AH7" i="1"/>
  <c r="AH8" i="1"/>
  <c r="AD8" i="1" s="1"/>
  <c r="AH6" i="1"/>
  <c r="AI27" i="1"/>
  <c r="D6" i="2"/>
  <c r="D8" i="2"/>
  <c r="AI22" i="1" l="1"/>
  <c r="AI12" i="1"/>
  <c r="AI17" i="1"/>
  <c r="D5" i="2"/>
  <c r="AR8" i="1" l="1"/>
  <c r="AB8" i="1" s="1"/>
  <c r="AR7" i="1"/>
  <c r="AB7" i="1" s="1"/>
  <c r="AR6" i="1"/>
  <c r="AB6" i="1" s="1"/>
  <c r="AD7" i="1"/>
  <c r="AD6" i="1"/>
</calcChain>
</file>

<file path=xl/sharedStrings.xml><?xml version="1.0" encoding="utf-8"?>
<sst xmlns="http://schemas.openxmlformats.org/spreadsheetml/2006/main" count="51" uniqueCount="45">
  <si>
    <t>№
п/п</t>
  </si>
  <si>
    <t>Фамилия
Имя</t>
  </si>
  <si>
    <t>Команда</t>
  </si>
  <si>
    <t>1 серия</t>
  </si>
  <si>
    <t>2 серия</t>
  </si>
  <si>
    <t>3 серия</t>
  </si>
  <si>
    <t>4 серия</t>
  </si>
  <si>
    <t>5 серия</t>
  </si>
  <si>
    <t>Очки</t>
  </si>
  <si>
    <t xml:space="preserve">Группа участников:   
</t>
  </si>
  <si>
    <t>Пол</t>
  </si>
  <si>
    <t>№ 
п/п</t>
  </si>
  <si>
    <t>КОМАНДА</t>
  </si>
  <si>
    <t>ОЧКИ</t>
  </si>
  <si>
    <t>МЕСТО</t>
  </si>
  <si>
    <r>
      <t xml:space="preserve">Протокол результатов </t>
    </r>
    <r>
      <rPr>
        <b/>
        <sz val="11"/>
        <rFont val="Arial"/>
        <family val="2"/>
        <charset val="204"/>
      </rPr>
      <t>по дартс</t>
    </r>
  </si>
  <si>
    <t>Очки ком.</t>
  </si>
  <si>
    <t>Место
 ком.</t>
  </si>
  <si>
    <t>Место муж</t>
  </si>
  <si>
    <t>Место жен</t>
  </si>
  <si>
    <t>жен</t>
  </si>
  <si>
    <t>муж</t>
  </si>
  <si>
    <t>макс1</t>
  </si>
  <si>
    <t>макс2</t>
  </si>
  <si>
    <t>макс3</t>
  </si>
  <si>
    <t>макс4</t>
  </si>
  <si>
    <t>макс5</t>
  </si>
  <si>
    <r>
      <t xml:space="preserve">Протокол командных результатов 
</t>
    </r>
    <r>
      <rPr>
        <b/>
        <sz val="11"/>
        <rFont val="Arial"/>
        <family val="2"/>
        <charset val="204"/>
      </rPr>
      <t>по дартсу</t>
    </r>
  </si>
  <si>
    <t>Лучший 1</t>
  </si>
  <si>
    <t>Лучший 2</t>
  </si>
  <si>
    <t>Лучший 3</t>
  </si>
  <si>
    <t>ранг</t>
  </si>
  <si>
    <t>Мужчины</t>
  </si>
  <si>
    <t>Женщины</t>
  </si>
  <si>
    <t>ЖЕН</t>
  </si>
  <si>
    <t>МУЖ</t>
  </si>
  <si>
    <t>Команды</t>
  </si>
  <si>
    <r>
      <rPr>
        <b/>
        <sz val="10"/>
        <rFont val="Arial"/>
        <family val="2"/>
        <charset val="204"/>
      </rPr>
      <t>"      " сентября 2023 год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Место проведения: г. Исилькуль</t>
    </r>
  </si>
  <si>
    <t>ж</t>
  </si>
  <si>
    <t>м</t>
  </si>
  <si>
    <t>Иванов</t>
  </si>
  <si>
    <t>Петров</t>
  </si>
  <si>
    <t>Сидоров</t>
  </si>
  <si>
    <t>Места жен</t>
  </si>
  <si>
    <t>Места муж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</si>
</sst>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rgb="FF0070C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1" fontId="0" fillId="0" borderId="1" xfId="0" applyNumberForma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2" fillId="0" borderId="0" xfId="0" applyFont="1" applyProtection="1">
      <protection hidden="1"/>
    </xf>
    <xf numFmtId="1" fontId="0" fillId="0" borderId="0" xfId="0" applyNumberFormat="1" applyProtection="1">
      <protection hidden="1"/>
    </xf>
    <xf numFmtId="0" fontId="0" fillId="0" borderId="0" xfId="0" applyAlignment="1" applyProtection="1">
      <protection hidden="1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0" xfId="0" applyFont="1"/>
    <xf numFmtId="0" fontId="13" fillId="0" borderId="1" xfId="0" applyFon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0" fontId="10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12" fillId="3" borderId="16" xfId="0" applyFont="1" applyFill="1" applyBorder="1" applyAlignment="1" applyProtection="1">
      <alignment horizontal="center"/>
      <protection hidden="1"/>
    </xf>
    <xf numFmtId="0" fontId="7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2" fillId="0" borderId="12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10" fillId="3" borderId="16" xfId="0" applyFont="1" applyFill="1" applyBorder="1" applyAlignment="1" applyProtection="1">
      <alignment horizontal="center"/>
      <protection hidden="1"/>
    </xf>
    <xf numFmtId="0" fontId="8" fillId="3" borderId="16" xfId="0" applyFont="1" applyFill="1" applyBorder="1" applyAlignment="1" applyProtection="1">
      <alignment horizontal="center"/>
      <protection hidden="1"/>
    </xf>
    <xf numFmtId="0" fontId="9" fillId="2" borderId="16" xfId="0" applyFont="1" applyFill="1" applyBorder="1" applyAlignment="1" applyProtection="1">
      <alignment horizontal="center"/>
      <protection hidden="1"/>
    </xf>
    <xf numFmtId="0" fontId="9" fillId="2" borderId="17" xfId="0" applyFont="1" applyFill="1" applyBorder="1" applyAlignment="1" applyProtection="1">
      <alignment horizontal="center"/>
      <protection hidden="1"/>
    </xf>
    <xf numFmtId="0" fontId="9" fillId="2" borderId="18" xfId="0" applyFont="1" applyFill="1" applyBorder="1" applyAlignment="1" applyProtection="1">
      <alignment horizontal="center"/>
      <protection hidden="1"/>
    </xf>
    <xf numFmtId="0" fontId="9" fillId="2" borderId="19" xfId="0" applyFont="1" applyFill="1" applyBorder="1" applyAlignment="1" applyProtection="1">
      <alignment horizontal="center"/>
      <protection hidden="1"/>
    </xf>
    <xf numFmtId="0" fontId="9" fillId="3" borderId="17" xfId="0" applyFont="1" applyFill="1" applyBorder="1" applyAlignment="1" applyProtection="1">
      <alignment horizontal="center"/>
      <protection hidden="1"/>
    </xf>
    <xf numFmtId="0" fontId="9" fillId="3" borderId="18" xfId="0" applyFont="1" applyFill="1" applyBorder="1" applyAlignment="1" applyProtection="1">
      <alignment horizontal="center"/>
      <protection hidden="1"/>
    </xf>
    <xf numFmtId="0" fontId="9" fillId="3" borderId="19" xfId="0" applyFont="1" applyFill="1" applyBorder="1" applyAlignment="1" applyProtection="1">
      <alignment horizontal="center"/>
      <protection hidden="1"/>
    </xf>
    <xf numFmtId="0" fontId="0" fillId="0" borderId="0" xfId="0" applyNumberFormat="1" applyAlignment="1" applyProtection="1">
      <alignment horizontal="center"/>
      <protection hidden="1"/>
    </xf>
    <xf numFmtId="1" fontId="0" fillId="0" borderId="2" xfId="0" applyNumberFormat="1" applyBorder="1" applyAlignment="1" applyProtection="1">
      <alignment horizontal="center"/>
      <protection hidden="1"/>
    </xf>
    <xf numFmtId="1" fontId="0" fillId="0" borderId="4" xfId="0" applyNumberFormat="1" applyBorder="1" applyAlignment="1" applyProtection="1">
      <alignment horizontal="center"/>
      <protection hidden="1"/>
    </xf>
    <xf numFmtId="1" fontId="0" fillId="0" borderId="3" xfId="0" applyNumberFormat="1" applyBorder="1" applyAlignment="1" applyProtection="1">
      <alignment horizontal="center"/>
      <protection hidden="1"/>
    </xf>
    <xf numFmtId="0" fontId="2" fillId="0" borderId="2" xfId="0" applyNumberFormat="1" applyFont="1" applyBorder="1" applyAlignment="1" applyProtection="1">
      <alignment horizontal="center"/>
      <protection hidden="1"/>
    </xf>
    <xf numFmtId="0" fontId="2" fillId="0" borderId="4" xfId="0" applyNumberFormat="1" applyFont="1" applyBorder="1" applyAlignment="1" applyProtection="1">
      <alignment horizontal="center"/>
      <protection hidden="1"/>
    </xf>
    <xf numFmtId="0" fontId="2" fillId="0" borderId="3" xfId="0" applyNumberFormat="1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 vertical="top"/>
      <protection locked="0"/>
    </xf>
    <xf numFmtId="0" fontId="5" fillId="0" borderId="6" xfId="0" applyFont="1" applyBorder="1" applyAlignment="1" applyProtection="1">
      <alignment horizontal="center" vertical="top"/>
      <protection locked="0"/>
    </xf>
    <xf numFmtId="0" fontId="5" fillId="0" borderId="7" xfId="0" applyFont="1" applyBorder="1" applyAlignment="1" applyProtection="1">
      <alignment horizontal="center" vertical="top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/>
      <protection hidden="1"/>
    </xf>
    <xf numFmtId="0" fontId="7" fillId="3" borderId="16" xfId="0" applyFont="1" applyFill="1" applyBorder="1" applyAlignment="1" applyProtection="1">
      <alignment horizontal="center"/>
      <protection hidden="1"/>
    </xf>
    <xf numFmtId="0" fontId="6" fillId="3" borderId="16" xfId="0" applyFont="1" applyFill="1" applyBorder="1" applyAlignment="1" applyProtection="1">
      <alignment horizontal="center"/>
      <protection hidden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>
      <alignment horizontal="center" vertical="top" wrapText="1"/>
    </xf>
    <xf numFmtId="0" fontId="6" fillId="3" borderId="17" xfId="0" applyFont="1" applyFill="1" applyBorder="1" applyAlignment="1" applyProtection="1">
      <alignment horizontal="center"/>
      <protection hidden="1"/>
    </xf>
    <xf numFmtId="0" fontId="6" fillId="3" borderId="19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wrapText="1"/>
      <protection hidden="1"/>
    </xf>
    <xf numFmtId="0" fontId="6" fillId="3" borderId="18" xfId="0" applyFont="1" applyFill="1" applyBorder="1" applyAlignment="1" applyProtection="1">
      <alignment horizontal="center"/>
      <protection hidden="1"/>
    </xf>
    <xf numFmtId="0" fontId="9" fillId="3" borderId="16" xfId="0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3"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M172"/>
  <sheetViews>
    <sheetView tabSelected="1" zoomScaleNormal="100" zoomScaleSheetLayoutView="140" workbookViewId="0">
      <pane ySplit="11" topLeftCell="A12" activePane="bottomLeft" state="frozen"/>
      <selection pane="bottomLeft" activeCell="S19" sqref="S19"/>
    </sheetView>
  </sheetViews>
  <sheetFormatPr defaultColWidth="9.140625" defaultRowHeight="12.75" zeroHeight="1" x14ac:dyDescent="0.2"/>
  <cols>
    <col min="1" max="1" width="1.140625" customWidth="1"/>
    <col min="2" max="3" width="4.5703125" customWidth="1"/>
    <col min="4" max="4" width="1.85546875" customWidth="1"/>
    <col min="5" max="5" width="2.42578125" customWidth="1"/>
    <col min="6" max="7" width="4.5703125" customWidth="1"/>
    <col min="8" max="8" width="2.85546875" customWidth="1"/>
    <col min="9" max="9" width="1.42578125" hidden="1" customWidth="1"/>
    <col min="10" max="10" width="5" customWidth="1"/>
    <col min="11" max="11" width="8" customWidth="1"/>
    <col min="12" max="12" width="5" customWidth="1"/>
    <col min="13" max="13" width="2.85546875" customWidth="1"/>
    <col min="14" max="14" width="0.85546875" customWidth="1"/>
    <col min="15" max="15" width="0.7109375" hidden="1" customWidth="1"/>
    <col min="16" max="30" width="4.42578125" customWidth="1"/>
    <col min="31" max="31" width="6.42578125" customWidth="1"/>
    <col min="32" max="32" width="7.5703125" customWidth="1"/>
    <col min="33" max="33" width="9.42578125" customWidth="1"/>
    <col min="34" max="34" width="10" customWidth="1"/>
    <col min="35" max="35" width="9.28515625" customWidth="1"/>
    <col min="36" max="36" width="2" customWidth="1"/>
    <col min="37" max="37" width="2.5703125" customWidth="1"/>
    <col min="38" max="38" width="4.28515625" style="14" customWidth="1"/>
    <col min="39" max="39" width="4.85546875" style="14" customWidth="1"/>
    <col min="40" max="40" width="5.140625" style="14" customWidth="1"/>
    <col min="41" max="41" width="5.42578125" style="14" customWidth="1"/>
    <col min="42" max="42" width="4.28515625" style="14" customWidth="1"/>
    <col min="43" max="43" width="8.28515625" style="14" customWidth="1"/>
    <col min="44" max="44" width="7.28515625" style="14" customWidth="1"/>
    <col min="45" max="45" width="8.7109375" style="14" customWidth="1"/>
    <col min="46" max="55" width="8" style="14" customWidth="1"/>
    <col min="56" max="56" width="6.7109375" style="14" customWidth="1"/>
    <col min="57" max="57" width="5.85546875" style="14" customWidth="1"/>
    <col min="58" max="58" width="6" style="14" customWidth="1"/>
    <col min="59" max="59" width="6.85546875" style="14" customWidth="1"/>
    <col min="60" max="60" width="6.5703125" style="14" customWidth="1"/>
    <col min="61" max="61" width="6.85546875" style="14" customWidth="1"/>
    <col min="62" max="62" width="6.5703125" style="14" customWidth="1"/>
    <col min="63" max="63" width="9.140625" style="14" customWidth="1"/>
    <col min="64" max="64" width="11.28515625" style="14" customWidth="1"/>
    <col min="65" max="65" width="9.140625" style="14" customWidth="1"/>
  </cols>
  <sheetData>
    <row r="1" spans="2:63" ht="1.5" customHeight="1" x14ac:dyDescent="0.2"/>
    <row r="2" spans="2:63" ht="13.5" customHeight="1" x14ac:dyDescent="0.2">
      <c r="B2" s="68" t="s">
        <v>15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</row>
    <row r="3" spans="2:63" ht="9.75" customHeight="1" x14ac:dyDescent="0.2"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19"/>
      <c r="O3" s="19"/>
      <c r="P3" s="19"/>
      <c r="Q3" s="19"/>
      <c r="R3" s="20"/>
      <c r="S3" s="19"/>
      <c r="T3" s="19"/>
      <c r="U3" s="19"/>
      <c r="V3" s="19"/>
      <c r="W3" s="19"/>
      <c r="X3" s="19"/>
      <c r="Y3" s="19"/>
      <c r="Z3" s="19"/>
      <c r="AA3" s="19"/>
      <c r="AB3" s="31"/>
      <c r="AC3" s="31"/>
      <c r="AD3" s="31"/>
      <c r="AE3" s="31"/>
      <c r="AF3" s="31"/>
      <c r="AG3" s="31"/>
      <c r="AH3" s="31"/>
      <c r="AI3" s="31"/>
    </row>
    <row r="4" spans="2:63" ht="6.75" customHeight="1" thickBot="1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2:63" ht="16.5" customHeight="1" thickBot="1" x14ac:dyDescent="0.3">
      <c r="B5" s="7"/>
      <c r="C5" s="77" t="s">
        <v>32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26"/>
      <c r="O5" s="27"/>
      <c r="P5" s="27"/>
      <c r="Q5" s="42" t="s">
        <v>33</v>
      </c>
      <c r="R5" s="42"/>
      <c r="S5" s="42"/>
      <c r="T5" s="42"/>
      <c r="U5" s="42"/>
      <c r="V5" s="42"/>
      <c r="W5" s="42"/>
      <c r="X5" s="42"/>
      <c r="Y5" s="42"/>
      <c r="Z5" s="42"/>
      <c r="AA5" s="13"/>
      <c r="AB5" s="77" t="s">
        <v>36</v>
      </c>
      <c r="AC5" s="77"/>
      <c r="AD5" s="77"/>
      <c r="AE5" s="77"/>
      <c r="AF5" s="77"/>
      <c r="AG5" s="77"/>
      <c r="AH5" s="77"/>
      <c r="AI5" s="7"/>
      <c r="AM5" s="18" t="s">
        <v>43</v>
      </c>
      <c r="AN5" s="85"/>
      <c r="AO5" s="85"/>
      <c r="AP5" s="18" t="s">
        <v>44</v>
      </c>
      <c r="AQ5" s="18"/>
      <c r="AR5" s="18" t="s">
        <v>36</v>
      </c>
    </row>
    <row r="6" spans="2:63" ht="19.5" thickBot="1" x14ac:dyDescent="0.35">
      <c r="B6" s="22"/>
      <c r="C6" s="83" t="str">
        <f>IF(AP6="","1 Место",IF(AP6=1,"1 Место",IF(AP6=2,"2 Место",IF(AP6=3,"3 Место"))))</f>
        <v>1 Место</v>
      </c>
      <c r="D6" s="86"/>
      <c r="E6" s="84"/>
      <c r="F6" s="87">
        <f>IF(L6="","",LOOKUP(2,1/(AG$12:AG$151=1),C$12:C$151))</f>
        <v>2222</v>
      </c>
      <c r="G6" s="87"/>
      <c r="H6" s="87"/>
      <c r="I6" s="87"/>
      <c r="J6" s="87"/>
      <c r="K6" s="87"/>
      <c r="L6" s="41">
        <f>IFERROR(LARGE($AU$12:$AU$151,1),"")</f>
        <v>5</v>
      </c>
      <c r="M6" s="41"/>
      <c r="N6" s="23"/>
      <c r="O6" s="24"/>
      <c r="P6" s="24"/>
      <c r="Q6" s="78" t="str">
        <f>IF(AM6="","1 Место",IF(AM6=1,"1 Место",IF(AM6=2,"2 Место",IF(AM6=3,"3 Место"))))</f>
        <v>1 Место</v>
      </c>
      <c r="R6" s="78"/>
      <c r="S6" s="43" t="str">
        <f>IF(Y6="","",LOOKUP(2,1/(AF$12:AF$151=1),C$12:C$151))</f>
        <v>Сидоров</v>
      </c>
      <c r="T6" s="43"/>
      <c r="U6" s="43"/>
      <c r="V6" s="43"/>
      <c r="W6" s="43"/>
      <c r="X6" s="43"/>
      <c r="Y6" s="41">
        <f>IFERROR(LARGE($AT$12:$AT$151,1),"")</f>
        <v>40</v>
      </c>
      <c r="Z6" s="41"/>
      <c r="AA6" s="24"/>
      <c r="AB6" s="78" t="str">
        <f>IF(AR6="","1 Место",IF(AR6=1,"1 Место",IF(AR6=2,"2 Место",IF(AR6=3,"3 Место"))))</f>
        <v>1 Место</v>
      </c>
      <c r="AC6" s="78"/>
      <c r="AD6" s="76">
        <f>IF(AH6="","",LOOKUP(2,1/(AI12:AI151=1),K$12:K$151))</f>
        <v>0</v>
      </c>
      <c r="AE6" s="76"/>
      <c r="AF6" s="76"/>
      <c r="AG6" s="76"/>
      <c r="AH6" s="25">
        <f>IFERROR(LARGE($AH$12:$AH$151,1),"")</f>
        <v>85</v>
      </c>
      <c r="AI6" s="8"/>
      <c r="AM6" s="14">
        <f>IFERROR(SMALL(AF$12:AF$151,1),"")</f>
        <v>1</v>
      </c>
      <c r="AP6" s="14">
        <f>IFERROR(SMALL(AG$12:AG$151,1),"")</f>
        <v>1</v>
      </c>
      <c r="AR6" s="14">
        <f>IFERROR(SMALL(AI$12:AI$151,1),"")</f>
        <v>1</v>
      </c>
    </row>
    <row r="7" spans="2:63" ht="19.5" thickBot="1" x14ac:dyDescent="0.35">
      <c r="B7" s="22"/>
      <c r="C7" s="83" t="str">
        <f>IF(AP7="","2 Место",IF(AP7=1,"1 Место",IF(AP7=2,"2 Место",IF(AP7=3,"3 Место"))))</f>
        <v>1 Место</v>
      </c>
      <c r="D7" s="86"/>
      <c r="E7" s="84"/>
      <c r="F7" s="47" t="e">
        <f>IF(L7="","",LOOKUP(2,1/(AG$12:AG$151=2),C$12:C$151))</f>
        <v>#N/A</v>
      </c>
      <c r="G7" s="48"/>
      <c r="H7" s="48"/>
      <c r="I7" s="48"/>
      <c r="J7" s="48"/>
      <c r="K7" s="49"/>
      <c r="L7" s="41">
        <f>IFERROR(LARGE($AU$12:$AU$151,2),"")</f>
        <v>5</v>
      </c>
      <c r="M7" s="41"/>
      <c r="N7" s="23"/>
      <c r="O7" s="24"/>
      <c r="P7" s="24"/>
      <c r="Q7" s="78" t="str">
        <f>IF(AM7="","2 Место",IF(AM7=1,"1 Место",IF(AM7=2,"2 Место",IF(AM7=3,"3 Место"))))</f>
        <v>1 Место</v>
      </c>
      <c r="R7" s="78"/>
      <c r="S7" s="44" t="e">
        <f>IF(Y7="","",LOOKUP(2,1/(AF$12:AF$151=2),C$12:C$151))</f>
        <v>#N/A</v>
      </c>
      <c r="T7" s="45"/>
      <c r="U7" s="45"/>
      <c r="V7" s="45"/>
      <c r="W7" s="45"/>
      <c r="X7" s="46"/>
      <c r="Y7" s="41">
        <f>IFERROR(LARGE($AT$12:$AT$151,2),"")</f>
        <v>40</v>
      </c>
      <c r="Z7" s="41"/>
      <c r="AA7" s="24"/>
      <c r="AB7" s="78" t="str">
        <f>IF(AR7="","2 Место",IF(AR7=1,"1 Место",IF(AR7=2,"2 Место",IF(AR7=3,"3 Место"))))</f>
        <v>2 Место</v>
      </c>
      <c r="AC7" s="78"/>
      <c r="AD7" s="76">
        <f>IF(AH7="","",LOOKUP(2,1/(AI12:AI151=2),K$12:K$151))</f>
        <v>0</v>
      </c>
      <c r="AE7" s="76"/>
      <c r="AF7" s="76"/>
      <c r="AG7" s="76"/>
      <c r="AH7" s="25">
        <f>IFERROR(LARGE($AH$12:$AH$151,2),"")</f>
        <v>4</v>
      </c>
      <c r="AI7" s="8"/>
      <c r="AM7" s="14">
        <f>IFERROR(SMALL(AF$12:AF$151,2),"")</f>
        <v>1</v>
      </c>
      <c r="AP7" s="14">
        <f>IFERROR(SMALL(AG$12:AG$151,2),"")</f>
        <v>1</v>
      </c>
      <c r="AR7" s="14">
        <f>IFERROR(SMALL(AI$12:AI$151,2),"")</f>
        <v>2</v>
      </c>
    </row>
    <row r="8" spans="2:63" ht="19.5" thickBot="1" x14ac:dyDescent="0.35">
      <c r="B8" s="22"/>
      <c r="C8" s="83" t="str">
        <f>IF(AP8="","3 Место",IF(AP8=1,"1 Место",IF(AP8=2,"2 Место",IF(AP8=3,"3 Место"))))</f>
        <v>3 Место</v>
      </c>
      <c r="D8" s="86"/>
      <c r="E8" s="84"/>
      <c r="F8" s="47">
        <f>IF(L8="","",LOOKUP(2,1/(AG$12:AG$151=3),C$12:C$151))</f>
        <v>33333</v>
      </c>
      <c r="G8" s="48"/>
      <c r="H8" s="48"/>
      <c r="I8" s="48"/>
      <c r="J8" s="48"/>
      <c r="K8" s="49"/>
      <c r="L8" s="41">
        <f>IFERROR(LARGE($AU$12:$AU$151,3),"")</f>
        <v>4</v>
      </c>
      <c r="M8" s="41"/>
      <c r="N8" s="23"/>
      <c r="O8" s="24"/>
      <c r="P8" s="24"/>
      <c r="Q8" s="78" t="str">
        <f>IF(AM8="","3 Место",IF(AM8=1,"1 Место",IF(AM8=2,"2 Место",IF(AM8=3,"3 Место"))))</f>
        <v>3 Место</v>
      </c>
      <c r="R8" s="78"/>
      <c r="S8" s="47" t="str">
        <f>IF(Y8="","",LOOKUP(2,1/(AF$12:AF$151=3),C$12:C$151))</f>
        <v>Иванов</v>
      </c>
      <c r="T8" s="48"/>
      <c r="U8" s="48"/>
      <c r="V8" s="48"/>
      <c r="W8" s="48"/>
      <c r="X8" s="49"/>
      <c r="Y8" s="41">
        <f>IFERROR(LARGE($AT$12:$AT$151,3),"")</f>
        <v>20</v>
      </c>
      <c r="Z8" s="41"/>
      <c r="AA8" s="24"/>
      <c r="AB8" s="78" t="str">
        <f>IF(AR8="","3 Место",IF(AR8=1,"1 Место",IF(AR8=2,"2 Место",IF(AR8=3,"3 Место"))))</f>
        <v>3 Место</v>
      </c>
      <c r="AC8" s="78"/>
      <c r="AD8" s="76" t="str">
        <f>IF(AH8="","",LOOKUP(2,1/(AI12:AI151=3),K$12:K$151))</f>
        <v/>
      </c>
      <c r="AE8" s="76"/>
      <c r="AF8" s="76"/>
      <c r="AG8" s="76"/>
      <c r="AH8" s="25" t="str">
        <f>IFERROR(LARGE($AH$12:$AH$151,3),"")</f>
        <v/>
      </c>
      <c r="AI8" s="8"/>
      <c r="AM8" s="14">
        <f>IFERROR(SMALL(AF$12:AF$151,3),"")</f>
        <v>3</v>
      </c>
      <c r="AP8" s="14">
        <f>IFERROR(SMALL(AG$12:AG$151,3),"")</f>
        <v>3</v>
      </c>
      <c r="AR8" s="14" t="str">
        <f>IFERROR(SMALL(AI$12:AI$151,3),"")</f>
        <v/>
      </c>
    </row>
    <row r="9" spans="2:63" ht="6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2:63" ht="14.25" customHeight="1" x14ac:dyDescent="0.2">
      <c r="B10" s="64" t="s">
        <v>0</v>
      </c>
      <c r="C10" s="70" t="s">
        <v>1</v>
      </c>
      <c r="D10" s="71"/>
      <c r="E10" s="71"/>
      <c r="F10" s="71"/>
      <c r="G10" s="71"/>
      <c r="H10" s="71"/>
      <c r="I10" s="72"/>
      <c r="J10" s="60" t="s">
        <v>10</v>
      </c>
      <c r="K10" s="70" t="s">
        <v>2</v>
      </c>
      <c r="L10" s="71"/>
      <c r="M10" s="71"/>
      <c r="N10" s="71"/>
      <c r="O10" s="72"/>
      <c r="P10" s="57" t="s">
        <v>3</v>
      </c>
      <c r="Q10" s="58"/>
      <c r="R10" s="59"/>
      <c r="S10" s="57" t="s">
        <v>4</v>
      </c>
      <c r="T10" s="58"/>
      <c r="U10" s="59"/>
      <c r="V10" s="57" t="s">
        <v>5</v>
      </c>
      <c r="W10" s="58"/>
      <c r="X10" s="59"/>
      <c r="Y10" s="57" t="s">
        <v>6</v>
      </c>
      <c r="Z10" s="58"/>
      <c r="AA10" s="59"/>
      <c r="AB10" s="57" t="s">
        <v>7</v>
      </c>
      <c r="AC10" s="58"/>
      <c r="AD10" s="59"/>
      <c r="AE10" s="62" t="s">
        <v>8</v>
      </c>
      <c r="AF10" s="60" t="s">
        <v>19</v>
      </c>
      <c r="AG10" s="60" t="s">
        <v>18</v>
      </c>
      <c r="AH10" s="60" t="s">
        <v>16</v>
      </c>
      <c r="AI10" s="60" t="s">
        <v>17</v>
      </c>
      <c r="AX10" s="29"/>
      <c r="AY10" s="29"/>
      <c r="AZ10" s="29"/>
      <c r="BA10" s="29"/>
      <c r="BB10" s="29"/>
      <c r="BC10" s="29"/>
      <c r="BD10" s="29"/>
      <c r="BE10" s="29"/>
    </row>
    <row r="11" spans="2:63" ht="12.75" customHeight="1" x14ac:dyDescent="0.2">
      <c r="B11" s="65"/>
      <c r="C11" s="73"/>
      <c r="D11" s="74"/>
      <c r="E11" s="74"/>
      <c r="F11" s="74"/>
      <c r="G11" s="74"/>
      <c r="H11" s="74"/>
      <c r="I11" s="75"/>
      <c r="J11" s="61"/>
      <c r="K11" s="73"/>
      <c r="L11" s="74"/>
      <c r="M11" s="74"/>
      <c r="N11" s="74"/>
      <c r="O11" s="75"/>
      <c r="P11" s="9">
        <v>1</v>
      </c>
      <c r="Q11" s="9">
        <v>2</v>
      </c>
      <c r="R11" s="9">
        <v>3</v>
      </c>
      <c r="S11" s="9">
        <v>1</v>
      </c>
      <c r="T11" s="9">
        <v>2</v>
      </c>
      <c r="U11" s="9">
        <v>3</v>
      </c>
      <c r="V11" s="9">
        <v>1</v>
      </c>
      <c r="W11" s="9">
        <v>2</v>
      </c>
      <c r="X11" s="9">
        <v>3</v>
      </c>
      <c r="Y11" s="9">
        <v>1</v>
      </c>
      <c r="Z11" s="9">
        <v>2</v>
      </c>
      <c r="AA11" s="9">
        <v>3</v>
      </c>
      <c r="AB11" s="10">
        <v>1</v>
      </c>
      <c r="AC11" s="10">
        <v>2</v>
      </c>
      <c r="AD11" s="10">
        <v>3</v>
      </c>
      <c r="AE11" s="63"/>
      <c r="AF11" s="61"/>
      <c r="AG11" s="61"/>
      <c r="AH11" s="61"/>
      <c r="AI11" s="61"/>
      <c r="AL11" s="14">
        <v>1</v>
      </c>
      <c r="AM11" s="14">
        <v>2</v>
      </c>
      <c r="AN11" s="14">
        <v>3</v>
      </c>
      <c r="AO11" s="14">
        <v>4</v>
      </c>
      <c r="AP11" s="14">
        <v>5</v>
      </c>
      <c r="AQ11" s="16" t="s">
        <v>28</v>
      </c>
      <c r="AR11" s="16" t="s">
        <v>29</v>
      </c>
      <c r="AS11" s="16" t="s">
        <v>30</v>
      </c>
      <c r="AT11" s="16" t="s">
        <v>34</v>
      </c>
      <c r="AU11" s="16" t="s">
        <v>35</v>
      </c>
      <c r="AV11" s="16" t="s">
        <v>20</v>
      </c>
      <c r="AW11" s="16" t="s">
        <v>21</v>
      </c>
      <c r="AX11" s="29"/>
      <c r="AY11" s="29"/>
      <c r="AZ11" s="29"/>
      <c r="BA11" s="29"/>
      <c r="BB11" s="29"/>
      <c r="BC11" s="29"/>
      <c r="BD11" s="29"/>
      <c r="BE11" s="29"/>
      <c r="BF11" s="16" t="s">
        <v>22</v>
      </c>
      <c r="BG11" s="16" t="s">
        <v>23</v>
      </c>
      <c r="BH11" s="16" t="s">
        <v>24</v>
      </c>
      <c r="BI11" s="16" t="s">
        <v>25</v>
      </c>
      <c r="BJ11" s="16" t="s">
        <v>26</v>
      </c>
      <c r="BK11" s="16" t="s">
        <v>31</v>
      </c>
    </row>
    <row r="12" spans="2:63" x14ac:dyDescent="0.2">
      <c r="B12" s="4">
        <v>1</v>
      </c>
      <c r="C12" s="69" t="s">
        <v>40</v>
      </c>
      <c r="D12" s="67"/>
      <c r="E12" s="67"/>
      <c r="F12" s="67"/>
      <c r="G12" s="67"/>
      <c r="H12" s="67"/>
      <c r="I12" s="67"/>
      <c r="J12" s="5" t="s">
        <v>38</v>
      </c>
      <c r="K12" s="32"/>
      <c r="L12" s="33"/>
      <c r="M12" s="33"/>
      <c r="N12" s="33"/>
      <c r="O12" s="34"/>
      <c r="P12" s="2">
        <v>5</v>
      </c>
      <c r="Q12" s="3">
        <v>5</v>
      </c>
      <c r="R12" s="3">
        <v>5</v>
      </c>
      <c r="S12" s="3">
        <v>5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1">
        <f>IF(SUM(P12:AD12)=0,"",SUM(P12:AD12))</f>
        <v>20</v>
      </c>
      <c r="AF12" s="1">
        <f t="shared" ref="AF12:AF43" si="0">IF(AV12="","",RANK($AV12,$AV$12:$AV$151))</f>
        <v>3</v>
      </c>
      <c r="AG12" s="1" t="str">
        <f t="shared" ref="AG12:AG43" si="1">IF(AW12="","",RANK($AW12,$AW$12:$AW$151))</f>
        <v/>
      </c>
      <c r="AH12" s="51">
        <f>IF(SUM(AE12:AE16)=0,"",SUM(BF12+BG12+BH12))</f>
        <v>85</v>
      </c>
      <c r="AI12" s="54">
        <f>IF(AH12="","",RANK(BK12,$BK$12:$BK$151))</f>
        <v>1</v>
      </c>
      <c r="AL12" s="17">
        <f>SUM(IF(ISERROR(0),"",P12:R12))</f>
        <v>15</v>
      </c>
      <c r="AM12" s="17">
        <f>SUM(S12:U12)</f>
        <v>5</v>
      </c>
      <c r="AN12" s="17">
        <f>SUM(V12:X12)</f>
        <v>0</v>
      </c>
      <c r="AO12" s="17">
        <f>SUM(Y12:AA12)</f>
        <v>0</v>
      </c>
      <c r="AP12" s="17">
        <f>SUM(AB12:AD12)</f>
        <v>0</v>
      </c>
      <c r="AQ12" s="14">
        <f t="shared" ref="AQ12:AQ17" si="2">LARGE(AL12:AP12,1)</f>
        <v>15</v>
      </c>
      <c r="AR12" s="14">
        <f>LARGE(AL12:AP12,2)</f>
        <v>5</v>
      </c>
      <c r="AS12" s="14">
        <f>LARGE(AL12:AP12,3)</f>
        <v>0</v>
      </c>
      <c r="AT12" s="14">
        <f>IF(J12="ж",AE12,"")</f>
        <v>20</v>
      </c>
      <c r="AU12" s="14" t="str">
        <f>IF(J12="м",AE12,"")</f>
        <v/>
      </c>
      <c r="AV12" s="14">
        <f>IF(J12="ж",IF(AE12="","",SUM(AE12*1000000+AQ12*10000+AR12*1000+AS12*10)),"")</f>
        <v>20155000</v>
      </c>
      <c r="AW12" s="14" t="str">
        <f>IF(J12="м",IF(AE12="","",SUM(AE12*1000000+AQ12*10000+AR12*1000+AS12*10)),"")</f>
        <v/>
      </c>
      <c r="AX12" s="28">
        <f>IFERROR(LARGE(AT12:AT16,1),0)</f>
        <v>40</v>
      </c>
      <c r="AY12" s="28">
        <f>IFERROR(LARGE(AU12:AU16,1),0)</f>
        <v>5</v>
      </c>
      <c r="AZ12" s="28">
        <f>IFERROR(LARGE(AT12:AT16,2),0)</f>
        <v>40</v>
      </c>
      <c r="BA12" s="28">
        <f>IFERROR(LARGE(AU12:AU16,2),0)</f>
        <v>5</v>
      </c>
      <c r="BB12" s="28">
        <f>IFERROR(LARGE(AT12:AT16,3),0)</f>
        <v>20</v>
      </c>
      <c r="BC12" s="28">
        <f>IFERROR(LARGE(AU12:AU16,3),0)</f>
        <v>0</v>
      </c>
      <c r="BD12" s="28">
        <f>IFERROR(LARGE(AT12:AT16,4),0)</f>
        <v>0</v>
      </c>
      <c r="BE12" s="28">
        <f>IFERROR(LARGE(AU12:AU16,4),0)</f>
        <v>0</v>
      </c>
      <c r="BF12" s="50">
        <f>IFERROR(LARGE(AX12:AY16,1),0)</f>
        <v>40</v>
      </c>
      <c r="BG12" s="28">
        <f>IFERROR(LARGE(AX12:AY16,2),0)</f>
        <v>5</v>
      </c>
      <c r="BH12" s="28">
        <f>IFERROR(LARGE(AZ12:BE16,1),0)</f>
        <v>40</v>
      </c>
      <c r="BI12" s="28">
        <f>IFERROR(LARGE(AZ12:BE16,2),0)</f>
        <v>20</v>
      </c>
      <c r="BJ12" s="28">
        <f>IFERROR(LARGE(AZ12:BE16,3),0)</f>
        <v>5</v>
      </c>
      <c r="BK12" s="28">
        <f>IF(AH12="","",SUM(AH12*100000000+BF12*100000+BG12*1000+BH12*10))</f>
        <v>8504005400</v>
      </c>
    </row>
    <row r="13" spans="2:63" x14ac:dyDescent="0.2">
      <c r="B13" s="4">
        <v>2</v>
      </c>
      <c r="C13" s="69" t="s">
        <v>41</v>
      </c>
      <c r="D13" s="67"/>
      <c r="E13" s="67"/>
      <c r="F13" s="67"/>
      <c r="G13" s="67"/>
      <c r="H13" s="67"/>
      <c r="I13" s="67"/>
      <c r="J13" s="5" t="s">
        <v>38</v>
      </c>
      <c r="K13" s="35"/>
      <c r="L13" s="36"/>
      <c r="M13" s="36"/>
      <c r="N13" s="36"/>
      <c r="O13" s="37"/>
      <c r="P13" s="3">
        <v>10</v>
      </c>
      <c r="Q13" s="3">
        <v>10</v>
      </c>
      <c r="R13" s="3">
        <v>10</v>
      </c>
      <c r="S13" s="3">
        <v>10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1">
        <f t="shared" ref="AE13:AE76" si="3">IF(SUM(P13:AD13)=0,"",SUM(P13:AD13))</f>
        <v>40</v>
      </c>
      <c r="AF13" s="1">
        <f t="shared" si="0"/>
        <v>1</v>
      </c>
      <c r="AG13" s="1" t="str">
        <f t="shared" si="1"/>
        <v/>
      </c>
      <c r="AH13" s="52"/>
      <c r="AI13" s="55"/>
      <c r="AL13" s="17">
        <f>SUM(P13:R13)</f>
        <v>30</v>
      </c>
      <c r="AM13" s="17">
        <f>SUM(S13:U13)</f>
        <v>10</v>
      </c>
      <c r="AN13" s="17">
        <f>SUM(V13:X13)</f>
        <v>0</v>
      </c>
      <c r="AO13" s="17">
        <f>SUM(Y13:AA13)</f>
        <v>0</v>
      </c>
      <c r="AP13" s="17">
        <f>SUM(AB13:AD13)</f>
        <v>0</v>
      </c>
      <c r="AQ13" s="14">
        <f t="shared" si="2"/>
        <v>30</v>
      </c>
      <c r="AR13" s="14">
        <f t="shared" ref="AR13:AR76" si="4">LARGE(AL13:AP13,2)</f>
        <v>10</v>
      </c>
      <c r="AS13" s="14">
        <f t="shared" ref="AS13:AS76" si="5">LARGE(AL13:AP13,3)</f>
        <v>0</v>
      </c>
      <c r="AT13" s="14">
        <f>IF(J13="ж",AE13,"")</f>
        <v>40</v>
      </c>
      <c r="AU13" s="14" t="str">
        <f>IF(J13="м",AE13,"")</f>
        <v/>
      </c>
      <c r="AV13" s="14">
        <f>IF(J13="ж",IF(AE13="","",SUM(AE13*1000000+AQ13*10000+AR13*1000+AS13*10)),"")</f>
        <v>40310000</v>
      </c>
      <c r="AW13" s="14" t="str">
        <f>IF(J13="м",IF(AE13="","",SUM(AE13*1000000+AQ13*10000+AR13*1000+AS13*10)),"")</f>
        <v/>
      </c>
      <c r="AX13" s="28"/>
      <c r="AY13" s="28"/>
      <c r="AZ13" s="28"/>
      <c r="BA13" s="28"/>
      <c r="BB13" s="28"/>
      <c r="BC13" s="28"/>
      <c r="BD13" s="28"/>
      <c r="BE13" s="28"/>
      <c r="BF13" s="50"/>
      <c r="BG13" s="28"/>
      <c r="BH13" s="28"/>
      <c r="BI13" s="28"/>
      <c r="BJ13" s="28"/>
      <c r="BK13" s="28"/>
    </row>
    <row r="14" spans="2:63" x14ac:dyDescent="0.2">
      <c r="B14" s="4">
        <v>3</v>
      </c>
      <c r="C14" s="69" t="s">
        <v>42</v>
      </c>
      <c r="D14" s="67"/>
      <c r="E14" s="67"/>
      <c r="F14" s="67"/>
      <c r="G14" s="67"/>
      <c r="H14" s="67"/>
      <c r="I14" s="67"/>
      <c r="J14" s="5" t="s">
        <v>38</v>
      </c>
      <c r="K14" s="35"/>
      <c r="L14" s="36"/>
      <c r="M14" s="36"/>
      <c r="N14" s="36"/>
      <c r="O14" s="37"/>
      <c r="P14" s="3">
        <v>10</v>
      </c>
      <c r="Q14" s="3">
        <v>10</v>
      </c>
      <c r="R14" s="3">
        <v>10</v>
      </c>
      <c r="S14" s="3">
        <v>10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1">
        <f t="shared" si="3"/>
        <v>40</v>
      </c>
      <c r="AF14" s="1">
        <f t="shared" si="0"/>
        <v>1</v>
      </c>
      <c r="AG14" s="1" t="str">
        <f t="shared" si="1"/>
        <v/>
      </c>
      <c r="AH14" s="52"/>
      <c r="AI14" s="55"/>
      <c r="AL14" s="17">
        <f>SUM(P14:R14)</f>
        <v>30</v>
      </c>
      <c r="AM14" s="17">
        <f>SUM(S14:U14)</f>
        <v>10</v>
      </c>
      <c r="AN14" s="17">
        <f>SUM(V14:X14)</f>
        <v>0</v>
      </c>
      <c r="AO14" s="17">
        <f>SUM(Y14:AA14)</f>
        <v>0</v>
      </c>
      <c r="AP14" s="17">
        <f>SUM(AB14:AD14)</f>
        <v>0</v>
      </c>
      <c r="AQ14" s="14">
        <f t="shared" si="2"/>
        <v>30</v>
      </c>
      <c r="AR14" s="14">
        <f t="shared" si="4"/>
        <v>10</v>
      </c>
      <c r="AS14" s="14">
        <f t="shared" si="5"/>
        <v>0</v>
      </c>
      <c r="AT14" s="14">
        <f>IF(J14="ж",AE14,"")</f>
        <v>40</v>
      </c>
      <c r="AU14" s="14" t="str">
        <f>IF(J14="м",AE14,"")</f>
        <v/>
      </c>
      <c r="AV14" s="14">
        <f>IF(J14="ж",IF(AE14="","",SUM(AE14*1000000+AQ14*10000+AR14*1000+AS14*10)),"")</f>
        <v>40310000</v>
      </c>
      <c r="AW14" s="14" t="str">
        <f>IF(J14="м",IF(AE14="","",SUM(AE14*1000000+AQ14*10000+AR14*1000+AS14*10)),"")</f>
        <v/>
      </c>
      <c r="AX14" s="28"/>
      <c r="AY14" s="28"/>
      <c r="AZ14" s="28"/>
      <c r="BA14" s="28"/>
      <c r="BB14" s="28"/>
      <c r="BC14" s="28"/>
      <c r="BD14" s="28"/>
      <c r="BE14" s="28"/>
      <c r="BF14" s="50"/>
      <c r="BG14" s="28"/>
      <c r="BH14" s="28"/>
      <c r="BI14" s="28"/>
      <c r="BJ14" s="28"/>
      <c r="BK14" s="28"/>
    </row>
    <row r="15" spans="2:63" x14ac:dyDescent="0.2">
      <c r="B15" s="4">
        <v>4</v>
      </c>
      <c r="C15" s="69">
        <v>11111</v>
      </c>
      <c r="D15" s="67"/>
      <c r="E15" s="67"/>
      <c r="F15" s="67"/>
      <c r="G15" s="67"/>
      <c r="H15" s="67"/>
      <c r="I15" s="67"/>
      <c r="J15" s="5" t="s">
        <v>39</v>
      </c>
      <c r="K15" s="35"/>
      <c r="L15" s="36"/>
      <c r="M15" s="36"/>
      <c r="N15" s="36"/>
      <c r="O15" s="37"/>
      <c r="P15" s="3">
        <v>5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1">
        <f t="shared" si="3"/>
        <v>5</v>
      </c>
      <c r="AF15" s="1" t="str">
        <f t="shared" si="0"/>
        <v/>
      </c>
      <c r="AG15" s="1">
        <f t="shared" si="1"/>
        <v>1</v>
      </c>
      <c r="AH15" s="52"/>
      <c r="AI15" s="55"/>
      <c r="AL15" s="17">
        <f>SUM(P15:R15)</f>
        <v>5</v>
      </c>
      <c r="AM15" s="17">
        <f>SUM(S15:U15)</f>
        <v>0</v>
      </c>
      <c r="AN15" s="17">
        <f>SUM(V15:X15)</f>
        <v>0</v>
      </c>
      <c r="AO15" s="17">
        <f>SUM(Y15:AA15)</f>
        <v>0</v>
      </c>
      <c r="AP15" s="17">
        <f>SUM(AB15:AD15)</f>
        <v>0</v>
      </c>
      <c r="AQ15" s="14">
        <f t="shared" si="2"/>
        <v>5</v>
      </c>
      <c r="AR15" s="14">
        <f t="shared" si="4"/>
        <v>0</v>
      </c>
      <c r="AS15" s="14">
        <f t="shared" si="5"/>
        <v>0</v>
      </c>
      <c r="AT15" s="14" t="str">
        <f>IF(J15="ж",AE15,"")</f>
        <v/>
      </c>
      <c r="AU15" s="14">
        <f>IF(J15="м",AE15,"")</f>
        <v>5</v>
      </c>
      <c r="AV15" s="14" t="str">
        <f>IF(J15="ж",IF(AE15="","",SUM(AE15*1000000+AQ15*10000+AR15*1000+AS15*10)),"")</f>
        <v/>
      </c>
      <c r="AW15" s="14">
        <f>IF(J15="м",IF(AE15="","",SUM(AE15*1000000+AQ15*10000+AR15*1000+AS15*10)),"")</f>
        <v>5050000</v>
      </c>
      <c r="AX15" s="28"/>
      <c r="AY15" s="28"/>
      <c r="AZ15" s="28"/>
      <c r="BA15" s="28"/>
      <c r="BB15" s="28"/>
      <c r="BC15" s="28"/>
      <c r="BD15" s="28"/>
      <c r="BE15" s="28"/>
      <c r="BF15" s="50"/>
      <c r="BG15" s="28"/>
      <c r="BH15" s="28"/>
      <c r="BI15" s="28"/>
      <c r="BJ15" s="28"/>
      <c r="BK15" s="28"/>
    </row>
    <row r="16" spans="2:63" x14ac:dyDescent="0.2">
      <c r="B16" s="4">
        <v>5</v>
      </c>
      <c r="C16" s="69">
        <v>2222</v>
      </c>
      <c r="D16" s="67"/>
      <c r="E16" s="67"/>
      <c r="F16" s="67"/>
      <c r="G16" s="67"/>
      <c r="H16" s="67"/>
      <c r="I16" s="67"/>
      <c r="J16" s="5" t="s">
        <v>39</v>
      </c>
      <c r="K16" s="38"/>
      <c r="L16" s="39"/>
      <c r="M16" s="39"/>
      <c r="N16" s="39"/>
      <c r="O16" s="40"/>
      <c r="P16" s="3"/>
      <c r="Q16" s="3">
        <v>5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1">
        <f t="shared" si="3"/>
        <v>5</v>
      </c>
      <c r="AF16" s="1" t="str">
        <f t="shared" si="0"/>
        <v/>
      </c>
      <c r="AG16" s="1">
        <f t="shared" si="1"/>
        <v>1</v>
      </c>
      <c r="AH16" s="53"/>
      <c r="AI16" s="56"/>
      <c r="AL16" s="17">
        <f>SUM(P16:R16)</f>
        <v>5</v>
      </c>
      <c r="AM16" s="17">
        <f>SUM(S16:U16)</f>
        <v>0</v>
      </c>
      <c r="AN16" s="17">
        <f>SUM(V16:X16)</f>
        <v>0</v>
      </c>
      <c r="AO16" s="17">
        <f>SUM(Y16:AA16)</f>
        <v>0</v>
      </c>
      <c r="AP16" s="17">
        <f>SUM(AB16:AD16)</f>
        <v>0</v>
      </c>
      <c r="AQ16" s="14">
        <f t="shared" si="2"/>
        <v>5</v>
      </c>
      <c r="AR16" s="14">
        <f t="shared" si="4"/>
        <v>0</v>
      </c>
      <c r="AS16" s="14">
        <f t="shared" si="5"/>
        <v>0</v>
      </c>
      <c r="AT16" s="14" t="str">
        <f>IF(J16="ж",AE16,"")</f>
        <v/>
      </c>
      <c r="AU16" s="14">
        <f>IF(J16="м",AE16,"")</f>
        <v>5</v>
      </c>
      <c r="AV16" s="14" t="str">
        <f>IF(J16="ж",IF(AE16="","",SUM(AE16*1000000+AQ16*10000+AR16*1000+AS16*10)),"")</f>
        <v/>
      </c>
      <c r="AW16" s="14">
        <f>IF(J16="м",IF(AE16="","",SUM(AE16*1000000+AQ16*10000+AR16*1000+AS16*10)),"")</f>
        <v>5050000</v>
      </c>
      <c r="AX16" s="28"/>
      <c r="AY16" s="28"/>
      <c r="AZ16" s="28"/>
      <c r="BA16" s="28"/>
      <c r="BB16" s="28"/>
      <c r="BC16" s="28"/>
      <c r="BD16" s="28"/>
      <c r="BE16" s="28"/>
      <c r="BF16" s="50"/>
      <c r="BG16" s="28"/>
      <c r="BH16" s="28"/>
      <c r="BI16" s="28"/>
      <c r="BJ16" s="28"/>
      <c r="BK16" s="28"/>
    </row>
    <row r="17" spans="2:63" x14ac:dyDescent="0.2">
      <c r="B17" s="4">
        <v>6</v>
      </c>
      <c r="C17" s="69">
        <v>33333</v>
      </c>
      <c r="D17" s="67"/>
      <c r="E17" s="67"/>
      <c r="F17" s="67"/>
      <c r="G17" s="67"/>
      <c r="H17" s="67"/>
      <c r="I17" s="67"/>
      <c r="J17" s="5" t="s">
        <v>39</v>
      </c>
      <c r="K17" s="32"/>
      <c r="L17" s="33"/>
      <c r="M17" s="33"/>
      <c r="N17" s="33"/>
      <c r="O17" s="34"/>
      <c r="P17" s="3"/>
      <c r="Q17" s="3">
        <v>4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1">
        <f t="shared" si="3"/>
        <v>4</v>
      </c>
      <c r="AF17" s="1" t="str">
        <f t="shared" si="0"/>
        <v/>
      </c>
      <c r="AG17" s="1">
        <f t="shared" si="1"/>
        <v>3</v>
      </c>
      <c r="AH17" s="51">
        <f>IF(SUM(AE17:AE21)=0,"",SUM(BF17+BG17+BH17))</f>
        <v>4</v>
      </c>
      <c r="AI17" s="54">
        <f>IF(AH17="","",RANK(BK17,$BK$12:$BK$151))</f>
        <v>2</v>
      </c>
      <c r="AL17" s="17">
        <f>SUM(P17:R17)</f>
        <v>4</v>
      </c>
      <c r="AM17" s="17">
        <f>SUM(S17:U17)</f>
        <v>0</v>
      </c>
      <c r="AN17" s="17">
        <f>SUM(V17:X17)</f>
        <v>0</v>
      </c>
      <c r="AO17" s="17">
        <f>SUM(Y17:AA17)</f>
        <v>0</v>
      </c>
      <c r="AP17" s="17">
        <f>SUM(AB17:AD17)</f>
        <v>0</v>
      </c>
      <c r="AQ17" s="14">
        <f t="shared" si="2"/>
        <v>4</v>
      </c>
      <c r="AR17" s="14">
        <f t="shared" si="4"/>
        <v>0</v>
      </c>
      <c r="AS17" s="14">
        <f t="shared" si="5"/>
        <v>0</v>
      </c>
      <c r="AT17" s="14" t="str">
        <f>IF(J17="ж",AE17,"")</f>
        <v/>
      </c>
      <c r="AU17" s="14">
        <f>IF(J17="м",AE17,"")</f>
        <v>4</v>
      </c>
      <c r="AV17" s="14" t="str">
        <f>IF(J17="ж",IF(AE17="","",SUM(AE17*1000000+AQ17*10000+AR17*1000+AS17*10)),"")</f>
        <v/>
      </c>
      <c r="AW17" s="14">
        <f>IF(J17="м",IF(AE17="","",SUM(AE17*1000000+AQ17*10000+AR17*1000+AS17*10)),"")</f>
        <v>4040000</v>
      </c>
      <c r="AX17" s="28">
        <f>IFERROR(LARGE(AT17:AT21,1),0)</f>
        <v>0</v>
      </c>
      <c r="AY17" s="28">
        <f>IFERROR(LARGE(AU17:AU21,1),0)</f>
        <v>4</v>
      </c>
      <c r="AZ17" s="28">
        <f>IFERROR(LARGE(AT17:AT21,2),0)</f>
        <v>0</v>
      </c>
      <c r="BA17" s="28">
        <f>IFERROR(LARGE(AU17:AU21,2),0)</f>
        <v>0</v>
      </c>
      <c r="BB17" s="28">
        <f>IFERROR(LARGE(AT17:AT21,3),0)</f>
        <v>0</v>
      </c>
      <c r="BC17" s="28">
        <f>IFERROR(LARGE(AU17:AU21,3),0)</f>
        <v>0</v>
      </c>
      <c r="BD17" s="28">
        <f>IFERROR(LARGE(AT17:AT21,4),0)</f>
        <v>0</v>
      </c>
      <c r="BE17" s="28">
        <f>IFERROR(LARGE(AU17:AU21,4),0)</f>
        <v>0</v>
      </c>
      <c r="BF17" s="50">
        <f t="shared" ref="BF17" si="6">IFERROR(LARGE(AX17:AY21,1),0)</f>
        <v>4</v>
      </c>
      <c r="BG17" s="28">
        <f t="shared" ref="BG17" si="7">IFERROR(LARGE(AX17:AY21,2),0)</f>
        <v>0</v>
      </c>
      <c r="BH17" s="28">
        <f t="shared" ref="BH17" si="8">IFERROR(LARGE(AZ17:BE21,1),0)</f>
        <v>0</v>
      </c>
      <c r="BI17" s="28">
        <f t="shared" ref="BI17" si="9">IFERROR(LARGE(AZ17:BE21,2),0)</f>
        <v>0</v>
      </c>
      <c r="BJ17" s="28">
        <f t="shared" ref="BJ17" si="10">IFERROR(LARGE(AZ17:BE21,3),0)</f>
        <v>0</v>
      </c>
      <c r="BK17" s="28">
        <f>IF(AH17="","",SUM(AH17*100000000+BF17*100000+BG17*1000+BH17*10))</f>
        <v>400400000</v>
      </c>
    </row>
    <row r="18" spans="2:63" x14ac:dyDescent="0.2">
      <c r="B18" s="4">
        <v>7</v>
      </c>
      <c r="C18" s="69">
        <v>44444</v>
      </c>
      <c r="D18" s="67"/>
      <c r="E18" s="67"/>
      <c r="F18" s="67"/>
      <c r="G18" s="67"/>
      <c r="H18" s="67"/>
      <c r="I18" s="67"/>
      <c r="J18" s="5" t="s">
        <v>39</v>
      </c>
      <c r="K18" s="35"/>
      <c r="L18" s="36"/>
      <c r="M18" s="36"/>
      <c r="N18" s="36"/>
      <c r="O18" s="37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1" t="str">
        <f t="shared" si="3"/>
        <v/>
      </c>
      <c r="AF18" s="1" t="str">
        <f t="shared" si="0"/>
        <v/>
      </c>
      <c r="AG18" s="1" t="str">
        <f t="shared" si="1"/>
        <v/>
      </c>
      <c r="AH18" s="52"/>
      <c r="AI18" s="55"/>
      <c r="AL18" s="17">
        <f>SUM(P18:R18)</f>
        <v>0</v>
      </c>
      <c r="AM18" s="17">
        <f>SUM(S18:U18)</f>
        <v>0</v>
      </c>
      <c r="AN18" s="17">
        <f>SUM(V18:X18)</f>
        <v>0</v>
      </c>
      <c r="AO18" s="17">
        <f>SUM(Y18:AA18)</f>
        <v>0</v>
      </c>
      <c r="AP18" s="17">
        <f>SUM(AB18:AD18)</f>
        <v>0</v>
      </c>
      <c r="AQ18" s="14">
        <f t="shared" ref="AQ18:AQ49" si="11">LARGE(AL18:AP18,1)</f>
        <v>0</v>
      </c>
      <c r="AR18" s="14">
        <f t="shared" si="4"/>
        <v>0</v>
      </c>
      <c r="AS18" s="14">
        <f t="shared" si="5"/>
        <v>0</v>
      </c>
      <c r="AT18" s="14" t="str">
        <f>IF(J18="ж",AE18,"")</f>
        <v/>
      </c>
      <c r="AU18" s="14" t="str">
        <f>IF(J18="м",AE18,"")</f>
        <v/>
      </c>
      <c r="AV18" s="14" t="str">
        <f>IF(J18="ж",IF(AE18="","",SUM(AE18*1000000+AQ18*10000+AR18*1000+AS18*10)),"")</f>
        <v/>
      </c>
      <c r="AW18" s="14" t="str">
        <f>IF(J18="м",IF(AE18="","",SUM(AE18*1000000+AQ18*10000+AR18*1000+AS18*10)),"")</f>
        <v/>
      </c>
      <c r="AX18" s="28"/>
      <c r="AY18" s="28"/>
      <c r="AZ18" s="28"/>
      <c r="BA18" s="28"/>
      <c r="BB18" s="28"/>
      <c r="BC18" s="28"/>
      <c r="BD18" s="28"/>
      <c r="BE18" s="28"/>
      <c r="BF18" s="50"/>
      <c r="BG18" s="28"/>
      <c r="BH18" s="28"/>
      <c r="BI18" s="28"/>
      <c r="BJ18" s="28"/>
      <c r="BK18" s="28"/>
    </row>
    <row r="19" spans="2:63" x14ac:dyDescent="0.2">
      <c r="B19" s="4">
        <v>8</v>
      </c>
      <c r="C19" s="69"/>
      <c r="D19" s="67"/>
      <c r="E19" s="67"/>
      <c r="F19" s="67"/>
      <c r="G19" s="67"/>
      <c r="H19" s="67"/>
      <c r="I19" s="67"/>
      <c r="J19" s="5"/>
      <c r="K19" s="35"/>
      <c r="L19" s="36"/>
      <c r="M19" s="36"/>
      <c r="N19" s="36"/>
      <c r="O19" s="37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1" t="str">
        <f t="shared" si="3"/>
        <v/>
      </c>
      <c r="AF19" s="1" t="str">
        <f t="shared" si="0"/>
        <v/>
      </c>
      <c r="AG19" s="1" t="str">
        <f t="shared" si="1"/>
        <v/>
      </c>
      <c r="AH19" s="52"/>
      <c r="AI19" s="55"/>
      <c r="AL19" s="17">
        <f>SUM(P19:R19)</f>
        <v>0</v>
      </c>
      <c r="AM19" s="17">
        <f>SUM(S19:U19)</f>
        <v>0</v>
      </c>
      <c r="AN19" s="17">
        <f>SUM(V19:X19)</f>
        <v>0</v>
      </c>
      <c r="AO19" s="17">
        <f>SUM(Y19:AA19)</f>
        <v>0</v>
      </c>
      <c r="AP19" s="17">
        <f>SUM(AB19:AD19)</f>
        <v>0</v>
      </c>
      <c r="AQ19" s="14">
        <f t="shared" si="11"/>
        <v>0</v>
      </c>
      <c r="AR19" s="14">
        <f t="shared" si="4"/>
        <v>0</v>
      </c>
      <c r="AS19" s="14">
        <f t="shared" si="5"/>
        <v>0</v>
      </c>
      <c r="AT19" s="14" t="str">
        <f>IF(J19="ж",AE19,"")</f>
        <v/>
      </c>
      <c r="AU19" s="14" t="str">
        <f>IF(J19="м",AE19,"")</f>
        <v/>
      </c>
      <c r="AV19" s="14" t="str">
        <f>IF(J19="ж",IF(AE19="","",SUM(AE19*1000000+AQ19*10000+AR19*1000+AS19*10)),"")</f>
        <v/>
      </c>
      <c r="AW19" s="14" t="str">
        <f>IF(J19="м",IF(AE19="","",SUM(AE19*1000000+AQ19*10000+AR19*1000+AS19*10)),"")</f>
        <v/>
      </c>
      <c r="AX19" s="28"/>
      <c r="AY19" s="28"/>
      <c r="AZ19" s="28"/>
      <c r="BA19" s="28"/>
      <c r="BB19" s="28"/>
      <c r="BC19" s="28"/>
      <c r="BD19" s="28"/>
      <c r="BE19" s="28"/>
      <c r="BF19" s="50"/>
      <c r="BG19" s="28"/>
      <c r="BH19" s="28"/>
      <c r="BI19" s="28"/>
      <c r="BJ19" s="28"/>
      <c r="BK19" s="28"/>
    </row>
    <row r="20" spans="2:63" x14ac:dyDescent="0.2">
      <c r="B20" s="4">
        <v>9</v>
      </c>
      <c r="C20" s="69"/>
      <c r="D20" s="67"/>
      <c r="E20" s="67"/>
      <c r="F20" s="67"/>
      <c r="G20" s="67"/>
      <c r="H20" s="67"/>
      <c r="I20" s="67"/>
      <c r="J20" s="5"/>
      <c r="K20" s="35"/>
      <c r="L20" s="36"/>
      <c r="M20" s="36"/>
      <c r="N20" s="36"/>
      <c r="O20" s="37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1" t="str">
        <f t="shared" si="3"/>
        <v/>
      </c>
      <c r="AF20" s="1" t="str">
        <f t="shared" si="0"/>
        <v/>
      </c>
      <c r="AG20" s="1" t="str">
        <f t="shared" si="1"/>
        <v/>
      </c>
      <c r="AH20" s="52"/>
      <c r="AI20" s="55"/>
      <c r="AL20" s="17">
        <f>SUM(P20:R20)</f>
        <v>0</v>
      </c>
      <c r="AM20" s="17">
        <f>SUM(S20:U20)</f>
        <v>0</v>
      </c>
      <c r="AN20" s="17">
        <f>SUM(V20:X20)</f>
        <v>0</v>
      </c>
      <c r="AO20" s="17">
        <f>SUM(Y20:AA20)</f>
        <v>0</v>
      </c>
      <c r="AP20" s="17">
        <f>SUM(AB20:AD20)</f>
        <v>0</v>
      </c>
      <c r="AQ20" s="14">
        <f t="shared" si="11"/>
        <v>0</v>
      </c>
      <c r="AR20" s="14">
        <f t="shared" si="4"/>
        <v>0</v>
      </c>
      <c r="AS20" s="14">
        <f t="shared" si="5"/>
        <v>0</v>
      </c>
      <c r="AT20" s="14" t="str">
        <f>IF(J20="ж",AE20,"")</f>
        <v/>
      </c>
      <c r="AU20" s="14" t="str">
        <f>IF(J20="м",AE20,"")</f>
        <v/>
      </c>
      <c r="AV20" s="14" t="str">
        <f>IF(J20="ж",IF(AE20="","",SUM(AE20*1000000+AQ20*10000+AR20*1000+AS20*10)),"")</f>
        <v/>
      </c>
      <c r="AW20" s="14" t="str">
        <f>IF(J20="м",IF(AE20="","",SUM(AE20*1000000+AQ20*10000+AR20*1000+AS20*10)),"")</f>
        <v/>
      </c>
      <c r="AX20" s="28"/>
      <c r="AY20" s="28"/>
      <c r="AZ20" s="28"/>
      <c r="BA20" s="28"/>
      <c r="BB20" s="28"/>
      <c r="BC20" s="28"/>
      <c r="BD20" s="28"/>
      <c r="BE20" s="28"/>
      <c r="BF20" s="50"/>
      <c r="BG20" s="28"/>
      <c r="BH20" s="28"/>
      <c r="BI20" s="28"/>
      <c r="BJ20" s="28"/>
      <c r="BK20" s="28"/>
    </row>
    <row r="21" spans="2:63" x14ac:dyDescent="0.2">
      <c r="B21" s="4">
        <v>10</v>
      </c>
      <c r="C21" s="69"/>
      <c r="D21" s="67"/>
      <c r="E21" s="67"/>
      <c r="F21" s="67"/>
      <c r="G21" s="67"/>
      <c r="H21" s="67"/>
      <c r="I21" s="67"/>
      <c r="J21" s="5"/>
      <c r="K21" s="38"/>
      <c r="L21" s="39"/>
      <c r="M21" s="39"/>
      <c r="N21" s="39"/>
      <c r="O21" s="40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1" t="str">
        <f t="shared" si="3"/>
        <v/>
      </c>
      <c r="AF21" s="1" t="str">
        <f t="shared" si="0"/>
        <v/>
      </c>
      <c r="AG21" s="1" t="str">
        <f t="shared" si="1"/>
        <v/>
      </c>
      <c r="AH21" s="53"/>
      <c r="AI21" s="56"/>
      <c r="AL21" s="17">
        <f>SUM(P21:R21)</f>
        <v>0</v>
      </c>
      <c r="AM21" s="17">
        <f>SUM(S21:U21)</f>
        <v>0</v>
      </c>
      <c r="AN21" s="17">
        <f>SUM(V21:X21)</f>
        <v>0</v>
      </c>
      <c r="AO21" s="17">
        <f>SUM(Y21:AA21)</f>
        <v>0</v>
      </c>
      <c r="AP21" s="17">
        <f>SUM(AB21:AD21)</f>
        <v>0</v>
      </c>
      <c r="AQ21" s="14">
        <f t="shared" si="11"/>
        <v>0</v>
      </c>
      <c r="AR21" s="14">
        <f t="shared" si="4"/>
        <v>0</v>
      </c>
      <c r="AS21" s="14">
        <f t="shared" si="5"/>
        <v>0</v>
      </c>
      <c r="AT21" s="14" t="str">
        <f>IF(J21="ж",AE21,"")</f>
        <v/>
      </c>
      <c r="AU21" s="14" t="str">
        <f>IF(J21="м",AE21,"")</f>
        <v/>
      </c>
      <c r="AV21" s="14" t="str">
        <f>IF(J21="ж",IF(AE21="","",SUM(AE21*1000000+AQ21*10000+AR21*1000+AS21*10)),"")</f>
        <v/>
      </c>
      <c r="AW21" s="14" t="str">
        <f>IF(J21="м",IF(AE21="","",SUM(AE21*1000000+AQ21*10000+AR21*1000+AS21*10)),"")</f>
        <v/>
      </c>
      <c r="AX21" s="28"/>
      <c r="AY21" s="28"/>
      <c r="AZ21" s="28"/>
      <c r="BA21" s="28"/>
      <c r="BB21" s="28"/>
      <c r="BC21" s="28"/>
      <c r="BD21" s="28"/>
      <c r="BE21" s="28"/>
      <c r="BF21" s="50"/>
      <c r="BG21" s="28"/>
      <c r="BH21" s="28"/>
      <c r="BI21" s="28"/>
      <c r="BJ21" s="28"/>
      <c r="BK21" s="28"/>
    </row>
    <row r="22" spans="2:63" x14ac:dyDescent="0.2">
      <c r="B22" s="4">
        <v>11</v>
      </c>
      <c r="C22" s="66"/>
      <c r="D22" s="67"/>
      <c r="E22" s="67"/>
      <c r="F22" s="67"/>
      <c r="G22" s="67"/>
      <c r="H22" s="67"/>
      <c r="I22" s="67"/>
      <c r="J22" s="5"/>
      <c r="K22" s="32"/>
      <c r="L22" s="33"/>
      <c r="M22" s="33"/>
      <c r="N22" s="33"/>
      <c r="O22" s="34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1" t="str">
        <f t="shared" si="3"/>
        <v/>
      </c>
      <c r="AF22" s="1" t="str">
        <f t="shared" si="0"/>
        <v/>
      </c>
      <c r="AG22" s="1" t="str">
        <f t="shared" si="1"/>
        <v/>
      </c>
      <c r="AH22" s="51" t="str">
        <f>IF(SUM(AE22:AE26)=0,"",SUM(BF22+BG22+BH22))</f>
        <v/>
      </c>
      <c r="AI22" s="54" t="str">
        <f>IF(AH22="","",RANK(BK22,$BK$12:$BK$151))</f>
        <v/>
      </c>
      <c r="AL22" s="17">
        <f>SUM(P22:R22)</f>
        <v>0</v>
      </c>
      <c r="AM22" s="17">
        <f>SUM(S22:U22)</f>
        <v>0</v>
      </c>
      <c r="AN22" s="17">
        <f>SUM(V22:X22)</f>
        <v>0</v>
      </c>
      <c r="AO22" s="17">
        <f>SUM(Y22:AA22)</f>
        <v>0</v>
      </c>
      <c r="AP22" s="17">
        <f>SUM(AB22:AD22)</f>
        <v>0</v>
      </c>
      <c r="AQ22" s="14">
        <f t="shared" si="11"/>
        <v>0</v>
      </c>
      <c r="AR22" s="14">
        <f t="shared" si="4"/>
        <v>0</v>
      </c>
      <c r="AS22" s="14">
        <f t="shared" si="5"/>
        <v>0</v>
      </c>
      <c r="AT22" s="14" t="str">
        <f>IF(J22="ж",AE22,"")</f>
        <v/>
      </c>
      <c r="AU22" s="14" t="str">
        <f>IF(J22="м",AE22,"")</f>
        <v/>
      </c>
      <c r="AV22" s="14" t="str">
        <f>IF(J22="ж",IF(AE22="","",SUM(AE22*1000000+AQ22*10000+AR22*1000+AS22*10)),"")</f>
        <v/>
      </c>
      <c r="AW22" s="14" t="str">
        <f>IF(J22="м",IF(AE22="","",SUM(AE22*1000000+AQ22*10000+AR22*1000+AS22*10)),"")</f>
        <v/>
      </c>
      <c r="AX22" s="28">
        <f>IFERROR(LARGE(AT22:AT26,1),0)</f>
        <v>0</v>
      </c>
      <c r="AY22" s="28">
        <f>IFERROR(LARGE(AU22:AU26,1),0)</f>
        <v>0</v>
      </c>
      <c r="AZ22" s="28">
        <f>IFERROR(LARGE(AT22:AT26,2),0)</f>
        <v>0</v>
      </c>
      <c r="BA22" s="28">
        <f>IFERROR(LARGE(AU22:AU26,2),0)</f>
        <v>0</v>
      </c>
      <c r="BB22" s="28">
        <f>IFERROR(LARGE(AT22:AT26,3),0)</f>
        <v>0</v>
      </c>
      <c r="BC22" s="28">
        <f>IFERROR(LARGE(AU22:AU26,3),0)</f>
        <v>0</v>
      </c>
      <c r="BD22" s="28">
        <f>IFERROR(LARGE(AT22:AT26,4),0)</f>
        <v>0</v>
      </c>
      <c r="BE22" s="28">
        <f>IFERROR(LARGE(AU22:AU26,4),0)</f>
        <v>0</v>
      </c>
      <c r="BF22" s="50">
        <f t="shared" ref="BF22" si="12">IFERROR(LARGE(AX22:AY26,1),0)</f>
        <v>0</v>
      </c>
      <c r="BG22" s="28">
        <f t="shared" ref="BG22" si="13">IFERROR(LARGE(AX22:AY26,2),0)</f>
        <v>0</v>
      </c>
      <c r="BH22" s="28">
        <f t="shared" ref="BH22" si="14">IFERROR(LARGE(AZ22:BE26,1),0)</f>
        <v>0</v>
      </c>
      <c r="BI22" s="28">
        <f t="shared" ref="BI22" si="15">IFERROR(LARGE(AZ22:BE26,2),0)</f>
        <v>0</v>
      </c>
      <c r="BJ22" s="28">
        <f t="shared" ref="BJ22" si="16">IFERROR(LARGE(AZ22:BE26,3),0)</f>
        <v>0</v>
      </c>
      <c r="BK22" s="28" t="str">
        <f>IF(AH22="","",SUM(AH22*100000000+BF22*100000+BG22*1000+BH22*10))</f>
        <v/>
      </c>
    </row>
    <row r="23" spans="2:63" x14ac:dyDescent="0.2">
      <c r="B23" s="4">
        <v>12</v>
      </c>
      <c r="C23" s="69"/>
      <c r="D23" s="67"/>
      <c r="E23" s="67"/>
      <c r="F23" s="67"/>
      <c r="G23" s="67"/>
      <c r="H23" s="67"/>
      <c r="I23" s="67"/>
      <c r="J23" s="5"/>
      <c r="K23" s="35"/>
      <c r="L23" s="36"/>
      <c r="M23" s="36"/>
      <c r="N23" s="36"/>
      <c r="O23" s="37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1" t="str">
        <f t="shared" si="3"/>
        <v/>
      </c>
      <c r="AF23" s="1" t="str">
        <f t="shared" si="0"/>
        <v/>
      </c>
      <c r="AG23" s="1" t="str">
        <f t="shared" si="1"/>
        <v/>
      </c>
      <c r="AH23" s="52"/>
      <c r="AI23" s="55"/>
      <c r="AL23" s="17">
        <f>SUM(P23:R23)</f>
        <v>0</v>
      </c>
      <c r="AM23" s="17">
        <f>SUM(S23:U23)</f>
        <v>0</v>
      </c>
      <c r="AN23" s="17">
        <f>SUM(V23:X23)</f>
        <v>0</v>
      </c>
      <c r="AO23" s="17">
        <f>SUM(Y23:AA23)</f>
        <v>0</v>
      </c>
      <c r="AP23" s="17">
        <f>SUM(AB23:AD23)</f>
        <v>0</v>
      </c>
      <c r="AQ23" s="14">
        <f t="shared" si="11"/>
        <v>0</v>
      </c>
      <c r="AR23" s="14">
        <f t="shared" si="4"/>
        <v>0</v>
      </c>
      <c r="AS23" s="14">
        <f t="shared" si="5"/>
        <v>0</v>
      </c>
      <c r="AT23" s="14" t="str">
        <f>IF(J23="ж",AE23,"")</f>
        <v/>
      </c>
      <c r="AU23" s="14" t="str">
        <f>IF(J23="м",AE23,"")</f>
        <v/>
      </c>
      <c r="AV23" s="14" t="str">
        <f>IF(J23="ж",IF(AE23="","",SUM(AE23*1000000+AQ23*10000+AR23*1000+AS23*10)),"")</f>
        <v/>
      </c>
      <c r="AW23" s="14" t="str">
        <f>IF(J23="м",IF(AE23="","",SUM(AE23*1000000+AQ23*10000+AR23*1000+AS23*10)),"")</f>
        <v/>
      </c>
      <c r="AX23" s="28"/>
      <c r="AY23" s="28"/>
      <c r="AZ23" s="28"/>
      <c r="BA23" s="28"/>
      <c r="BB23" s="28"/>
      <c r="BC23" s="28"/>
      <c r="BD23" s="28"/>
      <c r="BE23" s="28"/>
      <c r="BF23" s="50"/>
      <c r="BG23" s="28"/>
      <c r="BH23" s="28"/>
      <c r="BI23" s="28"/>
      <c r="BJ23" s="28"/>
      <c r="BK23" s="28"/>
    </row>
    <row r="24" spans="2:63" x14ac:dyDescent="0.2">
      <c r="B24" s="4">
        <v>13</v>
      </c>
      <c r="C24" s="66"/>
      <c r="D24" s="67"/>
      <c r="E24" s="67"/>
      <c r="F24" s="67"/>
      <c r="G24" s="67"/>
      <c r="H24" s="67"/>
      <c r="I24" s="67"/>
      <c r="J24" s="5"/>
      <c r="K24" s="35"/>
      <c r="L24" s="36"/>
      <c r="M24" s="36"/>
      <c r="N24" s="36"/>
      <c r="O24" s="37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1" t="str">
        <f t="shared" si="3"/>
        <v/>
      </c>
      <c r="AF24" s="1" t="str">
        <f t="shared" si="0"/>
        <v/>
      </c>
      <c r="AG24" s="1" t="str">
        <f t="shared" si="1"/>
        <v/>
      </c>
      <c r="AH24" s="52"/>
      <c r="AI24" s="55"/>
      <c r="AL24" s="17">
        <f>SUM(P24:R24)</f>
        <v>0</v>
      </c>
      <c r="AM24" s="17">
        <f>SUM(S24:U24)</f>
        <v>0</v>
      </c>
      <c r="AN24" s="17">
        <f>SUM(V24:X24)</f>
        <v>0</v>
      </c>
      <c r="AO24" s="17">
        <f>SUM(Y24:AA24)</f>
        <v>0</v>
      </c>
      <c r="AP24" s="17">
        <f>SUM(AB24:AD24)</f>
        <v>0</v>
      </c>
      <c r="AQ24" s="14">
        <f t="shared" si="11"/>
        <v>0</v>
      </c>
      <c r="AR24" s="14">
        <f t="shared" si="4"/>
        <v>0</v>
      </c>
      <c r="AS24" s="14">
        <f t="shared" si="5"/>
        <v>0</v>
      </c>
      <c r="AT24" s="14" t="str">
        <f>IF(J24="ж",AE24,"")</f>
        <v/>
      </c>
      <c r="AU24" s="14" t="str">
        <f>IF(J24="м",AE24,"")</f>
        <v/>
      </c>
      <c r="AV24" s="14" t="str">
        <f>IF(J24="ж",IF(AE24="","",SUM(AE24*1000000+AQ24*10000+AR24*1000+AS24*10)),"")</f>
        <v/>
      </c>
      <c r="AW24" s="14" t="str">
        <f>IF(J24="м",IF(AE24="","",SUM(AE24*1000000+AQ24*10000+AR24*1000+AS24*10)),"")</f>
        <v/>
      </c>
      <c r="AX24" s="28"/>
      <c r="AY24" s="28"/>
      <c r="AZ24" s="28"/>
      <c r="BA24" s="28"/>
      <c r="BB24" s="28"/>
      <c r="BC24" s="28"/>
      <c r="BD24" s="28"/>
      <c r="BE24" s="28"/>
      <c r="BF24" s="50"/>
      <c r="BG24" s="28"/>
      <c r="BH24" s="28"/>
      <c r="BI24" s="28"/>
      <c r="BJ24" s="28"/>
      <c r="BK24" s="28"/>
    </row>
    <row r="25" spans="2:63" x14ac:dyDescent="0.2">
      <c r="B25" s="4">
        <v>14</v>
      </c>
      <c r="C25" s="66"/>
      <c r="D25" s="67"/>
      <c r="E25" s="67"/>
      <c r="F25" s="67"/>
      <c r="G25" s="67"/>
      <c r="H25" s="67"/>
      <c r="I25" s="67"/>
      <c r="J25" s="5"/>
      <c r="K25" s="35"/>
      <c r="L25" s="36"/>
      <c r="M25" s="36"/>
      <c r="N25" s="36"/>
      <c r="O25" s="37"/>
      <c r="P25" s="3"/>
      <c r="Q25" s="3"/>
      <c r="R25" s="3"/>
      <c r="S25" s="3"/>
      <c r="T25" s="2"/>
      <c r="U25" s="3"/>
      <c r="V25" s="3"/>
      <c r="W25" s="3"/>
      <c r="X25" s="3"/>
      <c r="Y25" s="3"/>
      <c r="Z25" s="3"/>
      <c r="AA25" s="3"/>
      <c r="AB25" s="3"/>
      <c r="AC25" s="3"/>
      <c r="AD25" s="3"/>
      <c r="AE25" s="1" t="str">
        <f t="shared" si="3"/>
        <v/>
      </c>
      <c r="AF25" s="1" t="str">
        <f t="shared" si="0"/>
        <v/>
      </c>
      <c r="AG25" s="1" t="str">
        <f t="shared" si="1"/>
        <v/>
      </c>
      <c r="AH25" s="52"/>
      <c r="AI25" s="55"/>
      <c r="AL25" s="17">
        <f>SUM(P25:R25)</f>
        <v>0</v>
      </c>
      <c r="AM25" s="17">
        <f>SUM(S25:U25)</f>
        <v>0</v>
      </c>
      <c r="AN25" s="17">
        <f>SUM(V25:X25)</f>
        <v>0</v>
      </c>
      <c r="AO25" s="17">
        <f>SUM(Y25:AA25)</f>
        <v>0</v>
      </c>
      <c r="AP25" s="17">
        <f>SUM(AB25:AD25)</f>
        <v>0</v>
      </c>
      <c r="AQ25" s="14">
        <f t="shared" si="11"/>
        <v>0</v>
      </c>
      <c r="AR25" s="14">
        <f t="shared" si="4"/>
        <v>0</v>
      </c>
      <c r="AS25" s="14">
        <f t="shared" si="5"/>
        <v>0</v>
      </c>
      <c r="AT25" s="14" t="str">
        <f>IF(J25="ж",AE25,"")</f>
        <v/>
      </c>
      <c r="AU25" s="14" t="str">
        <f>IF(J25="м",AE25,"")</f>
        <v/>
      </c>
      <c r="AV25" s="14" t="str">
        <f>IF(J25="ж",IF(AE25="","",SUM(AE25*1000000+AQ25*10000+AR25*1000+AS25*10)),"")</f>
        <v/>
      </c>
      <c r="AW25" s="14" t="str">
        <f>IF(J25="м",IF(AE25="","",SUM(AE25*1000000+AQ25*10000+AR25*1000+AS25*10)),"")</f>
        <v/>
      </c>
      <c r="AX25" s="28"/>
      <c r="AY25" s="28"/>
      <c r="AZ25" s="28"/>
      <c r="BA25" s="28"/>
      <c r="BB25" s="28"/>
      <c r="BC25" s="28"/>
      <c r="BD25" s="28"/>
      <c r="BE25" s="28"/>
      <c r="BF25" s="50"/>
      <c r="BG25" s="28"/>
      <c r="BH25" s="28"/>
      <c r="BI25" s="28"/>
      <c r="BJ25" s="28"/>
      <c r="BK25" s="28"/>
    </row>
    <row r="26" spans="2:63" x14ac:dyDescent="0.2">
      <c r="B26" s="4">
        <v>15</v>
      </c>
      <c r="C26" s="66"/>
      <c r="D26" s="67"/>
      <c r="E26" s="67"/>
      <c r="F26" s="67"/>
      <c r="G26" s="67"/>
      <c r="H26" s="67"/>
      <c r="I26" s="67"/>
      <c r="J26" s="5"/>
      <c r="K26" s="38"/>
      <c r="L26" s="39"/>
      <c r="M26" s="39"/>
      <c r="N26" s="39"/>
      <c r="O26" s="40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1" t="str">
        <f t="shared" si="3"/>
        <v/>
      </c>
      <c r="AF26" s="1" t="str">
        <f t="shared" si="0"/>
        <v/>
      </c>
      <c r="AG26" s="1" t="str">
        <f t="shared" si="1"/>
        <v/>
      </c>
      <c r="AH26" s="53"/>
      <c r="AI26" s="56"/>
      <c r="AL26" s="17">
        <f>SUM(P26:R26)</f>
        <v>0</v>
      </c>
      <c r="AM26" s="17">
        <f>SUM(S26:U26)</f>
        <v>0</v>
      </c>
      <c r="AN26" s="17">
        <f>SUM(V26:X26)</f>
        <v>0</v>
      </c>
      <c r="AO26" s="17">
        <f>SUM(Y26:AA26)</f>
        <v>0</v>
      </c>
      <c r="AP26" s="17">
        <f>SUM(AB26:AD26)</f>
        <v>0</v>
      </c>
      <c r="AQ26" s="14">
        <f t="shared" si="11"/>
        <v>0</v>
      </c>
      <c r="AR26" s="14">
        <f t="shared" si="4"/>
        <v>0</v>
      </c>
      <c r="AS26" s="14">
        <f t="shared" si="5"/>
        <v>0</v>
      </c>
      <c r="AT26" s="14" t="str">
        <f>IF(J26="ж",AE26,"")</f>
        <v/>
      </c>
      <c r="AU26" s="14" t="str">
        <f>IF(J26="м",AE26,"")</f>
        <v/>
      </c>
      <c r="AV26" s="14" t="str">
        <f>IF(J26="ж",IF(AE26="","",SUM(AE26*1000000+AQ26*10000+AR26*1000+AS26*10)),"")</f>
        <v/>
      </c>
      <c r="AW26" s="14" t="str">
        <f>IF(J26="м",IF(AE26="","",SUM(AE26*1000000+AQ26*10000+AR26*1000+AS26*10)),"")</f>
        <v/>
      </c>
      <c r="AX26" s="28"/>
      <c r="AY26" s="28"/>
      <c r="AZ26" s="28"/>
      <c r="BA26" s="28"/>
      <c r="BB26" s="28"/>
      <c r="BC26" s="28"/>
      <c r="BD26" s="28"/>
      <c r="BE26" s="28"/>
      <c r="BF26" s="50"/>
      <c r="BG26" s="28"/>
      <c r="BH26" s="28"/>
      <c r="BI26" s="28"/>
      <c r="BJ26" s="28"/>
      <c r="BK26" s="28"/>
    </row>
    <row r="27" spans="2:63" x14ac:dyDescent="0.2">
      <c r="B27" s="4">
        <v>16</v>
      </c>
      <c r="C27" s="66"/>
      <c r="D27" s="67"/>
      <c r="E27" s="67"/>
      <c r="F27" s="67"/>
      <c r="G27" s="67"/>
      <c r="H27" s="67"/>
      <c r="I27" s="67"/>
      <c r="J27" s="5"/>
      <c r="K27" s="32"/>
      <c r="L27" s="33"/>
      <c r="M27" s="33"/>
      <c r="N27" s="33"/>
      <c r="O27" s="34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1" t="str">
        <f t="shared" si="3"/>
        <v/>
      </c>
      <c r="AF27" s="1" t="str">
        <f t="shared" si="0"/>
        <v/>
      </c>
      <c r="AG27" s="1" t="str">
        <f t="shared" si="1"/>
        <v/>
      </c>
      <c r="AH27" s="51" t="str">
        <f>IF(SUM(AE27:AE31)=0,"",SUM(BF27+BG27+BH27))</f>
        <v/>
      </c>
      <c r="AI27" s="54" t="str">
        <f>IF(AH27="","",RANK(BK27,$BK$12:$BK$151))</f>
        <v/>
      </c>
      <c r="AL27" s="17">
        <f>SUM(P27:R27)</f>
        <v>0</v>
      </c>
      <c r="AM27" s="17">
        <f>SUM(S27:U27)</f>
        <v>0</v>
      </c>
      <c r="AN27" s="17">
        <f>SUM(V27:X27)</f>
        <v>0</v>
      </c>
      <c r="AO27" s="17">
        <f>SUM(Y27:AA27)</f>
        <v>0</v>
      </c>
      <c r="AP27" s="17">
        <f>SUM(AB27:AD27)</f>
        <v>0</v>
      </c>
      <c r="AQ27" s="14">
        <f t="shared" si="11"/>
        <v>0</v>
      </c>
      <c r="AR27" s="14">
        <f t="shared" si="4"/>
        <v>0</v>
      </c>
      <c r="AS27" s="14">
        <f t="shared" si="5"/>
        <v>0</v>
      </c>
      <c r="AT27" s="14" t="str">
        <f>IF(J27="ж",AE27,"")</f>
        <v/>
      </c>
      <c r="AU27" s="14" t="str">
        <f>IF(J27="м",AE27,"")</f>
        <v/>
      </c>
      <c r="AV27" s="14" t="str">
        <f>IF(J27="ж",IF(AE27="","",SUM(AE27*1000000+AQ27*10000+AR27*1000+AS27*10)),"")</f>
        <v/>
      </c>
      <c r="AW27" s="14" t="str">
        <f>IF(J27="м",IF(AE27="","",SUM(AE27*1000000+AQ27*10000+AR27*1000+AS27*10)),"")</f>
        <v/>
      </c>
      <c r="AX27" s="28">
        <f>IFERROR(LARGE(AT27:AT31,1),0)</f>
        <v>0</v>
      </c>
      <c r="AY27" s="28">
        <f>IFERROR(LARGE(AU27:AU31,1),0)</f>
        <v>0</v>
      </c>
      <c r="AZ27" s="28">
        <f>IFERROR(LARGE(AT27:AT31,2),0)</f>
        <v>0</v>
      </c>
      <c r="BA27" s="28">
        <f>IFERROR(LARGE(AU27:AU31,2),0)</f>
        <v>0</v>
      </c>
      <c r="BB27" s="28">
        <f>IFERROR(LARGE(AT27:AT31,3),0)</f>
        <v>0</v>
      </c>
      <c r="BC27" s="28">
        <f>IFERROR(LARGE(AU27:AU31,3),0)</f>
        <v>0</v>
      </c>
      <c r="BD27" s="28">
        <f>IFERROR(LARGE(AT27:AT31,4),0)</f>
        <v>0</v>
      </c>
      <c r="BE27" s="28">
        <f>IFERROR(LARGE(AU27:AU31,4),0)</f>
        <v>0</v>
      </c>
      <c r="BF27" s="50">
        <f t="shared" ref="BF27" si="17">IFERROR(LARGE(AX27:AY31,1),0)</f>
        <v>0</v>
      </c>
      <c r="BG27" s="28">
        <f t="shared" ref="BG27" si="18">IFERROR(LARGE(AX27:AY31,2),0)</f>
        <v>0</v>
      </c>
      <c r="BH27" s="28">
        <f t="shared" ref="BH27" si="19">IFERROR(LARGE(AZ27:BE31,1),0)</f>
        <v>0</v>
      </c>
      <c r="BI27" s="28">
        <f t="shared" ref="BI27" si="20">IFERROR(LARGE(AZ27:BE31,2),0)</f>
        <v>0</v>
      </c>
      <c r="BJ27" s="28">
        <f t="shared" ref="BJ27" si="21">IFERROR(LARGE(AZ27:BE31,3),0)</f>
        <v>0</v>
      </c>
      <c r="BK27" s="28" t="str">
        <f>IF(AH27="","",SUM(AH27*100000000+BF27*100000+BG27*1000+BH27*10))</f>
        <v/>
      </c>
    </row>
    <row r="28" spans="2:63" x14ac:dyDescent="0.2">
      <c r="B28" s="4">
        <v>17</v>
      </c>
      <c r="C28" s="66"/>
      <c r="D28" s="67"/>
      <c r="E28" s="67"/>
      <c r="F28" s="67"/>
      <c r="G28" s="67"/>
      <c r="H28" s="67"/>
      <c r="I28" s="67"/>
      <c r="J28" s="5"/>
      <c r="K28" s="35"/>
      <c r="L28" s="36"/>
      <c r="M28" s="36"/>
      <c r="N28" s="36"/>
      <c r="O28" s="37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1" t="str">
        <f t="shared" si="3"/>
        <v/>
      </c>
      <c r="AF28" s="1" t="str">
        <f t="shared" si="0"/>
        <v/>
      </c>
      <c r="AG28" s="1" t="str">
        <f t="shared" si="1"/>
        <v/>
      </c>
      <c r="AH28" s="52"/>
      <c r="AI28" s="55"/>
      <c r="AL28" s="17">
        <f>SUM(P28:R28)</f>
        <v>0</v>
      </c>
      <c r="AM28" s="17">
        <f>SUM(S28:U28)</f>
        <v>0</v>
      </c>
      <c r="AN28" s="17">
        <f>SUM(V28:X28)</f>
        <v>0</v>
      </c>
      <c r="AO28" s="17">
        <f>SUM(Y28:AA28)</f>
        <v>0</v>
      </c>
      <c r="AP28" s="17">
        <f>SUM(AB28:AD28)</f>
        <v>0</v>
      </c>
      <c r="AQ28" s="14">
        <f t="shared" si="11"/>
        <v>0</v>
      </c>
      <c r="AR28" s="14">
        <f t="shared" si="4"/>
        <v>0</v>
      </c>
      <c r="AS28" s="14">
        <f t="shared" si="5"/>
        <v>0</v>
      </c>
      <c r="AT28" s="14" t="str">
        <f>IF(J28="ж",AE28,"")</f>
        <v/>
      </c>
      <c r="AU28" s="14" t="str">
        <f>IF(J28="м",AE28,"")</f>
        <v/>
      </c>
      <c r="AV28" s="14" t="str">
        <f>IF(J28="ж",IF(AE28="","",SUM(AE28*1000000+AQ28*10000+AR28*1000+AS28*10)),"")</f>
        <v/>
      </c>
      <c r="AW28" s="14" t="str">
        <f>IF(J28="м",IF(AE28="","",SUM(AE28*1000000+AQ28*10000+AR28*1000+AS28*10)),"")</f>
        <v/>
      </c>
      <c r="AX28" s="28"/>
      <c r="AY28" s="28"/>
      <c r="AZ28" s="28"/>
      <c r="BA28" s="28"/>
      <c r="BB28" s="28"/>
      <c r="BC28" s="28"/>
      <c r="BD28" s="28"/>
      <c r="BE28" s="28"/>
      <c r="BF28" s="50"/>
      <c r="BG28" s="28"/>
      <c r="BH28" s="28"/>
      <c r="BI28" s="28"/>
      <c r="BJ28" s="28"/>
      <c r="BK28" s="28"/>
    </row>
    <row r="29" spans="2:63" x14ac:dyDescent="0.2">
      <c r="B29" s="4">
        <v>18</v>
      </c>
      <c r="C29" s="66"/>
      <c r="D29" s="67"/>
      <c r="E29" s="67"/>
      <c r="F29" s="67"/>
      <c r="G29" s="67"/>
      <c r="H29" s="67"/>
      <c r="I29" s="67"/>
      <c r="J29" s="5"/>
      <c r="K29" s="35"/>
      <c r="L29" s="36"/>
      <c r="M29" s="36"/>
      <c r="N29" s="36"/>
      <c r="O29" s="37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1" t="str">
        <f t="shared" si="3"/>
        <v/>
      </c>
      <c r="AF29" s="1" t="str">
        <f t="shared" si="0"/>
        <v/>
      </c>
      <c r="AG29" s="1" t="str">
        <f t="shared" si="1"/>
        <v/>
      </c>
      <c r="AH29" s="52"/>
      <c r="AI29" s="55"/>
      <c r="AL29" s="17">
        <f>SUM(P29:R29)</f>
        <v>0</v>
      </c>
      <c r="AM29" s="17">
        <f>SUM(S29:U29)</f>
        <v>0</v>
      </c>
      <c r="AN29" s="17">
        <f>SUM(V29:X29)</f>
        <v>0</v>
      </c>
      <c r="AO29" s="17">
        <f>SUM(Y29:AA29)</f>
        <v>0</v>
      </c>
      <c r="AP29" s="17">
        <f>SUM(AB29:AD29)</f>
        <v>0</v>
      </c>
      <c r="AQ29" s="14">
        <f t="shared" si="11"/>
        <v>0</v>
      </c>
      <c r="AR29" s="14">
        <f t="shared" si="4"/>
        <v>0</v>
      </c>
      <c r="AS29" s="14">
        <f t="shared" si="5"/>
        <v>0</v>
      </c>
      <c r="AT29" s="14" t="str">
        <f>IF(J29="ж",AE29,"")</f>
        <v/>
      </c>
      <c r="AU29" s="14" t="str">
        <f>IF(J29="м",AE29,"")</f>
        <v/>
      </c>
      <c r="AV29" s="14" t="str">
        <f>IF(J29="ж",IF(AE29="","",SUM(AE29*1000000+AQ29*10000+AR29*1000+AS29*10)),"")</f>
        <v/>
      </c>
      <c r="AW29" s="14" t="str">
        <f>IF(J29="м",IF(AE29="","",SUM(AE29*1000000+AQ29*10000+AR29*1000+AS29*10)),"")</f>
        <v/>
      </c>
      <c r="AX29" s="28"/>
      <c r="AY29" s="28"/>
      <c r="AZ29" s="28"/>
      <c r="BA29" s="28"/>
      <c r="BB29" s="28"/>
      <c r="BC29" s="28"/>
      <c r="BD29" s="28"/>
      <c r="BE29" s="28"/>
      <c r="BF29" s="50"/>
      <c r="BG29" s="28"/>
      <c r="BH29" s="28"/>
      <c r="BI29" s="28"/>
      <c r="BJ29" s="28"/>
      <c r="BK29" s="28"/>
    </row>
    <row r="30" spans="2:63" x14ac:dyDescent="0.2">
      <c r="B30" s="4">
        <v>19</v>
      </c>
      <c r="C30" s="66"/>
      <c r="D30" s="67"/>
      <c r="E30" s="67"/>
      <c r="F30" s="67"/>
      <c r="G30" s="67"/>
      <c r="H30" s="67"/>
      <c r="I30" s="67"/>
      <c r="J30" s="5"/>
      <c r="K30" s="35"/>
      <c r="L30" s="36"/>
      <c r="M30" s="36"/>
      <c r="N30" s="36"/>
      <c r="O30" s="37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1" t="str">
        <f t="shared" si="3"/>
        <v/>
      </c>
      <c r="AF30" s="1" t="str">
        <f t="shared" si="0"/>
        <v/>
      </c>
      <c r="AG30" s="1" t="str">
        <f t="shared" si="1"/>
        <v/>
      </c>
      <c r="AH30" s="52"/>
      <c r="AI30" s="55"/>
      <c r="AL30" s="17">
        <f>SUM(P30:R30)</f>
        <v>0</v>
      </c>
      <c r="AM30" s="17">
        <f>SUM(S30:U30)</f>
        <v>0</v>
      </c>
      <c r="AN30" s="17">
        <f>SUM(V30:X30)</f>
        <v>0</v>
      </c>
      <c r="AO30" s="17">
        <f>SUM(Y30:AA30)</f>
        <v>0</v>
      </c>
      <c r="AP30" s="17">
        <f>SUM(AB30:AD30)</f>
        <v>0</v>
      </c>
      <c r="AQ30" s="14">
        <f t="shared" si="11"/>
        <v>0</v>
      </c>
      <c r="AR30" s="14">
        <f t="shared" si="4"/>
        <v>0</v>
      </c>
      <c r="AS30" s="14">
        <f t="shared" si="5"/>
        <v>0</v>
      </c>
      <c r="AT30" s="14" t="str">
        <f>IF(J30="ж",AE30,"")</f>
        <v/>
      </c>
      <c r="AU30" s="14" t="str">
        <f>IF(J30="м",AE30,"")</f>
        <v/>
      </c>
      <c r="AV30" s="14" t="str">
        <f>IF(J30="ж",IF(AE30="","",SUM(AE30*1000000+AQ30*10000+AR30*1000+AS30*10)),"")</f>
        <v/>
      </c>
      <c r="AW30" s="14" t="str">
        <f>IF(J30="м",IF(AE30="","",SUM(AE30*1000000+AQ30*10000+AR30*1000+AS30*10)),"")</f>
        <v/>
      </c>
      <c r="AX30" s="28"/>
      <c r="AY30" s="28"/>
      <c r="AZ30" s="28"/>
      <c r="BA30" s="28"/>
      <c r="BB30" s="28"/>
      <c r="BC30" s="28"/>
      <c r="BD30" s="28"/>
      <c r="BE30" s="28"/>
      <c r="BF30" s="50"/>
      <c r="BG30" s="28"/>
      <c r="BH30" s="28"/>
      <c r="BI30" s="28"/>
      <c r="BJ30" s="28"/>
      <c r="BK30" s="28"/>
    </row>
    <row r="31" spans="2:63" x14ac:dyDescent="0.2">
      <c r="B31" s="4">
        <v>20</v>
      </c>
      <c r="C31" s="66"/>
      <c r="D31" s="67"/>
      <c r="E31" s="67"/>
      <c r="F31" s="67"/>
      <c r="G31" s="67"/>
      <c r="H31" s="67"/>
      <c r="I31" s="67"/>
      <c r="J31" s="5"/>
      <c r="K31" s="38"/>
      <c r="L31" s="39"/>
      <c r="M31" s="39"/>
      <c r="N31" s="39"/>
      <c r="O31" s="40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1" t="str">
        <f t="shared" si="3"/>
        <v/>
      </c>
      <c r="AF31" s="1" t="str">
        <f t="shared" si="0"/>
        <v/>
      </c>
      <c r="AG31" s="1" t="str">
        <f t="shared" si="1"/>
        <v/>
      </c>
      <c r="AH31" s="53"/>
      <c r="AI31" s="56"/>
      <c r="AL31" s="17">
        <f>SUM(P31:R31)</f>
        <v>0</v>
      </c>
      <c r="AM31" s="17">
        <f>SUM(S31:U31)</f>
        <v>0</v>
      </c>
      <c r="AN31" s="17">
        <f>SUM(V31:X31)</f>
        <v>0</v>
      </c>
      <c r="AO31" s="17">
        <f>SUM(Y31:AA31)</f>
        <v>0</v>
      </c>
      <c r="AP31" s="17">
        <f>SUM(AB31:AD31)</f>
        <v>0</v>
      </c>
      <c r="AQ31" s="14">
        <f t="shared" si="11"/>
        <v>0</v>
      </c>
      <c r="AR31" s="14">
        <f t="shared" si="4"/>
        <v>0</v>
      </c>
      <c r="AS31" s="14">
        <f t="shared" si="5"/>
        <v>0</v>
      </c>
      <c r="AT31" s="14" t="str">
        <f>IF(J31="ж",AE31,"")</f>
        <v/>
      </c>
      <c r="AU31" s="14" t="str">
        <f>IF(J31="м",AE31,"")</f>
        <v/>
      </c>
      <c r="AV31" s="14" t="str">
        <f>IF(J31="ж",IF(AE31="","",SUM(AE31*1000000+AQ31*10000+AR31*1000+AS31*10)),"")</f>
        <v/>
      </c>
      <c r="AW31" s="14" t="str">
        <f>IF(J31="м",IF(AE31="","",SUM(AE31*1000000+AQ31*10000+AR31*1000+AS31*10)),"")</f>
        <v/>
      </c>
      <c r="AX31" s="28"/>
      <c r="AY31" s="28"/>
      <c r="AZ31" s="28"/>
      <c r="BA31" s="28"/>
      <c r="BB31" s="28"/>
      <c r="BC31" s="28"/>
      <c r="BD31" s="28"/>
      <c r="BE31" s="28"/>
      <c r="BF31" s="50"/>
      <c r="BG31" s="28"/>
      <c r="BH31" s="28"/>
      <c r="BI31" s="28"/>
      <c r="BJ31" s="28"/>
      <c r="BK31" s="28"/>
    </row>
    <row r="32" spans="2:63" x14ac:dyDescent="0.2">
      <c r="B32" s="4">
        <v>21</v>
      </c>
      <c r="C32" s="66"/>
      <c r="D32" s="67"/>
      <c r="E32" s="67"/>
      <c r="F32" s="67"/>
      <c r="G32" s="67"/>
      <c r="H32" s="67"/>
      <c r="I32" s="67"/>
      <c r="J32" s="6"/>
      <c r="K32" s="32"/>
      <c r="L32" s="33"/>
      <c r="M32" s="33"/>
      <c r="N32" s="33"/>
      <c r="O32" s="34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1" t="str">
        <f t="shared" si="3"/>
        <v/>
      </c>
      <c r="AF32" s="1" t="str">
        <f t="shared" si="0"/>
        <v/>
      </c>
      <c r="AG32" s="1" t="str">
        <f t="shared" si="1"/>
        <v/>
      </c>
      <c r="AH32" s="51" t="str">
        <f>IF(SUM(AE32:AE36)=0,"",SUM(BF32+BG32+BH32))</f>
        <v/>
      </c>
      <c r="AI32" s="54" t="str">
        <f>IF(AH32="","",RANK(BK32,$BK$12:$BK$151))</f>
        <v/>
      </c>
      <c r="AL32" s="17">
        <f>SUM(P32:R32)</f>
        <v>0</v>
      </c>
      <c r="AM32" s="17">
        <f>SUM(S32:U32)</f>
        <v>0</v>
      </c>
      <c r="AN32" s="17">
        <f>SUM(V32:X32)</f>
        <v>0</v>
      </c>
      <c r="AO32" s="17">
        <f>SUM(Y32:AA32)</f>
        <v>0</v>
      </c>
      <c r="AP32" s="17">
        <f>SUM(AB32:AD32)</f>
        <v>0</v>
      </c>
      <c r="AQ32" s="14">
        <f t="shared" si="11"/>
        <v>0</v>
      </c>
      <c r="AR32" s="14">
        <f t="shared" si="4"/>
        <v>0</v>
      </c>
      <c r="AS32" s="14">
        <f t="shared" si="5"/>
        <v>0</v>
      </c>
      <c r="AT32" s="14" t="str">
        <f>IF(J32="ж",AE32,"")</f>
        <v/>
      </c>
      <c r="AU32" s="14" t="str">
        <f>IF(J32="м",AE32,"")</f>
        <v/>
      </c>
      <c r="AV32" s="14" t="str">
        <f>IF(J32="ж",IF(AE32="","",SUM(AE32*1000000+AQ32*10000+AR32*1000+AS32*10)),"")</f>
        <v/>
      </c>
      <c r="AW32" s="14" t="str">
        <f>IF(J32="м",IF(AE32="","",SUM(AE32*1000000+AQ32*10000+AR32*1000+AS32*10)),"")</f>
        <v/>
      </c>
      <c r="AX32" s="28">
        <f>IFERROR(LARGE(AT32:AT36,1),0)</f>
        <v>0</v>
      </c>
      <c r="AY32" s="28">
        <f>IFERROR(LARGE(AU32:AU36,1),0)</f>
        <v>0</v>
      </c>
      <c r="AZ32" s="28">
        <f>IFERROR(LARGE(AT32:AT36,2),0)</f>
        <v>0</v>
      </c>
      <c r="BA32" s="28">
        <f>IFERROR(LARGE(AU32:AU36,2),0)</f>
        <v>0</v>
      </c>
      <c r="BB32" s="28">
        <f>IFERROR(LARGE(AT32:AT36,3),0)</f>
        <v>0</v>
      </c>
      <c r="BC32" s="28">
        <f>IFERROR(LARGE(AU32:AU36,3),0)</f>
        <v>0</v>
      </c>
      <c r="BD32" s="28">
        <f>IFERROR(LARGE(AT32:AT36,4),0)</f>
        <v>0</v>
      </c>
      <c r="BE32" s="28">
        <f>IFERROR(LARGE(AU32:AU36,4),0)</f>
        <v>0</v>
      </c>
      <c r="BF32" s="50">
        <f t="shared" ref="BF32" si="22">IFERROR(LARGE(AX32:AY36,1),0)</f>
        <v>0</v>
      </c>
      <c r="BG32" s="28">
        <f t="shared" ref="BG32" si="23">IFERROR(LARGE(AX32:AY36,2),0)</f>
        <v>0</v>
      </c>
      <c r="BH32" s="28">
        <f t="shared" ref="BH32" si="24">IFERROR(LARGE(AZ32:BE36,1),0)</f>
        <v>0</v>
      </c>
      <c r="BI32" s="28">
        <f t="shared" ref="BI32" si="25">IFERROR(LARGE(AZ32:BE36,2),0)</f>
        <v>0</v>
      </c>
      <c r="BJ32" s="28">
        <f t="shared" ref="BJ32" si="26">IFERROR(LARGE(AZ32:BE36,3),0)</f>
        <v>0</v>
      </c>
      <c r="BK32" s="28" t="str">
        <f>IF(AH32="","",SUM(AH32*100000000+BF32*100000+BG32*1000+BH32*10))</f>
        <v/>
      </c>
    </row>
    <row r="33" spans="2:63" x14ac:dyDescent="0.2">
      <c r="B33" s="4">
        <v>22</v>
      </c>
      <c r="C33" s="66"/>
      <c r="D33" s="67"/>
      <c r="E33" s="67"/>
      <c r="F33" s="67"/>
      <c r="G33" s="67"/>
      <c r="H33" s="67"/>
      <c r="I33" s="67"/>
      <c r="J33" s="6"/>
      <c r="K33" s="35"/>
      <c r="L33" s="36"/>
      <c r="M33" s="36"/>
      <c r="N33" s="36"/>
      <c r="O33" s="37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1" t="str">
        <f t="shared" si="3"/>
        <v/>
      </c>
      <c r="AF33" s="1" t="str">
        <f t="shared" si="0"/>
        <v/>
      </c>
      <c r="AG33" s="1" t="str">
        <f t="shared" si="1"/>
        <v/>
      </c>
      <c r="AH33" s="52"/>
      <c r="AI33" s="55"/>
      <c r="AL33" s="17">
        <f>SUM(P33:R33)</f>
        <v>0</v>
      </c>
      <c r="AM33" s="17">
        <f>SUM(S33:U33)</f>
        <v>0</v>
      </c>
      <c r="AN33" s="17">
        <f>SUM(V33:X33)</f>
        <v>0</v>
      </c>
      <c r="AO33" s="17">
        <f>SUM(Y33:AA33)</f>
        <v>0</v>
      </c>
      <c r="AP33" s="17">
        <f>SUM(AB33:AD33)</f>
        <v>0</v>
      </c>
      <c r="AQ33" s="14">
        <f t="shared" si="11"/>
        <v>0</v>
      </c>
      <c r="AR33" s="14">
        <f t="shared" si="4"/>
        <v>0</v>
      </c>
      <c r="AS33" s="14">
        <f t="shared" si="5"/>
        <v>0</v>
      </c>
      <c r="AT33" s="14" t="str">
        <f>IF(J33="ж",AE33,"")</f>
        <v/>
      </c>
      <c r="AU33" s="14" t="str">
        <f>IF(J33="м",AE33,"")</f>
        <v/>
      </c>
      <c r="AV33" s="14" t="str">
        <f>IF(J33="ж",IF(AE33="","",SUM(AE33*1000000+AQ33*10000+AR33*1000+AS33*10)),"")</f>
        <v/>
      </c>
      <c r="AW33" s="14" t="str">
        <f>IF(J33="м",IF(AE33="","",SUM(AE33*1000000+AQ33*10000+AR33*1000+AS33*10)),"")</f>
        <v/>
      </c>
      <c r="AX33" s="28"/>
      <c r="AY33" s="28"/>
      <c r="AZ33" s="28"/>
      <c r="BA33" s="28"/>
      <c r="BB33" s="28"/>
      <c r="BC33" s="28"/>
      <c r="BD33" s="28"/>
      <c r="BE33" s="28"/>
      <c r="BF33" s="50"/>
      <c r="BG33" s="28"/>
      <c r="BH33" s="28"/>
      <c r="BI33" s="28"/>
      <c r="BJ33" s="28"/>
      <c r="BK33" s="28"/>
    </row>
    <row r="34" spans="2:63" x14ac:dyDescent="0.2">
      <c r="B34" s="4">
        <v>23</v>
      </c>
      <c r="C34" s="66"/>
      <c r="D34" s="67"/>
      <c r="E34" s="67"/>
      <c r="F34" s="67"/>
      <c r="G34" s="67"/>
      <c r="H34" s="67"/>
      <c r="I34" s="67"/>
      <c r="J34" s="6"/>
      <c r="K34" s="35"/>
      <c r="L34" s="36"/>
      <c r="M34" s="36"/>
      <c r="N34" s="36"/>
      <c r="O34" s="37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1" t="str">
        <f t="shared" si="3"/>
        <v/>
      </c>
      <c r="AF34" s="1" t="str">
        <f t="shared" si="0"/>
        <v/>
      </c>
      <c r="AG34" s="1" t="str">
        <f t="shared" si="1"/>
        <v/>
      </c>
      <c r="AH34" s="52"/>
      <c r="AI34" s="55"/>
      <c r="AL34" s="17">
        <f>SUM(P34:R34)</f>
        <v>0</v>
      </c>
      <c r="AM34" s="17">
        <f>SUM(S34:U34)</f>
        <v>0</v>
      </c>
      <c r="AN34" s="17">
        <f>SUM(V34:X34)</f>
        <v>0</v>
      </c>
      <c r="AO34" s="17">
        <f>SUM(Y34:AA34)</f>
        <v>0</v>
      </c>
      <c r="AP34" s="17">
        <f>SUM(AB34:AD34)</f>
        <v>0</v>
      </c>
      <c r="AQ34" s="14">
        <f t="shared" si="11"/>
        <v>0</v>
      </c>
      <c r="AR34" s="14">
        <f t="shared" si="4"/>
        <v>0</v>
      </c>
      <c r="AS34" s="14">
        <f t="shared" si="5"/>
        <v>0</v>
      </c>
      <c r="AT34" s="14" t="str">
        <f>IF(J34="ж",AE34,"")</f>
        <v/>
      </c>
      <c r="AU34" s="14" t="str">
        <f>IF(J34="м",AE34,"")</f>
        <v/>
      </c>
      <c r="AV34" s="14" t="str">
        <f>IF(J34="ж",IF(AE34="","",SUM(AE34*1000000+AQ34*10000+AR34*1000+AS34*10)),"")</f>
        <v/>
      </c>
      <c r="AW34" s="14" t="str">
        <f>IF(J34="м",IF(AE34="","",SUM(AE34*1000000+AQ34*10000+AR34*1000+AS34*10)),"")</f>
        <v/>
      </c>
      <c r="AX34" s="28"/>
      <c r="AY34" s="28"/>
      <c r="AZ34" s="28"/>
      <c r="BA34" s="28"/>
      <c r="BB34" s="28"/>
      <c r="BC34" s="28"/>
      <c r="BD34" s="28"/>
      <c r="BE34" s="28"/>
      <c r="BF34" s="50"/>
      <c r="BG34" s="28"/>
      <c r="BH34" s="28"/>
      <c r="BI34" s="28"/>
      <c r="BJ34" s="28"/>
      <c r="BK34" s="28"/>
    </row>
    <row r="35" spans="2:63" x14ac:dyDescent="0.2">
      <c r="B35" s="4">
        <v>24</v>
      </c>
      <c r="C35" s="66"/>
      <c r="D35" s="67"/>
      <c r="E35" s="67"/>
      <c r="F35" s="67"/>
      <c r="G35" s="67"/>
      <c r="H35" s="67"/>
      <c r="I35" s="67"/>
      <c r="J35" s="6"/>
      <c r="K35" s="35"/>
      <c r="L35" s="36"/>
      <c r="M35" s="36"/>
      <c r="N35" s="36"/>
      <c r="O35" s="37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1" t="str">
        <f t="shared" si="3"/>
        <v/>
      </c>
      <c r="AF35" s="1" t="str">
        <f t="shared" si="0"/>
        <v/>
      </c>
      <c r="AG35" s="1" t="str">
        <f t="shared" si="1"/>
        <v/>
      </c>
      <c r="AH35" s="52"/>
      <c r="AI35" s="55"/>
      <c r="AL35" s="17">
        <f>SUM(P35:R35)</f>
        <v>0</v>
      </c>
      <c r="AM35" s="17">
        <f>SUM(S35:U35)</f>
        <v>0</v>
      </c>
      <c r="AN35" s="17">
        <f>SUM(V35:X35)</f>
        <v>0</v>
      </c>
      <c r="AO35" s="17">
        <f>SUM(Y35:AA35)</f>
        <v>0</v>
      </c>
      <c r="AP35" s="17">
        <f>SUM(AB35:AD35)</f>
        <v>0</v>
      </c>
      <c r="AQ35" s="14">
        <f t="shared" si="11"/>
        <v>0</v>
      </c>
      <c r="AR35" s="14">
        <f t="shared" si="4"/>
        <v>0</v>
      </c>
      <c r="AS35" s="14">
        <f t="shared" si="5"/>
        <v>0</v>
      </c>
      <c r="AT35" s="14" t="str">
        <f>IF(J35="ж",AE35,"")</f>
        <v/>
      </c>
      <c r="AU35" s="14" t="str">
        <f>IF(J35="м",AE35,"")</f>
        <v/>
      </c>
      <c r="AV35" s="14" t="str">
        <f>IF(J35="ж",IF(AE35="","",SUM(AE35*1000000+AQ35*10000+AR35*1000+AS35*10)),"")</f>
        <v/>
      </c>
      <c r="AW35" s="14" t="str">
        <f>IF(J35="м",IF(AE35="","",SUM(AE35*1000000+AQ35*10000+AR35*1000+AS35*10)),"")</f>
        <v/>
      </c>
      <c r="AX35" s="28"/>
      <c r="AY35" s="28"/>
      <c r="AZ35" s="28"/>
      <c r="BA35" s="28"/>
      <c r="BB35" s="28"/>
      <c r="BC35" s="28"/>
      <c r="BD35" s="28"/>
      <c r="BE35" s="28"/>
      <c r="BF35" s="50"/>
      <c r="BG35" s="28"/>
      <c r="BH35" s="28"/>
      <c r="BI35" s="28"/>
      <c r="BJ35" s="28"/>
      <c r="BK35" s="28"/>
    </row>
    <row r="36" spans="2:63" x14ac:dyDescent="0.2">
      <c r="B36" s="4">
        <v>25</v>
      </c>
      <c r="C36" s="66"/>
      <c r="D36" s="67"/>
      <c r="E36" s="67"/>
      <c r="F36" s="67"/>
      <c r="G36" s="67"/>
      <c r="H36" s="67"/>
      <c r="I36" s="67"/>
      <c r="J36" s="6"/>
      <c r="K36" s="38"/>
      <c r="L36" s="39"/>
      <c r="M36" s="39"/>
      <c r="N36" s="39"/>
      <c r="O36" s="40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1" t="str">
        <f t="shared" si="3"/>
        <v/>
      </c>
      <c r="AF36" s="1" t="str">
        <f t="shared" si="0"/>
        <v/>
      </c>
      <c r="AG36" s="1" t="str">
        <f t="shared" si="1"/>
        <v/>
      </c>
      <c r="AH36" s="53"/>
      <c r="AI36" s="56"/>
      <c r="AL36" s="17">
        <f>SUM(P36:R36)</f>
        <v>0</v>
      </c>
      <c r="AM36" s="17">
        <f>SUM(S36:U36)</f>
        <v>0</v>
      </c>
      <c r="AN36" s="17">
        <f>SUM(V36:X36)</f>
        <v>0</v>
      </c>
      <c r="AO36" s="17">
        <f>SUM(Y36:AA36)</f>
        <v>0</v>
      </c>
      <c r="AP36" s="17">
        <f>SUM(AB36:AD36)</f>
        <v>0</v>
      </c>
      <c r="AQ36" s="14">
        <f t="shared" si="11"/>
        <v>0</v>
      </c>
      <c r="AR36" s="14">
        <f t="shared" si="4"/>
        <v>0</v>
      </c>
      <c r="AS36" s="14">
        <f t="shared" si="5"/>
        <v>0</v>
      </c>
      <c r="AT36" s="14" t="str">
        <f>IF(J36="ж",AE36,"")</f>
        <v/>
      </c>
      <c r="AU36" s="14" t="str">
        <f>IF(J36="м",AE36,"")</f>
        <v/>
      </c>
      <c r="AV36" s="14" t="str">
        <f>IF(J36="ж",IF(AE36="","",SUM(AE36*1000000+AQ36*10000+AR36*1000+AS36*10)),"")</f>
        <v/>
      </c>
      <c r="AW36" s="14" t="str">
        <f>IF(J36="м",IF(AE36="","",SUM(AE36*1000000+AQ36*10000+AR36*1000+AS36*10)),"")</f>
        <v/>
      </c>
      <c r="AX36" s="28"/>
      <c r="AY36" s="28"/>
      <c r="AZ36" s="28"/>
      <c r="BA36" s="28"/>
      <c r="BB36" s="28"/>
      <c r="BC36" s="28"/>
      <c r="BD36" s="28"/>
      <c r="BE36" s="28"/>
      <c r="BF36" s="50"/>
      <c r="BG36" s="28"/>
      <c r="BH36" s="28"/>
      <c r="BI36" s="28"/>
      <c r="BJ36" s="28"/>
      <c r="BK36" s="28"/>
    </row>
    <row r="37" spans="2:63" x14ac:dyDescent="0.2">
      <c r="B37" s="4">
        <v>26</v>
      </c>
      <c r="C37" s="66"/>
      <c r="D37" s="67"/>
      <c r="E37" s="67"/>
      <c r="F37" s="67"/>
      <c r="G37" s="67"/>
      <c r="H37" s="67"/>
      <c r="I37" s="67"/>
      <c r="J37" s="6"/>
      <c r="K37" s="32"/>
      <c r="L37" s="33"/>
      <c r="M37" s="33"/>
      <c r="N37" s="33"/>
      <c r="O37" s="34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1" t="str">
        <f t="shared" si="3"/>
        <v/>
      </c>
      <c r="AF37" s="1" t="str">
        <f t="shared" si="0"/>
        <v/>
      </c>
      <c r="AG37" s="1" t="str">
        <f t="shared" si="1"/>
        <v/>
      </c>
      <c r="AH37" s="51" t="str">
        <f>IF(SUM(AE37:AE41)=0,"",SUM(BF37+BG37+BH37))</f>
        <v/>
      </c>
      <c r="AI37" s="54" t="str">
        <f>IF(AH37="","",RANK(BK37,$BK$12:$BK$151))</f>
        <v/>
      </c>
      <c r="AL37" s="17">
        <f>SUM(P37:R37)</f>
        <v>0</v>
      </c>
      <c r="AM37" s="17">
        <f>SUM(S37:U37)</f>
        <v>0</v>
      </c>
      <c r="AN37" s="17">
        <f>SUM(V37:X37)</f>
        <v>0</v>
      </c>
      <c r="AO37" s="17">
        <f>SUM(Y37:AA37)</f>
        <v>0</v>
      </c>
      <c r="AP37" s="17">
        <f>SUM(AB37:AD37)</f>
        <v>0</v>
      </c>
      <c r="AQ37" s="14">
        <f t="shared" si="11"/>
        <v>0</v>
      </c>
      <c r="AR37" s="14">
        <f t="shared" si="4"/>
        <v>0</v>
      </c>
      <c r="AS37" s="14">
        <f t="shared" si="5"/>
        <v>0</v>
      </c>
      <c r="AT37" s="14" t="str">
        <f>IF(J37="ж",AE37,"")</f>
        <v/>
      </c>
      <c r="AU37" s="14" t="str">
        <f>IF(J37="м",AE37,"")</f>
        <v/>
      </c>
      <c r="AV37" s="14" t="str">
        <f>IF(J37="ж",IF(AE37="","",SUM(AE37*1000000+AQ37*10000+AR37*1000+AS37*10)),"")</f>
        <v/>
      </c>
      <c r="AW37" s="14" t="str">
        <f>IF(J37="м",IF(AE37="","",SUM(AE37*1000000+AQ37*10000+AR37*1000+AS37*10)),"")</f>
        <v/>
      </c>
      <c r="AX37" s="28">
        <f>IFERROR(LARGE(AT37:AT41,1),0)</f>
        <v>0</v>
      </c>
      <c r="AY37" s="28">
        <f>IFERROR(LARGE(AU37:AU41,1),0)</f>
        <v>0</v>
      </c>
      <c r="AZ37" s="28">
        <f>IFERROR(LARGE(AT37:AT41,2),0)</f>
        <v>0</v>
      </c>
      <c r="BA37" s="28">
        <f>IFERROR(LARGE(AU37:AU41,2),0)</f>
        <v>0</v>
      </c>
      <c r="BB37" s="28">
        <f>IFERROR(LARGE(AT37:AT41,3),0)</f>
        <v>0</v>
      </c>
      <c r="BC37" s="28">
        <f>IFERROR(LARGE(AU37:AU41,3),0)</f>
        <v>0</v>
      </c>
      <c r="BD37" s="28">
        <f>IFERROR(LARGE(AT37:AT41,4),0)</f>
        <v>0</v>
      </c>
      <c r="BE37" s="28">
        <f>IFERROR(LARGE(AU37:AU41,4),0)</f>
        <v>0</v>
      </c>
      <c r="BF37" s="50">
        <f t="shared" ref="BF37" si="27">IFERROR(LARGE(AX37:AY41,1),0)</f>
        <v>0</v>
      </c>
      <c r="BG37" s="28">
        <f t="shared" ref="BG37" si="28">IFERROR(LARGE(AX37:AY41,2),0)</f>
        <v>0</v>
      </c>
      <c r="BH37" s="28">
        <f t="shared" ref="BH37" si="29">IFERROR(LARGE(AZ37:BE41,1),0)</f>
        <v>0</v>
      </c>
      <c r="BI37" s="28">
        <f t="shared" ref="BI37" si="30">IFERROR(LARGE(AZ37:BE41,2),0)</f>
        <v>0</v>
      </c>
      <c r="BJ37" s="28">
        <f t="shared" ref="BJ37" si="31">IFERROR(LARGE(AZ37:BE41,3),0)</f>
        <v>0</v>
      </c>
      <c r="BK37" s="28" t="str">
        <f>IF(AH37="","",SUM(AH37*100000000+BF37*100000+BG37*1000+BH37*10))</f>
        <v/>
      </c>
    </row>
    <row r="38" spans="2:63" x14ac:dyDescent="0.2">
      <c r="B38" s="4">
        <v>27</v>
      </c>
      <c r="C38" s="66"/>
      <c r="D38" s="67"/>
      <c r="E38" s="67"/>
      <c r="F38" s="67"/>
      <c r="G38" s="67"/>
      <c r="H38" s="67"/>
      <c r="I38" s="67"/>
      <c r="J38" s="6"/>
      <c r="K38" s="35"/>
      <c r="L38" s="36"/>
      <c r="M38" s="36"/>
      <c r="N38" s="36"/>
      <c r="O38" s="37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1" t="str">
        <f t="shared" si="3"/>
        <v/>
      </c>
      <c r="AF38" s="1" t="str">
        <f t="shared" si="0"/>
        <v/>
      </c>
      <c r="AG38" s="1" t="str">
        <f t="shared" si="1"/>
        <v/>
      </c>
      <c r="AH38" s="52"/>
      <c r="AI38" s="55"/>
      <c r="AL38" s="17">
        <f>SUM(P38:R38)</f>
        <v>0</v>
      </c>
      <c r="AM38" s="17">
        <f>SUM(S38:U38)</f>
        <v>0</v>
      </c>
      <c r="AN38" s="17">
        <f>SUM(V38:X38)</f>
        <v>0</v>
      </c>
      <c r="AO38" s="17">
        <f>SUM(Y38:AA38)</f>
        <v>0</v>
      </c>
      <c r="AP38" s="17">
        <f>SUM(AB38:AD38)</f>
        <v>0</v>
      </c>
      <c r="AQ38" s="14">
        <f t="shared" si="11"/>
        <v>0</v>
      </c>
      <c r="AR38" s="14">
        <f t="shared" si="4"/>
        <v>0</v>
      </c>
      <c r="AS38" s="14">
        <f t="shared" si="5"/>
        <v>0</v>
      </c>
      <c r="AT38" s="14" t="str">
        <f>IF(J38="ж",AE38,"")</f>
        <v/>
      </c>
      <c r="AU38" s="14" t="str">
        <f>IF(J38="м",AE38,"")</f>
        <v/>
      </c>
      <c r="AV38" s="14" t="str">
        <f>IF(J38="ж",IF(AE38="","",SUM(AE38*1000000+AQ38*10000+AR38*1000+AS38*10)),"")</f>
        <v/>
      </c>
      <c r="AW38" s="14" t="str">
        <f>IF(J38="м",IF(AE38="","",SUM(AE38*1000000+AQ38*10000+AR38*1000+AS38*10)),"")</f>
        <v/>
      </c>
      <c r="AX38" s="28"/>
      <c r="AY38" s="28"/>
      <c r="AZ38" s="28"/>
      <c r="BA38" s="28"/>
      <c r="BB38" s="28"/>
      <c r="BC38" s="28"/>
      <c r="BD38" s="28"/>
      <c r="BE38" s="28"/>
      <c r="BF38" s="50"/>
      <c r="BG38" s="28"/>
      <c r="BH38" s="28"/>
      <c r="BI38" s="28"/>
      <c r="BJ38" s="28"/>
      <c r="BK38" s="28"/>
    </row>
    <row r="39" spans="2:63" x14ac:dyDescent="0.2">
      <c r="B39" s="4">
        <v>28</v>
      </c>
      <c r="C39" s="66"/>
      <c r="D39" s="67"/>
      <c r="E39" s="67"/>
      <c r="F39" s="67"/>
      <c r="G39" s="67"/>
      <c r="H39" s="67"/>
      <c r="I39" s="67"/>
      <c r="J39" s="6"/>
      <c r="K39" s="35"/>
      <c r="L39" s="36"/>
      <c r="M39" s="36"/>
      <c r="N39" s="36"/>
      <c r="O39" s="37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1" t="str">
        <f t="shared" si="3"/>
        <v/>
      </c>
      <c r="AF39" s="1" t="str">
        <f t="shared" si="0"/>
        <v/>
      </c>
      <c r="AG39" s="1" t="str">
        <f t="shared" si="1"/>
        <v/>
      </c>
      <c r="AH39" s="52"/>
      <c r="AI39" s="55"/>
      <c r="AL39" s="17">
        <f>SUM(P39:R39)</f>
        <v>0</v>
      </c>
      <c r="AM39" s="17">
        <f>SUM(S39:U39)</f>
        <v>0</v>
      </c>
      <c r="AN39" s="17">
        <f>SUM(V39:X39)</f>
        <v>0</v>
      </c>
      <c r="AO39" s="17">
        <f>SUM(Y39:AA39)</f>
        <v>0</v>
      </c>
      <c r="AP39" s="17">
        <f>SUM(AB39:AD39)</f>
        <v>0</v>
      </c>
      <c r="AQ39" s="14">
        <f t="shared" si="11"/>
        <v>0</v>
      </c>
      <c r="AR39" s="14">
        <f t="shared" si="4"/>
        <v>0</v>
      </c>
      <c r="AS39" s="14">
        <f t="shared" si="5"/>
        <v>0</v>
      </c>
      <c r="AT39" s="14" t="str">
        <f>IF(J39="ж",AE39,"")</f>
        <v/>
      </c>
      <c r="AU39" s="14" t="str">
        <f>IF(J39="м",AE39,"")</f>
        <v/>
      </c>
      <c r="AV39" s="14" t="str">
        <f>IF(J39="ж",IF(AE39="","",SUM(AE39*1000000+AQ39*10000+AR39*1000+AS39*10)),"")</f>
        <v/>
      </c>
      <c r="AW39" s="14" t="str">
        <f>IF(J39="м",IF(AE39="","",SUM(AE39*1000000+AQ39*10000+AR39*1000+AS39*10)),"")</f>
        <v/>
      </c>
      <c r="AX39" s="28"/>
      <c r="AY39" s="28"/>
      <c r="AZ39" s="28"/>
      <c r="BA39" s="28"/>
      <c r="BB39" s="28"/>
      <c r="BC39" s="28"/>
      <c r="BD39" s="28"/>
      <c r="BE39" s="28"/>
      <c r="BF39" s="50"/>
      <c r="BG39" s="28"/>
      <c r="BH39" s="28"/>
      <c r="BI39" s="28"/>
      <c r="BJ39" s="28"/>
      <c r="BK39" s="28"/>
    </row>
    <row r="40" spans="2:63" x14ac:dyDescent="0.2">
      <c r="B40" s="4">
        <v>29</v>
      </c>
      <c r="C40" s="66"/>
      <c r="D40" s="67"/>
      <c r="E40" s="67"/>
      <c r="F40" s="67"/>
      <c r="G40" s="67"/>
      <c r="H40" s="67"/>
      <c r="I40" s="67"/>
      <c r="J40" s="6"/>
      <c r="K40" s="35"/>
      <c r="L40" s="36"/>
      <c r="M40" s="36"/>
      <c r="N40" s="36"/>
      <c r="O40" s="37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1" t="str">
        <f t="shared" si="3"/>
        <v/>
      </c>
      <c r="AF40" s="1" t="str">
        <f t="shared" si="0"/>
        <v/>
      </c>
      <c r="AG40" s="1" t="str">
        <f t="shared" si="1"/>
        <v/>
      </c>
      <c r="AH40" s="52"/>
      <c r="AI40" s="55"/>
      <c r="AL40" s="17">
        <f>SUM(P40:R40)</f>
        <v>0</v>
      </c>
      <c r="AM40" s="17">
        <f>SUM(S40:U40)</f>
        <v>0</v>
      </c>
      <c r="AN40" s="17">
        <f>SUM(V40:X40)</f>
        <v>0</v>
      </c>
      <c r="AO40" s="17">
        <f>SUM(Y40:AA40)</f>
        <v>0</v>
      </c>
      <c r="AP40" s="17">
        <f>SUM(AB40:AD40)</f>
        <v>0</v>
      </c>
      <c r="AQ40" s="14">
        <f t="shared" si="11"/>
        <v>0</v>
      </c>
      <c r="AR40" s="14">
        <f t="shared" si="4"/>
        <v>0</v>
      </c>
      <c r="AS40" s="14">
        <f t="shared" si="5"/>
        <v>0</v>
      </c>
      <c r="AT40" s="14" t="str">
        <f>IF(J40="ж",AE40,"")</f>
        <v/>
      </c>
      <c r="AU40" s="14" t="str">
        <f>IF(J40="м",AE40,"")</f>
        <v/>
      </c>
      <c r="AV40" s="14" t="str">
        <f>IF(J40="ж",IF(AE40="","",SUM(AE40*1000000+AQ40*10000+AR40*1000+AS40*10)),"")</f>
        <v/>
      </c>
      <c r="AW40" s="14" t="str">
        <f>IF(J40="м",IF(AE40="","",SUM(AE40*1000000+AQ40*10000+AR40*1000+AS40*10)),"")</f>
        <v/>
      </c>
      <c r="AX40" s="28"/>
      <c r="AY40" s="28"/>
      <c r="AZ40" s="28"/>
      <c r="BA40" s="28"/>
      <c r="BB40" s="28"/>
      <c r="BC40" s="28"/>
      <c r="BD40" s="28"/>
      <c r="BE40" s="28"/>
      <c r="BF40" s="50"/>
      <c r="BG40" s="28"/>
      <c r="BH40" s="28"/>
      <c r="BI40" s="28"/>
      <c r="BJ40" s="28"/>
      <c r="BK40" s="28"/>
    </row>
    <row r="41" spans="2:63" x14ac:dyDescent="0.2">
      <c r="B41" s="4">
        <v>30</v>
      </c>
      <c r="C41" s="66"/>
      <c r="D41" s="67"/>
      <c r="E41" s="67"/>
      <c r="F41" s="67"/>
      <c r="G41" s="67"/>
      <c r="H41" s="67"/>
      <c r="I41" s="67"/>
      <c r="J41" s="6"/>
      <c r="K41" s="38"/>
      <c r="L41" s="39"/>
      <c r="M41" s="39"/>
      <c r="N41" s="39"/>
      <c r="O41" s="40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1" t="str">
        <f t="shared" si="3"/>
        <v/>
      </c>
      <c r="AF41" s="1" t="str">
        <f t="shared" si="0"/>
        <v/>
      </c>
      <c r="AG41" s="1" t="str">
        <f t="shared" si="1"/>
        <v/>
      </c>
      <c r="AH41" s="53"/>
      <c r="AI41" s="56"/>
      <c r="AL41" s="17">
        <f>SUM(P41:R41)</f>
        <v>0</v>
      </c>
      <c r="AM41" s="17">
        <f>SUM(S41:U41)</f>
        <v>0</v>
      </c>
      <c r="AN41" s="17">
        <f>SUM(V41:X41)</f>
        <v>0</v>
      </c>
      <c r="AO41" s="17">
        <f>SUM(Y41:AA41)</f>
        <v>0</v>
      </c>
      <c r="AP41" s="17">
        <f>SUM(AB41:AD41)</f>
        <v>0</v>
      </c>
      <c r="AQ41" s="14">
        <f t="shared" si="11"/>
        <v>0</v>
      </c>
      <c r="AR41" s="14">
        <f t="shared" si="4"/>
        <v>0</v>
      </c>
      <c r="AS41" s="14">
        <f t="shared" si="5"/>
        <v>0</v>
      </c>
      <c r="AT41" s="14" t="str">
        <f>IF(J41="ж",AE41,"")</f>
        <v/>
      </c>
      <c r="AU41" s="14" t="str">
        <f>IF(J41="м",AE41,"")</f>
        <v/>
      </c>
      <c r="AV41" s="14" t="str">
        <f>IF(J41="ж",IF(AE41="","",SUM(AE41*1000000+AQ41*10000+AR41*1000+AS41*10)),"")</f>
        <v/>
      </c>
      <c r="AW41" s="14" t="str">
        <f>IF(J41="м",IF(AE41="","",SUM(AE41*1000000+AQ41*10000+AR41*1000+AS41*10)),"")</f>
        <v/>
      </c>
      <c r="AX41" s="28"/>
      <c r="AY41" s="28"/>
      <c r="AZ41" s="28"/>
      <c r="BA41" s="28"/>
      <c r="BB41" s="28"/>
      <c r="BC41" s="28"/>
      <c r="BD41" s="28"/>
      <c r="BE41" s="28"/>
      <c r="BF41" s="50"/>
      <c r="BG41" s="28"/>
      <c r="BH41" s="28"/>
      <c r="BI41" s="28"/>
      <c r="BJ41" s="28"/>
      <c r="BK41" s="28"/>
    </row>
    <row r="42" spans="2:63" x14ac:dyDescent="0.2">
      <c r="B42" s="4">
        <v>31</v>
      </c>
      <c r="C42" s="66"/>
      <c r="D42" s="67"/>
      <c r="E42" s="67"/>
      <c r="F42" s="67"/>
      <c r="G42" s="67"/>
      <c r="H42" s="67"/>
      <c r="I42" s="67"/>
      <c r="J42" s="6"/>
      <c r="K42" s="32"/>
      <c r="L42" s="33"/>
      <c r="M42" s="33"/>
      <c r="N42" s="33"/>
      <c r="O42" s="34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1" t="str">
        <f t="shared" si="3"/>
        <v/>
      </c>
      <c r="AF42" s="1" t="str">
        <f t="shared" si="0"/>
        <v/>
      </c>
      <c r="AG42" s="1" t="str">
        <f t="shared" si="1"/>
        <v/>
      </c>
      <c r="AH42" s="51" t="str">
        <f>IF(SUM(AE42:AE46)=0,"",SUM(BF42+BG42+BH42))</f>
        <v/>
      </c>
      <c r="AI42" s="54" t="str">
        <f>IF(AH42="","",RANK(BK42,$BK$12:$BK$151))</f>
        <v/>
      </c>
      <c r="AL42" s="17">
        <f>SUM(P42:R42)</f>
        <v>0</v>
      </c>
      <c r="AM42" s="17">
        <f>SUM(S42:U42)</f>
        <v>0</v>
      </c>
      <c r="AN42" s="17">
        <f>SUM(V42:X42)</f>
        <v>0</v>
      </c>
      <c r="AO42" s="17">
        <f>SUM(Y42:AA42)</f>
        <v>0</v>
      </c>
      <c r="AP42" s="17">
        <f>SUM(AB42:AD42)</f>
        <v>0</v>
      </c>
      <c r="AQ42" s="14">
        <f t="shared" si="11"/>
        <v>0</v>
      </c>
      <c r="AR42" s="14">
        <f t="shared" si="4"/>
        <v>0</v>
      </c>
      <c r="AS42" s="14">
        <f t="shared" si="5"/>
        <v>0</v>
      </c>
      <c r="AT42" s="14" t="str">
        <f>IF(J42="ж",AE42,"")</f>
        <v/>
      </c>
      <c r="AU42" s="14" t="str">
        <f>IF(J42="м",AE42,"")</f>
        <v/>
      </c>
      <c r="AV42" s="14" t="str">
        <f>IF(J42="ж",IF(AE42="","",SUM(AE42*1000000+AQ42*10000+AR42*1000+AS42*10)),"")</f>
        <v/>
      </c>
      <c r="AW42" s="14" t="str">
        <f>IF(J42="м",IF(AE42="","",SUM(AE42*1000000+AQ42*10000+AR42*1000+AS42*10)),"")</f>
        <v/>
      </c>
      <c r="AX42" s="28">
        <f>IFERROR(LARGE(AT42:AT46,1),0)</f>
        <v>0</v>
      </c>
      <c r="AY42" s="28">
        <f>IFERROR(LARGE(AU42:AU46,1),0)</f>
        <v>0</v>
      </c>
      <c r="AZ42" s="28">
        <f>IFERROR(LARGE(AT42:AT46,2),0)</f>
        <v>0</v>
      </c>
      <c r="BA42" s="28">
        <f>IFERROR(LARGE(AU42:AU46,2),0)</f>
        <v>0</v>
      </c>
      <c r="BB42" s="28">
        <f>IFERROR(LARGE(AT42:AT46,3),0)</f>
        <v>0</v>
      </c>
      <c r="BC42" s="28">
        <f>IFERROR(LARGE(AU42:AU46,3),0)</f>
        <v>0</v>
      </c>
      <c r="BD42" s="28">
        <f>IFERROR(LARGE(AT42:AT46,4),0)</f>
        <v>0</v>
      </c>
      <c r="BE42" s="28">
        <f>IFERROR(LARGE(AU42:AU46,4),0)</f>
        <v>0</v>
      </c>
      <c r="BF42" s="50">
        <f t="shared" ref="BF42" si="32">IFERROR(LARGE(AX42:AY46,1),0)</f>
        <v>0</v>
      </c>
      <c r="BG42" s="28">
        <f t="shared" ref="BG42" si="33">IFERROR(LARGE(AX42:AY46,2),0)</f>
        <v>0</v>
      </c>
      <c r="BH42" s="28">
        <f t="shared" ref="BH42" si="34">IFERROR(LARGE(AZ42:BE46,1),0)</f>
        <v>0</v>
      </c>
      <c r="BI42" s="28">
        <f t="shared" ref="BI42" si="35">IFERROR(LARGE(AZ42:BE46,2),0)</f>
        <v>0</v>
      </c>
      <c r="BJ42" s="28">
        <f t="shared" ref="BJ42" si="36">IFERROR(LARGE(AZ42:BE46,3),0)</f>
        <v>0</v>
      </c>
      <c r="BK42" s="28" t="str">
        <f>IF(AH42="","",SUM(AH42*100000000+BF42*100000+BG42*1000+BH42*10))</f>
        <v/>
      </c>
    </row>
    <row r="43" spans="2:63" x14ac:dyDescent="0.2">
      <c r="B43" s="4">
        <v>32</v>
      </c>
      <c r="C43" s="66"/>
      <c r="D43" s="67"/>
      <c r="E43" s="67"/>
      <c r="F43" s="67"/>
      <c r="G43" s="67"/>
      <c r="H43" s="67"/>
      <c r="I43" s="67"/>
      <c r="J43" s="5"/>
      <c r="K43" s="35"/>
      <c r="L43" s="36"/>
      <c r="M43" s="36"/>
      <c r="N43" s="36"/>
      <c r="O43" s="37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1" t="str">
        <f t="shared" si="3"/>
        <v/>
      </c>
      <c r="AF43" s="1" t="str">
        <f t="shared" si="0"/>
        <v/>
      </c>
      <c r="AG43" s="1" t="str">
        <f t="shared" si="1"/>
        <v/>
      </c>
      <c r="AH43" s="52"/>
      <c r="AI43" s="55"/>
      <c r="AL43" s="17">
        <f>SUM(P43:R43)</f>
        <v>0</v>
      </c>
      <c r="AM43" s="17">
        <f>SUM(S43:U43)</f>
        <v>0</v>
      </c>
      <c r="AN43" s="17">
        <f>SUM(V43:X43)</f>
        <v>0</v>
      </c>
      <c r="AO43" s="17">
        <f>SUM(Y43:AA43)</f>
        <v>0</v>
      </c>
      <c r="AP43" s="17">
        <f>SUM(AB43:AD43)</f>
        <v>0</v>
      </c>
      <c r="AQ43" s="14">
        <f t="shared" si="11"/>
        <v>0</v>
      </c>
      <c r="AR43" s="14">
        <f t="shared" si="4"/>
        <v>0</v>
      </c>
      <c r="AS43" s="14">
        <f t="shared" si="5"/>
        <v>0</v>
      </c>
      <c r="AT43" s="14" t="str">
        <f>IF(J43="ж",AE43,"")</f>
        <v/>
      </c>
      <c r="AU43" s="14" t="str">
        <f>IF(J43="м",AE43,"")</f>
        <v/>
      </c>
      <c r="AV43" s="14" t="str">
        <f>IF(J43="ж",IF(AE43="","",SUM(AE43*1000000+AQ43*10000+AR43*1000+AS43*10)),"")</f>
        <v/>
      </c>
      <c r="AW43" s="14" t="str">
        <f>IF(J43="м",IF(AE43="","",SUM(AE43*1000000+AQ43*10000+AR43*1000+AS43*10)),"")</f>
        <v/>
      </c>
      <c r="AX43" s="28"/>
      <c r="AY43" s="28"/>
      <c r="AZ43" s="28"/>
      <c r="BA43" s="28"/>
      <c r="BB43" s="28"/>
      <c r="BC43" s="28"/>
      <c r="BD43" s="28"/>
      <c r="BE43" s="28"/>
      <c r="BF43" s="50"/>
      <c r="BG43" s="28"/>
      <c r="BH43" s="28"/>
      <c r="BI43" s="28"/>
      <c r="BJ43" s="28"/>
      <c r="BK43" s="28"/>
    </row>
    <row r="44" spans="2:63" x14ac:dyDescent="0.2">
      <c r="B44" s="4">
        <v>33</v>
      </c>
      <c r="C44" s="66"/>
      <c r="D44" s="67"/>
      <c r="E44" s="67"/>
      <c r="F44" s="67"/>
      <c r="G44" s="67"/>
      <c r="H44" s="67"/>
      <c r="I44" s="67"/>
      <c r="J44" s="6"/>
      <c r="K44" s="35"/>
      <c r="L44" s="36"/>
      <c r="M44" s="36"/>
      <c r="N44" s="36"/>
      <c r="O44" s="37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1" t="str">
        <f t="shared" si="3"/>
        <v/>
      </c>
      <c r="AF44" s="1" t="str">
        <f t="shared" ref="AF44:AF75" si="37">IF(AV44="","",RANK($AV44,$AV$12:$AV$151))</f>
        <v/>
      </c>
      <c r="AG44" s="1" t="str">
        <f t="shared" ref="AG44:AG75" si="38">IF(AW44="","",RANK($AW44,$AW$12:$AW$151))</f>
        <v/>
      </c>
      <c r="AH44" s="52"/>
      <c r="AI44" s="55"/>
      <c r="AL44" s="17">
        <f>SUM(P44:R44)</f>
        <v>0</v>
      </c>
      <c r="AM44" s="17">
        <f>SUM(S44:U44)</f>
        <v>0</v>
      </c>
      <c r="AN44" s="17">
        <f>SUM(V44:X44)</f>
        <v>0</v>
      </c>
      <c r="AO44" s="17">
        <f>SUM(Y44:AA44)</f>
        <v>0</v>
      </c>
      <c r="AP44" s="17">
        <f>SUM(AB44:AD44)</f>
        <v>0</v>
      </c>
      <c r="AQ44" s="14">
        <f t="shared" si="11"/>
        <v>0</v>
      </c>
      <c r="AR44" s="14">
        <f t="shared" si="4"/>
        <v>0</v>
      </c>
      <c r="AS44" s="14">
        <f t="shared" si="5"/>
        <v>0</v>
      </c>
      <c r="AT44" s="14" t="str">
        <f>IF(J44="ж",AE44,"")</f>
        <v/>
      </c>
      <c r="AU44" s="14" t="str">
        <f>IF(J44="м",AE44,"")</f>
        <v/>
      </c>
      <c r="AV44" s="14" t="str">
        <f>IF(J44="ж",IF(AE44="","",SUM(AE44*1000000+AQ44*10000+AR44*1000+AS44*10)),"")</f>
        <v/>
      </c>
      <c r="AW44" s="14" t="str">
        <f>IF(J44="м",IF(AE44="","",SUM(AE44*1000000+AQ44*10000+AR44*1000+AS44*10)),"")</f>
        <v/>
      </c>
      <c r="AX44" s="28"/>
      <c r="AY44" s="28"/>
      <c r="AZ44" s="28"/>
      <c r="BA44" s="28"/>
      <c r="BB44" s="28"/>
      <c r="BC44" s="28"/>
      <c r="BD44" s="28"/>
      <c r="BE44" s="28"/>
      <c r="BF44" s="50"/>
      <c r="BG44" s="28"/>
      <c r="BH44" s="28"/>
      <c r="BI44" s="28"/>
      <c r="BJ44" s="28"/>
      <c r="BK44" s="28"/>
    </row>
    <row r="45" spans="2:63" x14ac:dyDescent="0.2">
      <c r="B45" s="4">
        <v>34</v>
      </c>
      <c r="C45" s="66"/>
      <c r="D45" s="67"/>
      <c r="E45" s="67"/>
      <c r="F45" s="67"/>
      <c r="G45" s="67"/>
      <c r="H45" s="67"/>
      <c r="I45" s="67"/>
      <c r="J45" s="6"/>
      <c r="K45" s="35"/>
      <c r="L45" s="36"/>
      <c r="M45" s="36"/>
      <c r="N45" s="36"/>
      <c r="O45" s="37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1" t="str">
        <f t="shared" si="3"/>
        <v/>
      </c>
      <c r="AF45" s="1" t="str">
        <f t="shared" si="37"/>
        <v/>
      </c>
      <c r="AG45" s="1" t="str">
        <f t="shared" si="38"/>
        <v/>
      </c>
      <c r="AH45" s="52"/>
      <c r="AI45" s="55"/>
      <c r="AL45" s="17">
        <f>SUM(P45:R45)</f>
        <v>0</v>
      </c>
      <c r="AM45" s="17">
        <f>SUM(S45:U45)</f>
        <v>0</v>
      </c>
      <c r="AN45" s="17">
        <f>SUM(V45:X45)</f>
        <v>0</v>
      </c>
      <c r="AO45" s="17">
        <f>SUM(Y45:AA45)</f>
        <v>0</v>
      </c>
      <c r="AP45" s="17">
        <f>SUM(AB45:AD45)</f>
        <v>0</v>
      </c>
      <c r="AQ45" s="14">
        <f t="shared" si="11"/>
        <v>0</v>
      </c>
      <c r="AR45" s="14">
        <f t="shared" si="4"/>
        <v>0</v>
      </c>
      <c r="AS45" s="14">
        <f t="shared" si="5"/>
        <v>0</v>
      </c>
      <c r="AT45" s="14" t="str">
        <f>IF(J45="ж",AE45,"")</f>
        <v/>
      </c>
      <c r="AU45" s="14" t="str">
        <f>IF(J45="м",AE45,"")</f>
        <v/>
      </c>
      <c r="AV45" s="14" t="str">
        <f>IF(J45="ж",IF(AE45="","",SUM(AE45*1000000+AQ45*10000+AR45*1000+AS45*10)),"")</f>
        <v/>
      </c>
      <c r="AW45" s="14" t="str">
        <f>IF(J45="м",IF(AE45="","",SUM(AE45*1000000+AQ45*10000+AR45*1000+AS45*10)),"")</f>
        <v/>
      </c>
      <c r="AX45" s="28"/>
      <c r="AY45" s="28"/>
      <c r="AZ45" s="28"/>
      <c r="BA45" s="28"/>
      <c r="BB45" s="28"/>
      <c r="BC45" s="28"/>
      <c r="BD45" s="28"/>
      <c r="BE45" s="28"/>
      <c r="BF45" s="50"/>
      <c r="BG45" s="28"/>
      <c r="BH45" s="28"/>
      <c r="BI45" s="28"/>
      <c r="BJ45" s="28"/>
      <c r="BK45" s="28"/>
    </row>
    <row r="46" spans="2:63" x14ac:dyDescent="0.2">
      <c r="B46" s="4">
        <v>35</v>
      </c>
      <c r="C46" s="66"/>
      <c r="D46" s="67"/>
      <c r="E46" s="67"/>
      <c r="F46" s="67"/>
      <c r="G46" s="67"/>
      <c r="H46" s="67"/>
      <c r="I46" s="67"/>
      <c r="J46" s="6"/>
      <c r="K46" s="38"/>
      <c r="L46" s="39"/>
      <c r="M46" s="39"/>
      <c r="N46" s="39"/>
      <c r="O46" s="40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1" t="str">
        <f t="shared" si="3"/>
        <v/>
      </c>
      <c r="AF46" s="1" t="str">
        <f t="shared" si="37"/>
        <v/>
      </c>
      <c r="AG46" s="1" t="str">
        <f t="shared" si="38"/>
        <v/>
      </c>
      <c r="AH46" s="53"/>
      <c r="AI46" s="56"/>
      <c r="AL46" s="17">
        <f>SUM(P46:R46)</f>
        <v>0</v>
      </c>
      <c r="AM46" s="17">
        <f>SUM(S46:U46)</f>
        <v>0</v>
      </c>
      <c r="AN46" s="17">
        <f>SUM(V46:X46)</f>
        <v>0</v>
      </c>
      <c r="AO46" s="17">
        <f>SUM(Y46:AA46)</f>
        <v>0</v>
      </c>
      <c r="AP46" s="17">
        <f>SUM(AB46:AD46)</f>
        <v>0</v>
      </c>
      <c r="AQ46" s="14">
        <f t="shared" si="11"/>
        <v>0</v>
      </c>
      <c r="AR46" s="14">
        <f t="shared" si="4"/>
        <v>0</v>
      </c>
      <c r="AS46" s="14">
        <f t="shared" si="5"/>
        <v>0</v>
      </c>
      <c r="AT46" s="14" t="str">
        <f>IF(J46="ж",AE46,"")</f>
        <v/>
      </c>
      <c r="AU46" s="14" t="str">
        <f>IF(J46="м",AE46,"")</f>
        <v/>
      </c>
      <c r="AV46" s="14" t="str">
        <f>IF(J46="ж",IF(AE46="","",SUM(AE46*1000000+AQ46*10000+AR46*1000+AS46*10)),"")</f>
        <v/>
      </c>
      <c r="AW46" s="14" t="str">
        <f>IF(J46="м",IF(AE46="","",SUM(AE46*1000000+AQ46*10000+AR46*1000+AS46*10)),"")</f>
        <v/>
      </c>
      <c r="AX46" s="28"/>
      <c r="AY46" s="28"/>
      <c r="AZ46" s="28"/>
      <c r="BA46" s="28"/>
      <c r="BB46" s="28"/>
      <c r="BC46" s="28"/>
      <c r="BD46" s="28"/>
      <c r="BE46" s="28"/>
      <c r="BF46" s="50"/>
      <c r="BG46" s="28"/>
      <c r="BH46" s="28"/>
      <c r="BI46" s="28"/>
      <c r="BJ46" s="28"/>
      <c r="BK46" s="28"/>
    </row>
    <row r="47" spans="2:63" x14ac:dyDescent="0.2">
      <c r="B47" s="4">
        <v>36</v>
      </c>
      <c r="C47" s="66"/>
      <c r="D47" s="67"/>
      <c r="E47" s="67"/>
      <c r="F47" s="67"/>
      <c r="G47" s="67"/>
      <c r="H47" s="67"/>
      <c r="I47" s="67"/>
      <c r="J47" s="6"/>
      <c r="K47" s="32"/>
      <c r="L47" s="33"/>
      <c r="M47" s="33"/>
      <c r="N47" s="33"/>
      <c r="O47" s="34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1" t="str">
        <f t="shared" si="3"/>
        <v/>
      </c>
      <c r="AF47" s="1" t="str">
        <f t="shared" si="37"/>
        <v/>
      </c>
      <c r="AG47" s="1" t="str">
        <f t="shared" si="38"/>
        <v/>
      </c>
      <c r="AH47" s="51" t="str">
        <f>IF(SUM(AE47:AE51)=0,"",SUM(BF47+BG47+BH47))</f>
        <v/>
      </c>
      <c r="AI47" s="54" t="str">
        <f>IF(AH47="","",RANK(BK47,$BK$12:$BK$151))</f>
        <v/>
      </c>
      <c r="AL47" s="17">
        <f>SUM(P47:R47)</f>
        <v>0</v>
      </c>
      <c r="AM47" s="17">
        <f>SUM(S47:U47)</f>
        <v>0</v>
      </c>
      <c r="AN47" s="17">
        <f>SUM(V47:X47)</f>
        <v>0</v>
      </c>
      <c r="AO47" s="17">
        <f>SUM(Y47:AA47)</f>
        <v>0</v>
      </c>
      <c r="AP47" s="17">
        <f>SUM(AB47:AD47)</f>
        <v>0</v>
      </c>
      <c r="AQ47" s="14">
        <f t="shared" si="11"/>
        <v>0</v>
      </c>
      <c r="AR47" s="14">
        <f t="shared" si="4"/>
        <v>0</v>
      </c>
      <c r="AS47" s="14">
        <f t="shared" si="5"/>
        <v>0</v>
      </c>
      <c r="AT47" s="14" t="str">
        <f>IF(J47="ж",AE47,"")</f>
        <v/>
      </c>
      <c r="AU47" s="14" t="str">
        <f>IF(J47="м",AE47,"")</f>
        <v/>
      </c>
      <c r="AV47" s="14" t="str">
        <f>IF(J47="ж",IF(AE47="","",SUM(AE47*1000000+AQ47*10000+AR47*1000+AS47*10)),"")</f>
        <v/>
      </c>
      <c r="AW47" s="14" t="str">
        <f>IF(J47="м",IF(AE47="","",SUM(AE47*1000000+AQ47*10000+AR47*1000+AS47*10)),"")</f>
        <v/>
      </c>
      <c r="AX47" s="28">
        <f>IFERROR(LARGE(AT47:AT51,1),0)</f>
        <v>0</v>
      </c>
      <c r="AY47" s="28">
        <f>IFERROR(LARGE(AU47:AU51,1),0)</f>
        <v>0</v>
      </c>
      <c r="AZ47" s="28">
        <f>IFERROR(LARGE(AT47:AT51,2),0)</f>
        <v>0</v>
      </c>
      <c r="BA47" s="28">
        <f>IFERROR(LARGE(AU47:AU51,2),0)</f>
        <v>0</v>
      </c>
      <c r="BB47" s="28">
        <f>IFERROR(LARGE(AT47:AT51,3),0)</f>
        <v>0</v>
      </c>
      <c r="BC47" s="28">
        <f>IFERROR(LARGE(AU47:AU51,3),0)</f>
        <v>0</v>
      </c>
      <c r="BD47" s="28">
        <f>IFERROR(LARGE(AT47:AT51,4),0)</f>
        <v>0</v>
      </c>
      <c r="BE47" s="28">
        <f>IFERROR(LARGE(AU47:AU51,4),0)</f>
        <v>0</v>
      </c>
      <c r="BF47" s="50">
        <f t="shared" ref="BF47" si="39">IFERROR(LARGE(AX47:AY51,1),0)</f>
        <v>0</v>
      </c>
      <c r="BG47" s="28">
        <f t="shared" ref="BG47" si="40">IFERROR(LARGE(AX47:AY51,2),0)</f>
        <v>0</v>
      </c>
      <c r="BH47" s="28">
        <f t="shared" ref="BH47" si="41">IFERROR(LARGE(AZ47:BE51,1),0)</f>
        <v>0</v>
      </c>
      <c r="BI47" s="28">
        <f t="shared" ref="BI47" si="42">IFERROR(LARGE(AZ47:BE51,2),0)</f>
        <v>0</v>
      </c>
      <c r="BJ47" s="28">
        <f t="shared" ref="BJ47" si="43">IFERROR(LARGE(AZ47:BE51,3),0)</f>
        <v>0</v>
      </c>
      <c r="BK47" s="28" t="str">
        <f>IF(AH47="","",SUM(AH47*100000000+BF47*100000+BG47*1000+BH47*10))</f>
        <v/>
      </c>
    </row>
    <row r="48" spans="2:63" x14ac:dyDescent="0.2">
      <c r="B48" s="4">
        <v>37</v>
      </c>
      <c r="C48" s="66"/>
      <c r="D48" s="67"/>
      <c r="E48" s="67"/>
      <c r="F48" s="67"/>
      <c r="G48" s="67"/>
      <c r="H48" s="67"/>
      <c r="I48" s="67"/>
      <c r="J48" s="6"/>
      <c r="K48" s="35"/>
      <c r="L48" s="36"/>
      <c r="M48" s="36"/>
      <c r="N48" s="36"/>
      <c r="O48" s="37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1" t="str">
        <f t="shared" si="3"/>
        <v/>
      </c>
      <c r="AF48" s="1" t="str">
        <f t="shared" si="37"/>
        <v/>
      </c>
      <c r="AG48" s="1" t="str">
        <f t="shared" si="38"/>
        <v/>
      </c>
      <c r="AH48" s="52"/>
      <c r="AI48" s="55"/>
      <c r="AL48" s="17">
        <f>SUM(P48:R48)</f>
        <v>0</v>
      </c>
      <c r="AM48" s="17">
        <f>SUM(S48:U48)</f>
        <v>0</v>
      </c>
      <c r="AN48" s="17">
        <f>SUM(V48:X48)</f>
        <v>0</v>
      </c>
      <c r="AO48" s="17">
        <f>SUM(Y48:AA48)</f>
        <v>0</v>
      </c>
      <c r="AP48" s="17">
        <f>SUM(AB48:AD48)</f>
        <v>0</v>
      </c>
      <c r="AQ48" s="14">
        <f t="shared" si="11"/>
        <v>0</v>
      </c>
      <c r="AR48" s="14">
        <f t="shared" si="4"/>
        <v>0</v>
      </c>
      <c r="AS48" s="14">
        <f t="shared" si="5"/>
        <v>0</v>
      </c>
      <c r="AT48" s="14" t="str">
        <f>IF(J48="ж",AE48,"")</f>
        <v/>
      </c>
      <c r="AU48" s="14" t="str">
        <f>IF(J48="м",AE48,"")</f>
        <v/>
      </c>
      <c r="AV48" s="14" t="str">
        <f>IF(J48="ж",IF(AE48="","",SUM(AE48*1000000+AQ48*10000+AR48*1000+AS48*10)),"")</f>
        <v/>
      </c>
      <c r="AW48" s="14" t="str">
        <f>IF(J48="м",IF(AE48="","",SUM(AE48*1000000+AQ48*10000+AR48*1000+AS48*10)),"")</f>
        <v/>
      </c>
      <c r="AX48" s="28"/>
      <c r="AY48" s="28"/>
      <c r="AZ48" s="28"/>
      <c r="BA48" s="28"/>
      <c r="BB48" s="28"/>
      <c r="BC48" s="28"/>
      <c r="BD48" s="28"/>
      <c r="BE48" s="28"/>
      <c r="BF48" s="50"/>
      <c r="BG48" s="28"/>
      <c r="BH48" s="28"/>
      <c r="BI48" s="28"/>
      <c r="BJ48" s="28"/>
      <c r="BK48" s="28"/>
    </row>
    <row r="49" spans="2:63" x14ac:dyDescent="0.2">
      <c r="B49" s="4">
        <v>38</v>
      </c>
      <c r="C49" s="66"/>
      <c r="D49" s="67"/>
      <c r="E49" s="67"/>
      <c r="F49" s="67"/>
      <c r="G49" s="67"/>
      <c r="H49" s="67"/>
      <c r="I49" s="67"/>
      <c r="J49" s="6"/>
      <c r="K49" s="35"/>
      <c r="L49" s="36"/>
      <c r="M49" s="36"/>
      <c r="N49" s="36"/>
      <c r="O49" s="37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1" t="str">
        <f t="shared" si="3"/>
        <v/>
      </c>
      <c r="AF49" s="1" t="str">
        <f t="shared" si="37"/>
        <v/>
      </c>
      <c r="AG49" s="1" t="str">
        <f t="shared" si="38"/>
        <v/>
      </c>
      <c r="AH49" s="52"/>
      <c r="AI49" s="55"/>
      <c r="AL49" s="17">
        <f>SUM(P49:R49)</f>
        <v>0</v>
      </c>
      <c r="AM49" s="17">
        <f>SUM(S49:U49)</f>
        <v>0</v>
      </c>
      <c r="AN49" s="17">
        <f>SUM(V49:X49)</f>
        <v>0</v>
      </c>
      <c r="AO49" s="17">
        <f>SUM(Y49:AA49)</f>
        <v>0</v>
      </c>
      <c r="AP49" s="17">
        <f>SUM(AB49:AD49)</f>
        <v>0</v>
      </c>
      <c r="AQ49" s="14">
        <f t="shared" si="11"/>
        <v>0</v>
      </c>
      <c r="AR49" s="14">
        <f t="shared" si="4"/>
        <v>0</v>
      </c>
      <c r="AS49" s="14">
        <f t="shared" si="5"/>
        <v>0</v>
      </c>
      <c r="AT49" s="14" t="str">
        <f>IF(J49="ж",AE49,"")</f>
        <v/>
      </c>
      <c r="AU49" s="14" t="str">
        <f>IF(J49="м",AE49,"")</f>
        <v/>
      </c>
      <c r="AV49" s="14" t="str">
        <f>IF(J49="ж",IF(AE49="","",SUM(AE49*1000000+AQ49*10000+AR49*1000+AS49*10)),"")</f>
        <v/>
      </c>
      <c r="AW49" s="14" t="str">
        <f>IF(J49="м",IF(AE49="","",SUM(AE49*1000000+AQ49*10000+AR49*1000+AS49*10)),"")</f>
        <v/>
      </c>
      <c r="AX49" s="28"/>
      <c r="AY49" s="28"/>
      <c r="AZ49" s="28"/>
      <c r="BA49" s="28"/>
      <c r="BB49" s="28"/>
      <c r="BC49" s="28"/>
      <c r="BD49" s="28"/>
      <c r="BE49" s="28"/>
      <c r="BF49" s="50"/>
      <c r="BG49" s="28"/>
      <c r="BH49" s="28"/>
      <c r="BI49" s="28"/>
      <c r="BJ49" s="28"/>
      <c r="BK49" s="28"/>
    </row>
    <row r="50" spans="2:63" x14ac:dyDescent="0.2">
      <c r="B50" s="4">
        <v>39</v>
      </c>
      <c r="C50" s="66"/>
      <c r="D50" s="67"/>
      <c r="E50" s="67"/>
      <c r="F50" s="67"/>
      <c r="G50" s="67"/>
      <c r="H50" s="67"/>
      <c r="I50" s="67"/>
      <c r="J50" s="6"/>
      <c r="K50" s="35"/>
      <c r="L50" s="36"/>
      <c r="M50" s="36"/>
      <c r="N50" s="36"/>
      <c r="O50" s="37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1" t="str">
        <f t="shared" si="3"/>
        <v/>
      </c>
      <c r="AF50" s="1" t="str">
        <f t="shared" si="37"/>
        <v/>
      </c>
      <c r="AG50" s="1" t="str">
        <f t="shared" si="38"/>
        <v/>
      </c>
      <c r="AH50" s="52"/>
      <c r="AI50" s="55"/>
      <c r="AL50" s="17">
        <f>SUM(P50:R50)</f>
        <v>0</v>
      </c>
      <c r="AM50" s="17">
        <f>SUM(S50:U50)</f>
        <v>0</v>
      </c>
      <c r="AN50" s="17">
        <f>SUM(V50:X50)</f>
        <v>0</v>
      </c>
      <c r="AO50" s="17">
        <f>SUM(Y50:AA50)</f>
        <v>0</v>
      </c>
      <c r="AP50" s="17">
        <f>SUM(AB50:AD50)</f>
        <v>0</v>
      </c>
      <c r="AQ50" s="14">
        <f t="shared" ref="AQ50:AQ81" si="44">LARGE(AL50:AP50,1)</f>
        <v>0</v>
      </c>
      <c r="AR50" s="14">
        <f t="shared" si="4"/>
        <v>0</v>
      </c>
      <c r="AS50" s="14">
        <f t="shared" si="5"/>
        <v>0</v>
      </c>
      <c r="AT50" s="14" t="str">
        <f>IF(J50="ж",AE50,"")</f>
        <v/>
      </c>
      <c r="AU50" s="14" t="str">
        <f>IF(J50="м",AE50,"")</f>
        <v/>
      </c>
      <c r="AV50" s="14" t="str">
        <f>IF(J50="ж",IF(AE50="","",SUM(AE50*1000000+AQ50*10000+AR50*1000+AS50*10)),"")</f>
        <v/>
      </c>
      <c r="AW50" s="14" t="str">
        <f>IF(J50="м",IF(AE50="","",SUM(AE50*1000000+AQ50*10000+AR50*1000+AS50*10)),"")</f>
        <v/>
      </c>
      <c r="AX50" s="28"/>
      <c r="AY50" s="28"/>
      <c r="AZ50" s="28"/>
      <c r="BA50" s="28"/>
      <c r="BB50" s="28"/>
      <c r="BC50" s="28"/>
      <c r="BD50" s="28"/>
      <c r="BE50" s="28"/>
      <c r="BF50" s="50"/>
      <c r="BG50" s="28"/>
      <c r="BH50" s="28"/>
      <c r="BI50" s="28"/>
      <c r="BJ50" s="28"/>
      <c r="BK50" s="28"/>
    </row>
    <row r="51" spans="2:63" x14ac:dyDescent="0.2">
      <c r="B51" s="4">
        <v>40</v>
      </c>
      <c r="C51" s="66"/>
      <c r="D51" s="67"/>
      <c r="E51" s="67"/>
      <c r="F51" s="67"/>
      <c r="G51" s="67"/>
      <c r="H51" s="67"/>
      <c r="I51" s="67"/>
      <c r="J51" s="6"/>
      <c r="K51" s="38"/>
      <c r="L51" s="39"/>
      <c r="M51" s="39"/>
      <c r="N51" s="39"/>
      <c r="O51" s="40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1" t="str">
        <f t="shared" si="3"/>
        <v/>
      </c>
      <c r="AF51" s="1" t="str">
        <f t="shared" si="37"/>
        <v/>
      </c>
      <c r="AG51" s="1" t="str">
        <f t="shared" si="38"/>
        <v/>
      </c>
      <c r="AH51" s="53"/>
      <c r="AI51" s="56"/>
      <c r="AL51" s="17">
        <f>SUM(P51:R51)</f>
        <v>0</v>
      </c>
      <c r="AM51" s="17">
        <f>SUM(S51:U51)</f>
        <v>0</v>
      </c>
      <c r="AN51" s="17">
        <f>SUM(V51:X51)</f>
        <v>0</v>
      </c>
      <c r="AO51" s="17">
        <f>SUM(Y51:AA51)</f>
        <v>0</v>
      </c>
      <c r="AP51" s="17">
        <f>SUM(AB51:AD51)</f>
        <v>0</v>
      </c>
      <c r="AQ51" s="14">
        <f t="shared" si="44"/>
        <v>0</v>
      </c>
      <c r="AR51" s="14">
        <f t="shared" si="4"/>
        <v>0</v>
      </c>
      <c r="AS51" s="14">
        <f t="shared" si="5"/>
        <v>0</v>
      </c>
      <c r="AT51" s="14" t="str">
        <f>IF(J51="ж",AE51,"")</f>
        <v/>
      </c>
      <c r="AU51" s="14" t="str">
        <f>IF(J51="м",AE51,"")</f>
        <v/>
      </c>
      <c r="AV51" s="14" t="str">
        <f>IF(J51="ж",IF(AE51="","",SUM(AE51*1000000+AQ51*10000+AR51*1000+AS51*10)),"")</f>
        <v/>
      </c>
      <c r="AW51" s="14" t="str">
        <f>IF(J51="м",IF(AE51="","",SUM(AE51*1000000+AQ51*10000+AR51*1000+AS51*10)),"")</f>
        <v/>
      </c>
      <c r="AX51" s="28"/>
      <c r="AY51" s="28"/>
      <c r="AZ51" s="28"/>
      <c r="BA51" s="28"/>
      <c r="BB51" s="28"/>
      <c r="BC51" s="28"/>
      <c r="BD51" s="28"/>
      <c r="BE51" s="28"/>
      <c r="BF51" s="50"/>
      <c r="BG51" s="28"/>
      <c r="BH51" s="28"/>
      <c r="BI51" s="28"/>
      <c r="BJ51" s="28"/>
      <c r="BK51" s="28"/>
    </row>
    <row r="52" spans="2:63" x14ac:dyDescent="0.2">
      <c r="B52" s="4">
        <v>41</v>
      </c>
      <c r="C52" s="66"/>
      <c r="D52" s="67"/>
      <c r="E52" s="67"/>
      <c r="F52" s="67"/>
      <c r="G52" s="67"/>
      <c r="H52" s="67"/>
      <c r="I52" s="67"/>
      <c r="J52" s="6"/>
      <c r="K52" s="32"/>
      <c r="L52" s="33"/>
      <c r="M52" s="33"/>
      <c r="N52" s="33"/>
      <c r="O52" s="34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1" t="str">
        <f t="shared" si="3"/>
        <v/>
      </c>
      <c r="AF52" s="1" t="str">
        <f t="shared" si="37"/>
        <v/>
      </c>
      <c r="AG52" s="1" t="str">
        <f t="shared" si="38"/>
        <v/>
      </c>
      <c r="AH52" s="51" t="str">
        <f>IF(SUM(AE52:AE56)=0,"",SUM(BF52+BG52+BH52))</f>
        <v/>
      </c>
      <c r="AI52" s="54" t="str">
        <f>IF(AH52="","",RANK(BK52,$BK$12:$BK$151))</f>
        <v/>
      </c>
      <c r="AL52" s="17">
        <f>SUM(P52:R52)</f>
        <v>0</v>
      </c>
      <c r="AM52" s="17">
        <f>SUM(S52:U52)</f>
        <v>0</v>
      </c>
      <c r="AN52" s="17">
        <f>SUM(V52:X52)</f>
        <v>0</v>
      </c>
      <c r="AO52" s="17">
        <f>SUM(Y52:AA52)</f>
        <v>0</v>
      </c>
      <c r="AP52" s="17">
        <f>SUM(AB52:AD52)</f>
        <v>0</v>
      </c>
      <c r="AQ52" s="14">
        <f t="shared" si="44"/>
        <v>0</v>
      </c>
      <c r="AR52" s="14">
        <f t="shared" si="4"/>
        <v>0</v>
      </c>
      <c r="AS52" s="14">
        <f t="shared" si="5"/>
        <v>0</v>
      </c>
      <c r="AT52" s="14" t="str">
        <f>IF(J52="ж",AE52,"")</f>
        <v/>
      </c>
      <c r="AU52" s="14" t="str">
        <f>IF(J52="м",AE52,"")</f>
        <v/>
      </c>
      <c r="AV52" s="14" t="str">
        <f>IF(J52="ж",IF(AE52="","",SUM(AE52*1000000+AQ52*10000+AR52*1000+AS52*10)),"")</f>
        <v/>
      </c>
      <c r="AW52" s="14" t="str">
        <f>IF(J52="м",IF(AE52="","",SUM(AE52*1000000+AQ52*10000+AR52*1000+AS52*10)),"")</f>
        <v/>
      </c>
      <c r="AX52" s="28">
        <f>IFERROR(LARGE(AT52:AT56,1),0)</f>
        <v>0</v>
      </c>
      <c r="AY52" s="28">
        <f>IFERROR(LARGE(AU52:AU56,1),0)</f>
        <v>0</v>
      </c>
      <c r="AZ52" s="28">
        <f>IFERROR(LARGE(AT52:AT56,2),0)</f>
        <v>0</v>
      </c>
      <c r="BA52" s="28">
        <f>IFERROR(LARGE(AU52:AU56,2),0)</f>
        <v>0</v>
      </c>
      <c r="BB52" s="28">
        <f>IFERROR(LARGE(AT52:AT56,3),0)</f>
        <v>0</v>
      </c>
      <c r="BC52" s="28">
        <f>IFERROR(LARGE(AU52:AU56,3),0)</f>
        <v>0</v>
      </c>
      <c r="BD52" s="28">
        <f>IFERROR(LARGE(AT52:AT56,4),0)</f>
        <v>0</v>
      </c>
      <c r="BE52" s="28">
        <f>IFERROR(LARGE(AU52:AU56,4),0)</f>
        <v>0</v>
      </c>
      <c r="BF52" s="50">
        <f t="shared" ref="BF52" si="45">IFERROR(LARGE(AX52:AY56,1),0)</f>
        <v>0</v>
      </c>
      <c r="BG52" s="28">
        <f t="shared" ref="BG52" si="46">IFERROR(LARGE(AX52:AY56,2),0)</f>
        <v>0</v>
      </c>
      <c r="BH52" s="28">
        <f t="shared" ref="BH52" si="47">IFERROR(LARGE(AZ52:BE56,1),0)</f>
        <v>0</v>
      </c>
      <c r="BI52" s="28">
        <f t="shared" ref="BI52" si="48">IFERROR(LARGE(AZ52:BE56,2),0)</f>
        <v>0</v>
      </c>
      <c r="BJ52" s="28">
        <f t="shared" ref="BJ52" si="49">IFERROR(LARGE(AZ52:BE56,3),0)</f>
        <v>0</v>
      </c>
      <c r="BK52" s="28" t="str">
        <f>IF(AH52="","",SUM(AH52*100000000+BF52*100000+BG52*1000+BH52*10))</f>
        <v/>
      </c>
    </row>
    <row r="53" spans="2:63" x14ac:dyDescent="0.2">
      <c r="B53" s="4">
        <v>42</v>
      </c>
      <c r="C53" s="66"/>
      <c r="D53" s="67"/>
      <c r="E53" s="67"/>
      <c r="F53" s="67"/>
      <c r="G53" s="67"/>
      <c r="H53" s="67"/>
      <c r="I53" s="67"/>
      <c r="J53" s="6"/>
      <c r="K53" s="35"/>
      <c r="L53" s="36"/>
      <c r="M53" s="36"/>
      <c r="N53" s="36"/>
      <c r="O53" s="37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1" t="str">
        <f t="shared" si="3"/>
        <v/>
      </c>
      <c r="AF53" s="1" t="str">
        <f t="shared" si="37"/>
        <v/>
      </c>
      <c r="AG53" s="1" t="str">
        <f t="shared" si="38"/>
        <v/>
      </c>
      <c r="AH53" s="52"/>
      <c r="AI53" s="55"/>
      <c r="AL53" s="17">
        <f>SUM(P53:R53)</f>
        <v>0</v>
      </c>
      <c r="AM53" s="17">
        <f>SUM(S53:U53)</f>
        <v>0</v>
      </c>
      <c r="AN53" s="17">
        <f>SUM(V53:X53)</f>
        <v>0</v>
      </c>
      <c r="AO53" s="17">
        <f>SUM(Y53:AA53)</f>
        <v>0</v>
      </c>
      <c r="AP53" s="17">
        <f>SUM(AB53:AD53)</f>
        <v>0</v>
      </c>
      <c r="AQ53" s="14">
        <f t="shared" si="44"/>
        <v>0</v>
      </c>
      <c r="AR53" s="14">
        <f t="shared" si="4"/>
        <v>0</v>
      </c>
      <c r="AS53" s="14">
        <f t="shared" si="5"/>
        <v>0</v>
      </c>
      <c r="AT53" s="14" t="str">
        <f>IF(J53="ж",AE53,"")</f>
        <v/>
      </c>
      <c r="AU53" s="14" t="str">
        <f>IF(J53="м",AE53,"")</f>
        <v/>
      </c>
      <c r="AV53" s="14" t="str">
        <f>IF(J53="ж",IF(AE53="","",SUM(AE53*1000000+AQ53*10000+AR53*1000+AS53*10)),"")</f>
        <v/>
      </c>
      <c r="AW53" s="14" t="str">
        <f>IF(J53="м",IF(AE53="","",SUM(AE53*1000000+AQ53*10000+AR53*1000+AS53*10)),"")</f>
        <v/>
      </c>
      <c r="AX53" s="28"/>
      <c r="AY53" s="28"/>
      <c r="AZ53" s="28"/>
      <c r="BA53" s="28"/>
      <c r="BB53" s="28"/>
      <c r="BC53" s="28"/>
      <c r="BD53" s="28"/>
      <c r="BE53" s="28"/>
      <c r="BF53" s="50"/>
      <c r="BG53" s="28"/>
      <c r="BH53" s="28"/>
      <c r="BI53" s="28"/>
      <c r="BJ53" s="28"/>
      <c r="BK53" s="28"/>
    </row>
    <row r="54" spans="2:63" x14ac:dyDescent="0.2">
      <c r="B54" s="4">
        <v>43</v>
      </c>
      <c r="C54" s="66"/>
      <c r="D54" s="67"/>
      <c r="E54" s="67"/>
      <c r="F54" s="67"/>
      <c r="G54" s="67"/>
      <c r="H54" s="67"/>
      <c r="I54" s="67"/>
      <c r="J54" s="6"/>
      <c r="K54" s="35"/>
      <c r="L54" s="36"/>
      <c r="M54" s="36"/>
      <c r="N54" s="36"/>
      <c r="O54" s="37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1" t="str">
        <f t="shared" si="3"/>
        <v/>
      </c>
      <c r="AF54" s="1" t="str">
        <f t="shared" si="37"/>
        <v/>
      </c>
      <c r="AG54" s="1" t="str">
        <f t="shared" si="38"/>
        <v/>
      </c>
      <c r="AH54" s="52"/>
      <c r="AI54" s="55"/>
      <c r="AL54" s="17">
        <f>SUM(P54:R54)</f>
        <v>0</v>
      </c>
      <c r="AM54" s="17">
        <f>SUM(S54:U54)</f>
        <v>0</v>
      </c>
      <c r="AN54" s="17">
        <f>SUM(V54:X54)</f>
        <v>0</v>
      </c>
      <c r="AO54" s="17">
        <f>SUM(Y54:AA54)</f>
        <v>0</v>
      </c>
      <c r="AP54" s="17">
        <f>SUM(AB54:AD54)</f>
        <v>0</v>
      </c>
      <c r="AQ54" s="14">
        <f t="shared" si="44"/>
        <v>0</v>
      </c>
      <c r="AR54" s="14">
        <f t="shared" si="4"/>
        <v>0</v>
      </c>
      <c r="AS54" s="14">
        <f t="shared" si="5"/>
        <v>0</v>
      </c>
      <c r="AT54" s="14" t="str">
        <f>IF(J54="ж",AE54,"")</f>
        <v/>
      </c>
      <c r="AU54" s="14" t="str">
        <f>IF(J54="м",AE54,"")</f>
        <v/>
      </c>
      <c r="AV54" s="14" t="str">
        <f>IF(J54="ж",IF(AE54="","",SUM(AE54*1000000+AQ54*10000+AR54*1000+AS54*10)),"")</f>
        <v/>
      </c>
      <c r="AW54" s="14" t="str">
        <f>IF(J54="м",IF(AE54="","",SUM(AE54*1000000+AQ54*10000+AR54*1000+AS54*10)),"")</f>
        <v/>
      </c>
      <c r="AX54" s="28"/>
      <c r="AY54" s="28"/>
      <c r="AZ54" s="28"/>
      <c r="BA54" s="28"/>
      <c r="BB54" s="28"/>
      <c r="BC54" s="28"/>
      <c r="BD54" s="28"/>
      <c r="BE54" s="28"/>
      <c r="BF54" s="50"/>
      <c r="BG54" s="28"/>
      <c r="BH54" s="28"/>
      <c r="BI54" s="28"/>
      <c r="BJ54" s="28"/>
      <c r="BK54" s="28"/>
    </row>
    <row r="55" spans="2:63" x14ac:dyDescent="0.2">
      <c r="B55" s="4">
        <v>44</v>
      </c>
      <c r="C55" s="66"/>
      <c r="D55" s="67"/>
      <c r="E55" s="67"/>
      <c r="F55" s="67"/>
      <c r="G55" s="67"/>
      <c r="H55" s="67"/>
      <c r="I55" s="67"/>
      <c r="J55" s="6"/>
      <c r="K55" s="35"/>
      <c r="L55" s="36"/>
      <c r="M55" s="36"/>
      <c r="N55" s="36"/>
      <c r="O55" s="37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1" t="str">
        <f t="shared" si="3"/>
        <v/>
      </c>
      <c r="AF55" s="1" t="str">
        <f t="shared" si="37"/>
        <v/>
      </c>
      <c r="AG55" s="1" t="str">
        <f t="shared" si="38"/>
        <v/>
      </c>
      <c r="AH55" s="52"/>
      <c r="AI55" s="55"/>
      <c r="AL55" s="17">
        <f>SUM(P55:R55)</f>
        <v>0</v>
      </c>
      <c r="AM55" s="17">
        <f>SUM(S55:U55)</f>
        <v>0</v>
      </c>
      <c r="AN55" s="17">
        <f>SUM(V55:X55)</f>
        <v>0</v>
      </c>
      <c r="AO55" s="17">
        <f>SUM(Y55:AA55)</f>
        <v>0</v>
      </c>
      <c r="AP55" s="17">
        <f>SUM(AB55:AD55)</f>
        <v>0</v>
      </c>
      <c r="AQ55" s="14">
        <f t="shared" si="44"/>
        <v>0</v>
      </c>
      <c r="AR55" s="14">
        <f t="shared" si="4"/>
        <v>0</v>
      </c>
      <c r="AS55" s="14">
        <f t="shared" si="5"/>
        <v>0</v>
      </c>
      <c r="AT55" s="14" t="str">
        <f>IF(J55="ж",AE55,"")</f>
        <v/>
      </c>
      <c r="AU55" s="14" t="str">
        <f>IF(J55="м",AE55,"")</f>
        <v/>
      </c>
      <c r="AV55" s="14" t="str">
        <f>IF(J55="ж",IF(AE55="","",SUM(AE55*1000000+AQ55*10000+AR55*1000+AS55*10)),"")</f>
        <v/>
      </c>
      <c r="AW55" s="14" t="str">
        <f>IF(J55="м",IF(AE55="","",SUM(AE55*1000000+AQ55*10000+AR55*1000+AS55*10)),"")</f>
        <v/>
      </c>
      <c r="AX55" s="28"/>
      <c r="AY55" s="28"/>
      <c r="AZ55" s="28"/>
      <c r="BA55" s="28"/>
      <c r="BB55" s="28"/>
      <c r="BC55" s="28"/>
      <c r="BD55" s="28"/>
      <c r="BE55" s="28"/>
      <c r="BF55" s="50"/>
      <c r="BG55" s="28"/>
      <c r="BH55" s="28"/>
      <c r="BI55" s="28"/>
      <c r="BJ55" s="28"/>
      <c r="BK55" s="28"/>
    </row>
    <row r="56" spans="2:63" x14ac:dyDescent="0.2">
      <c r="B56" s="4">
        <v>45</v>
      </c>
      <c r="C56" s="66"/>
      <c r="D56" s="67"/>
      <c r="E56" s="67"/>
      <c r="F56" s="67"/>
      <c r="G56" s="67"/>
      <c r="H56" s="67"/>
      <c r="I56" s="67"/>
      <c r="J56" s="6"/>
      <c r="K56" s="38"/>
      <c r="L56" s="39"/>
      <c r="M56" s="39"/>
      <c r="N56" s="39"/>
      <c r="O56" s="40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1" t="str">
        <f t="shared" si="3"/>
        <v/>
      </c>
      <c r="AF56" s="1" t="str">
        <f t="shared" si="37"/>
        <v/>
      </c>
      <c r="AG56" s="1" t="str">
        <f t="shared" si="38"/>
        <v/>
      </c>
      <c r="AH56" s="53"/>
      <c r="AI56" s="56"/>
      <c r="AL56" s="17">
        <f>SUM(P56:R56)</f>
        <v>0</v>
      </c>
      <c r="AM56" s="17">
        <f>SUM(S56:U56)</f>
        <v>0</v>
      </c>
      <c r="AN56" s="17">
        <f>SUM(V56:X56)</f>
        <v>0</v>
      </c>
      <c r="AO56" s="17">
        <f>SUM(Y56:AA56)</f>
        <v>0</v>
      </c>
      <c r="AP56" s="17">
        <f>SUM(AB56:AD56)</f>
        <v>0</v>
      </c>
      <c r="AQ56" s="14">
        <f t="shared" si="44"/>
        <v>0</v>
      </c>
      <c r="AR56" s="14">
        <f t="shared" si="4"/>
        <v>0</v>
      </c>
      <c r="AS56" s="14">
        <f t="shared" si="5"/>
        <v>0</v>
      </c>
      <c r="AT56" s="14" t="str">
        <f>IF(J56="ж",AE56,"")</f>
        <v/>
      </c>
      <c r="AU56" s="14" t="str">
        <f>IF(J56="м",AE56,"")</f>
        <v/>
      </c>
      <c r="AV56" s="14" t="str">
        <f>IF(J56="ж",IF(AE56="","",SUM(AE56*1000000+AQ56*10000+AR56*1000+AS56*10)),"")</f>
        <v/>
      </c>
      <c r="AW56" s="14" t="str">
        <f>IF(J56="м",IF(AE56="","",SUM(AE56*1000000+AQ56*10000+AR56*1000+AS56*10)),"")</f>
        <v/>
      </c>
      <c r="AX56" s="28"/>
      <c r="AY56" s="28"/>
      <c r="AZ56" s="28"/>
      <c r="BA56" s="28"/>
      <c r="BB56" s="28"/>
      <c r="BC56" s="28"/>
      <c r="BD56" s="28"/>
      <c r="BE56" s="28"/>
      <c r="BF56" s="50"/>
      <c r="BG56" s="28"/>
      <c r="BH56" s="28"/>
      <c r="BI56" s="28"/>
      <c r="BJ56" s="28"/>
      <c r="BK56" s="28"/>
    </row>
    <row r="57" spans="2:63" x14ac:dyDescent="0.2">
      <c r="B57" s="4">
        <v>46</v>
      </c>
      <c r="C57" s="66"/>
      <c r="D57" s="67"/>
      <c r="E57" s="67"/>
      <c r="F57" s="67"/>
      <c r="G57" s="67"/>
      <c r="H57" s="67"/>
      <c r="I57" s="67"/>
      <c r="J57" s="6"/>
      <c r="K57" s="32"/>
      <c r="L57" s="33"/>
      <c r="M57" s="33"/>
      <c r="N57" s="33"/>
      <c r="O57" s="34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1" t="str">
        <f t="shared" si="3"/>
        <v/>
      </c>
      <c r="AF57" s="1" t="str">
        <f t="shared" si="37"/>
        <v/>
      </c>
      <c r="AG57" s="1" t="str">
        <f t="shared" si="38"/>
        <v/>
      </c>
      <c r="AH57" s="51" t="str">
        <f>IF(SUM(AE57:AE61)=0,"",SUM(BF57+BG57+BH57))</f>
        <v/>
      </c>
      <c r="AI57" s="54" t="str">
        <f>IF(AH57="","",RANK(BK57,$BK$12:$BK$151))</f>
        <v/>
      </c>
      <c r="AL57" s="17">
        <f>SUM(P57:R57)</f>
        <v>0</v>
      </c>
      <c r="AM57" s="17">
        <f>SUM(S57:U57)</f>
        <v>0</v>
      </c>
      <c r="AN57" s="17">
        <f>SUM(V57:X57)</f>
        <v>0</v>
      </c>
      <c r="AO57" s="17">
        <f>SUM(Y57:AA57)</f>
        <v>0</v>
      </c>
      <c r="AP57" s="17">
        <f>SUM(AB57:AD57)</f>
        <v>0</v>
      </c>
      <c r="AQ57" s="14">
        <f t="shared" si="44"/>
        <v>0</v>
      </c>
      <c r="AR57" s="14">
        <f t="shared" si="4"/>
        <v>0</v>
      </c>
      <c r="AS57" s="14">
        <f t="shared" si="5"/>
        <v>0</v>
      </c>
      <c r="AT57" s="14" t="str">
        <f>IF(J57="ж",AE57,"")</f>
        <v/>
      </c>
      <c r="AU57" s="14" t="str">
        <f>IF(J57="м",AE57,"")</f>
        <v/>
      </c>
      <c r="AV57" s="14" t="str">
        <f>IF(J57="ж",IF(AE57="","",SUM(AE57*1000000+AQ57*10000+AR57*1000+AS57*10)),"")</f>
        <v/>
      </c>
      <c r="AW57" s="14" t="str">
        <f>IF(J57="м",IF(AE57="","",SUM(AE57*1000000+AQ57*10000+AR57*1000+AS57*10)),"")</f>
        <v/>
      </c>
      <c r="AX57" s="28">
        <f>IFERROR(LARGE(AT57:AT61,1),0)</f>
        <v>0</v>
      </c>
      <c r="AY57" s="28">
        <f>IFERROR(LARGE(AU57:AU61,1),0)</f>
        <v>0</v>
      </c>
      <c r="AZ57" s="28">
        <f>IFERROR(LARGE(AT57:AT61,2),0)</f>
        <v>0</v>
      </c>
      <c r="BA57" s="28">
        <f>IFERROR(LARGE(AU57:AU61,2),0)</f>
        <v>0</v>
      </c>
      <c r="BB57" s="28">
        <f>IFERROR(LARGE(AT57:AT61,3),0)</f>
        <v>0</v>
      </c>
      <c r="BC57" s="28">
        <f>IFERROR(LARGE(AU57:AU61,3),0)</f>
        <v>0</v>
      </c>
      <c r="BD57" s="28">
        <f>IFERROR(LARGE(AT57:AT61,4),0)</f>
        <v>0</v>
      </c>
      <c r="BE57" s="28">
        <f>IFERROR(LARGE(AU57:AU61,4),0)</f>
        <v>0</v>
      </c>
      <c r="BF57" s="50">
        <f t="shared" ref="BF57" si="50">IFERROR(LARGE(AX57:AY61,1),0)</f>
        <v>0</v>
      </c>
      <c r="BG57" s="28">
        <f t="shared" ref="BG57" si="51">IFERROR(LARGE(AX57:AY61,2),0)</f>
        <v>0</v>
      </c>
      <c r="BH57" s="28">
        <f t="shared" ref="BH57" si="52">IFERROR(LARGE(AZ57:BE61,1),0)</f>
        <v>0</v>
      </c>
      <c r="BI57" s="28">
        <f t="shared" ref="BI57" si="53">IFERROR(LARGE(AZ57:BE61,2),0)</f>
        <v>0</v>
      </c>
      <c r="BJ57" s="28">
        <f t="shared" ref="BJ57" si="54">IFERROR(LARGE(AZ57:BE61,3),0)</f>
        <v>0</v>
      </c>
      <c r="BK57" s="28" t="str">
        <f>IF(AH57="","",SUM(AH57*100000000+BF57*100000+BG57*1000+BH57*10))</f>
        <v/>
      </c>
    </row>
    <row r="58" spans="2:63" x14ac:dyDescent="0.2">
      <c r="B58" s="4">
        <v>47</v>
      </c>
      <c r="C58" s="66"/>
      <c r="D58" s="67"/>
      <c r="E58" s="67"/>
      <c r="F58" s="67"/>
      <c r="G58" s="67"/>
      <c r="H58" s="67"/>
      <c r="I58" s="67"/>
      <c r="J58" s="6"/>
      <c r="K58" s="35"/>
      <c r="L58" s="36"/>
      <c r="M58" s="36"/>
      <c r="N58" s="36"/>
      <c r="O58" s="37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1" t="str">
        <f t="shared" si="3"/>
        <v/>
      </c>
      <c r="AF58" s="1" t="str">
        <f t="shared" si="37"/>
        <v/>
      </c>
      <c r="AG58" s="1" t="str">
        <f t="shared" si="38"/>
        <v/>
      </c>
      <c r="AH58" s="52"/>
      <c r="AI58" s="55"/>
      <c r="AL58" s="17">
        <f>SUM(P58:R58)</f>
        <v>0</v>
      </c>
      <c r="AM58" s="17">
        <f>SUM(S58:U58)</f>
        <v>0</v>
      </c>
      <c r="AN58" s="17">
        <f>SUM(V58:X58)</f>
        <v>0</v>
      </c>
      <c r="AO58" s="17">
        <f>SUM(Y58:AA58)</f>
        <v>0</v>
      </c>
      <c r="AP58" s="17">
        <f>SUM(AB58:AD58)</f>
        <v>0</v>
      </c>
      <c r="AQ58" s="14">
        <f t="shared" si="44"/>
        <v>0</v>
      </c>
      <c r="AR58" s="14">
        <f t="shared" si="4"/>
        <v>0</v>
      </c>
      <c r="AS58" s="14">
        <f t="shared" si="5"/>
        <v>0</v>
      </c>
      <c r="AT58" s="14" t="str">
        <f>IF(J58="ж",AE58,"")</f>
        <v/>
      </c>
      <c r="AU58" s="14" t="str">
        <f>IF(J58="м",AE58,"")</f>
        <v/>
      </c>
      <c r="AV58" s="14" t="str">
        <f>IF(J58="ж",IF(AE58="","",SUM(AE58*1000000+AQ58*10000+AR58*1000+AS58*10)),"")</f>
        <v/>
      </c>
      <c r="AW58" s="14" t="str">
        <f>IF(J58="м",IF(AE58="","",SUM(AE58*1000000+AQ58*10000+AR58*1000+AS58*10)),"")</f>
        <v/>
      </c>
      <c r="AX58" s="28"/>
      <c r="AY58" s="28"/>
      <c r="AZ58" s="28"/>
      <c r="BA58" s="28"/>
      <c r="BB58" s="28"/>
      <c r="BC58" s="28"/>
      <c r="BD58" s="28"/>
      <c r="BE58" s="28"/>
      <c r="BF58" s="50"/>
      <c r="BG58" s="28"/>
      <c r="BH58" s="28"/>
      <c r="BI58" s="28"/>
      <c r="BJ58" s="28"/>
      <c r="BK58" s="28"/>
    </row>
    <row r="59" spans="2:63" x14ac:dyDescent="0.2">
      <c r="B59" s="4">
        <v>48</v>
      </c>
      <c r="C59" s="66"/>
      <c r="D59" s="67"/>
      <c r="E59" s="67"/>
      <c r="F59" s="67"/>
      <c r="G59" s="67"/>
      <c r="H59" s="67"/>
      <c r="I59" s="67"/>
      <c r="J59" s="6"/>
      <c r="K59" s="35"/>
      <c r="L59" s="36"/>
      <c r="M59" s="36"/>
      <c r="N59" s="36"/>
      <c r="O59" s="37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1" t="str">
        <f t="shared" si="3"/>
        <v/>
      </c>
      <c r="AF59" s="1" t="str">
        <f t="shared" si="37"/>
        <v/>
      </c>
      <c r="AG59" s="1" t="str">
        <f t="shared" si="38"/>
        <v/>
      </c>
      <c r="AH59" s="52"/>
      <c r="AI59" s="55"/>
      <c r="AL59" s="17">
        <f>SUM(P59:R59)</f>
        <v>0</v>
      </c>
      <c r="AM59" s="17">
        <f>SUM(S59:U59)</f>
        <v>0</v>
      </c>
      <c r="AN59" s="17">
        <f>SUM(V59:X59)</f>
        <v>0</v>
      </c>
      <c r="AO59" s="17">
        <f>SUM(Y59:AA59)</f>
        <v>0</v>
      </c>
      <c r="AP59" s="17">
        <f>SUM(AB59:AD59)</f>
        <v>0</v>
      </c>
      <c r="AQ59" s="14">
        <f t="shared" si="44"/>
        <v>0</v>
      </c>
      <c r="AR59" s="14">
        <f t="shared" si="4"/>
        <v>0</v>
      </c>
      <c r="AS59" s="14">
        <f t="shared" si="5"/>
        <v>0</v>
      </c>
      <c r="AT59" s="14" t="str">
        <f>IF(J59="ж",AE59,"")</f>
        <v/>
      </c>
      <c r="AU59" s="14" t="str">
        <f>IF(J59="м",AE59,"")</f>
        <v/>
      </c>
      <c r="AV59" s="14" t="str">
        <f>IF(J59="ж",IF(AE59="","",SUM(AE59*1000000+AQ59*10000+AR59*1000+AS59*10)),"")</f>
        <v/>
      </c>
      <c r="AW59" s="14" t="str">
        <f>IF(J59="м",IF(AE59="","",SUM(AE59*1000000+AQ59*10000+AR59*1000+AS59*10)),"")</f>
        <v/>
      </c>
      <c r="AX59" s="28"/>
      <c r="AY59" s="28"/>
      <c r="AZ59" s="28"/>
      <c r="BA59" s="28"/>
      <c r="BB59" s="28"/>
      <c r="BC59" s="28"/>
      <c r="BD59" s="28"/>
      <c r="BE59" s="28"/>
      <c r="BF59" s="50"/>
      <c r="BG59" s="28"/>
      <c r="BH59" s="28"/>
      <c r="BI59" s="28"/>
      <c r="BJ59" s="28"/>
      <c r="BK59" s="28"/>
    </row>
    <row r="60" spans="2:63" x14ac:dyDescent="0.2">
      <c r="B60" s="4">
        <v>49</v>
      </c>
      <c r="C60" s="66"/>
      <c r="D60" s="67"/>
      <c r="E60" s="67"/>
      <c r="F60" s="67"/>
      <c r="G60" s="67"/>
      <c r="H60" s="67"/>
      <c r="I60" s="67"/>
      <c r="J60" s="6"/>
      <c r="K60" s="35"/>
      <c r="L60" s="36"/>
      <c r="M60" s="36"/>
      <c r="N60" s="36"/>
      <c r="O60" s="37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1" t="str">
        <f t="shared" si="3"/>
        <v/>
      </c>
      <c r="AF60" s="1" t="str">
        <f t="shared" si="37"/>
        <v/>
      </c>
      <c r="AG60" s="1" t="str">
        <f t="shared" si="38"/>
        <v/>
      </c>
      <c r="AH60" s="52"/>
      <c r="AI60" s="55"/>
      <c r="AL60" s="17">
        <f>SUM(P60:R60)</f>
        <v>0</v>
      </c>
      <c r="AM60" s="17">
        <f>SUM(S60:U60)</f>
        <v>0</v>
      </c>
      <c r="AN60" s="17">
        <f>SUM(V60:X60)</f>
        <v>0</v>
      </c>
      <c r="AO60" s="17">
        <f>SUM(Y60:AA60)</f>
        <v>0</v>
      </c>
      <c r="AP60" s="17">
        <f>SUM(AB60:AD60)</f>
        <v>0</v>
      </c>
      <c r="AQ60" s="14">
        <f t="shared" si="44"/>
        <v>0</v>
      </c>
      <c r="AR60" s="14">
        <f t="shared" si="4"/>
        <v>0</v>
      </c>
      <c r="AS60" s="14">
        <f t="shared" si="5"/>
        <v>0</v>
      </c>
      <c r="AT60" s="14" t="str">
        <f>IF(J60="ж",AE60,"")</f>
        <v/>
      </c>
      <c r="AU60" s="14" t="str">
        <f>IF(J60="м",AE60,"")</f>
        <v/>
      </c>
      <c r="AV60" s="14" t="str">
        <f>IF(J60="ж",IF(AE60="","",SUM(AE60*1000000+AQ60*10000+AR60*1000+AS60*10)),"")</f>
        <v/>
      </c>
      <c r="AW60" s="14" t="str">
        <f>IF(J60="м",IF(AE60="","",SUM(AE60*1000000+AQ60*10000+AR60*1000+AS60*10)),"")</f>
        <v/>
      </c>
      <c r="AX60" s="28"/>
      <c r="AY60" s="28"/>
      <c r="AZ60" s="28"/>
      <c r="BA60" s="28"/>
      <c r="BB60" s="28"/>
      <c r="BC60" s="28"/>
      <c r="BD60" s="28"/>
      <c r="BE60" s="28"/>
      <c r="BF60" s="50"/>
      <c r="BG60" s="28"/>
      <c r="BH60" s="28"/>
      <c r="BI60" s="28"/>
      <c r="BJ60" s="28"/>
      <c r="BK60" s="28"/>
    </row>
    <row r="61" spans="2:63" x14ac:dyDescent="0.2">
      <c r="B61" s="4">
        <v>50</v>
      </c>
      <c r="C61" s="66"/>
      <c r="D61" s="67"/>
      <c r="E61" s="67"/>
      <c r="F61" s="67"/>
      <c r="G61" s="67"/>
      <c r="H61" s="67"/>
      <c r="I61" s="67"/>
      <c r="J61" s="6"/>
      <c r="K61" s="38"/>
      <c r="L61" s="39"/>
      <c r="M61" s="39"/>
      <c r="N61" s="39"/>
      <c r="O61" s="40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1" t="str">
        <f t="shared" si="3"/>
        <v/>
      </c>
      <c r="AF61" s="1" t="str">
        <f t="shared" si="37"/>
        <v/>
      </c>
      <c r="AG61" s="1" t="str">
        <f t="shared" si="38"/>
        <v/>
      </c>
      <c r="AH61" s="53"/>
      <c r="AI61" s="56"/>
      <c r="AL61" s="17">
        <f>SUM(P61:R61)</f>
        <v>0</v>
      </c>
      <c r="AM61" s="17">
        <f>SUM(S61:U61)</f>
        <v>0</v>
      </c>
      <c r="AN61" s="17">
        <f>SUM(V61:X61)</f>
        <v>0</v>
      </c>
      <c r="AO61" s="17">
        <f>SUM(Y61:AA61)</f>
        <v>0</v>
      </c>
      <c r="AP61" s="17">
        <f>SUM(AB61:AD61)</f>
        <v>0</v>
      </c>
      <c r="AQ61" s="14">
        <f t="shared" si="44"/>
        <v>0</v>
      </c>
      <c r="AR61" s="14">
        <f t="shared" si="4"/>
        <v>0</v>
      </c>
      <c r="AS61" s="14">
        <f t="shared" si="5"/>
        <v>0</v>
      </c>
      <c r="AT61" s="14" t="str">
        <f>IF(J61="ж",AE61,"")</f>
        <v/>
      </c>
      <c r="AU61" s="14" t="str">
        <f>IF(J61="м",AE61,"")</f>
        <v/>
      </c>
      <c r="AV61" s="14" t="str">
        <f>IF(J61="ж",IF(AE61="","",SUM(AE61*1000000+AQ61*10000+AR61*1000+AS61*10)),"")</f>
        <v/>
      </c>
      <c r="AW61" s="14" t="str">
        <f>IF(J61="м",IF(AE61="","",SUM(AE61*1000000+AQ61*10000+AR61*1000+AS61*10)),"")</f>
        <v/>
      </c>
      <c r="AX61" s="28"/>
      <c r="AY61" s="28"/>
      <c r="AZ61" s="28"/>
      <c r="BA61" s="28"/>
      <c r="BB61" s="28"/>
      <c r="BC61" s="28"/>
      <c r="BD61" s="28"/>
      <c r="BE61" s="28"/>
      <c r="BF61" s="50"/>
      <c r="BG61" s="28"/>
      <c r="BH61" s="28"/>
      <c r="BI61" s="28"/>
      <c r="BJ61" s="28"/>
      <c r="BK61" s="28"/>
    </row>
    <row r="62" spans="2:63" x14ac:dyDescent="0.2">
      <c r="B62" s="4">
        <v>51</v>
      </c>
      <c r="C62" s="66"/>
      <c r="D62" s="67"/>
      <c r="E62" s="67"/>
      <c r="F62" s="67"/>
      <c r="G62" s="67"/>
      <c r="H62" s="67"/>
      <c r="I62" s="67"/>
      <c r="J62" s="6"/>
      <c r="K62" s="32"/>
      <c r="L62" s="33"/>
      <c r="M62" s="33"/>
      <c r="N62" s="33"/>
      <c r="O62" s="34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1" t="str">
        <f t="shared" si="3"/>
        <v/>
      </c>
      <c r="AF62" s="1" t="str">
        <f t="shared" si="37"/>
        <v/>
      </c>
      <c r="AG62" s="1" t="str">
        <f t="shared" si="38"/>
        <v/>
      </c>
      <c r="AH62" s="51" t="str">
        <f>IF(SUM(AE62:AE66)=0,"",SUM(BF62+BG62+BH62))</f>
        <v/>
      </c>
      <c r="AI62" s="54" t="str">
        <f>IF(AH62="","",RANK(BK62,$BK$12:$BK$151))</f>
        <v/>
      </c>
      <c r="AL62" s="17">
        <f>SUM(P62:R62)</f>
        <v>0</v>
      </c>
      <c r="AM62" s="17">
        <f>SUM(S62:U62)</f>
        <v>0</v>
      </c>
      <c r="AN62" s="17">
        <f>SUM(V62:X62)</f>
        <v>0</v>
      </c>
      <c r="AO62" s="17">
        <f>SUM(Y62:AA62)</f>
        <v>0</v>
      </c>
      <c r="AP62" s="17">
        <f>SUM(AB62:AD62)</f>
        <v>0</v>
      </c>
      <c r="AQ62" s="14">
        <f t="shared" si="44"/>
        <v>0</v>
      </c>
      <c r="AR62" s="14">
        <f t="shared" si="4"/>
        <v>0</v>
      </c>
      <c r="AS62" s="14">
        <f t="shared" si="5"/>
        <v>0</v>
      </c>
      <c r="AT62" s="14" t="str">
        <f>IF(J62="ж",AE62,"")</f>
        <v/>
      </c>
      <c r="AU62" s="14" t="str">
        <f>IF(J62="м",AE62,"")</f>
        <v/>
      </c>
      <c r="AV62" s="14" t="str">
        <f>IF(J62="ж",IF(AE62="","",SUM(AE62*1000000+AQ62*10000+AR62*1000+AS62*10)),"")</f>
        <v/>
      </c>
      <c r="AW62" s="14" t="str">
        <f>IF(J62="м",IF(AE62="","",SUM(AE62*1000000+AQ62*10000+AR62*1000+AS62*10)),"")</f>
        <v/>
      </c>
      <c r="AX62" s="28">
        <f>IFERROR(LARGE(AT62:AT66,1),0)</f>
        <v>0</v>
      </c>
      <c r="AY62" s="28">
        <f>IFERROR(LARGE(AU62:AU66,1),0)</f>
        <v>0</v>
      </c>
      <c r="AZ62" s="28">
        <f>IFERROR(LARGE(AT62:AT66,2),0)</f>
        <v>0</v>
      </c>
      <c r="BA62" s="28">
        <f>IFERROR(LARGE(AU62:AU66,2),0)</f>
        <v>0</v>
      </c>
      <c r="BB62" s="28">
        <f>IFERROR(LARGE(AT62:AT66,3),0)</f>
        <v>0</v>
      </c>
      <c r="BC62" s="28">
        <f>IFERROR(LARGE(AU62:AU66,3),0)</f>
        <v>0</v>
      </c>
      <c r="BD62" s="28">
        <f>IFERROR(LARGE(AT62:AT66,4),0)</f>
        <v>0</v>
      </c>
      <c r="BE62" s="28">
        <f>IFERROR(LARGE(AU62:AU66,4),0)</f>
        <v>0</v>
      </c>
      <c r="BF62" s="50">
        <f t="shared" ref="BF62" si="55">IFERROR(LARGE(AX62:AY66,1),0)</f>
        <v>0</v>
      </c>
      <c r="BG62" s="28">
        <f t="shared" ref="BG62" si="56">IFERROR(LARGE(AX62:AY66,2),0)</f>
        <v>0</v>
      </c>
      <c r="BH62" s="28">
        <f t="shared" ref="BH62" si="57">IFERROR(LARGE(AZ62:BE66,1),0)</f>
        <v>0</v>
      </c>
      <c r="BI62" s="28">
        <f t="shared" ref="BI62" si="58">IFERROR(LARGE(AZ62:BE66,2),0)</f>
        <v>0</v>
      </c>
      <c r="BJ62" s="28">
        <f t="shared" ref="BJ62" si="59">IFERROR(LARGE(AZ62:BE66,3),0)</f>
        <v>0</v>
      </c>
      <c r="BK62" s="28" t="str">
        <f>IF(AH62="","",SUM(AH62*100000000+BF62*100000+BG62*1000+BH62*10))</f>
        <v/>
      </c>
    </row>
    <row r="63" spans="2:63" x14ac:dyDescent="0.2">
      <c r="B63" s="4">
        <v>52</v>
      </c>
      <c r="C63" s="66"/>
      <c r="D63" s="67"/>
      <c r="E63" s="67"/>
      <c r="F63" s="67"/>
      <c r="G63" s="67"/>
      <c r="H63" s="67"/>
      <c r="I63" s="67"/>
      <c r="J63" s="6"/>
      <c r="K63" s="35"/>
      <c r="L63" s="36"/>
      <c r="M63" s="36"/>
      <c r="N63" s="36"/>
      <c r="O63" s="37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1" t="str">
        <f t="shared" si="3"/>
        <v/>
      </c>
      <c r="AF63" s="1" t="str">
        <f t="shared" si="37"/>
        <v/>
      </c>
      <c r="AG63" s="1" t="str">
        <f t="shared" si="38"/>
        <v/>
      </c>
      <c r="AH63" s="52"/>
      <c r="AI63" s="55"/>
      <c r="AL63" s="17">
        <f>SUM(P63:R63)</f>
        <v>0</v>
      </c>
      <c r="AM63" s="17">
        <f>SUM(S63:U63)</f>
        <v>0</v>
      </c>
      <c r="AN63" s="17">
        <f>SUM(V63:X63)</f>
        <v>0</v>
      </c>
      <c r="AO63" s="17">
        <f>SUM(Y63:AA63)</f>
        <v>0</v>
      </c>
      <c r="AP63" s="17">
        <f>SUM(AB63:AD63)</f>
        <v>0</v>
      </c>
      <c r="AQ63" s="14">
        <f t="shared" si="44"/>
        <v>0</v>
      </c>
      <c r="AR63" s="14">
        <f t="shared" si="4"/>
        <v>0</v>
      </c>
      <c r="AS63" s="14">
        <f t="shared" si="5"/>
        <v>0</v>
      </c>
      <c r="AT63" s="14" t="str">
        <f>IF(J63="ж",AE63,"")</f>
        <v/>
      </c>
      <c r="AU63" s="14" t="str">
        <f>IF(J63="м",AE63,"")</f>
        <v/>
      </c>
      <c r="AV63" s="14" t="str">
        <f>IF(J63="ж",IF(AE63="","",SUM(AE63*1000000+AQ63*10000+AR63*1000+AS63*10)),"")</f>
        <v/>
      </c>
      <c r="AW63" s="14" t="str">
        <f>IF(J63="м",IF(AE63="","",SUM(AE63*1000000+AQ63*10000+AR63*1000+AS63*10)),"")</f>
        <v/>
      </c>
      <c r="AX63" s="28"/>
      <c r="AY63" s="28"/>
      <c r="AZ63" s="28"/>
      <c r="BA63" s="28"/>
      <c r="BB63" s="28"/>
      <c r="BC63" s="28"/>
      <c r="BD63" s="28"/>
      <c r="BE63" s="28"/>
      <c r="BF63" s="50"/>
      <c r="BG63" s="28"/>
      <c r="BH63" s="28"/>
      <c r="BI63" s="28"/>
      <c r="BJ63" s="28"/>
      <c r="BK63" s="28"/>
    </row>
    <row r="64" spans="2:63" x14ac:dyDescent="0.2">
      <c r="B64" s="4">
        <v>53</v>
      </c>
      <c r="C64" s="66"/>
      <c r="D64" s="67"/>
      <c r="E64" s="67"/>
      <c r="F64" s="67"/>
      <c r="G64" s="67"/>
      <c r="H64" s="67"/>
      <c r="I64" s="67"/>
      <c r="J64" s="6"/>
      <c r="K64" s="35"/>
      <c r="L64" s="36"/>
      <c r="M64" s="36"/>
      <c r="N64" s="36"/>
      <c r="O64" s="37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1" t="str">
        <f t="shared" si="3"/>
        <v/>
      </c>
      <c r="AF64" s="1" t="str">
        <f t="shared" si="37"/>
        <v/>
      </c>
      <c r="AG64" s="1" t="str">
        <f t="shared" si="38"/>
        <v/>
      </c>
      <c r="AH64" s="52"/>
      <c r="AI64" s="55"/>
      <c r="AL64" s="17">
        <f>SUM(P64:R64)</f>
        <v>0</v>
      </c>
      <c r="AM64" s="17">
        <f>SUM(S64:U64)</f>
        <v>0</v>
      </c>
      <c r="AN64" s="17">
        <f>SUM(V64:X64)</f>
        <v>0</v>
      </c>
      <c r="AO64" s="17">
        <f>SUM(Y64:AA64)</f>
        <v>0</v>
      </c>
      <c r="AP64" s="17">
        <f>SUM(AB64:AD64)</f>
        <v>0</v>
      </c>
      <c r="AQ64" s="14">
        <f t="shared" si="44"/>
        <v>0</v>
      </c>
      <c r="AR64" s="14">
        <f t="shared" si="4"/>
        <v>0</v>
      </c>
      <c r="AS64" s="14">
        <f t="shared" si="5"/>
        <v>0</v>
      </c>
      <c r="AT64" s="14" t="str">
        <f>IF(J64="ж",AE64,"")</f>
        <v/>
      </c>
      <c r="AU64" s="14" t="str">
        <f>IF(J64="м",AE64,"")</f>
        <v/>
      </c>
      <c r="AV64" s="14" t="str">
        <f>IF(J64="ж",IF(AE64="","",SUM(AE64*1000000+AQ64*10000+AR64*1000+AS64*10)),"")</f>
        <v/>
      </c>
      <c r="AW64" s="14" t="str">
        <f>IF(J64="м",IF(AE64="","",SUM(AE64*1000000+AQ64*10000+AR64*1000+AS64*10)),"")</f>
        <v/>
      </c>
      <c r="AX64" s="28"/>
      <c r="AY64" s="28"/>
      <c r="AZ64" s="28"/>
      <c r="BA64" s="28"/>
      <c r="BB64" s="28"/>
      <c r="BC64" s="28"/>
      <c r="BD64" s="28"/>
      <c r="BE64" s="28"/>
      <c r="BF64" s="50"/>
      <c r="BG64" s="28"/>
      <c r="BH64" s="28"/>
      <c r="BI64" s="28"/>
      <c r="BJ64" s="28"/>
      <c r="BK64" s="28"/>
    </row>
    <row r="65" spans="2:63" x14ac:dyDescent="0.2">
      <c r="B65" s="4">
        <v>54</v>
      </c>
      <c r="C65" s="66"/>
      <c r="D65" s="67"/>
      <c r="E65" s="67"/>
      <c r="F65" s="67"/>
      <c r="G65" s="67"/>
      <c r="H65" s="67"/>
      <c r="I65" s="67"/>
      <c r="J65" s="6"/>
      <c r="K65" s="35"/>
      <c r="L65" s="36"/>
      <c r="M65" s="36"/>
      <c r="N65" s="36"/>
      <c r="O65" s="37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1" t="str">
        <f t="shared" si="3"/>
        <v/>
      </c>
      <c r="AF65" s="1" t="str">
        <f t="shared" si="37"/>
        <v/>
      </c>
      <c r="AG65" s="1" t="str">
        <f t="shared" si="38"/>
        <v/>
      </c>
      <c r="AH65" s="52"/>
      <c r="AI65" s="55"/>
      <c r="AL65" s="17">
        <f>SUM(P65:R65)</f>
        <v>0</v>
      </c>
      <c r="AM65" s="17">
        <f>SUM(S65:U65)</f>
        <v>0</v>
      </c>
      <c r="AN65" s="17">
        <f>SUM(V65:X65)</f>
        <v>0</v>
      </c>
      <c r="AO65" s="17">
        <f>SUM(Y65:AA65)</f>
        <v>0</v>
      </c>
      <c r="AP65" s="17">
        <f>SUM(AB65:AD65)</f>
        <v>0</v>
      </c>
      <c r="AQ65" s="14">
        <f t="shared" si="44"/>
        <v>0</v>
      </c>
      <c r="AR65" s="14">
        <f t="shared" si="4"/>
        <v>0</v>
      </c>
      <c r="AS65" s="14">
        <f t="shared" si="5"/>
        <v>0</v>
      </c>
      <c r="AT65" s="14" t="str">
        <f>IF(J65="ж",AE65,"")</f>
        <v/>
      </c>
      <c r="AU65" s="14" t="str">
        <f>IF(J65="м",AE65,"")</f>
        <v/>
      </c>
      <c r="AV65" s="14" t="str">
        <f>IF(J65="ж",IF(AE65="","",SUM(AE65*1000000+AQ65*10000+AR65*1000+AS65*10)),"")</f>
        <v/>
      </c>
      <c r="AW65" s="14" t="str">
        <f>IF(J65="м",IF(AE65="","",SUM(AE65*1000000+AQ65*10000+AR65*1000+AS65*10)),"")</f>
        <v/>
      </c>
      <c r="AX65" s="28"/>
      <c r="AY65" s="28"/>
      <c r="AZ65" s="28"/>
      <c r="BA65" s="28"/>
      <c r="BB65" s="28"/>
      <c r="BC65" s="28"/>
      <c r="BD65" s="28"/>
      <c r="BE65" s="28"/>
      <c r="BF65" s="50"/>
      <c r="BG65" s="28"/>
      <c r="BH65" s="28"/>
      <c r="BI65" s="28"/>
      <c r="BJ65" s="28"/>
      <c r="BK65" s="28"/>
    </row>
    <row r="66" spans="2:63" x14ac:dyDescent="0.2">
      <c r="B66" s="4">
        <v>55</v>
      </c>
      <c r="C66" s="66"/>
      <c r="D66" s="67"/>
      <c r="E66" s="67"/>
      <c r="F66" s="67"/>
      <c r="G66" s="67"/>
      <c r="H66" s="67"/>
      <c r="I66" s="67"/>
      <c r="J66" s="6"/>
      <c r="K66" s="38"/>
      <c r="L66" s="39"/>
      <c r="M66" s="39"/>
      <c r="N66" s="39"/>
      <c r="O66" s="40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1" t="str">
        <f t="shared" si="3"/>
        <v/>
      </c>
      <c r="AF66" s="1" t="str">
        <f t="shared" si="37"/>
        <v/>
      </c>
      <c r="AG66" s="1" t="str">
        <f t="shared" si="38"/>
        <v/>
      </c>
      <c r="AH66" s="53"/>
      <c r="AI66" s="56"/>
      <c r="AL66" s="17">
        <f>SUM(P66:R66)</f>
        <v>0</v>
      </c>
      <c r="AM66" s="17">
        <f>SUM(S66:U66)</f>
        <v>0</v>
      </c>
      <c r="AN66" s="17">
        <f>SUM(V66:X66)</f>
        <v>0</v>
      </c>
      <c r="AO66" s="17">
        <f>SUM(Y66:AA66)</f>
        <v>0</v>
      </c>
      <c r="AP66" s="17">
        <f>SUM(AB66:AD66)</f>
        <v>0</v>
      </c>
      <c r="AQ66" s="14">
        <f t="shared" si="44"/>
        <v>0</v>
      </c>
      <c r="AR66" s="14">
        <f t="shared" si="4"/>
        <v>0</v>
      </c>
      <c r="AS66" s="14">
        <f t="shared" si="5"/>
        <v>0</v>
      </c>
      <c r="AT66" s="14" t="str">
        <f>IF(J66="ж",AE66,"")</f>
        <v/>
      </c>
      <c r="AU66" s="14" t="str">
        <f>IF(J66="м",AE66,"")</f>
        <v/>
      </c>
      <c r="AV66" s="14" t="str">
        <f>IF(J66="ж",IF(AE66="","",SUM(AE66*1000000+AQ66*10000+AR66*1000+AS66*10)),"")</f>
        <v/>
      </c>
      <c r="AW66" s="14" t="str">
        <f>IF(J66="м",IF(AE66="","",SUM(AE66*1000000+AQ66*10000+AR66*1000+AS66*10)),"")</f>
        <v/>
      </c>
      <c r="AX66" s="28"/>
      <c r="AY66" s="28"/>
      <c r="AZ66" s="28"/>
      <c r="BA66" s="28"/>
      <c r="BB66" s="28"/>
      <c r="BC66" s="28"/>
      <c r="BD66" s="28"/>
      <c r="BE66" s="28"/>
      <c r="BF66" s="50"/>
      <c r="BG66" s="28"/>
      <c r="BH66" s="28"/>
      <c r="BI66" s="28"/>
      <c r="BJ66" s="28"/>
      <c r="BK66" s="28"/>
    </row>
    <row r="67" spans="2:63" x14ac:dyDescent="0.2">
      <c r="B67" s="4">
        <v>56</v>
      </c>
      <c r="C67" s="66"/>
      <c r="D67" s="67"/>
      <c r="E67" s="67"/>
      <c r="F67" s="67"/>
      <c r="G67" s="67"/>
      <c r="H67" s="67"/>
      <c r="I67" s="67"/>
      <c r="J67" s="6"/>
      <c r="K67" s="32"/>
      <c r="L67" s="33"/>
      <c r="M67" s="33"/>
      <c r="N67" s="33"/>
      <c r="O67" s="34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1" t="str">
        <f t="shared" si="3"/>
        <v/>
      </c>
      <c r="AF67" s="1" t="str">
        <f t="shared" si="37"/>
        <v/>
      </c>
      <c r="AG67" s="1" t="str">
        <f t="shared" si="38"/>
        <v/>
      </c>
      <c r="AH67" s="51" t="str">
        <f>IF(SUM(AE67:AE71)=0,"",SUM(BF67+BG67+BH67))</f>
        <v/>
      </c>
      <c r="AI67" s="54" t="str">
        <f>IF(AH67="","",RANK(BK67,$BK$12:$BK$151))</f>
        <v/>
      </c>
      <c r="AL67" s="17">
        <f>SUM(P67:R67)</f>
        <v>0</v>
      </c>
      <c r="AM67" s="17">
        <f>SUM(S67:U67)</f>
        <v>0</v>
      </c>
      <c r="AN67" s="17">
        <f>SUM(V67:X67)</f>
        <v>0</v>
      </c>
      <c r="AO67" s="17">
        <f>SUM(Y67:AA67)</f>
        <v>0</v>
      </c>
      <c r="AP67" s="17">
        <f>SUM(AB67:AD67)</f>
        <v>0</v>
      </c>
      <c r="AQ67" s="14">
        <f t="shared" si="44"/>
        <v>0</v>
      </c>
      <c r="AR67" s="14">
        <f t="shared" si="4"/>
        <v>0</v>
      </c>
      <c r="AS67" s="14">
        <f t="shared" si="5"/>
        <v>0</v>
      </c>
      <c r="AT67" s="14" t="str">
        <f>IF(J67="ж",AE67,"")</f>
        <v/>
      </c>
      <c r="AU67" s="14" t="str">
        <f>IF(J67="м",AE67,"")</f>
        <v/>
      </c>
      <c r="AV67" s="14" t="str">
        <f>IF(J67="ж",IF(AE67="","",SUM(AE67*1000000+AQ67*10000+AR67*1000+AS67*10)),"")</f>
        <v/>
      </c>
      <c r="AW67" s="14" t="str">
        <f>IF(J67="м",IF(AE67="","",SUM(AE67*1000000+AQ67*10000+AR67*1000+AS67*10)),"")</f>
        <v/>
      </c>
      <c r="AX67" s="28">
        <f>IFERROR(LARGE(AT67:AT71,1),0)</f>
        <v>0</v>
      </c>
      <c r="AY67" s="28">
        <f>IFERROR(LARGE(AU67:AU71,1),0)</f>
        <v>0</v>
      </c>
      <c r="AZ67" s="28">
        <f>IFERROR(LARGE(AT67:AT71,2),0)</f>
        <v>0</v>
      </c>
      <c r="BA67" s="28">
        <f>IFERROR(LARGE(AU67:AU71,2),0)</f>
        <v>0</v>
      </c>
      <c r="BB67" s="28">
        <f>IFERROR(LARGE(AT67:AT71,3),0)</f>
        <v>0</v>
      </c>
      <c r="BC67" s="28">
        <f>IFERROR(LARGE(AU67:AU71,3),0)</f>
        <v>0</v>
      </c>
      <c r="BD67" s="28">
        <f>IFERROR(LARGE(AT67:AT71,4),0)</f>
        <v>0</v>
      </c>
      <c r="BE67" s="28">
        <f>IFERROR(LARGE(AU67:AU71,4),0)</f>
        <v>0</v>
      </c>
      <c r="BF67" s="50">
        <f t="shared" ref="BF67" si="60">IFERROR(LARGE(AX67:AY71,1),0)</f>
        <v>0</v>
      </c>
      <c r="BG67" s="28">
        <f t="shared" ref="BG67" si="61">IFERROR(LARGE(AX67:AY71,2),0)</f>
        <v>0</v>
      </c>
      <c r="BH67" s="28">
        <f t="shared" ref="BH67" si="62">IFERROR(LARGE(AZ67:BE71,1),0)</f>
        <v>0</v>
      </c>
      <c r="BI67" s="28">
        <f t="shared" ref="BI67" si="63">IFERROR(LARGE(AZ67:BE71,2),0)</f>
        <v>0</v>
      </c>
      <c r="BJ67" s="28">
        <f t="shared" ref="BJ67" si="64">IFERROR(LARGE(AZ67:BE71,3),0)</f>
        <v>0</v>
      </c>
      <c r="BK67" s="28" t="str">
        <f>IF(AH67="","",SUM(AH67*100000000+BF67*100000+BG67*1000+BH67*10))</f>
        <v/>
      </c>
    </row>
    <row r="68" spans="2:63" x14ac:dyDescent="0.2">
      <c r="B68" s="4">
        <v>57</v>
      </c>
      <c r="C68" s="66"/>
      <c r="D68" s="67"/>
      <c r="E68" s="67"/>
      <c r="F68" s="67"/>
      <c r="G68" s="67"/>
      <c r="H68" s="67"/>
      <c r="I68" s="67"/>
      <c r="J68" s="6"/>
      <c r="K68" s="35"/>
      <c r="L68" s="36"/>
      <c r="M68" s="36"/>
      <c r="N68" s="36"/>
      <c r="O68" s="37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1" t="str">
        <f t="shared" si="3"/>
        <v/>
      </c>
      <c r="AF68" s="1" t="str">
        <f t="shared" si="37"/>
        <v/>
      </c>
      <c r="AG68" s="1" t="str">
        <f t="shared" si="38"/>
        <v/>
      </c>
      <c r="AH68" s="52"/>
      <c r="AI68" s="55"/>
      <c r="AL68" s="17">
        <f>SUM(P68:R68)</f>
        <v>0</v>
      </c>
      <c r="AM68" s="17">
        <f>SUM(S68:U68)</f>
        <v>0</v>
      </c>
      <c r="AN68" s="17">
        <f>SUM(V68:X68)</f>
        <v>0</v>
      </c>
      <c r="AO68" s="17">
        <f>SUM(Y68:AA68)</f>
        <v>0</v>
      </c>
      <c r="AP68" s="17">
        <f>SUM(AB68:AD68)</f>
        <v>0</v>
      </c>
      <c r="AQ68" s="14">
        <f t="shared" si="44"/>
        <v>0</v>
      </c>
      <c r="AR68" s="14">
        <f t="shared" si="4"/>
        <v>0</v>
      </c>
      <c r="AS68" s="14">
        <f t="shared" si="5"/>
        <v>0</v>
      </c>
      <c r="AT68" s="14" t="str">
        <f>IF(J68="ж",AE68,"")</f>
        <v/>
      </c>
      <c r="AU68" s="14" t="str">
        <f>IF(J68="м",AE68,"")</f>
        <v/>
      </c>
      <c r="AV68" s="14" t="str">
        <f>IF(J68="ж",IF(AE68="","",SUM(AE68*1000000+AQ68*10000+AR68*1000+AS68*10)),"")</f>
        <v/>
      </c>
      <c r="AW68" s="14" t="str">
        <f>IF(J68="м",IF(AE68="","",SUM(AE68*1000000+AQ68*10000+AR68*1000+AS68*10)),"")</f>
        <v/>
      </c>
      <c r="AX68" s="28"/>
      <c r="AY68" s="28"/>
      <c r="AZ68" s="28"/>
      <c r="BA68" s="28"/>
      <c r="BB68" s="28"/>
      <c r="BC68" s="28"/>
      <c r="BD68" s="28"/>
      <c r="BE68" s="28"/>
      <c r="BF68" s="50"/>
      <c r="BG68" s="28"/>
      <c r="BH68" s="28"/>
      <c r="BI68" s="28"/>
      <c r="BJ68" s="28"/>
      <c r="BK68" s="28"/>
    </row>
    <row r="69" spans="2:63" x14ac:dyDescent="0.2">
      <c r="B69" s="4">
        <v>58</v>
      </c>
      <c r="C69" s="66"/>
      <c r="D69" s="67"/>
      <c r="E69" s="67"/>
      <c r="F69" s="67"/>
      <c r="G69" s="67"/>
      <c r="H69" s="67"/>
      <c r="I69" s="67"/>
      <c r="J69" s="6"/>
      <c r="K69" s="35"/>
      <c r="L69" s="36"/>
      <c r="M69" s="36"/>
      <c r="N69" s="36"/>
      <c r="O69" s="37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" t="str">
        <f t="shared" si="3"/>
        <v/>
      </c>
      <c r="AF69" s="1" t="str">
        <f t="shared" si="37"/>
        <v/>
      </c>
      <c r="AG69" s="1" t="str">
        <f t="shared" si="38"/>
        <v/>
      </c>
      <c r="AH69" s="52"/>
      <c r="AI69" s="55"/>
      <c r="AL69" s="17">
        <f>SUM(P69:R69)</f>
        <v>0</v>
      </c>
      <c r="AM69" s="17">
        <f>SUM(S69:U69)</f>
        <v>0</v>
      </c>
      <c r="AN69" s="17">
        <f>SUM(V69:X69)</f>
        <v>0</v>
      </c>
      <c r="AO69" s="17">
        <f>SUM(Y69:AA69)</f>
        <v>0</v>
      </c>
      <c r="AP69" s="17">
        <f>SUM(AB69:AD69)</f>
        <v>0</v>
      </c>
      <c r="AQ69" s="14">
        <f t="shared" si="44"/>
        <v>0</v>
      </c>
      <c r="AR69" s="14">
        <f t="shared" si="4"/>
        <v>0</v>
      </c>
      <c r="AS69" s="14">
        <f t="shared" si="5"/>
        <v>0</v>
      </c>
      <c r="AT69" s="14" t="str">
        <f>IF(J69="ж",AE69,"")</f>
        <v/>
      </c>
      <c r="AU69" s="14" t="str">
        <f>IF(J69="м",AE69,"")</f>
        <v/>
      </c>
      <c r="AV69" s="14" t="str">
        <f>IF(J69="ж",IF(AE69="","",SUM(AE69*1000000+AQ69*10000+AR69*1000+AS69*10)),"")</f>
        <v/>
      </c>
      <c r="AW69" s="14" t="str">
        <f>IF(J69="м",IF(AE69="","",SUM(AE69*1000000+AQ69*10000+AR69*1000+AS69*10)),"")</f>
        <v/>
      </c>
      <c r="AX69" s="28"/>
      <c r="AY69" s="28"/>
      <c r="AZ69" s="28"/>
      <c r="BA69" s="28"/>
      <c r="BB69" s="28"/>
      <c r="BC69" s="28"/>
      <c r="BD69" s="28"/>
      <c r="BE69" s="28"/>
      <c r="BF69" s="50"/>
      <c r="BG69" s="28"/>
      <c r="BH69" s="28"/>
      <c r="BI69" s="28"/>
      <c r="BJ69" s="28"/>
      <c r="BK69" s="28"/>
    </row>
    <row r="70" spans="2:63" x14ac:dyDescent="0.2">
      <c r="B70" s="4">
        <v>59</v>
      </c>
      <c r="C70" s="66"/>
      <c r="D70" s="67"/>
      <c r="E70" s="67"/>
      <c r="F70" s="67"/>
      <c r="G70" s="67"/>
      <c r="H70" s="67"/>
      <c r="I70" s="67"/>
      <c r="J70" s="6"/>
      <c r="K70" s="35"/>
      <c r="L70" s="36"/>
      <c r="M70" s="36"/>
      <c r="N70" s="36"/>
      <c r="O70" s="37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" t="str">
        <f t="shared" si="3"/>
        <v/>
      </c>
      <c r="AF70" s="1" t="str">
        <f t="shared" si="37"/>
        <v/>
      </c>
      <c r="AG70" s="1" t="str">
        <f t="shared" si="38"/>
        <v/>
      </c>
      <c r="AH70" s="52"/>
      <c r="AI70" s="55"/>
      <c r="AL70" s="17">
        <f>SUM(P70:R70)</f>
        <v>0</v>
      </c>
      <c r="AM70" s="17">
        <f>SUM(S70:U70)</f>
        <v>0</v>
      </c>
      <c r="AN70" s="17">
        <f>SUM(V70:X70)</f>
        <v>0</v>
      </c>
      <c r="AO70" s="17">
        <f>SUM(Y70:AA70)</f>
        <v>0</v>
      </c>
      <c r="AP70" s="17">
        <f>SUM(AB70:AD70)</f>
        <v>0</v>
      </c>
      <c r="AQ70" s="14">
        <f t="shared" si="44"/>
        <v>0</v>
      </c>
      <c r="AR70" s="14">
        <f t="shared" si="4"/>
        <v>0</v>
      </c>
      <c r="AS70" s="14">
        <f t="shared" si="5"/>
        <v>0</v>
      </c>
      <c r="AT70" s="14" t="str">
        <f>IF(J70="ж",AE70,"")</f>
        <v/>
      </c>
      <c r="AU70" s="14" t="str">
        <f>IF(J70="м",AE70,"")</f>
        <v/>
      </c>
      <c r="AV70" s="14" t="str">
        <f>IF(J70="ж",IF(AE70="","",SUM(AE70*1000000+AQ70*10000+AR70*1000+AS70*10)),"")</f>
        <v/>
      </c>
      <c r="AW70" s="14" t="str">
        <f>IF(J70="м",IF(AE70="","",SUM(AE70*1000000+AQ70*10000+AR70*1000+AS70*10)),"")</f>
        <v/>
      </c>
      <c r="AX70" s="28"/>
      <c r="AY70" s="28"/>
      <c r="AZ70" s="28"/>
      <c r="BA70" s="28"/>
      <c r="BB70" s="28"/>
      <c r="BC70" s="28"/>
      <c r="BD70" s="28"/>
      <c r="BE70" s="28"/>
      <c r="BF70" s="50"/>
      <c r="BG70" s="28"/>
      <c r="BH70" s="28"/>
      <c r="BI70" s="28"/>
      <c r="BJ70" s="28"/>
      <c r="BK70" s="28"/>
    </row>
    <row r="71" spans="2:63" x14ac:dyDescent="0.2">
      <c r="B71" s="4">
        <v>60</v>
      </c>
      <c r="C71" s="66"/>
      <c r="D71" s="67"/>
      <c r="E71" s="67"/>
      <c r="F71" s="67"/>
      <c r="G71" s="67"/>
      <c r="H71" s="67"/>
      <c r="I71" s="67"/>
      <c r="J71" s="6"/>
      <c r="K71" s="38"/>
      <c r="L71" s="39"/>
      <c r="M71" s="39"/>
      <c r="N71" s="39"/>
      <c r="O71" s="40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" t="str">
        <f t="shared" si="3"/>
        <v/>
      </c>
      <c r="AF71" s="1" t="str">
        <f t="shared" si="37"/>
        <v/>
      </c>
      <c r="AG71" s="1" t="str">
        <f t="shared" si="38"/>
        <v/>
      </c>
      <c r="AH71" s="53"/>
      <c r="AI71" s="56"/>
      <c r="AL71" s="17">
        <f>SUM(P71:R71)</f>
        <v>0</v>
      </c>
      <c r="AM71" s="17">
        <f>SUM(S71:U71)</f>
        <v>0</v>
      </c>
      <c r="AN71" s="17">
        <f>SUM(V71:X71)</f>
        <v>0</v>
      </c>
      <c r="AO71" s="17">
        <f>SUM(Y71:AA71)</f>
        <v>0</v>
      </c>
      <c r="AP71" s="17">
        <f>SUM(AB71:AD71)</f>
        <v>0</v>
      </c>
      <c r="AQ71" s="14">
        <f t="shared" si="44"/>
        <v>0</v>
      </c>
      <c r="AR71" s="14">
        <f t="shared" si="4"/>
        <v>0</v>
      </c>
      <c r="AS71" s="14">
        <f t="shared" si="5"/>
        <v>0</v>
      </c>
      <c r="AT71" s="14" t="str">
        <f>IF(J71="ж",AE71,"")</f>
        <v/>
      </c>
      <c r="AU71" s="14" t="str">
        <f>IF(J71="м",AE71,"")</f>
        <v/>
      </c>
      <c r="AV71" s="14" t="str">
        <f>IF(J71="ж",IF(AE71="","",SUM(AE71*1000000+AQ71*10000+AR71*1000+AS71*10)),"")</f>
        <v/>
      </c>
      <c r="AW71" s="14" t="str">
        <f>IF(J71="м",IF(AE71="","",SUM(AE71*1000000+AQ71*10000+AR71*1000+AS71*10)),"")</f>
        <v/>
      </c>
      <c r="AX71" s="28"/>
      <c r="AY71" s="28"/>
      <c r="AZ71" s="28"/>
      <c r="BA71" s="28"/>
      <c r="BB71" s="28"/>
      <c r="BC71" s="28"/>
      <c r="BD71" s="28"/>
      <c r="BE71" s="28"/>
      <c r="BF71" s="50"/>
      <c r="BG71" s="28"/>
      <c r="BH71" s="28"/>
      <c r="BI71" s="28"/>
      <c r="BJ71" s="28"/>
      <c r="BK71" s="28"/>
    </row>
    <row r="72" spans="2:63" x14ac:dyDescent="0.2">
      <c r="B72" s="4">
        <v>61</v>
      </c>
      <c r="C72" s="66"/>
      <c r="D72" s="67"/>
      <c r="E72" s="67"/>
      <c r="F72" s="67"/>
      <c r="G72" s="67"/>
      <c r="H72" s="67"/>
      <c r="I72" s="67"/>
      <c r="J72" s="6"/>
      <c r="K72" s="32"/>
      <c r="L72" s="33"/>
      <c r="M72" s="33"/>
      <c r="N72" s="33"/>
      <c r="O72" s="34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1" t="str">
        <f t="shared" si="3"/>
        <v/>
      </c>
      <c r="AF72" s="1" t="str">
        <f t="shared" si="37"/>
        <v/>
      </c>
      <c r="AG72" s="1" t="str">
        <f t="shared" si="38"/>
        <v/>
      </c>
      <c r="AH72" s="51" t="str">
        <f>IF(SUM(AE72:AE76)=0,"",SUM(BF72+BG72+BH72))</f>
        <v/>
      </c>
      <c r="AI72" s="54" t="str">
        <f>IF(AH72="","",RANK(BK72,$BK$12:$BK$151))</f>
        <v/>
      </c>
      <c r="AL72" s="17">
        <f>SUM(P72:R72)</f>
        <v>0</v>
      </c>
      <c r="AM72" s="17">
        <f>SUM(S72:U72)</f>
        <v>0</v>
      </c>
      <c r="AN72" s="17">
        <f>SUM(V72:X72)</f>
        <v>0</v>
      </c>
      <c r="AO72" s="17">
        <f>SUM(Y72:AA72)</f>
        <v>0</v>
      </c>
      <c r="AP72" s="17">
        <f>SUM(AB72:AD72)</f>
        <v>0</v>
      </c>
      <c r="AQ72" s="14">
        <f t="shared" si="44"/>
        <v>0</v>
      </c>
      <c r="AR72" s="14">
        <f t="shared" si="4"/>
        <v>0</v>
      </c>
      <c r="AS72" s="14">
        <f t="shared" si="5"/>
        <v>0</v>
      </c>
      <c r="AT72" s="14" t="str">
        <f>IF(J72="ж",AE72,"")</f>
        <v/>
      </c>
      <c r="AU72" s="14" t="str">
        <f>IF(J72="м",AE72,"")</f>
        <v/>
      </c>
      <c r="AV72" s="14" t="str">
        <f>IF(J72="ж",IF(AE72="","",SUM(AE72*1000000+AQ72*10000+AR72*1000+AS72*10)),"")</f>
        <v/>
      </c>
      <c r="AW72" s="14" t="str">
        <f>IF(J72="м",IF(AE72="","",SUM(AE72*1000000+AQ72*10000+AR72*1000+AS72*10)),"")</f>
        <v/>
      </c>
      <c r="AX72" s="28">
        <f>IFERROR(LARGE(AT72:AT76,1),0)</f>
        <v>0</v>
      </c>
      <c r="AY72" s="28">
        <f>IFERROR(LARGE(AU72:AU76,1),0)</f>
        <v>0</v>
      </c>
      <c r="AZ72" s="28">
        <f>IFERROR(LARGE(AT72:AT76,2),0)</f>
        <v>0</v>
      </c>
      <c r="BA72" s="28">
        <f>IFERROR(LARGE(AU72:AU76,2),0)</f>
        <v>0</v>
      </c>
      <c r="BB72" s="28">
        <f>IFERROR(LARGE(AT72:AT76,3),0)</f>
        <v>0</v>
      </c>
      <c r="BC72" s="28">
        <f>IFERROR(LARGE(AU72:AU76,3),0)</f>
        <v>0</v>
      </c>
      <c r="BD72" s="28">
        <f>IFERROR(LARGE(AT72:AT76,4),0)</f>
        <v>0</v>
      </c>
      <c r="BE72" s="28">
        <f>IFERROR(LARGE(AU72:AU76,4),0)</f>
        <v>0</v>
      </c>
      <c r="BF72" s="50">
        <f t="shared" ref="BF72" si="65">IFERROR(LARGE(AX72:AY76,1),0)</f>
        <v>0</v>
      </c>
      <c r="BG72" s="28">
        <f t="shared" ref="BG72" si="66">IFERROR(LARGE(AX72:AY76,2),0)</f>
        <v>0</v>
      </c>
      <c r="BH72" s="28">
        <f t="shared" ref="BH72" si="67">IFERROR(LARGE(AZ72:BE76,1),0)</f>
        <v>0</v>
      </c>
      <c r="BI72" s="28">
        <f t="shared" ref="BI72" si="68">IFERROR(LARGE(AZ72:BE76,2),0)</f>
        <v>0</v>
      </c>
      <c r="BJ72" s="28">
        <f t="shared" ref="BJ72" si="69">IFERROR(LARGE(AZ72:BE76,3),0)</f>
        <v>0</v>
      </c>
      <c r="BK72" s="28" t="str">
        <f>IF(AH72="","",SUM(AH72*100000000+BF72*100000+BG72*1000+BH72*10))</f>
        <v/>
      </c>
    </row>
    <row r="73" spans="2:63" x14ac:dyDescent="0.2">
      <c r="B73" s="4">
        <v>62</v>
      </c>
      <c r="C73" s="66"/>
      <c r="D73" s="67"/>
      <c r="E73" s="67"/>
      <c r="F73" s="67"/>
      <c r="G73" s="67"/>
      <c r="H73" s="67"/>
      <c r="I73" s="67"/>
      <c r="J73" s="6"/>
      <c r="K73" s="35"/>
      <c r="L73" s="36"/>
      <c r="M73" s="36"/>
      <c r="N73" s="36"/>
      <c r="O73" s="37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1" t="str">
        <f t="shared" si="3"/>
        <v/>
      </c>
      <c r="AF73" s="1" t="str">
        <f t="shared" si="37"/>
        <v/>
      </c>
      <c r="AG73" s="1" t="str">
        <f t="shared" si="38"/>
        <v/>
      </c>
      <c r="AH73" s="52"/>
      <c r="AI73" s="55"/>
      <c r="AL73" s="17">
        <f>SUM(P73:R73)</f>
        <v>0</v>
      </c>
      <c r="AM73" s="17">
        <f>SUM(S73:U73)</f>
        <v>0</v>
      </c>
      <c r="AN73" s="17">
        <f>SUM(V73:X73)</f>
        <v>0</v>
      </c>
      <c r="AO73" s="17">
        <f>SUM(Y73:AA73)</f>
        <v>0</v>
      </c>
      <c r="AP73" s="17">
        <f>SUM(AB73:AD73)</f>
        <v>0</v>
      </c>
      <c r="AQ73" s="14">
        <f t="shared" si="44"/>
        <v>0</v>
      </c>
      <c r="AR73" s="14">
        <f t="shared" si="4"/>
        <v>0</v>
      </c>
      <c r="AS73" s="14">
        <f t="shared" si="5"/>
        <v>0</v>
      </c>
      <c r="AT73" s="14" t="str">
        <f>IF(J73="ж",AE73,"")</f>
        <v/>
      </c>
      <c r="AU73" s="14" t="str">
        <f>IF(J73="м",AE73,"")</f>
        <v/>
      </c>
      <c r="AV73" s="14" t="str">
        <f>IF(J73="ж",IF(AE73="","",SUM(AE73*1000000+AQ73*10000+AR73*1000+AS73*10)),"")</f>
        <v/>
      </c>
      <c r="AW73" s="14" t="str">
        <f>IF(J73="м",IF(AE73="","",SUM(AE73*1000000+AQ73*10000+AR73*1000+AS73*10)),"")</f>
        <v/>
      </c>
      <c r="AX73" s="28"/>
      <c r="AY73" s="28"/>
      <c r="AZ73" s="28"/>
      <c r="BA73" s="28"/>
      <c r="BB73" s="28"/>
      <c r="BC73" s="28"/>
      <c r="BD73" s="28"/>
      <c r="BE73" s="28"/>
      <c r="BF73" s="50"/>
      <c r="BG73" s="28"/>
      <c r="BH73" s="28"/>
      <c r="BI73" s="28"/>
      <c r="BJ73" s="28"/>
      <c r="BK73" s="28"/>
    </row>
    <row r="74" spans="2:63" x14ac:dyDescent="0.2">
      <c r="B74" s="4">
        <v>63</v>
      </c>
      <c r="C74" s="66"/>
      <c r="D74" s="67"/>
      <c r="E74" s="67"/>
      <c r="F74" s="67"/>
      <c r="G74" s="67"/>
      <c r="H74" s="67"/>
      <c r="I74" s="67"/>
      <c r="J74" s="6"/>
      <c r="K74" s="35"/>
      <c r="L74" s="36"/>
      <c r="M74" s="36"/>
      <c r="N74" s="36"/>
      <c r="O74" s="37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1" t="str">
        <f t="shared" si="3"/>
        <v/>
      </c>
      <c r="AF74" s="1" t="str">
        <f t="shared" si="37"/>
        <v/>
      </c>
      <c r="AG74" s="1" t="str">
        <f t="shared" si="38"/>
        <v/>
      </c>
      <c r="AH74" s="52"/>
      <c r="AI74" s="55"/>
      <c r="AL74" s="17">
        <f>SUM(P74:R74)</f>
        <v>0</v>
      </c>
      <c r="AM74" s="17">
        <f>SUM(S74:U74)</f>
        <v>0</v>
      </c>
      <c r="AN74" s="17">
        <f>SUM(V74:X74)</f>
        <v>0</v>
      </c>
      <c r="AO74" s="17">
        <f>SUM(Y74:AA74)</f>
        <v>0</v>
      </c>
      <c r="AP74" s="17">
        <f>SUM(AB74:AD74)</f>
        <v>0</v>
      </c>
      <c r="AQ74" s="14">
        <f t="shared" si="44"/>
        <v>0</v>
      </c>
      <c r="AR74" s="14">
        <f t="shared" si="4"/>
        <v>0</v>
      </c>
      <c r="AS74" s="14">
        <f t="shared" si="5"/>
        <v>0</v>
      </c>
      <c r="AT74" s="14" t="str">
        <f>IF(J74="ж",AE74,"")</f>
        <v/>
      </c>
      <c r="AU74" s="14" t="str">
        <f>IF(J74="м",AE74,"")</f>
        <v/>
      </c>
      <c r="AV74" s="14" t="str">
        <f>IF(J74="ж",IF(AE74="","",SUM(AE74*1000000+AQ74*10000+AR74*1000+AS74*10)),"")</f>
        <v/>
      </c>
      <c r="AW74" s="14" t="str">
        <f>IF(J74="м",IF(AE74="","",SUM(AE74*1000000+AQ74*10000+AR74*1000+AS74*10)),"")</f>
        <v/>
      </c>
      <c r="AX74" s="28"/>
      <c r="AY74" s="28"/>
      <c r="AZ74" s="28"/>
      <c r="BA74" s="28"/>
      <c r="BB74" s="28"/>
      <c r="BC74" s="28"/>
      <c r="BD74" s="28"/>
      <c r="BE74" s="28"/>
      <c r="BF74" s="50"/>
      <c r="BG74" s="28"/>
      <c r="BH74" s="28"/>
      <c r="BI74" s="28"/>
      <c r="BJ74" s="28"/>
      <c r="BK74" s="28"/>
    </row>
    <row r="75" spans="2:63" x14ac:dyDescent="0.2">
      <c r="B75" s="4">
        <v>64</v>
      </c>
      <c r="C75" s="66"/>
      <c r="D75" s="67"/>
      <c r="E75" s="67"/>
      <c r="F75" s="67"/>
      <c r="G75" s="67"/>
      <c r="H75" s="67"/>
      <c r="I75" s="67"/>
      <c r="J75" s="6"/>
      <c r="K75" s="35"/>
      <c r="L75" s="36"/>
      <c r="M75" s="36"/>
      <c r="N75" s="36"/>
      <c r="O75" s="37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1" t="str">
        <f t="shared" si="3"/>
        <v/>
      </c>
      <c r="AF75" s="1" t="str">
        <f t="shared" si="37"/>
        <v/>
      </c>
      <c r="AG75" s="1" t="str">
        <f t="shared" si="38"/>
        <v/>
      </c>
      <c r="AH75" s="52"/>
      <c r="AI75" s="55"/>
      <c r="AL75" s="17">
        <f>SUM(P75:R75)</f>
        <v>0</v>
      </c>
      <c r="AM75" s="17">
        <f>SUM(S75:U75)</f>
        <v>0</v>
      </c>
      <c r="AN75" s="17">
        <f>SUM(V75:X75)</f>
        <v>0</v>
      </c>
      <c r="AO75" s="17">
        <f>SUM(Y75:AA75)</f>
        <v>0</v>
      </c>
      <c r="AP75" s="17">
        <f>SUM(AB75:AD75)</f>
        <v>0</v>
      </c>
      <c r="AQ75" s="14">
        <f t="shared" si="44"/>
        <v>0</v>
      </c>
      <c r="AR75" s="14">
        <f t="shared" si="4"/>
        <v>0</v>
      </c>
      <c r="AS75" s="14">
        <f t="shared" si="5"/>
        <v>0</v>
      </c>
      <c r="AT75" s="14" t="str">
        <f>IF(J75="ж",AE75,"")</f>
        <v/>
      </c>
      <c r="AU75" s="14" t="str">
        <f>IF(J75="м",AE75,"")</f>
        <v/>
      </c>
      <c r="AV75" s="14" t="str">
        <f>IF(J75="ж",IF(AE75="","",SUM(AE75*1000000+AQ75*10000+AR75*1000+AS75*10)),"")</f>
        <v/>
      </c>
      <c r="AW75" s="14" t="str">
        <f>IF(J75="м",IF(AE75="","",SUM(AE75*1000000+AQ75*10000+AR75*1000+AS75*10)),"")</f>
        <v/>
      </c>
      <c r="AX75" s="28"/>
      <c r="AY75" s="28"/>
      <c r="AZ75" s="28"/>
      <c r="BA75" s="28"/>
      <c r="BB75" s="28"/>
      <c r="BC75" s="28"/>
      <c r="BD75" s="28"/>
      <c r="BE75" s="28"/>
      <c r="BF75" s="50"/>
      <c r="BG75" s="28"/>
      <c r="BH75" s="28"/>
      <c r="BI75" s="28"/>
      <c r="BJ75" s="28"/>
      <c r="BK75" s="28"/>
    </row>
    <row r="76" spans="2:63" x14ac:dyDescent="0.2">
      <c r="B76" s="4">
        <v>65</v>
      </c>
      <c r="C76" s="66"/>
      <c r="D76" s="67"/>
      <c r="E76" s="67"/>
      <c r="F76" s="67"/>
      <c r="G76" s="67"/>
      <c r="H76" s="67"/>
      <c r="I76" s="67"/>
      <c r="J76" s="6"/>
      <c r="K76" s="38"/>
      <c r="L76" s="39"/>
      <c r="M76" s="39"/>
      <c r="N76" s="39"/>
      <c r="O76" s="40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1" t="str">
        <f t="shared" si="3"/>
        <v/>
      </c>
      <c r="AF76" s="1" t="str">
        <f t="shared" ref="AF76:AF107" si="70">IF(AV76="","",RANK($AV76,$AV$12:$AV$151))</f>
        <v/>
      </c>
      <c r="AG76" s="1" t="str">
        <f t="shared" ref="AG76:AG107" si="71">IF(AW76="","",RANK($AW76,$AW$12:$AW$151))</f>
        <v/>
      </c>
      <c r="AH76" s="53"/>
      <c r="AI76" s="56"/>
      <c r="AL76" s="17">
        <f>SUM(P76:R76)</f>
        <v>0</v>
      </c>
      <c r="AM76" s="17">
        <f>SUM(S76:U76)</f>
        <v>0</v>
      </c>
      <c r="AN76" s="17">
        <f>SUM(V76:X76)</f>
        <v>0</v>
      </c>
      <c r="AO76" s="17">
        <f>SUM(Y76:AA76)</f>
        <v>0</v>
      </c>
      <c r="AP76" s="17">
        <f>SUM(AB76:AD76)</f>
        <v>0</v>
      </c>
      <c r="AQ76" s="14">
        <f t="shared" si="44"/>
        <v>0</v>
      </c>
      <c r="AR76" s="14">
        <f t="shared" si="4"/>
        <v>0</v>
      </c>
      <c r="AS76" s="14">
        <f t="shared" si="5"/>
        <v>0</v>
      </c>
      <c r="AT76" s="14" t="str">
        <f>IF(J76="ж",AE76,"")</f>
        <v/>
      </c>
      <c r="AU76" s="14" t="str">
        <f>IF(J76="м",AE76,"")</f>
        <v/>
      </c>
      <c r="AV76" s="14" t="str">
        <f>IF(J76="ж",IF(AE76="","",SUM(AE76*1000000+AQ76*10000+AR76*1000+AS76*10)),"")</f>
        <v/>
      </c>
      <c r="AW76" s="14" t="str">
        <f>IF(J76="м",IF(AE76="","",SUM(AE76*1000000+AQ76*10000+AR76*1000+AS76*10)),"")</f>
        <v/>
      </c>
      <c r="AX76" s="28"/>
      <c r="AY76" s="28"/>
      <c r="AZ76" s="28"/>
      <c r="BA76" s="28"/>
      <c r="BB76" s="28"/>
      <c r="BC76" s="28"/>
      <c r="BD76" s="28"/>
      <c r="BE76" s="28"/>
      <c r="BF76" s="50"/>
      <c r="BG76" s="28"/>
      <c r="BH76" s="28"/>
      <c r="BI76" s="28"/>
      <c r="BJ76" s="28"/>
      <c r="BK76" s="28"/>
    </row>
    <row r="77" spans="2:63" x14ac:dyDescent="0.2">
      <c r="B77" s="4">
        <v>66</v>
      </c>
      <c r="C77" s="66"/>
      <c r="D77" s="67"/>
      <c r="E77" s="67"/>
      <c r="F77" s="67"/>
      <c r="G77" s="67"/>
      <c r="H77" s="67"/>
      <c r="I77" s="67"/>
      <c r="J77" s="6"/>
      <c r="K77" s="32"/>
      <c r="L77" s="33"/>
      <c r="M77" s="33"/>
      <c r="N77" s="33"/>
      <c r="O77" s="34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1" t="str">
        <f t="shared" ref="AE77:AE140" si="72">IF(SUM(P77:AD77)=0,"",SUM(P77:AD77))</f>
        <v/>
      </c>
      <c r="AF77" s="1" t="str">
        <f t="shared" si="70"/>
        <v/>
      </c>
      <c r="AG77" s="1" t="str">
        <f t="shared" si="71"/>
        <v/>
      </c>
      <c r="AH77" s="51" t="str">
        <f>IF(SUM(AE77:AE81)=0,"",SUM(BF77+BG77+BH77))</f>
        <v/>
      </c>
      <c r="AI77" s="54" t="str">
        <f>IF(AH77="","",RANK(BK77,$BK$12:$BK$151))</f>
        <v/>
      </c>
      <c r="AL77" s="17">
        <f>SUM(P77:R77)</f>
        <v>0</v>
      </c>
      <c r="AM77" s="17">
        <f>SUM(S77:U77)</f>
        <v>0</v>
      </c>
      <c r="AN77" s="17">
        <f>SUM(V77:X77)</f>
        <v>0</v>
      </c>
      <c r="AO77" s="17">
        <f>SUM(Y77:AA77)</f>
        <v>0</v>
      </c>
      <c r="AP77" s="17">
        <f>SUM(AB77:AD77)</f>
        <v>0</v>
      </c>
      <c r="AQ77" s="14">
        <f t="shared" si="44"/>
        <v>0</v>
      </c>
      <c r="AR77" s="14">
        <f t="shared" ref="AR77:AR140" si="73">LARGE(AL77:AP77,2)</f>
        <v>0</v>
      </c>
      <c r="AS77" s="14">
        <f t="shared" ref="AS77:AS140" si="74">LARGE(AL77:AP77,3)</f>
        <v>0</v>
      </c>
      <c r="AT77" s="14" t="str">
        <f>IF(J77="ж",AE77,"")</f>
        <v/>
      </c>
      <c r="AU77" s="14" t="str">
        <f>IF(J77="м",AE77,"")</f>
        <v/>
      </c>
      <c r="AV77" s="14" t="str">
        <f>IF(J77="ж",IF(AE77="","",SUM(AE77*1000000+AQ77*10000+AR77*1000+AS77*10)),"")</f>
        <v/>
      </c>
      <c r="AW77" s="14" t="str">
        <f>IF(J77="м",IF(AE77="","",SUM(AE77*1000000+AQ77*10000+AR77*1000+AS77*10)),"")</f>
        <v/>
      </c>
      <c r="AX77" s="28">
        <f>IFERROR(LARGE(AT77:AT81,1),0)</f>
        <v>0</v>
      </c>
      <c r="AY77" s="28">
        <f>IFERROR(LARGE(AU77:AU81,1),0)</f>
        <v>0</v>
      </c>
      <c r="AZ77" s="28">
        <f>IFERROR(LARGE(AT77:AT81,2),0)</f>
        <v>0</v>
      </c>
      <c r="BA77" s="28">
        <f>IFERROR(LARGE(AU77:AU81,2),0)</f>
        <v>0</v>
      </c>
      <c r="BB77" s="28">
        <f>IFERROR(LARGE(AT77:AT81,3),0)</f>
        <v>0</v>
      </c>
      <c r="BC77" s="28">
        <f>IFERROR(LARGE(AU77:AU81,3),0)</f>
        <v>0</v>
      </c>
      <c r="BD77" s="28">
        <f>IFERROR(LARGE(AT77:AT81,4),0)</f>
        <v>0</v>
      </c>
      <c r="BE77" s="28">
        <f>IFERROR(LARGE(AU77:AU81,4),0)</f>
        <v>0</v>
      </c>
      <c r="BF77" s="50">
        <f t="shared" ref="BF77" si="75">IFERROR(LARGE(AX77:AY81,1),0)</f>
        <v>0</v>
      </c>
      <c r="BG77" s="28">
        <f t="shared" ref="BG77" si="76">IFERROR(LARGE(AX77:AY81,2),0)</f>
        <v>0</v>
      </c>
      <c r="BH77" s="28">
        <f t="shared" ref="BH77" si="77">IFERROR(LARGE(AZ77:BE81,1),0)</f>
        <v>0</v>
      </c>
      <c r="BI77" s="28">
        <f t="shared" ref="BI77" si="78">IFERROR(LARGE(AZ77:BE81,2),0)</f>
        <v>0</v>
      </c>
      <c r="BJ77" s="28">
        <f t="shared" ref="BJ77" si="79">IFERROR(LARGE(AZ77:BE81,3),0)</f>
        <v>0</v>
      </c>
      <c r="BK77" s="28" t="str">
        <f>IF(AH77="","",SUM(AH77*100000000+BF77*100000+BG77*1000+BH77*10))</f>
        <v/>
      </c>
    </row>
    <row r="78" spans="2:63" x14ac:dyDescent="0.2">
      <c r="B78" s="4">
        <v>67</v>
      </c>
      <c r="C78" s="66"/>
      <c r="D78" s="67"/>
      <c r="E78" s="67"/>
      <c r="F78" s="67"/>
      <c r="G78" s="67"/>
      <c r="H78" s="67"/>
      <c r="I78" s="67"/>
      <c r="J78" s="6"/>
      <c r="K78" s="35"/>
      <c r="L78" s="36"/>
      <c r="M78" s="36"/>
      <c r="N78" s="36"/>
      <c r="O78" s="37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1" t="str">
        <f t="shared" si="72"/>
        <v/>
      </c>
      <c r="AF78" s="1" t="str">
        <f t="shared" si="70"/>
        <v/>
      </c>
      <c r="AG78" s="1" t="str">
        <f t="shared" si="71"/>
        <v/>
      </c>
      <c r="AH78" s="52"/>
      <c r="AI78" s="55"/>
      <c r="AL78" s="17">
        <f>SUM(P78:R78)</f>
        <v>0</v>
      </c>
      <c r="AM78" s="17">
        <f>SUM(S78:U78)</f>
        <v>0</v>
      </c>
      <c r="AN78" s="17">
        <f>SUM(V78:X78)</f>
        <v>0</v>
      </c>
      <c r="AO78" s="17">
        <f>SUM(Y78:AA78)</f>
        <v>0</v>
      </c>
      <c r="AP78" s="17">
        <f>SUM(AB78:AD78)</f>
        <v>0</v>
      </c>
      <c r="AQ78" s="14">
        <f t="shared" si="44"/>
        <v>0</v>
      </c>
      <c r="AR78" s="14">
        <f t="shared" si="73"/>
        <v>0</v>
      </c>
      <c r="AS78" s="14">
        <f t="shared" si="74"/>
        <v>0</v>
      </c>
      <c r="AT78" s="14" t="str">
        <f>IF(J78="ж",AE78,"")</f>
        <v/>
      </c>
      <c r="AU78" s="14" t="str">
        <f>IF(J78="м",AE78,"")</f>
        <v/>
      </c>
      <c r="AV78" s="14" t="str">
        <f>IF(J78="ж",IF(AE78="","",SUM(AE78*1000000+AQ78*10000+AR78*1000+AS78*10)),"")</f>
        <v/>
      </c>
      <c r="AW78" s="14" t="str">
        <f>IF(J78="м",IF(AE78="","",SUM(AE78*1000000+AQ78*10000+AR78*1000+AS78*10)),"")</f>
        <v/>
      </c>
      <c r="AX78" s="28"/>
      <c r="AY78" s="28"/>
      <c r="AZ78" s="28"/>
      <c r="BA78" s="28"/>
      <c r="BB78" s="28"/>
      <c r="BC78" s="28"/>
      <c r="BD78" s="28"/>
      <c r="BE78" s="28"/>
      <c r="BF78" s="50"/>
      <c r="BG78" s="28"/>
      <c r="BH78" s="28"/>
      <c r="BI78" s="28"/>
      <c r="BJ78" s="28"/>
      <c r="BK78" s="28"/>
    </row>
    <row r="79" spans="2:63" x14ac:dyDescent="0.2">
      <c r="B79" s="4">
        <v>68</v>
      </c>
      <c r="C79" s="66"/>
      <c r="D79" s="67"/>
      <c r="E79" s="67"/>
      <c r="F79" s="67"/>
      <c r="G79" s="67"/>
      <c r="H79" s="67"/>
      <c r="I79" s="67"/>
      <c r="J79" s="6"/>
      <c r="K79" s="35"/>
      <c r="L79" s="36"/>
      <c r="M79" s="36"/>
      <c r="N79" s="36"/>
      <c r="O79" s="37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1" t="str">
        <f t="shared" si="72"/>
        <v/>
      </c>
      <c r="AF79" s="1" t="str">
        <f t="shared" si="70"/>
        <v/>
      </c>
      <c r="AG79" s="1" t="str">
        <f t="shared" si="71"/>
        <v/>
      </c>
      <c r="AH79" s="52"/>
      <c r="AI79" s="55"/>
      <c r="AL79" s="17">
        <f>SUM(P79:R79)</f>
        <v>0</v>
      </c>
      <c r="AM79" s="17">
        <f>SUM(S79:U79)</f>
        <v>0</v>
      </c>
      <c r="AN79" s="17">
        <f>SUM(V79:X79)</f>
        <v>0</v>
      </c>
      <c r="AO79" s="17">
        <f>SUM(Y79:AA79)</f>
        <v>0</v>
      </c>
      <c r="AP79" s="17">
        <f>SUM(AB79:AD79)</f>
        <v>0</v>
      </c>
      <c r="AQ79" s="14">
        <f t="shared" si="44"/>
        <v>0</v>
      </c>
      <c r="AR79" s="14">
        <f t="shared" si="73"/>
        <v>0</v>
      </c>
      <c r="AS79" s="14">
        <f t="shared" si="74"/>
        <v>0</v>
      </c>
      <c r="AT79" s="14" t="str">
        <f>IF(J79="ж",AE79,"")</f>
        <v/>
      </c>
      <c r="AU79" s="14" t="str">
        <f>IF(J79="м",AE79,"")</f>
        <v/>
      </c>
      <c r="AV79" s="14" t="str">
        <f>IF(J79="ж",IF(AE79="","",SUM(AE79*1000000+AQ79*10000+AR79*1000+AS79*10)),"")</f>
        <v/>
      </c>
      <c r="AW79" s="14" t="str">
        <f>IF(J79="м",IF(AE79="","",SUM(AE79*1000000+AQ79*10000+AR79*1000+AS79*10)),"")</f>
        <v/>
      </c>
      <c r="AX79" s="28"/>
      <c r="AY79" s="28"/>
      <c r="AZ79" s="28"/>
      <c r="BA79" s="28"/>
      <c r="BB79" s="28"/>
      <c r="BC79" s="28"/>
      <c r="BD79" s="28"/>
      <c r="BE79" s="28"/>
      <c r="BF79" s="50"/>
      <c r="BG79" s="28"/>
      <c r="BH79" s="28"/>
      <c r="BI79" s="28"/>
      <c r="BJ79" s="28"/>
      <c r="BK79" s="28"/>
    </row>
    <row r="80" spans="2:63" x14ac:dyDescent="0.2">
      <c r="B80" s="4">
        <v>69</v>
      </c>
      <c r="C80" s="66"/>
      <c r="D80" s="67"/>
      <c r="E80" s="67"/>
      <c r="F80" s="67"/>
      <c r="G80" s="67"/>
      <c r="H80" s="67"/>
      <c r="I80" s="67"/>
      <c r="J80" s="6"/>
      <c r="K80" s="35"/>
      <c r="L80" s="36"/>
      <c r="M80" s="36"/>
      <c r="N80" s="36"/>
      <c r="O80" s="37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1" t="str">
        <f t="shared" si="72"/>
        <v/>
      </c>
      <c r="AF80" s="1" t="str">
        <f t="shared" si="70"/>
        <v/>
      </c>
      <c r="AG80" s="1" t="str">
        <f t="shared" si="71"/>
        <v/>
      </c>
      <c r="AH80" s="52"/>
      <c r="AI80" s="55"/>
      <c r="AL80" s="17">
        <f>SUM(P80:R80)</f>
        <v>0</v>
      </c>
      <c r="AM80" s="17">
        <f>SUM(S80:U80)</f>
        <v>0</v>
      </c>
      <c r="AN80" s="17">
        <f>SUM(V80:X80)</f>
        <v>0</v>
      </c>
      <c r="AO80" s="17">
        <f>SUM(Y80:AA80)</f>
        <v>0</v>
      </c>
      <c r="AP80" s="17">
        <f>SUM(AB80:AD80)</f>
        <v>0</v>
      </c>
      <c r="AQ80" s="14">
        <f t="shared" si="44"/>
        <v>0</v>
      </c>
      <c r="AR80" s="14">
        <f t="shared" si="73"/>
        <v>0</v>
      </c>
      <c r="AS80" s="14">
        <f t="shared" si="74"/>
        <v>0</v>
      </c>
      <c r="AT80" s="14" t="str">
        <f>IF(J80="ж",AE80,"")</f>
        <v/>
      </c>
      <c r="AU80" s="14" t="str">
        <f>IF(J80="м",AE80,"")</f>
        <v/>
      </c>
      <c r="AV80" s="14" t="str">
        <f>IF(J80="ж",IF(AE80="","",SUM(AE80*1000000+AQ80*10000+AR80*1000+AS80*10)),"")</f>
        <v/>
      </c>
      <c r="AW80" s="14" t="str">
        <f>IF(J80="м",IF(AE80="","",SUM(AE80*1000000+AQ80*10000+AR80*1000+AS80*10)),"")</f>
        <v/>
      </c>
      <c r="AX80" s="28"/>
      <c r="AY80" s="28"/>
      <c r="AZ80" s="28"/>
      <c r="BA80" s="28"/>
      <c r="BB80" s="28"/>
      <c r="BC80" s="28"/>
      <c r="BD80" s="28"/>
      <c r="BE80" s="28"/>
      <c r="BF80" s="50"/>
      <c r="BG80" s="28"/>
      <c r="BH80" s="28"/>
      <c r="BI80" s="28"/>
      <c r="BJ80" s="28"/>
      <c r="BK80" s="28"/>
    </row>
    <row r="81" spans="2:63" x14ac:dyDescent="0.2">
      <c r="B81" s="4">
        <v>70</v>
      </c>
      <c r="C81" s="66"/>
      <c r="D81" s="67"/>
      <c r="E81" s="67"/>
      <c r="F81" s="67"/>
      <c r="G81" s="67"/>
      <c r="H81" s="67"/>
      <c r="I81" s="67"/>
      <c r="J81" s="6"/>
      <c r="K81" s="38"/>
      <c r="L81" s="39"/>
      <c r="M81" s="39"/>
      <c r="N81" s="39"/>
      <c r="O81" s="40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1" t="str">
        <f t="shared" si="72"/>
        <v/>
      </c>
      <c r="AF81" s="1" t="str">
        <f t="shared" si="70"/>
        <v/>
      </c>
      <c r="AG81" s="1" t="str">
        <f t="shared" si="71"/>
        <v/>
      </c>
      <c r="AH81" s="53"/>
      <c r="AI81" s="56"/>
      <c r="AL81" s="17">
        <f>SUM(P81:R81)</f>
        <v>0</v>
      </c>
      <c r="AM81" s="17">
        <f>SUM(S81:U81)</f>
        <v>0</v>
      </c>
      <c r="AN81" s="17">
        <f>SUM(V81:X81)</f>
        <v>0</v>
      </c>
      <c r="AO81" s="17">
        <f>SUM(Y81:AA81)</f>
        <v>0</v>
      </c>
      <c r="AP81" s="17">
        <f>SUM(AB81:AD81)</f>
        <v>0</v>
      </c>
      <c r="AQ81" s="14">
        <f t="shared" si="44"/>
        <v>0</v>
      </c>
      <c r="AR81" s="14">
        <f t="shared" si="73"/>
        <v>0</v>
      </c>
      <c r="AS81" s="14">
        <f t="shared" si="74"/>
        <v>0</v>
      </c>
      <c r="AT81" s="14" t="str">
        <f>IF(J81="ж",AE81,"")</f>
        <v/>
      </c>
      <c r="AU81" s="14" t="str">
        <f>IF(J81="м",AE81,"")</f>
        <v/>
      </c>
      <c r="AV81" s="14" t="str">
        <f>IF(J81="ж",IF(AE81="","",SUM(AE81*1000000+AQ81*10000+AR81*1000+AS81*10)),"")</f>
        <v/>
      </c>
      <c r="AW81" s="14" t="str">
        <f>IF(J81="м",IF(AE81="","",SUM(AE81*1000000+AQ81*10000+AR81*1000+AS81*10)),"")</f>
        <v/>
      </c>
      <c r="AX81" s="28"/>
      <c r="AY81" s="28"/>
      <c r="AZ81" s="28"/>
      <c r="BA81" s="28"/>
      <c r="BB81" s="28"/>
      <c r="BC81" s="28"/>
      <c r="BD81" s="28"/>
      <c r="BE81" s="28"/>
      <c r="BF81" s="50"/>
      <c r="BG81" s="28"/>
      <c r="BH81" s="28"/>
      <c r="BI81" s="28"/>
      <c r="BJ81" s="28"/>
      <c r="BK81" s="28"/>
    </row>
    <row r="82" spans="2:63" x14ac:dyDescent="0.2">
      <c r="B82" s="4">
        <v>71</v>
      </c>
      <c r="C82" s="66"/>
      <c r="D82" s="67"/>
      <c r="E82" s="67"/>
      <c r="F82" s="67"/>
      <c r="G82" s="67"/>
      <c r="H82" s="67"/>
      <c r="I82" s="67"/>
      <c r="J82" s="6"/>
      <c r="K82" s="32"/>
      <c r="L82" s="33"/>
      <c r="M82" s="33"/>
      <c r="N82" s="33"/>
      <c r="O82" s="34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1" t="str">
        <f t="shared" si="72"/>
        <v/>
      </c>
      <c r="AF82" s="1" t="str">
        <f t="shared" si="70"/>
        <v/>
      </c>
      <c r="AG82" s="1" t="str">
        <f t="shared" si="71"/>
        <v/>
      </c>
      <c r="AH82" s="51" t="str">
        <f>IF(SUM(AE82:AE86)=0,"",SUM(BF82+BG82+BH82))</f>
        <v/>
      </c>
      <c r="AI82" s="54" t="str">
        <f>IF(AH82="","",RANK(BK82,$BK$12:$BK$151))</f>
        <v/>
      </c>
      <c r="AL82" s="17">
        <f>SUM(P82:R82)</f>
        <v>0</v>
      </c>
      <c r="AM82" s="17">
        <f>SUM(S82:U82)</f>
        <v>0</v>
      </c>
      <c r="AN82" s="17">
        <f>SUM(V82:X82)</f>
        <v>0</v>
      </c>
      <c r="AO82" s="17">
        <f>SUM(Y82:AA82)</f>
        <v>0</v>
      </c>
      <c r="AP82" s="17">
        <f>SUM(AB82:AD82)</f>
        <v>0</v>
      </c>
      <c r="AQ82" s="14">
        <f t="shared" ref="AQ82:AQ113" si="80">LARGE(AL82:AP82,1)</f>
        <v>0</v>
      </c>
      <c r="AR82" s="14">
        <f t="shared" si="73"/>
        <v>0</v>
      </c>
      <c r="AS82" s="14">
        <f t="shared" si="74"/>
        <v>0</v>
      </c>
      <c r="AT82" s="14" t="str">
        <f>IF(J82="ж",AE82,"")</f>
        <v/>
      </c>
      <c r="AU82" s="14" t="str">
        <f>IF(J82="м",AE82,"")</f>
        <v/>
      </c>
      <c r="AV82" s="14" t="str">
        <f>IF(J82="ж",IF(AE82="","",SUM(AE82*1000000+AQ82*10000+AR82*1000+AS82*10)),"")</f>
        <v/>
      </c>
      <c r="AW82" s="14" t="str">
        <f>IF(J82="м",IF(AE82="","",SUM(AE82*1000000+AQ82*10000+AR82*1000+AS82*10)),"")</f>
        <v/>
      </c>
      <c r="AX82" s="28">
        <f>IFERROR(LARGE(AT82:AT86,1),0)</f>
        <v>0</v>
      </c>
      <c r="AY82" s="28">
        <f>IFERROR(LARGE(AU82:AU86,1),0)</f>
        <v>0</v>
      </c>
      <c r="AZ82" s="28">
        <f>IFERROR(LARGE(AT82:AT86,2),0)</f>
        <v>0</v>
      </c>
      <c r="BA82" s="28">
        <f>IFERROR(LARGE(AU82:AU86,2),0)</f>
        <v>0</v>
      </c>
      <c r="BB82" s="28">
        <f>IFERROR(LARGE(AT82:AT86,3),0)</f>
        <v>0</v>
      </c>
      <c r="BC82" s="28">
        <f>IFERROR(LARGE(AU82:AU86,3),0)</f>
        <v>0</v>
      </c>
      <c r="BD82" s="28">
        <f>IFERROR(LARGE(AT82:AT86,4),0)</f>
        <v>0</v>
      </c>
      <c r="BE82" s="28">
        <f>IFERROR(LARGE(AU82:AU86,4),0)</f>
        <v>0</v>
      </c>
      <c r="BF82" s="50">
        <f t="shared" ref="BF82" si="81">IFERROR(LARGE(AX82:AY86,1),0)</f>
        <v>0</v>
      </c>
      <c r="BG82" s="28">
        <f t="shared" ref="BG82" si="82">IFERROR(LARGE(AX82:AY86,2),0)</f>
        <v>0</v>
      </c>
      <c r="BH82" s="28">
        <f t="shared" ref="BH82" si="83">IFERROR(LARGE(AZ82:BE86,1),0)</f>
        <v>0</v>
      </c>
      <c r="BI82" s="28">
        <f t="shared" ref="BI82" si="84">IFERROR(LARGE(AZ82:BE86,2),0)</f>
        <v>0</v>
      </c>
      <c r="BJ82" s="28">
        <f t="shared" ref="BJ82" si="85">IFERROR(LARGE(AZ82:BE86,3),0)</f>
        <v>0</v>
      </c>
      <c r="BK82" s="28" t="str">
        <f>IF(AH82="","",SUM(AH82*100000000+BF82*100000+BG82*1000+BH82*10))</f>
        <v/>
      </c>
    </row>
    <row r="83" spans="2:63" x14ac:dyDescent="0.2">
      <c r="B83" s="4">
        <v>72</v>
      </c>
      <c r="C83" s="66"/>
      <c r="D83" s="67"/>
      <c r="E83" s="67"/>
      <c r="F83" s="67"/>
      <c r="G83" s="67"/>
      <c r="H83" s="67"/>
      <c r="I83" s="67"/>
      <c r="J83" s="6"/>
      <c r="K83" s="35"/>
      <c r="L83" s="36"/>
      <c r="M83" s="36"/>
      <c r="N83" s="36"/>
      <c r="O83" s="37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1" t="str">
        <f t="shared" si="72"/>
        <v/>
      </c>
      <c r="AF83" s="1" t="str">
        <f t="shared" si="70"/>
        <v/>
      </c>
      <c r="AG83" s="1" t="str">
        <f t="shared" si="71"/>
        <v/>
      </c>
      <c r="AH83" s="52"/>
      <c r="AI83" s="55"/>
      <c r="AL83" s="17">
        <f>SUM(P83:R83)</f>
        <v>0</v>
      </c>
      <c r="AM83" s="17">
        <f>SUM(S83:U83)</f>
        <v>0</v>
      </c>
      <c r="AN83" s="17">
        <f>SUM(V83:X83)</f>
        <v>0</v>
      </c>
      <c r="AO83" s="17">
        <f>SUM(Y83:AA83)</f>
        <v>0</v>
      </c>
      <c r="AP83" s="17">
        <f>SUM(AB83:AD83)</f>
        <v>0</v>
      </c>
      <c r="AQ83" s="14">
        <f t="shared" si="80"/>
        <v>0</v>
      </c>
      <c r="AR83" s="14">
        <f t="shared" si="73"/>
        <v>0</v>
      </c>
      <c r="AS83" s="14">
        <f t="shared" si="74"/>
        <v>0</v>
      </c>
      <c r="AT83" s="14" t="str">
        <f>IF(J83="ж",AE83,"")</f>
        <v/>
      </c>
      <c r="AU83" s="14" t="str">
        <f>IF(J83="м",AE83,"")</f>
        <v/>
      </c>
      <c r="AV83" s="14" t="str">
        <f>IF(J83="ж",IF(AE83="","",SUM(AE83*1000000+AQ83*10000+AR83*1000+AS83*10)),"")</f>
        <v/>
      </c>
      <c r="AW83" s="14" t="str">
        <f>IF(J83="м",IF(AE83="","",SUM(AE83*1000000+AQ83*10000+AR83*1000+AS83*10)),"")</f>
        <v/>
      </c>
      <c r="AX83" s="28"/>
      <c r="AY83" s="28"/>
      <c r="AZ83" s="28"/>
      <c r="BA83" s="28"/>
      <c r="BB83" s="28"/>
      <c r="BC83" s="28"/>
      <c r="BD83" s="28"/>
      <c r="BE83" s="28"/>
      <c r="BF83" s="50"/>
      <c r="BG83" s="28"/>
      <c r="BH83" s="28"/>
      <c r="BI83" s="28"/>
      <c r="BJ83" s="28"/>
      <c r="BK83" s="28"/>
    </row>
    <row r="84" spans="2:63" x14ac:dyDescent="0.2">
      <c r="B84" s="4">
        <v>73</v>
      </c>
      <c r="C84" s="66"/>
      <c r="D84" s="67"/>
      <c r="E84" s="67"/>
      <c r="F84" s="67"/>
      <c r="G84" s="67"/>
      <c r="H84" s="67"/>
      <c r="I84" s="67"/>
      <c r="J84" s="6"/>
      <c r="K84" s="35"/>
      <c r="L84" s="36"/>
      <c r="M84" s="36"/>
      <c r="N84" s="36"/>
      <c r="O84" s="37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1" t="str">
        <f t="shared" si="72"/>
        <v/>
      </c>
      <c r="AF84" s="1" t="str">
        <f t="shared" si="70"/>
        <v/>
      </c>
      <c r="AG84" s="1" t="str">
        <f t="shared" si="71"/>
        <v/>
      </c>
      <c r="AH84" s="52"/>
      <c r="AI84" s="55"/>
      <c r="AL84" s="17">
        <f>SUM(P84:R84)</f>
        <v>0</v>
      </c>
      <c r="AM84" s="17">
        <f>SUM(S84:U84)</f>
        <v>0</v>
      </c>
      <c r="AN84" s="17">
        <f>SUM(V84:X84)</f>
        <v>0</v>
      </c>
      <c r="AO84" s="17">
        <f>SUM(Y84:AA84)</f>
        <v>0</v>
      </c>
      <c r="AP84" s="17">
        <f>SUM(AB84:AD84)</f>
        <v>0</v>
      </c>
      <c r="AQ84" s="14">
        <f t="shared" si="80"/>
        <v>0</v>
      </c>
      <c r="AR84" s="14">
        <f t="shared" si="73"/>
        <v>0</v>
      </c>
      <c r="AS84" s="14">
        <f t="shared" si="74"/>
        <v>0</v>
      </c>
      <c r="AT84" s="14" t="str">
        <f>IF(J84="ж",AE84,"")</f>
        <v/>
      </c>
      <c r="AU84" s="14" t="str">
        <f>IF(J84="м",AE84,"")</f>
        <v/>
      </c>
      <c r="AV84" s="14" t="str">
        <f>IF(J84="ж",IF(AE84="","",SUM(AE84*1000000+AQ84*10000+AR84*1000+AS84*10)),"")</f>
        <v/>
      </c>
      <c r="AW84" s="14" t="str">
        <f>IF(J84="м",IF(AE84="","",SUM(AE84*1000000+AQ84*10000+AR84*1000+AS84*10)),"")</f>
        <v/>
      </c>
      <c r="AX84" s="28"/>
      <c r="AY84" s="28"/>
      <c r="AZ84" s="28"/>
      <c r="BA84" s="28"/>
      <c r="BB84" s="28"/>
      <c r="BC84" s="28"/>
      <c r="BD84" s="28"/>
      <c r="BE84" s="28"/>
      <c r="BF84" s="50"/>
      <c r="BG84" s="28"/>
      <c r="BH84" s="28"/>
      <c r="BI84" s="28"/>
      <c r="BJ84" s="28"/>
      <c r="BK84" s="28"/>
    </row>
    <row r="85" spans="2:63" x14ac:dyDescent="0.2">
      <c r="B85" s="4">
        <v>74</v>
      </c>
      <c r="C85" s="66"/>
      <c r="D85" s="67"/>
      <c r="E85" s="67"/>
      <c r="F85" s="67"/>
      <c r="G85" s="67"/>
      <c r="H85" s="67"/>
      <c r="I85" s="67"/>
      <c r="J85" s="6"/>
      <c r="K85" s="35"/>
      <c r="L85" s="36"/>
      <c r="M85" s="36"/>
      <c r="N85" s="36"/>
      <c r="O85" s="37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1" t="str">
        <f t="shared" si="72"/>
        <v/>
      </c>
      <c r="AF85" s="1" t="str">
        <f t="shared" si="70"/>
        <v/>
      </c>
      <c r="AG85" s="1" t="str">
        <f t="shared" si="71"/>
        <v/>
      </c>
      <c r="AH85" s="52"/>
      <c r="AI85" s="55"/>
      <c r="AL85" s="17">
        <f>SUM(P85:R85)</f>
        <v>0</v>
      </c>
      <c r="AM85" s="17">
        <f>SUM(S85:U85)</f>
        <v>0</v>
      </c>
      <c r="AN85" s="17">
        <f>SUM(V85:X85)</f>
        <v>0</v>
      </c>
      <c r="AO85" s="17">
        <f>SUM(Y85:AA85)</f>
        <v>0</v>
      </c>
      <c r="AP85" s="17">
        <f>SUM(AB85:AD85)</f>
        <v>0</v>
      </c>
      <c r="AQ85" s="14">
        <f t="shared" si="80"/>
        <v>0</v>
      </c>
      <c r="AR85" s="14">
        <f t="shared" si="73"/>
        <v>0</v>
      </c>
      <c r="AS85" s="14">
        <f t="shared" si="74"/>
        <v>0</v>
      </c>
      <c r="AT85" s="14" t="str">
        <f>IF(J85="ж",AE85,"")</f>
        <v/>
      </c>
      <c r="AU85" s="14" t="str">
        <f>IF(J85="м",AE85,"")</f>
        <v/>
      </c>
      <c r="AV85" s="14" t="str">
        <f>IF(J85="ж",IF(AE85="","",SUM(AE85*1000000+AQ85*10000+AR85*1000+AS85*10)),"")</f>
        <v/>
      </c>
      <c r="AW85" s="14" t="str">
        <f>IF(J85="м",IF(AE85="","",SUM(AE85*1000000+AQ85*10000+AR85*1000+AS85*10)),"")</f>
        <v/>
      </c>
      <c r="AX85" s="28"/>
      <c r="AY85" s="28"/>
      <c r="AZ85" s="28"/>
      <c r="BA85" s="28"/>
      <c r="BB85" s="28"/>
      <c r="BC85" s="28"/>
      <c r="BD85" s="28"/>
      <c r="BE85" s="28"/>
      <c r="BF85" s="50"/>
      <c r="BG85" s="28"/>
      <c r="BH85" s="28"/>
      <c r="BI85" s="28"/>
      <c r="BJ85" s="28"/>
      <c r="BK85" s="28"/>
    </row>
    <row r="86" spans="2:63" x14ac:dyDescent="0.2">
      <c r="B86" s="4">
        <v>75</v>
      </c>
      <c r="C86" s="66"/>
      <c r="D86" s="67"/>
      <c r="E86" s="67"/>
      <c r="F86" s="67"/>
      <c r="G86" s="67"/>
      <c r="H86" s="67"/>
      <c r="I86" s="67"/>
      <c r="J86" s="6"/>
      <c r="K86" s="38"/>
      <c r="L86" s="39"/>
      <c r="M86" s="39"/>
      <c r="N86" s="39"/>
      <c r="O86" s="40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1" t="str">
        <f t="shared" si="72"/>
        <v/>
      </c>
      <c r="AF86" s="1" t="str">
        <f t="shared" si="70"/>
        <v/>
      </c>
      <c r="AG86" s="1" t="str">
        <f t="shared" si="71"/>
        <v/>
      </c>
      <c r="AH86" s="53"/>
      <c r="AI86" s="56"/>
      <c r="AL86" s="17">
        <f>SUM(P86:R86)</f>
        <v>0</v>
      </c>
      <c r="AM86" s="17">
        <f>SUM(S86:U86)</f>
        <v>0</v>
      </c>
      <c r="AN86" s="17">
        <f>SUM(V86:X86)</f>
        <v>0</v>
      </c>
      <c r="AO86" s="17">
        <f>SUM(Y86:AA86)</f>
        <v>0</v>
      </c>
      <c r="AP86" s="17">
        <f>SUM(AB86:AD86)</f>
        <v>0</v>
      </c>
      <c r="AQ86" s="14">
        <f t="shared" si="80"/>
        <v>0</v>
      </c>
      <c r="AR86" s="14">
        <f t="shared" si="73"/>
        <v>0</v>
      </c>
      <c r="AS86" s="14">
        <f t="shared" si="74"/>
        <v>0</v>
      </c>
      <c r="AT86" s="14" t="str">
        <f>IF(J86="ж",AE86,"")</f>
        <v/>
      </c>
      <c r="AU86" s="14" t="str">
        <f>IF(J86="м",AE86,"")</f>
        <v/>
      </c>
      <c r="AV86" s="14" t="str">
        <f>IF(J86="ж",IF(AE86="","",SUM(AE86*1000000+AQ86*10000+AR86*1000+AS86*10)),"")</f>
        <v/>
      </c>
      <c r="AW86" s="14" t="str">
        <f>IF(J86="м",IF(AE86="","",SUM(AE86*1000000+AQ86*10000+AR86*1000+AS86*10)),"")</f>
        <v/>
      </c>
      <c r="AX86" s="28"/>
      <c r="AY86" s="28"/>
      <c r="AZ86" s="28"/>
      <c r="BA86" s="28"/>
      <c r="BB86" s="28"/>
      <c r="BC86" s="28"/>
      <c r="BD86" s="28"/>
      <c r="BE86" s="28"/>
      <c r="BF86" s="50"/>
      <c r="BG86" s="28"/>
      <c r="BH86" s="28"/>
      <c r="BI86" s="28"/>
      <c r="BJ86" s="28"/>
      <c r="BK86" s="28"/>
    </row>
    <row r="87" spans="2:63" x14ac:dyDescent="0.2">
      <c r="B87" s="4">
        <v>76</v>
      </c>
      <c r="C87" s="66"/>
      <c r="D87" s="67"/>
      <c r="E87" s="67"/>
      <c r="F87" s="67"/>
      <c r="G87" s="67"/>
      <c r="H87" s="67"/>
      <c r="I87" s="67"/>
      <c r="J87" s="6"/>
      <c r="K87" s="32"/>
      <c r="L87" s="33"/>
      <c r="M87" s="33"/>
      <c r="N87" s="33"/>
      <c r="O87" s="34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1" t="str">
        <f t="shared" si="72"/>
        <v/>
      </c>
      <c r="AF87" s="1" t="str">
        <f t="shared" si="70"/>
        <v/>
      </c>
      <c r="AG87" s="1" t="str">
        <f t="shared" si="71"/>
        <v/>
      </c>
      <c r="AH87" s="51" t="str">
        <f>IF(SUM(AE87:AE91)=0,"",SUM(BF87+BG87+BH87))</f>
        <v/>
      </c>
      <c r="AI87" s="54" t="str">
        <f>IF(AH87="","",RANK(BK87,$BK$12:$BK$151))</f>
        <v/>
      </c>
      <c r="AL87" s="17">
        <f>SUM(P87:R87)</f>
        <v>0</v>
      </c>
      <c r="AM87" s="17">
        <f>SUM(S87:U87)</f>
        <v>0</v>
      </c>
      <c r="AN87" s="17">
        <f>SUM(V87:X87)</f>
        <v>0</v>
      </c>
      <c r="AO87" s="17">
        <f>SUM(Y87:AA87)</f>
        <v>0</v>
      </c>
      <c r="AP87" s="17">
        <f>SUM(AB87:AD87)</f>
        <v>0</v>
      </c>
      <c r="AQ87" s="14">
        <f t="shared" si="80"/>
        <v>0</v>
      </c>
      <c r="AR87" s="14">
        <f t="shared" si="73"/>
        <v>0</v>
      </c>
      <c r="AS87" s="14">
        <f t="shared" si="74"/>
        <v>0</v>
      </c>
      <c r="AT87" s="14" t="str">
        <f>IF(J87="ж",AE87,"")</f>
        <v/>
      </c>
      <c r="AU87" s="14" t="str">
        <f>IF(J87="м",AE87,"")</f>
        <v/>
      </c>
      <c r="AV87" s="14" t="str">
        <f>IF(J87="ж",IF(AE87="","",SUM(AE87*1000000+AQ87*10000+AR87*1000+AS87*10)),"")</f>
        <v/>
      </c>
      <c r="AW87" s="14" t="str">
        <f>IF(J87="м",IF(AE87="","",SUM(AE87*1000000+AQ87*10000+AR87*1000+AS87*10)),"")</f>
        <v/>
      </c>
      <c r="AX87" s="28">
        <f>IFERROR(LARGE(AT87:AT91,1),0)</f>
        <v>0</v>
      </c>
      <c r="AY87" s="28">
        <f>IFERROR(LARGE(AU87:AU91,1),0)</f>
        <v>0</v>
      </c>
      <c r="AZ87" s="28">
        <f>IFERROR(LARGE(AT87:AT91,2),0)</f>
        <v>0</v>
      </c>
      <c r="BA87" s="28">
        <f>IFERROR(LARGE(AU87:AU91,2),0)</f>
        <v>0</v>
      </c>
      <c r="BB87" s="28">
        <f>IFERROR(LARGE(AT87:AT91,3),0)</f>
        <v>0</v>
      </c>
      <c r="BC87" s="28">
        <f>IFERROR(LARGE(AU87:AU91,3),0)</f>
        <v>0</v>
      </c>
      <c r="BD87" s="28">
        <f>IFERROR(LARGE(AT87:AT91,4),0)</f>
        <v>0</v>
      </c>
      <c r="BE87" s="28">
        <f>IFERROR(LARGE(AU87:AU91,4),0)</f>
        <v>0</v>
      </c>
      <c r="BF87" s="50">
        <f t="shared" ref="BF87" si="86">IFERROR(LARGE(AX87:AY91,1),0)</f>
        <v>0</v>
      </c>
      <c r="BG87" s="28">
        <f t="shared" ref="BG87" si="87">IFERROR(LARGE(AX87:AY91,2),0)</f>
        <v>0</v>
      </c>
      <c r="BH87" s="28">
        <f t="shared" ref="BH87" si="88">IFERROR(LARGE(AZ87:BE91,1),0)</f>
        <v>0</v>
      </c>
      <c r="BI87" s="28">
        <f t="shared" ref="BI87" si="89">IFERROR(LARGE(AZ87:BE91,2),0)</f>
        <v>0</v>
      </c>
      <c r="BJ87" s="28">
        <f t="shared" ref="BJ87" si="90">IFERROR(LARGE(AZ87:BE91,3),0)</f>
        <v>0</v>
      </c>
      <c r="BK87" s="28" t="str">
        <f>IF(AH87="","",SUM(AH87*100000000+BF87*100000+BG87*1000+BH87*10))</f>
        <v/>
      </c>
    </row>
    <row r="88" spans="2:63" x14ac:dyDescent="0.2">
      <c r="B88" s="4">
        <v>77</v>
      </c>
      <c r="C88" s="66"/>
      <c r="D88" s="67"/>
      <c r="E88" s="67"/>
      <c r="F88" s="67"/>
      <c r="G88" s="67"/>
      <c r="H88" s="67"/>
      <c r="I88" s="67"/>
      <c r="J88" s="6"/>
      <c r="K88" s="35"/>
      <c r="L88" s="36"/>
      <c r="M88" s="36"/>
      <c r="N88" s="36"/>
      <c r="O88" s="37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1" t="str">
        <f t="shared" si="72"/>
        <v/>
      </c>
      <c r="AF88" s="1" t="str">
        <f t="shared" si="70"/>
        <v/>
      </c>
      <c r="AG88" s="1" t="str">
        <f t="shared" si="71"/>
        <v/>
      </c>
      <c r="AH88" s="52"/>
      <c r="AI88" s="55"/>
      <c r="AL88" s="17">
        <f>SUM(P88:R88)</f>
        <v>0</v>
      </c>
      <c r="AM88" s="17">
        <f>SUM(S88:U88)</f>
        <v>0</v>
      </c>
      <c r="AN88" s="17">
        <f>SUM(V88:X88)</f>
        <v>0</v>
      </c>
      <c r="AO88" s="17">
        <f>SUM(Y88:AA88)</f>
        <v>0</v>
      </c>
      <c r="AP88" s="17">
        <f>SUM(AB88:AD88)</f>
        <v>0</v>
      </c>
      <c r="AQ88" s="14">
        <f t="shared" si="80"/>
        <v>0</v>
      </c>
      <c r="AR88" s="14">
        <f t="shared" si="73"/>
        <v>0</v>
      </c>
      <c r="AS88" s="14">
        <f t="shared" si="74"/>
        <v>0</v>
      </c>
      <c r="AT88" s="14" t="str">
        <f>IF(J88="ж",AE88,"")</f>
        <v/>
      </c>
      <c r="AU88" s="14" t="str">
        <f>IF(J88="м",AE88,"")</f>
        <v/>
      </c>
      <c r="AV88" s="14" t="str">
        <f>IF(J88="ж",IF(AE88="","",SUM(AE88*1000000+AQ88*10000+AR88*1000+AS88*10)),"")</f>
        <v/>
      </c>
      <c r="AW88" s="14" t="str">
        <f>IF(J88="м",IF(AE88="","",SUM(AE88*1000000+AQ88*10000+AR88*1000+AS88*10)),"")</f>
        <v/>
      </c>
      <c r="AX88" s="28"/>
      <c r="AY88" s="28"/>
      <c r="AZ88" s="28"/>
      <c r="BA88" s="28"/>
      <c r="BB88" s="28"/>
      <c r="BC88" s="28"/>
      <c r="BD88" s="28"/>
      <c r="BE88" s="28"/>
      <c r="BF88" s="50"/>
      <c r="BG88" s="28"/>
      <c r="BH88" s="28"/>
      <c r="BI88" s="28"/>
      <c r="BJ88" s="28"/>
      <c r="BK88" s="28"/>
    </row>
    <row r="89" spans="2:63" x14ac:dyDescent="0.2">
      <c r="B89" s="4">
        <v>78</v>
      </c>
      <c r="C89" s="66"/>
      <c r="D89" s="67"/>
      <c r="E89" s="67"/>
      <c r="F89" s="67"/>
      <c r="G89" s="67"/>
      <c r="H89" s="67"/>
      <c r="I89" s="67"/>
      <c r="J89" s="6"/>
      <c r="K89" s="35"/>
      <c r="L89" s="36"/>
      <c r="M89" s="36"/>
      <c r="N89" s="36"/>
      <c r="O89" s="37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1" t="str">
        <f t="shared" si="72"/>
        <v/>
      </c>
      <c r="AF89" s="1" t="str">
        <f t="shared" si="70"/>
        <v/>
      </c>
      <c r="AG89" s="1" t="str">
        <f t="shared" si="71"/>
        <v/>
      </c>
      <c r="AH89" s="52"/>
      <c r="AI89" s="55"/>
      <c r="AL89" s="17">
        <f>SUM(P89:R89)</f>
        <v>0</v>
      </c>
      <c r="AM89" s="17">
        <f>SUM(S89:U89)</f>
        <v>0</v>
      </c>
      <c r="AN89" s="17">
        <f>SUM(V89:X89)</f>
        <v>0</v>
      </c>
      <c r="AO89" s="17">
        <f>SUM(Y89:AA89)</f>
        <v>0</v>
      </c>
      <c r="AP89" s="17">
        <f>SUM(AB89:AD89)</f>
        <v>0</v>
      </c>
      <c r="AQ89" s="14">
        <f t="shared" si="80"/>
        <v>0</v>
      </c>
      <c r="AR89" s="14">
        <f t="shared" si="73"/>
        <v>0</v>
      </c>
      <c r="AS89" s="14">
        <f t="shared" si="74"/>
        <v>0</v>
      </c>
      <c r="AT89" s="14" t="str">
        <f>IF(J89="ж",AE89,"")</f>
        <v/>
      </c>
      <c r="AU89" s="14" t="str">
        <f>IF(J89="м",AE89,"")</f>
        <v/>
      </c>
      <c r="AV89" s="14" t="str">
        <f>IF(J89="ж",IF(AE89="","",SUM(AE89*1000000+AQ89*10000+AR89*1000+AS89*10)),"")</f>
        <v/>
      </c>
      <c r="AW89" s="14" t="str">
        <f>IF(J89="м",IF(AE89="","",SUM(AE89*1000000+AQ89*10000+AR89*1000+AS89*10)),"")</f>
        <v/>
      </c>
      <c r="AX89" s="28"/>
      <c r="AY89" s="28"/>
      <c r="AZ89" s="28"/>
      <c r="BA89" s="28"/>
      <c r="BB89" s="28"/>
      <c r="BC89" s="28"/>
      <c r="BD89" s="28"/>
      <c r="BE89" s="28"/>
      <c r="BF89" s="50"/>
      <c r="BG89" s="28"/>
      <c r="BH89" s="28"/>
      <c r="BI89" s="28"/>
      <c r="BJ89" s="28"/>
      <c r="BK89" s="28"/>
    </row>
    <row r="90" spans="2:63" x14ac:dyDescent="0.2">
      <c r="B90" s="4">
        <v>79</v>
      </c>
      <c r="C90" s="66"/>
      <c r="D90" s="67"/>
      <c r="E90" s="67"/>
      <c r="F90" s="67"/>
      <c r="G90" s="67"/>
      <c r="H90" s="67"/>
      <c r="I90" s="67"/>
      <c r="J90" s="6"/>
      <c r="K90" s="35"/>
      <c r="L90" s="36"/>
      <c r="M90" s="36"/>
      <c r="N90" s="36"/>
      <c r="O90" s="37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1" t="str">
        <f t="shared" si="72"/>
        <v/>
      </c>
      <c r="AF90" s="1" t="str">
        <f t="shared" si="70"/>
        <v/>
      </c>
      <c r="AG90" s="1" t="str">
        <f t="shared" si="71"/>
        <v/>
      </c>
      <c r="AH90" s="52"/>
      <c r="AI90" s="55"/>
      <c r="AL90" s="17">
        <f>SUM(P90:R90)</f>
        <v>0</v>
      </c>
      <c r="AM90" s="17">
        <f>SUM(S90:U90)</f>
        <v>0</v>
      </c>
      <c r="AN90" s="17">
        <f>SUM(V90:X90)</f>
        <v>0</v>
      </c>
      <c r="AO90" s="17">
        <f>SUM(Y90:AA90)</f>
        <v>0</v>
      </c>
      <c r="AP90" s="17">
        <f>SUM(AB90:AD90)</f>
        <v>0</v>
      </c>
      <c r="AQ90" s="14">
        <f t="shared" si="80"/>
        <v>0</v>
      </c>
      <c r="AR90" s="14">
        <f t="shared" si="73"/>
        <v>0</v>
      </c>
      <c r="AS90" s="14">
        <f t="shared" si="74"/>
        <v>0</v>
      </c>
      <c r="AT90" s="14" t="str">
        <f>IF(J90="ж",AE90,"")</f>
        <v/>
      </c>
      <c r="AU90" s="14" t="str">
        <f>IF(J90="м",AE90,"")</f>
        <v/>
      </c>
      <c r="AV90" s="14" t="str">
        <f>IF(J90="ж",IF(AE90="","",SUM(AE90*1000000+AQ90*10000+AR90*1000+AS90*10)),"")</f>
        <v/>
      </c>
      <c r="AW90" s="14" t="str">
        <f>IF(J90="м",IF(AE90="","",SUM(AE90*1000000+AQ90*10000+AR90*1000+AS90*10)),"")</f>
        <v/>
      </c>
      <c r="AX90" s="28"/>
      <c r="AY90" s="28"/>
      <c r="AZ90" s="28"/>
      <c r="BA90" s="28"/>
      <c r="BB90" s="28"/>
      <c r="BC90" s="28"/>
      <c r="BD90" s="28"/>
      <c r="BE90" s="28"/>
      <c r="BF90" s="50"/>
      <c r="BG90" s="28"/>
      <c r="BH90" s="28"/>
      <c r="BI90" s="28"/>
      <c r="BJ90" s="28"/>
      <c r="BK90" s="28"/>
    </row>
    <row r="91" spans="2:63" x14ac:dyDescent="0.2">
      <c r="B91" s="4">
        <v>80</v>
      </c>
      <c r="C91" s="66"/>
      <c r="D91" s="67"/>
      <c r="E91" s="67"/>
      <c r="F91" s="67"/>
      <c r="G91" s="67"/>
      <c r="H91" s="67"/>
      <c r="I91" s="67"/>
      <c r="J91" s="6"/>
      <c r="K91" s="38"/>
      <c r="L91" s="39"/>
      <c r="M91" s="39"/>
      <c r="N91" s="39"/>
      <c r="O91" s="40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1" t="str">
        <f t="shared" si="72"/>
        <v/>
      </c>
      <c r="AF91" s="1" t="str">
        <f t="shared" si="70"/>
        <v/>
      </c>
      <c r="AG91" s="1" t="str">
        <f t="shared" si="71"/>
        <v/>
      </c>
      <c r="AH91" s="53"/>
      <c r="AI91" s="56"/>
      <c r="AL91" s="17">
        <f>SUM(P91:R91)</f>
        <v>0</v>
      </c>
      <c r="AM91" s="17">
        <f>SUM(S91:U91)</f>
        <v>0</v>
      </c>
      <c r="AN91" s="17">
        <f>SUM(V91:X91)</f>
        <v>0</v>
      </c>
      <c r="AO91" s="17">
        <f>SUM(Y91:AA91)</f>
        <v>0</v>
      </c>
      <c r="AP91" s="17">
        <f>SUM(AB91:AD91)</f>
        <v>0</v>
      </c>
      <c r="AQ91" s="14">
        <f t="shared" si="80"/>
        <v>0</v>
      </c>
      <c r="AR91" s="14">
        <f t="shared" si="73"/>
        <v>0</v>
      </c>
      <c r="AS91" s="14">
        <f t="shared" si="74"/>
        <v>0</v>
      </c>
      <c r="AT91" s="14" t="str">
        <f>IF(J91="ж",AE91,"")</f>
        <v/>
      </c>
      <c r="AU91" s="14" t="str">
        <f>IF(J91="м",AE91,"")</f>
        <v/>
      </c>
      <c r="AV91" s="14" t="str">
        <f>IF(J91="ж",IF(AE91="","",SUM(AE91*1000000+AQ91*10000+AR91*1000+AS91*10)),"")</f>
        <v/>
      </c>
      <c r="AW91" s="14" t="str">
        <f>IF(J91="м",IF(AE91="","",SUM(AE91*1000000+AQ91*10000+AR91*1000+AS91*10)),"")</f>
        <v/>
      </c>
      <c r="AX91" s="28"/>
      <c r="AY91" s="28"/>
      <c r="AZ91" s="28"/>
      <c r="BA91" s="28"/>
      <c r="BB91" s="28"/>
      <c r="BC91" s="28"/>
      <c r="BD91" s="28"/>
      <c r="BE91" s="28"/>
      <c r="BF91" s="50"/>
      <c r="BG91" s="28"/>
      <c r="BH91" s="28"/>
      <c r="BI91" s="28"/>
      <c r="BJ91" s="28"/>
      <c r="BK91" s="28"/>
    </row>
    <row r="92" spans="2:63" x14ac:dyDescent="0.2">
      <c r="B92" s="4">
        <v>81</v>
      </c>
      <c r="C92" s="66"/>
      <c r="D92" s="67"/>
      <c r="E92" s="67"/>
      <c r="F92" s="67"/>
      <c r="G92" s="67"/>
      <c r="H92" s="67"/>
      <c r="I92" s="67"/>
      <c r="J92" s="6"/>
      <c r="K92" s="32"/>
      <c r="L92" s="33"/>
      <c r="M92" s="33"/>
      <c r="N92" s="33"/>
      <c r="O92" s="34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1" t="str">
        <f t="shared" si="72"/>
        <v/>
      </c>
      <c r="AF92" s="1" t="str">
        <f t="shared" si="70"/>
        <v/>
      </c>
      <c r="AG92" s="1" t="str">
        <f t="shared" si="71"/>
        <v/>
      </c>
      <c r="AH92" s="51" t="str">
        <f>IF(SUM(AE92:AE96)=0,"",SUM(BF92+BG92+BH92))</f>
        <v/>
      </c>
      <c r="AI92" s="54" t="str">
        <f>IF(AH92="","",RANK(BK92,$BK$12:$BK$151))</f>
        <v/>
      </c>
      <c r="AL92" s="17">
        <f>SUM(P92:R92)</f>
        <v>0</v>
      </c>
      <c r="AM92" s="17">
        <f>SUM(S92:U92)</f>
        <v>0</v>
      </c>
      <c r="AN92" s="17">
        <f>SUM(V92:X92)</f>
        <v>0</v>
      </c>
      <c r="AO92" s="17">
        <f>SUM(Y92:AA92)</f>
        <v>0</v>
      </c>
      <c r="AP92" s="17">
        <f>SUM(AB92:AD92)</f>
        <v>0</v>
      </c>
      <c r="AQ92" s="14">
        <f t="shared" si="80"/>
        <v>0</v>
      </c>
      <c r="AR92" s="14">
        <f t="shared" si="73"/>
        <v>0</v>
      </c>
      <c r="AS92" s="14">
        <f t="shared" si="74"/>
        <v>0</v>
      </c>
      <c r="AT92" s="14" t="str">
        <f>IF(J92="ж",AE92,"")</f>
        <v/>
      </c>
      <c r="AU92" s="14" t="str">
        <f>IF(J92="м",AE92,"")</f>
        <v/>
      </c>
      <c r="AV92" s="14" t="str">
        <f>IF(J92="ж",IF(AE92="","",SUM(AE92*1000000+AQ92*10000+AR92*1000+AS92*10)),"")</f>
        <v/>
      </c>
      <c r="AW92" s="14" t="str">
        <f>IF(J92="м",IF(AE92="","",SUM(AE92*1000000+AQ92*10000+AR92*1000+AS92*10)),"")</f>
        <v/>
      </c>
      <c r="AX92" s="28">
        <f>IFERROR(LARGE(AT92:AT96,1),0)</f>
        <v>0</v>
      </c>
      <c r="AY92" s="28">
        <f>IFERROR(LARGE(AU92:AU96,1),0)</f>
        <v>0</v>
      </c>
      <c r="AZ92" s="28">
        <f>IFERROR(LARGE(AT92:AT96,2),0)</f>
        <v>0</v>
      </c>
      <c r="BA92" s="28">
        <f>IFERROR(LARGE(AU92:AU96,2),0)</f>
        <v>0</v>
      </c>
      <c r="BB92" s="28">
        <f>IFERROR(LARGE(AT92:AT96,3),0)</f>
        <v>0</v>
      </c>
      <c r="BC92" s="28">
        <f>IFERROR(LARGE(AU92:AU96,3),0)</f>
        <v>0</v>
      </c>
      <c r="BD92" s="28">
        <f>IFERROR(LARGE(AT92:AT96,4),0)</f>
        <v>0</v>
      </c>
      <c r="BE92" s="28">
        <f>IFERROR(LARGE(AU92:AU96,4),0)</f>
        <v>0</v>
      </c>
      <c r="BF92" s="50">
        <f t="shared" ref="BF92" si="91">IFERROR(LARGE(AX92:AY96,1),0)</f>
        <v>0</v>
      </c>
      <c r="BG92" s="28">
        <f t="shared" ref="BG92" si="92">IFERROR(LARGE(AX92:AY96,2),0)</f>
        <v>0</v>
      </c>
      <c r="BH92" s="28">
        <f t="shared" ref="BH92" si="93">IFERROR(LARGE(AZ92:BE96,1),0)</f>
        <v>0</v>
      </c>
      <c r="BI92" s="28">
        <f t="shared" ref="BI92" si="94">IFERROR(LARGE(AZ92:BE96,2),0)</f>
        <v>0</v>
      </c>
      <c r="BJ92" s="28">
        <f t="shared" ref="BJ92" si="95">IFERROR(LARGE(AZ92:BE96,3),0)</f>
        <v>0</v>
      </c>
      <c r="BK92" s="28" t="str">
        <f>IF(AH92="","",SUM(AH92*100000000+BF92*100000+BG92*1000+BH92*10))</f>
        <v/>
      </c>
    </row>
    <row r="93" spans="2:63" x14ac:dyDescent="0.2">
      <c r="B93" s="4">
        <v>82</v>
      </c>
      <c r="C93" s="66"/>
      <c r="D93" s="67"/>
      <c r="E93" s="67"/>
      <c r="F93" s="67"/>
      <c r="G93" s="67"/>
      <c r="H93" s="67"/>
      <c r="I93" s="67"/>
      <c r="J93" s="6"/>
      <c r="K93" s="35"/>
      <c r="L93" s="36"/>
      <c r="M93" s="36"/>
      <c r="N93" s="36"/>
      <c r="O93" s="37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1" t="str">
        <f t="shared" si="72"/>
        <v/>
      </c>
      <c r="AF93" s="1" t="str">
        <f t="shared" si="70"/>
        <v/>
      </c>
      <c r="AG93" s="1" t="str">
        <f t="shared" si="71"/>
        <v/>
      </c>
      <c r="AH93" s="52"/>
      <c r="AI93" s="55"/>
      <c r="AL93" s="17">
        <f>SUM(P93:R93)</f>
        <v>0</v>
      </c>
      <c r="AM93" s="17">
        <f>SUM(S93:U93)</f>
        <v>0</v>
      </c>
      <c r="AN93" s="17">
        <f>SUM(V93:X93)</f>
        <v>0</v>
      </c>
      <c r="AO93" s="17">
        <f>SUM(Y93:AA93)</f>
        <v>0</v>
      </c>
      <c r="AP93" s="17">
        <f>SUM(AB93:AD93)</f>
        <v>0</v>
      </c>
      <c r="AQ93" s="14">
        <f t="shared" si="80"/>
        <v>0</v>
      </c>
      <c r="AR93" s="14">
        <f t="shared" si="73"/>
        <v>0</v>
      </c>
      <c r="AS93" s="14">
        <f t="shared" si="74"/>
        <v>0</v>
      </c>
      <c r="AT93" s="14" t="str">
        <f>IF(J93="ж",AE93,"")</f>
        <v/>
      </c>
      <c r="AU93" s="14" t="str">
        <f>IF(J93="м",AE93,"")</f>
        <v/>
      </c>
      <c r="AV93" s="14" t="str">
        <f>IF(J93="ж",IF(AE93="","",SUM(AE93*1000000+AQ93*10000+AR93*1000+AS93*10)),"")</f>
        <v/>
      </c>
      <c r="AW93" s="14" t="str">
        <f>IF(J93="м",IF(AE93="","",SUM(AE93*1000000+AQ93*10000+AR93*1000+AS93*10)),"")</f>
        <v/>
      </c>
      <c r="AX93" s="28"/>
      <c r="AY93" s="28"/>
      <c r="AZ93" s="28"/>
      <c r="BA93" s="28"/>
      <c r="BB93" s="28"/>
      <c r="BC93" s="28"/>
      <c r="BD93" s="28"/>
      <c r="BE93" s="28"/>
      <c r="BF93" s="50"/>
      <c r="BG93" s="28"/>
      <c r="BH93" s="28"/>
      <c r="BI93" s="28"/>
      <c r="BJ93" s="28"/>
      <c r="BK93" s="28"/>
    </row>
    <row r="94" spans="2:63" x14ac:dyDescent="0.2">
      <c r="B94" s="4">
        <v>83</v>
      </c>
      <c r="C94" s="66"/>
      <c r="D94" s="67"/>
      <c r="E94" s="67"/>
      <c r="F94" s="67"/>
      <c r="G94" s="67"/>
      <c r="H94" s="67"/>
      <c r="I94" s="67"/>
      <c r="J94" s="6"/>
      <c r="K94" s="35"/>
      <c r="L94" s="36"/>
      <c r="M94" s="36"/>
      <c r="N94" s="36"/>
      <c r="O94" s="37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1" t="str">
        <f t="shared" si="72"/>
        <v/>
      </c>
      <c r="AF94" s="1" t="str">
        <f t="shared" si="70"/>
        <v/>
      </c>
      <c r="AG94" s="1" t="str">
        <f t="shared" si="71"/>
        <v/>
      </c>
      <c r="AH94" s="52"/>
      <c r="AI94" s="55"/>
      <c r="AL94" s="17">
        <f>SUM(P94:R94)</f>
        <v>0</v>
      </c>
      <c r="AM94" s="17">
        <f>SUM(S94:U94)</f>
        <v>0</v>
      </c>
      <c r="AN94" s="17">
        <f>SUM(V94:X94)</f>
        <v>0</v>
      </c>
      <c r="AO94" s="17">
        <f>SUM(Y94:AA94)</f>
        <v>0</v>
      </c>
      <c r="AP94" s="17">
        <f>SUM(AB94:AD94)</f>
        <v>0</v>
      </c>
      <c r="AQ94" s="14">
        <f t="shared" si="80"/>
        <v>0</v>
      </c>
      <c r="AR94" s="14">
        <f t="shared" si="73"/>
        <v>0</v>
      </c>
      <c r="AS94" s="14">
        <f t="shared" si="74"/>
        <v>0</v>
      </c>
      <c r="AT94" s="14" t="str">
        <f>IF(J94="ж",AE94,"")</f>
        <v/>
      </c>
      <c r="AU94" s="14" t="str">
        <f>IF(J94="м",AE94,"")</f>
        <v/>
      </c>
      <c r="AV94" s="14" t="str">
        <f>IF(J94="ж",IF(AE94="","",SUM(AE94*1000000+AQ94*10000+AR94*1000+AS94*10)),"")</f>
        <v/>
      </c>
      <c r="AW94" s="14" t="str">
        <f>IF(J94="м",IF(AE94="","",SUM(AE94*1000000+AQ94*10000+AR94*1000+AS94*10)),"")</f>
        <v/>
      </c>
      <c r="AX94" s="28"/>
      <c r="AY94" s="28"/>
      <c r="AZ94" s="28"/>
      <c r="BA94" s="28"/>
      <c r="BB94" s="28"/>
      <c r="BC94" s="28"/>
      <c r="BD94" s="28"/>
      <c r="BE94" s="28"/>
      <c r="BF94" s="50"/>
      <c r="BG94" s="28"/>
      <c r="BH94" s="28"/>
      <c r="BI94" s="28"/>
      <c r="BJ94" s="28"/>
      <c r="BK94" s="28"/>
    </row>
    <row r="95" spans="2:63" x14ac:dyDescent="0.2">
      <c r="B95" s="4">
        <v>84</v>
      </c>
      <c r="C95" s="66"/>
      <c r="D95" s="67"/>
      <c r="E95" s="67"/>
      <c r="F95" s="67"/>
      <c r="G95" s="67"/>
      <c r="H95" s="67"/>
      <c r="I95" s="67"/>
      <c r="J95" s="6"/>
      <c r="K95" s="35"/>
      <c r="L95" s="36"/>
      <c r="M95" s="36"/>
      <c r="N95" s="36"/>
      <c r="O95" s="37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1" t="str">
        <f t="shared" si="72"/>
        <v/>
      </c>
      <c r="AF95" s="1" t="str">
        <f t="shared" si="70"/>
        <v/>
      </c>
      <c r="AG95" s="1" t="str">
        <f t="shared" si="71"/>
        <v/>
      </c>
      <c r="AH95" s="52"/>
      <c r="AI95" s="55"/>
      <c r="AL95" s="17">
        <f>SUM(P95:R95)</f>
        <v>0</v>
      </c>
      <c r="AM95" s="17">
        <f>SUM(S95:U95)</f>
        <v>0</v>
      </c>
      <c r="AN95" s="17">
        <f>SUM(V95:X95)</f>
        <v>0</v>
      </c>
      <c r="AO95" s="17">
        <f>SUM(Y95:AA95)</f>
        <v>0</v>
      </c>
      <c r="AP95" s="17">
        <f>SUM(AB95:AD95)</f>
        <v>0</v>
      </c>
      <c r="AQ95" s="14">
        <f t="shared" si="80"/>
        <v>0</v>
      </c>
      <c r="AR95" s="14">
        <f t="shared" si="73"/>
        <v>0</v>
      </c>
      <c r="AS95" s="14">
        <f t="shared" si="74"/>
        <v>0</v>
      </c>
      <c r="AT95" s="14" t="str">
        <f>IF(J95="ж",AE95,"")</f>
        <v/>
      </c>
      <c r="AU95" s="14" t="str">
        <f>IF(J95="м",AE95,"")</f>
        <v/>
      </c>
      <c r="AV95" s="14" t="str">
        <f>IF(J95="ж",IF(AE95="","",SUM(AE95*1000000+AQ95*10000+AR95*1000+AS95*10)),"")</f>
        <v/>
      </c>
      <c r="AW95" s="14" t="str">
        <f>IF(J95="м",IF(AE95="","",SUM(AE95*1000000+AQ95*10000+AR95*1000+AS95*10)),"")</f>
        <v/>
      </c>
      <c r="AX95" s="28"/>
      <c r="AY95" s="28"/>
      <c r="AZ95" s="28"/>
      <c r="BA95" s="28"/>
      <c r="BB95" s="28"/>
      <c r="BC95" s="28"/>
      <c r="BD95" s="28"/>
      <c r="BE95" s="28"/>
      <c r="BF95" s="50"/>
      <c r="BG95" s="28"/>
      <c r="BH95" s="28"/>
      <c r="BI95" s="28"/>
      <c r="BJ95" s="28"/>
      <c r="BK95" s="28"/>
    </row>
    <row r="96" spans="2:63" x14ac:dyDescent="0.2">
      <c r="B96" s="4">
        <v>85</v>
      </c>
      <c r="C96" s="66"/>
      <c r="D96" s="67"/>
      <c r="E96" s="67"/>
      <c r="F96" s="67"/>
      <c r="G96" s="67"/>
      <c r="H96" s="67"/>
      <c r="I96" s="67"/>
      <c r="J96" s="6"/>
      <c r="K96" s="38"/>
      <c r="L96" s="39"/>
      <c r="M96" s="39"/>
      <c r="N96" s="39"/>
      <c r="O96" s="40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1" t="str">
        <f t="shared" si="72"/>
        <v/>
      </c>
      <c r="AF96" s="1" t="str">
        <f t="shared" si="70"/>
        <v/>
      </c>
      <c r="AG96" s="1" t="str">
        <f t="shared" si="71"/>
        <v/>
      </c>
      <c r="AH96" s="53"/>
      <c r="AI96" s="56"/>
      <c r="AL96" s="17">
        <f>SUM(P96:R96)</f>
        <v>0</v>
      </c>
      <c r="AM96" s="17">
        <f>SUM(S96:U96)</f>
        <v>0</v>
      </c>
      <c r="AN96" s="17">
        <f>SUM(V96:X96)</f>
        <v>0</v>
      </c>
      <c r="AO96" s="17">
        <f>SUM(Y96:AA96)</f>
        <v>0</v>
      </c>
      <c r="AP96" s="17">
        <f>SUM(AB96:AD96)</f>
        <v>0</v>
      </c>
      <c r="AQ96" s="14">
        <f t="shared" si="80"/>
        <v>0</v>
      </c>
      <c r="AR96" s="14">
        <f t="shared" si="73"/>
        <v>0</v>
      </c>
      <c r="AS96" s="14">
        <f t="shared" si="74"/>
        <v>0</v>
      </c>
      <c r="AT96" s="14" t="str">
        <f>IF(J96="ж",AE96,"")</f>
        <v/>
      </c>
      <c r="AU96" s="14" t="str">
        <f>IF(J96="м",AE96,"")</f>
        <v/>
      </c>
      <c r="AV96" s="14" t="str">
        <f>IF(J96="ж",IF(AE96="","",SUM(AE96*1000000+AQ96*10000+AR96*1000+AS96*10)),"")</f>
        <v/>
      </c>
      <c r="AW96" s="14" t="str">
        <f>IF(J96="м",IF(AE96="","",SUM(AE96*1000000+AQ96*10000+AR96*1000+AS96*10)),"")</f>
        <v/>
      </c>
      <c r="AX96" s="28"/>
      <c r="AY96" s="28"/>
      <c r="AZ96" s="28"/>
      <c r="BA96" s="28"/>
      <c r="BB96" s="28"/>
      <c r="BC96" s="28"/>
      <c r="BD96" s="28"/>
      <c r="BE96" s="28"/>
      <c r="BF96" s="50"/>
      <c r="BG96" s="28"/>
      <c r="BH96" s="28"/>
      <c r="BI96" s="28"/>
      <c r="BJ96" s="28"/>
      <c r="BK96" s="28"/>
    </row>
    <row r="97" spans="2:63" x14ac:dyDescent="0.2">
      <c r="B97" s="4">
        <v>86</v>
      </c>
      <c r="C97" s="66"/>
      <c r="D97" s="67"/>
      <c r="E97" s="67"/>
      <c r="F97" s="67"/>
      <c r="G97" s="67"/>
      <c r="H97" s="67"/>
      <c r="I97" s="67"/>
      <c r="J97" s="6"/>
      <c r="K97" s="32"/>
      <c r="L97" s="33"/>
      <c r="M97" s="33"/>
      <c r="N97" s="33"/>
      <c r="O97" s="34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1" t="str">
        <f t="shared" si="72"/>
        <v/>
      </c>
      <c r="AF97" s="1" t="str">
        <f t="shared" si="70"/>
        <v/>
      </c>
      <c r="AG97" s="1" t="str">
        <f t="shared" si="71"/>
        <v/>
      </c>
      <c r="AH97" s="51" t="str">
        <f>IF(SUM(AE97:AE101)=0,"",SUM(BF97+BG97+BH97))</f>
        <v/>
      </c>
      <c r="AI97" s="54" t="str">
        <f>IF(AH97="","",RANK(BK97,$BK$12:$BK$151))</f>
        <v/>
      </c>
      <c r="AL97" s="17">
        <f>SUM(P97:R97)</f>
        <v>0</v>
      </c>
      <c r="AM97" s="17">
        <f>SUM(S97:U97)</f>
        <v>0</v>
      </c>
      <c r="AN97" s="17">
        <f>SUM(V97:X97)</f>
        <v>0</v>
      </c>
      <c r="AO97" s="17">
        <f>SUM(Y97:AA97)</f>
        <v>0</v>
      </c>
      <c r="AP97" s="17">
        <f>SUM(AB97:AD97)</f>
        <v>0</v>
      </c>
      <c r="AQ97" s="14">
        <f t="shared" si="80"/>
        <v>0</v>
      </c>
      <c r="AR97" s="14">
        <f t="shared" si="73"/>
        <v>0</v>
      </c>
      <c r="AS97" s="14">
        <f t="shared" si="74"/>
        <v>0</v>
      </c>
      <c r="AT97" s="14" t="str">
        <f>IF(J97="ж",AE97,"")</f>
        <v/>
      </c>
      <c r="AU97" s="14" t="str">
        <f>IF(J97="м",AE97,"")</f>
        <v/>
      </c>
      <c r="AV97" s="14" t="str">
        <f>IF(J97="ж",IF(AE97="","",SUM(AE97*1000000+AQ97*10000+AR97*1000+AS97*10)),"")</f>
        <v/>
      </c>
      <c r="AW97" s="14" t="str">
        <f>IF(J97="м",IF(AE97="","",SUM(AE97*1000000+AQ97*10000+AR97*1000+AS97*10)),"")</f>
        <v/>
      </c>
      <c r="AX97" s="28">
        <f>IFERROR(LARGE(AT97:AT101,1),0)</f>
        <v>0</v>
      </c>
      <c r="AY97" s="28">
        <f>IFERROR(LARGE(AU97:AU101,1),0)</f>
        <v>0</v>
      </c>
      <c r="AZ97" s="28">
        <f>IFERROR(LARGE(AT97:AT101,2),0)</f>
        <v>0</v>
      </c>
      <c r="BA97" s="28">
        <f>IFERROR(LARGE(AU97:AU101,2),0)</f>
        <v>0</v>
      </c>
      <c r="BB97" s="28">
        <f>IFERROR(LARGE(AT97:AT101,3),0)</f>
        <v>0</v>
      </c>
      <c r="BC97" s="28">
        <f>IFERROR(LARGE(AU97:AU101,3),0)</f>
        <v>0</v>
      </c>
      <c r="BD97" s="28">
        <f>IFERROR(LARGE(AT97:AT101,4),0)</f>
        <v>0</v>
      </c>
      <c r="BE97" s="28">
        <f>IFERROR(LARGE(AU97:AU101,4),0)</f>
        <v>0</v>
      </c>
      <c r="BF97" s="50">
        <f t="shared" ref="BF97" si="96">IFERROR(LARGE(AX97:AY101,1),0)</f>
        <v>0</v>
      </c>
      <c r="BG97" s="28">
        <f t="shared" ref="BG97" si="97">IFERROR(LARGE(AX97:AY101,2),0)</f>
        <v>0</v>
      </c>
      <c r="BH97" s="28">
        <f t="shared" ref="BH97" si="98">IFERROR(LARGE(AZ97:BE101,1),0)</f>
        <v>0</v>
      </c>
      <c r="BI97" s="28">
        <f t="shared" ref="BI97" si="99">IFERROR(LARGE(AZ97:BE101,2),0)</f>
        <v>0</v>
      </c>
      <c r="BJ97" s="28">
        <f t="shared" ref="BJ97" si="100">IFERROR(LARGE(AZ97:BE101,3),0)</f>
        <v>0</v>
      </c>
      <c r="BK97" s="28" t="str">
        <f>IF(AH97="","",SUM(AH97*100000000+BF97*100000+BG97*1000+BH97*10))</f>
        <v/>
      </c>
    </row>
    <row r="98" spans="2:63" x14ac:dyDescent="0.2">
      <c r="B98" s="4">
        <v>87</v>
      </c>
      <c r="C98" s="66"/>
      <c r="D98" s="67"/>
      <c r="E98" s="67"/>
      <c r="F98" s="67"/>
      <c r="G98" s="67"/>
      <c r="H98" s="67"/>
      <c r="I98" s="67"/>
      <c r="J98" s="6"/>
      <c r="K98" s="35"/>
      <c r="L98" s="36"/>
      <c r="M98" s="36"/>
      <c r="N98" s="36"/>
      <c r="O98" s="37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1" t="str">
        <f t="shared" si="72"/>
        <v/>
      </c>
      <c r="AF98" s="1" t="str">
        <f t="shared" si="70"/>
        <v/>
      </c>
      <c r="AG98" s="1" t="str">
        <f t="shared" si="71"/>
        <v/>
      </c>
      <c r="AH98" s="52"/>
      <c r="AI98" s="55"/>
      <c r="AL98" s="17">
        <f>SUM(P98:R98)</f>
        <v>0</v>
      </c>
      <c r="AM98" s="17">
        <f>SUM(S98:U98)</f>
        <v>0</v>
      </c>
      <c r="AN98" s="17">
        <f>SUM(V98:X98)</f>
        <v>0</v>
      </c>
      <c r="AO98" s="17">
        <f>SUM(Y98:AA98)</f>
        <v>0</v>
      </c>
      <c r="AP98" s="17">
        <f>SUM(AB98:AD98)</f>
        <v>0</v>
      </c>
      <c r="AQ98" s="14">
        <f t="shared" si="80"/>
        <v>0</v>
      </c>
      <c r="AR98" s="14">
        <f t="shared" si="73"/>
        <v>0</v>
      </c>
      <c r="AS98" s="14">
        <f t="shared" si="74"/>
        <v>0</v>
      </c>
      <c r="AT98" s="14" t="str">
        <f>IF(J98="ж",AE98,"")</f>
        <v/>
      </c>
      <c r="AU98" s="14" t="str">
        <f>IF(J98="м",AE98,"")</f>
        <v/>
      </c>
      <c r="AV98" s="14" t="str">
        <f>IF(J98="ж",IF(AE98="","",SUM(AE98*1000000+AQ98*10000+AR98*1000+AS98*10)),"")</f>
        <v/>
      </c>
      <c r="AW98" s="14" t="str">
        <f>IF(J98="м",IF(AE98="","",SUM(AE98*1000000+AQ98*10000+AR98*1000+AS98*10)),"")</f>
        <v/>
      </c>
      <c r="AX98" s="28"/>
      <c r="AY98" s="28"/>
      <c r="AZ98" s="28"/>
      <c r="BA98" s="28"/>
      <c r="BB98" s="28"/>
      <c r="BC98" s="28"/>
      <c r="BD98" s="28"/>
      <c r="BE98" s="28"/>
      <c r="BF98" s="50"/>
      <c r="BG98" s="28"/>
      <c r="BH98" s="28"/>
      <c r="BI98" s="28"/>
      <c r="BJ98" s="28"/>
      <c r="BK98" s="28"/>
    </row>
    <row r="99" spans="2:63" x14ac:dyDescent="0.2">
      <c r="B99" s="4">
        <v>88</v>
      </c>
      <c r="C99" s="66"/>
      <c r="D99" s="67"/>
      <c r="E99" s="67"/>
      <c r="F99" s="67"/>
      <c r="G99" s="67"/>
      <c r="H99" s="67"/>
      <c r="I99" s="67"/>
      <c r="J99" s="6"/>
      <c r="K99" s="35"/>
      <c r="L99" s="36"/>
      <c r="M99" s="36"/>
      <c r="N99" s="36"/>
      <c r="O99" s="37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1" t="str">
        <f t="shared" si="72"/>
        <v/>
      </c>
      <c r="AF99" s="1" t="str">
        <f t="shared" si="70"/>
        <v/>
      </c>
      <c r="AG99" s="1" t="str">
        <f t="shared" si="71"/>
        <v/>
      </c>
      <c r="AH99" s="52"/>
      <c r="AI99" s="55"/>
      <c r="AL99" s="17">
        <f>SUM(P99:R99)</f>
        <v>0</v>
      </c>
      <c r="AM99" s="17">
        <f>SUM(S99:U99)</f>
        <v>0</v>
      </c>
      <c r="AN99" s="17">
        <f>SUM(V99:X99)</f>
        <v>0</v>
      </c>
      <c r="AO99" s="17">
        <f>SUM(Y99:AA99)</f>
        <v>0</v>
      </c>
      <c r="AP99" s="17">
        <f>SUM(AB99:AD99)</f>
        <v>0</v>
      </c>
      <c r="AQ99" s="14">
        <f t="shared" si="80"/>
        <v>0</v>
      </c>
      <c r="AR99" s="14">
        <f t="shared" si="73"/>
        <v>0</v>
      </c>
      <c r="AS99" s="14">
        <f t="shared" si="74"/>
        <v>0</v>
      </c>
      <c r="AT99" s="14" t="str">
        <f>IF(J99="ж",AE99,"")</f>
        <v/>
      </c>
      <c r="AU99" s="14" t="str">
        <f>IF(J99="м",AE99,"")</f>
        <v/>
      </c>
      <c r="AV99" s="14" t="str">
        <f>IF(J99="ж",IF(AE99="","",SUM(AE99*1000000+AQ99*10000+AR99*1000+AS99*10)),"")</f>
        <v/>
      </c>
      <c r="AW99" s="14" t="str">
        <f>IF(J99="м",IF(AE99="","",SUM(AE99*1000000+AQ99*10000+AR99*1000+AS99*10)),"")</f>
        <v/>
      </c>
      <c r="AX99" s="28"/>
      <c r="AY99" s="28"/>
      <c r="AZ99" s="28"/>
      <c r="BA99" s="28"/>
      <c r="BB99" s="28"/>
      <c r="BC99" s="28"/>
      <c r="BD99" s="28"/>
      <c r="BE99" s="28"/>
      <c r="BF99" s="50"/>
      <c r="BG99" s="28"/>
      <c r="BH99" s="28"/>
      <c r="BI99" s="28"/>
      <c r="BJ99" s="28"/>
      <c r="BK99" s="28"/>
    </row>
    <row r="100" spans="2:63" x14ac:dyDescent="0.2">
      <c r="B100" s="4">
        <v>89</v>
      </c>
      <c r="C100" s="66"/>
      <c r="D100" s="67"/>
      <c r="E100" s="67"/>
      <c r="F100" s="67"/>
      <c r="G100" s="67"/>
      <c r="H100" s="67"/>
      <c r="I100" s="67"/>
      <c r="J100" s="6"/>
      <c r="K100" s="35"/>
      <c r="L100" s="36"/>
      <c r="M100" s="36"/>
      <c r="N100" s="36"/>
      <c r="O100" s="37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1" t="str">
        <f t="shared" si="72"/>
        <v/>
      </c>
      <c r="AF100" s="1" t="str">
        <f t="shared" si="70"/>
        <v/>
      </c>
      <c r="AG100" s="1" t="str">
        <f t="shared" si="71"/>
        <v/>
      </c>
      <c r="AH100" s="52"/>
      <c r="AI100" s="55"/>
      <c r="AL100" s="17">
        <f>SUM(P100:R100)</f>
        <v>0</v>
      </c>
      <c r="AM100" s="17">
        <f>SUM(S100:U100)</f>
        <v>0</v>
      </c>
      <c r="AN100" s="17">
        <f>SUM(V100:X100)</f>
        <v>0</v>
      </c>
      <c r="AO100" s="17">
        <f>SUM(Y100:AA100)</f>
        <v>0</v>
      </c>
      <c r="AP100" s="17">
        <f>SUM(AB100:AD100)</f>
        <v>0</v>
      </c>
      <c r="AQ100" s="14">
        <f t="shared" si="80"/>
        <v>0</v>
      </c>
      <c r="AR100" s="14">
        <f t="shared" si="73"/>
        <v>0</v>
      </c>
      <c r="AS100" s="14">
        <f t="shared" si="74"/>
        <v>0</v>
      </c>
      <c r="AT100" s="14" t="str">
        <f>IF(J100="ж",AE100,"")</f>
        <v/>
      </c>
      <c r="AU100" s="14" t="str">
        <f>IF(J100="м",AE100,"")</f>
        <v/>
      </c>
      <c r="AV100" s="14" t="str">
        <f>IF(J100="ж",IF(AE100="","",SUM(AE100*1000000+AQ100*10000+AR100*1000+AS100*10)),"")</f>
        <v/>
      </c>
      <c r="AW100" s="14" t="str">
        <f>IF(J100="м",IF(AE100="","",SUM(AE100*1000000+AQ100*10000+AR100*1000+AS100*10)),"")</f>
        <v/>
      </c>
      <c r="AX100" s="28"/>
      <c r="AY100" s="28"/>
      <c r="AZ100" s="28"/>
      <c r="BA100" s="28"/>
      <c r="BB100" s="28"/>
      <c r="BC100" s="28"/>
      <c r="BD100" s="28"/>
      <c r="BE100" s="28"/>
      <c r="BF100" s="50"/>
      <c r="BG100" s="28"/>
      <c r="BH100" s="28"/>
      <c r="BI100" s="28"/>
      <c r="BJ100" s="28"/>
      <c r="BK100" s="28"/>
    </row>
    <row r="101" spans="2:63" x14ac:dyDescent="0.2">
      <c r="B101" s="4">
        <v>90</v>
      </c>
      <c r="C101" s="66"/>
      <c r="D101" s="67"/>
      <c r="E101" s="67"/>
      <c r="F101" s="67"/>
      <c r="G101" s="67"/>
      <c r="H101" s="67"/>
      <c r="I101" s="67"/>
      <c r="J101" s="6"/>
      <c r="K101" s="38"/>
      <c r="L101" s="39"/>
      <c r="M101" s="39"/>
      <c r="N101" s="39"/>
      <c r="O101" s="40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1" t="str">
        <f t="shared" si="72"/>
        <v/>
      </c>
      <c r="AF101" s="1" t="str">
        <f t="shared" si="70"/>
        <v/>
      </c>
      <c r="AG101" s="1" t="str">
        <f t="shared" si="71"/>
        <v/>
      </c>
      <c r="AH101" s="53"/>
      <c r="AI101" s="56"/>
      <c r="AL101" s="17">
        <f>SUM(P101:R101)</f>
        <v>0</v>
      </c>
      <c r="AM101" s="17">
        <f>SUM(S101:U101)</f>
        <v>0</v>
      </c>
      <c r="AN101" s="17">
        <f>SUM(V101:X101)</f>
        <v>0</v>
      </c>
      <c r="AO101" s="17">
        <f>SUM(Y101:AA101)</f>
        <v>0</v>
      </c>
      <c r="AP101" s="17">
        <f>SUM(AB101:AD101)</f>
        <v>0</v>
      </c>
      <c r="AQ101" s="14">
        <f t="shared" si="80"/>
        <v>0</v>
      </c>
      <c r="AR101" s="14">
        <f t="shared" si="73"/>
        <v>0</v>
      </c>
      <c r="AS101" s="14">
        <f t="shared" si="74"/>
        <v>0</v>
      </c>
      <c r="AT101" s="14" t="str">
        <f>IF(J101="ж",AE101,"")</f>
        <v/>
      </c>
      <c r="AU101" s="14" t="str">
        <f>IF(J101="м",AE101,"")</f>
        <v/>
      </c>
      <c r="AV101" s="14" t="str">
        <f>IF(J101="ж",IF(AE101="","",SUM(AE101*1000000+AQ101*10000+AR101*1000+AS101*10)),"")</f>
        <v/>
      </c>
      <c r="AW101" s="14" t="str">
        <f>IF(J101="м",IF(AE101="","",SUM(AE101*1000000+AQ101*10000+AR101*1000+AS101*10)),"")</f>
        <v/>
      </c>
      <c r="AX101" s="28"/>
      <c r="AY101" s="28"/>
      <c r="AZ101" s="28"/>
      <c r="BA101" s="28"/>
      <c r="BB101" s="28"/>
      <c r="BC101" s="28"/>
      <c r="BD101" s="28"/>
      <c r="BE101" s="28"/>
      <c r="BF101" s="50"/>
      <c r="BG101" s="28"/>
      <c r="BH101" s="28"/>
      <c r="BI101" s="28"/>
      <c r="BJ101" s="28"/>
      <c r="BK101" s="28"/>
    </row>
    <row r="102" spans="2:63" x14ac:dyDescent="0.2">
      <c r="B102" s="4">
        <v>91</v>
      </c>
      <c r="C102" s="66"/>
      <c r="D102" s="67"/>
      <c r="E102" s="67"/>
      <c r="F102" s="67"/>
      <c r="G102" s="67"/>
      <c r="H102" s="67"/>
      <c r="I102" s="67"/>
      <c r="J102" s="6"/>
      <c r="K102" s="32"/>
      <c r="L102" s="33"/>
      <c r="M102" s="33"/>
      <c r="N102" s="33"/>
      <c r="O102" s="34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1" t="str">
        <f t="shared" si="72"/>
        <v/>
      </c>
      <c r="AF102" s="1" t="str">
        <f t="shared" si="70"/>
        <v/>
      </c>
      <c r="AG102" s="1" t="str">
        <f t="shared" si="71"/>
        <v/>
      </c>
      <c r="AH102" s="51" t="str">
        <f>IF(SUM(AE102:AE106)=0,"",SUM(BF102+BG102+BH102))</f>
        <v/>
      </c>
      <c r="AI102" s="54" t="str">
        <f>IF(AH102="","",RANK(BK102,$BK$12:$BK$151))</f>
        <v/>
      </c>
      <c r="AL102" s="17">
        <f>SUM(P102:R102)</f>
        <v>0</v>
      </c>
      <c r="AM102" s="17">
        <f>SUM(S102:U102)</f>
        <v>0</v>
      </c>
      <c r="AN102" s="17">
        <f>SUM(V102:X102)</f>
        <v>0</v>
      </c>
      <c r="AO102" s="17">
        <f>SUM(Y102:AA102)</f>
        <v>0</v>
      </c>
      <c r="AP102" s="17">
        <f>SUM(AB102:AD102)</f>
        <v>0</v>
      </c>
      <c r="AQ102" s="14">
        <f t="shared" si="80"/>
        <v>0</v>
      </c>
      <c r="AR102" s="14">
        <f t="shared" si="73"/>
        <v>0</v>
      </c>
      <c r="AS102" s="14">
        <f t="shared" si="74"/>
        <v>0</v>
      </c>
      <c r="AT102" s="14" t="str">
        <f>IF(J102="ж",AE102,"")</f>
        <v/>
      </c>
      <c r="AU102" s="14" t="str">
        <f>IF(J102="м",AE102,"")</f>
        <v/>
      </c>
      <c r="AV102" s="14" t="str">
        <f>IF(J102="ж",IF(AE102="","",SUM(AE102*1000000+AQ102*10000+AR102*1000+AS102*10)),"")</f>
        <v/>
      </c>
      <c r="AW102" s="14" t="str">
        <f>IF(J102="м",IF(AE102="","",SUM(AE102*1000000+AQ102*10000+AR102*1000+AS102*10)),"")</f>
        <v/>
      </c>
      <c r="AX102" s="28">
        <f>IFERROR(LARGE(AT102:AT106,1),0)</f>
        <v>0</v>
      </c>
      <c r="AY102" s="28">
        <f>IFERROR(LARGE(AU102:AU106,1),0)</f>
        <v>0</v>
      </c>
      <c r="AZ102" s="28">
        <f>IFERROR(LARGE(AT102:AT106,2),0)</f>
        <v>0</v>
      </c>
      <c r="BA102" s="28">
        <f>IFERROR(LARGE(AU102:AU106,2),0)</f>
        <v>0</v>
      </c>
      <c r="BB102" s="28">
        <f>IFERROR(LARGE(AT102:AT106,3),0)</f>
        <v>0</v>
      </c>
      <c r="BC102" s="28">
        <f>IFERROR(LARGE(AU102:AU106,3),0)</f>
        <v>0</v>
      </c>
      <c r="BD102" s="28">
        <f>IFERROR(LARGE(AT102:AT106,4),0)</f>
        <v>0</v>
      </c>
      <c r="BE102" s="28">
        <f>IFERROR(LARGE(AU102:AU106,4),0)</f>
        <v>0</v>
      </c>
      <c r="BF102" s="50">
        <f t="shared" ref="BF102" si="101">IFERROR(LARGE(AX102:AY106,1),0)</f>
        <v>0</v>
      </c>
      <c r="BG102" s="28">
        <f t="shared" ref="BG102" si="102">IFERROR(LARGE(AX102:AY106,2),0)</f>
        <v>0</v>
      </c>
      <c r="BH102" s="28">
        <f t="shared" ref="BH102" si="103">IFERROR(LARGE(AZ102:BE106,1),0)</f>
        <v>0</v>
      </c>
      <c r="BI102" s="28">
        <f t="shared" ref="BI102" si="104">IFERROR(LARGE(AZ102:BE106,2),0)</f>
        <v>0</v>
      </c>
      <c r="BJ102" s="28">
        <f t="shared" ref="BJ102" si="105">IFERROR(LARGE(AZ102:BE106,3),0)</f>
        <v>0</v>
      </c>
      <c r="BK102" s="28" t="str">
        <f>IF(AH102="","",SUM(AH102*100000000+BF102*100000+BG102*1000+BH102*10))</f>
        <v/>
      </c>
    </row>
    <row r="103" spans="2:63" x14ac:dyDescent="0.2">
      <c r="B103" s="4">
        <v>92</v>
      </c>
      <c r="C103" s="66"/>
      <c r="D103" s="67"/>
      <c r="E103" s="67"/>
      <c r="F103" s="67"/>
      <c r="G103" s="67"/>
      <c r="H103" s="67"/>
      <c r="I103" s="67"/>
      <c r="J103" s="6"/>
      <c r="K103" s="35"/>
      <c r="L103" s="36"/>
      <c r="M103" s="36"/>
      <c r="N103" s="36"/>
      <c r="O103" s="37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1" t="str">
        <f t="shared" si="72"/>
        <v/>
      </c>
      <c r="AF103" s="1" t="str">
        <f t="shared" si="70"/>
        <v/>
      </c>
      <c r="AG103" s="1" t="str">
        <f t="shared" si="71"/>
        <v/>
      </c>
      <c r="AH103" s="52"/>
      <c r="AI103" s="55"/>
      <c r="AL103" s="17">
        <f>SUM(P103:R103)</f>
        <v>0</v>
      </c>
      <c r="AM103" s="17">
        <f>SUM(S103:U103)</f>
        <v>0</v>
      </c>
      <c r="AN103" s="17">
        <f>SUM(V103:X103)</f>
        <v>0</v>
      </c>
      <c r="AO103" s="17">
        <f>SUM(Y103:AA103)</f>
        <v>0</v>
      </c>
      <c r="AP103" s="17">
        <f>SUM(AB103:AD103)</f>
        <v>0</v>
      </c>
      <c r="AQ103" s="14">
        <f t="shared" si="80"/>
        <v>0</v>
      </c>
      <c r="AR103" s="14">
        <f t="shared" si="73"/>
        <v>0</v>
      </c>
      <c r="AS103" s="14">
        <f t="shared" si="74"/>
        <v>0</v>
      </c>
      <c r="AT103" s="14" t="str">
        <f>IF(J103="ж",AE103,"")</f>
        <v/>
      </c>
      <c r="AU103" s="14" t="str">
        <f>IF(J103="м",AE103,"")</f>
        <v/>
      </c>
      <c r="AV103" s="14" t="str">
        <f>IF(J103="ж",IF(AE103="","",SUM(AE103*1000000+AQ103*10000+AR103*1000+AS103*10)),"")</f>
        <v/>
      </c>
      <c r="AW103" s="14" t="str">
        <f>IF(J103="м",IF(AE103="","",SUM(AE103*1000000+AQ103*10000+AR103*1000+AS103*10)),"")</f>
        <v/>
      </c>
      <c r="AX103" s="28"/>
      <c r="AY103" s="28"/>
      <c r="AZ103" s="28"/>
      <c r="BA103" s="28"/>
      <c r="BB103" s="28"/>
      <c r="BC103" s="28"/>
      <c r="BD103" s="28"/>
      <c r="BE103" s="28"/>
      <c r="BF103" s="50"/>
      <c r="BG103" s="28"/>
      <c r="BH103" s="28"/>
      <c r="BI103" s="28"/>
      <c r="BJ103" s="28"/>
      <c r="BK103" s="28"/>
    </row>
    <row r="104" spans="2:63" x14ac:dyDescent="0.2">
      <c r="B104" s="4">
        <v>93</v>
      </c>
      <c r="C104" s="66"/>
      <c r="D104" s="67"/>
      <c r="E104" s="67"/>
      <c r="F104" s="67"/>
      <c r="G104" s="67"/>
      <c r="H104" s="67"/>
      <c r="I104" s="67"/>
      <c r="J104" s="6"/>
      <c r="K104" s="35"/>
      <c r="L104" s="36"/>
      <c r="M104" s="36"/>
      <c r="N104" s="36"/>
      <c r="O104" s="37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1" t="str">
        <f t="shared" si="72"/>
        <v/>
      </c>
      <c r="AF104" s="1" t="str">
        <f t="shared" si="70"/>
        <v/>
      </c>
      <c r="AG104" s="1" t="str">
        <f t="shared" si="71"/>
        <v/>
      </c>
      <c r="AH104" s="52"/>
      <c r="AI104" s="55"/>
      <c r="AL104" s="17">
        <f>SUM(P104:R104)</f>
        <v>0</v>
      </c>
      <c r="AM104" s="17">
        <f>SUM(S104:U104)</f>
        <v>0</v>
      </c>
      <c r="AN104" s="17">
        <f>SUM(V104:X104)</f>
        <v>0</v>
      </c>
      <c r="AO104" s="17">
        <f>SUM(Y104:AA104)</f>
        <v>0</v>
      </c>
      <c r="AP104" s="17">
        <f>SUM(AB104:AD104)</f>
        <v>0</v>
      </c>
      <c r="AQ104" s="14">
        <f t="shared" si="80"/>
        <v>0</v>
      </c>
      <c r="AR104" s="14">
        <f t="shared" si="73"/>
        <v>0</v>
      </c>
      <c r="AS104" s="14">
        <f t="shared" si="74"/>
        <v>0</v>
      </c>
      <c r="AT104" s="14" t="str">
        <f>IF(J104="ж",AE104,"")</f>
        <v/>
      </c>
      <c r="AU104" s="14" t="str">
        <f>IF(J104="м",AE104,"")</f>
        <v/>
      </c>
      <c r="AV104" s="14" t="str">
        <f>IF(J104="ж",IF(AE104="","",SUM(AE104*1000000+AQ104*10000+AR104*1000+AS104*10)),"")</f>
        <v/>
      </c>
      <c r="AW104" s="14" t="str">
        <f>IF(J104="м",IF(AE104="","",SUM(AE104*1000000+AQ104*10000+AR104*1000+AS104*10)),"")</f>
        <v/>
      </c>
      <c r="AX104" s="28"/>
      <c r="AY104" s="28"/>
      <c r="AZ104" s="28"/>
      <c r="BA104" s="28"/>
      <c r="BB104" s="28"/>
      <c r="BC104" s="28"/>
      <c r="BD104" s="28"/>
      <c r="BE104" s="28"/>
      <c r="BF104" s="50"/>
      <c r="BG104" s="28"/>
      <c r="BH104" s="28"/>
      <c r="BI104" s="28"/>
      <c r="BJ104" s="28"/>
      <c r="BK104" s="28"/>
    </row>
    <row r="105" spans="2:63" x14ac:dyDescent="0.2">
      <c r="B105" s="4">
        <v>94</v>
      </c>
      <c r="C105" s="66"/>
      <c r="D105" s="67"/>
      <c r="E105" s="67"/>
      <c r="F105" s="67"/>
      <c r="G105" s="67"/>
      <c r="H105" s="67"/>
      <c r="I105" s="67"/>
      <c r="J105" s="6"/>
      <c r="K105" s="35"/>
      <c r="L105" s="36"/>
      <c r="M105" s="36"/>
      <c r="N105" s="36"/>
      <c r="O105" s="37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1" t="str">
        <f t="shared" si="72"/>
        <v/>
      </c>
      <c r="AF105" s="1" t="str">
        <f t="shared" si="70"/>
        <v/>
      </c>
      <c r="AG105" s="1" t="str">
        <f t="shared" si="71"/>
        <v/>
      </c>
      <c r="AH105" s="52"/>
      <c r="AI105" s="55"/>
      <c r="AL105" s="17">
        <f>SUM(P105:R105)</f>
        <v>0</v>
      </c>
      <c r="AM105" s="17">
        <f>SUM(S105:U105)</f>
        <v>0</v>
      </c>
      <c r="AN105" s="17">
        <f>SUM(V105:X105)</f>
        <v>0</v>
      </c>
      <c r="AO105" s="17">
        <f>SUM(Y105:AA105)</f>
        <v>0</v>
      </c>
      <c r="AP105" s="17">
        <f>SUM(AB105:AD105)</f>
        <v>0</v>
      </c>
      <c r="AQ105" s="14">
        <f t="shared" si="80"/>
        <v>0</v>
      </c>
      <c r="AR105" s="14">
        <f t="shared" si="73"/>
        <v>0</v>
      </c>
      <c r="AS105" s="14">
        <f t="shared" si="74"/>
        <v>0</v>
      </c>
      <c r="AT105" s="14" t="str">
        <f>IF(J105="ж",AE105,"")</f>
        <v/>
      </c>
      <c r="AU105" s="14" t="str">
        <f>IF(J105="м",AE105,"")</f>
        <v/>
      </c>
      <c r="AV105" s="14" t="str">
        <f>IF(J105="ж",IF(AE105="","",SUM(AE105*1000000+AQ105*10000+AR105*1000+AS105*10)),"")</f>
        <v/>
      </c>
      <c r="AW105" s="14" t="str">
        <f>IF(J105="м",IF(AE105="","",SUM(AE105*1000000+AQ105*10000+AR105*1000+AS105*10)),"")</f>
        <v/>
      </c>
      <c r="AX105" s="28"/>
      <c r="AY105" s="28"/>
      <c r="AZ105" s="28"/>
      <c r="BA105" s="28"/>
      <c r="BB105" s="28"/>
      <c r="BC105" s="28"/>
      <c r="BD105" s="28"/>
      <c r="BE105" s="28"/>
      <c r="BF105" s="50"/>
      <c r="BG105" s="28"/>
      <c r="BH105" s="28"/>
      <c r="BI105" s="28"/>
      <c r="BJ105" s="28"/>
      <c r="BK105" s="28"/>
    </row>
    <row r="106" spans="2:63" x14ac:dyDescent="0.2">
      <c r="B106" s="4">
        <v>95</v>
      </c>
      <c r="C106" s="66"/>
      <c r="D106" s="67"/>
      <c r="E106" s="67"/>
      <c r="F106" s="67"/>
      <c r="G106" s="67"/>
      <c r="H106" s="67"/>
      <c r="I106" s="67"/>
      <c r="J106" s="6"/>
      <c r="K106" s="38"/>
      <c r="L106" s="39"/>
      <c r="M106" s="39"/>
      <c r="N106" s="39"/>
      <c r="O106" s="40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1" t="str">
        <f t="shared" si="72"/>
        <v/>
      </c>
      <c r="AF106" s="1" t="str">
        <f t="shared" si="70"/>
        <v/>
      </c>
      <c r="AG106" s="1" t="str">
        <f t="shared" si="71"/>
        <v/>
      </c>
      <c r="AH106" s="53"/>
      <c r="AI106" s="56"/>
      <c r="AL106" s="17">
        <f>SUM(P106:R106)</f>
        <v>0</v>
      </c>
      <c r="AM106" s="17">
        <f>SUM(S106:U106)</f>
        <v>0</v>
      </c>
      <c r="AN106" s="17">
        <f>SUM(V106:X106)</f>
        <v>0</v>
      </c>
      <c r="AO106" s="17">
        <f>SUM(Y106:AA106)</f>
        <v>0</v>
      </c>
      <c r="AP106" s="17">
        <f>SUM(AB106:AD106)</f>
        <v>0</v>
      </c>
      <c r="AQ106" s="14">
        <f t="shared" si="80"/>
        <v>0</v>
      </c>
      <c r="AR106" s="14">
        <f t="shared" si="73"/>
        <v>0</v>
      </c>
      <c r="AS106" s="14">
        <f t="shared" si="74"/>
        <v>0</v>
      </c>
      <c r="AT106" s="14" t="str">
        <f>IF(J106="ж",AE106,"")</f>
        <v/>
      </c>
      <c r="AU106" s="14" t="str">
        <f>IF(J106="м",AE106,"")</f>
        <v/>
      </c>
      <c r="AV106" s="14" t="str">
        <f>IF(J106="ж",IF(AE106="","",SUM(AE106*1000000+AQ106*10000+AR106*1000+AS106*10)),"")</f>
        <v/>
      </c>
      <c r="AW106" s="14" t="str">
        <f>IF(J106="м",IF(AE106="","",SUM(AE106*1000000+AQ106*10000+AR106*1000+AS106*10)),"")</f>
        <v/>
      </c>
      <c r="AX106" s="28"/>
      <c r="AY106" s="28"/>
      <c r="AZ106" s="28"/>
      <c r="BA106" s="28"/>
      <c r="BB106" s="28"/>
      <c r="BC106" s="28"/>
      <c r="BD106" s="28"/>
      <c r="BE106" s="28"/>
      <c r="BF106" s="50"/>
      <c r="BG106" s="28"/>
      <c r="BH106" s="28"/>
      <c r="BI106" s="28"/>
      <c r="BJ106" s="28"/>
      <c r="BK106" s="28"/>
    </row>
    <row r="107" spans="2:63" x14ac:dyDescent="0.2">
      <c r="B107" s="4">
        <v>96</v>
      </c>
      <c r="C107" s="66"/>
      <c r="D107" s="67"/>
      <c r="E107" s="67"/>
      <c r="F107" s="67"/>
      <c r="G107" s="67"/>
      <c r="H107" s="67"/>
      <c r="I107" s="67"/>
      <c r="J107" s="6"/>
      <c r="K107" s="32"/>
      <c r="L107" s="33"/>
      <c r="M107" s="33"/>
      <c r="N107" s="33"/>
      <c r="O107" s="34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1" t="str">
        <f t="shared" si="72"/>
        <v/>
      </c>
      <c r="AF107" s="1" t="str">
        <f t="shared" si="70"/>
        <v/>
      </c>
      <c r="AG107" s="1" t="str">
        <f t="shared" si="71"/>
        <v/>
      </c>
      <c r="AH107" s="51" t="str">
        <f>IF(SUM(AE107:AE111)=0,"",SUM(BF107+BG107+BH107))</f>
        <v/>
      </c>
      <c r="AI107" s="54" t="str">
        <f>IF(AH107="","",RANK(BK107,$BK$12:$BK$151))</f>
        <v/>
      </c>
      <c r="AL107" s="17">
        <f>SUM(P107:R107)</f>
        <v>0</v>
      </c>
      <c r="AM107" s="17">
        <f>SUM(S107:U107)</f>
        <v>0</v>
      </c>
      <c r="AN107" s="17">
        <f>SUM(V107:X107)</f>
        <v>0</v>
      </c>
      <c r="AO107" s="17">
        <f>SUM(Y107:AA107)</f>
        <v>0</v>
      </c>
      <c r="AP107" s="17">
        <f>SUM(AB107:AD107)</f>
        <v>0</v>
      </c>
      <c r="AQ107" s="14">
        <f t="shared" si="80"/>
        <v>0</v>
      </c>
      <c r="AR107" s="14">
        <f t="shared" si="73"/>
        <v>0</v>
      </c>
      <c r="AS107" s="14">
        <f t="shared" si="74"/>
        <v>0</v>
      </c>
      <c r="AT107" s="14" t="str">
        <f>IF(J107="ж",AE107,"")</f>
        <v/>
      </c>
      <c r="AU107" s="14" t="str">
        <f>IF(J107="м",AE107,"")</f>
        <v/>
      </c>
      <c r="AV107" s="14" t="str">
        <f>IF(J107="ж",IF(AE107="","",SUM(AE107*1000000+AQ107*10000+AR107*1000+AS107*10)),"")</f>
        <v/>
      </c>
      <c r="AW107" s="14" t="str">
        <f>IF(J107="м",IF(AE107="","",SUM(AE107*1000000+AQ107*10000+AR107*1000+AS107*10)),"")</f>
        <v/>
      </c>
      <c r="AX107" s="28">
        <f>IFERROR(LARGE(AT107:AT111,1),0)</f>
        <v>0</v>
      </c>
      <c r="AY107" s="28">
        <f>IFERROR(LARGE(AU107:AU111,1),0)</f>
        <v>0</v>
      </c>
      <c r="AZ107" s="28">
        <f>IFERROR(LARGE(AT107:AT111,2),0)</f>
        <v>0</v>
      </c>
      <c r="BA107" s="28">
        <f>IFERROR(LARGE(AU107:AU111,2),0)</f>
        <v>0</v>
      </c>
      <c r="BB107" s="28">
        <f>IFERROR(LARGE(AT107:AT111,3),0)</f>
        <v>0</v>
      </c>
      <c r="BC107" s="28">
        <f>IFERROR(LARGE(AU107:AU111,3),0)</f>
        <v>0</v>
      </c>
      <c r="BD107" s="28">
        <f>IFERROR(LARGE(AT107:AT111,4),0)</f>
        <v>0</v>
      </c>
      <c r="BE107" s="28">
        <f>IFERROR(LARGE(AU107:AU111,4),0)</f>
        <v>0</v>
      </c>
      <c r="BF107" s="50">
        <f t="shared" ref="BF107" si="106">IFERROR(LARGE(AX107:AY111,1),0)</f>
        <v>0</v>
      </c>
      <c r="BG107" s="28">
        <f t="shared" ref="BG107" si="107">IFERROR(LARGE(AX107:AY111,2),0)</f>
        <v>0</v>
      </c>
      <c r="BH107" s="28">
        <f t="shared" ref="BH107" si="108">IFERROR(LARGE(AZ107:BE111,1),0)</f>
        <v>0</v>
      </c>
      <c r="BI107" s="28">
        <f t="shared" ref="BI107" si="109">IFERROR(LARGE(AZ107:BE111,2),0)</f>
        <v>0</v>
      </c>
      <c r="BJ107" s="28">
        <f t="shared" ref="BJ107" si="110">IFERROR(LARGE(AZ107:BE111,3),0)</f>
        <v>0</v>
      </c>
      <c r="BK107" s="28" t="str">
        <f>IF(AH107="","",SUM(AH107*100000000+BF107*100000+BG107*1000+BH107*10))</f>
        <v/>
      </c>
    </row>
    <row r="108" spans="2:63" x14ac:dyDescent="0.2">
      <c r="B108" s="4">
        <v>97</v>
      </c>
      <c r="C108" s="66"/>
      <c r="D108" s="67"/>
      <c r="E108" s="67"/>
      <c r="F108" s="67"/>
      <c r="G108" s="67"/>
      <c r="H108" s="67"/>
      <c r="I108" s="67"/>
      <c r="J108" s="6"/>
      <c r="K108" s="35"/>
      <c r="L108" s="36"/>
      <c r="M108" s="36"/>
      <c r="N108" s="36"/>
      <c r="O108" s="37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1" t="str">
        <f t="shared" si="72"/>
        <v/>
      </c>
      <c r="AF108" s="1" t="str">
        <f t="shared" ref="AF108:AF139" si="111">IF(AV108="","",RANK($AV108,$AV$12:$AV$151))</f>
        <v/>
      </c>
      <c r="AG108" s="1" t="str">
        <f t="shared" ref="AG108:AG139" si="112">IF(AW108="","",RANK($AW108,$AW$12:$AW$151))</f>
        <v/>
      </c>
      <c r="AH108" s="52"/>
      <c r="AI108" s="55"/>
      <c r="AL108" s="17">
        <f>SUM(P108:R108)</f>
        <v>0</v>
      </c>
      <c r="AM108" s="17">
        <f>SUM(S108:U108)</f>
        <v>0</v>
      </c>
      <c r="AN108" s="17">
        <f>SUM(V108:X108)</f>
        <v>0</v>
      </c>
      <c r="AO108" s="17">
        <f>SUM(Y108:AA108)</f>
        <v>0</v>
      </c>
      <c r="AP108" s="17">
        <f>SUM(AB108:AD108)</f>
        <v>0</v>
      </c>
      <c r="AQ108" s="14">
        <f t="shared" si="80"/>
        <v>0</v>
      </c>
      <c r="AR108" s="14">
        <f t="shared" si="73"/>
        <v>0</v>
      </c>
      <c r="AS108" s="14">
        <f t="shared" si="74"/>
        <v>0</v>
      </c>
      <c r="AT108" s="14" t="str">
        <f>IF(J108="ж",AE108,"")</f>
        <v/>
      </c>
      <c r="AU108" s="14" t="str">
        <f>IF(J108="м",AE108,"")</f>
        <v/>
      </c>
      <c r="AV108" s="14" t="str">
        <f>IF(J108="ж",IF(AE108="","",SUM(AE108*1000000+AQ108*10000+AR108*1000+AS108*10)),"")</f>
        <v/>
      </c>
      <c r="AW108" s="14" t="str">
        <f>IF(J108="м",IF(AE108="","",SUM(AE108*1000000+AQ108*10000+AR108*1000+AS108*10)),"")</f>
        <v/>
      </c>
      <c r="AX108" s="28"/>
      <c r="AY108" s="28"/>
      <c r="AZ108" s="28"/>
      <c r="BA108" s="28"/>
      <c r="BB108" s="28"/>
      <c r="BC108" s="28"/>
      <c r="BD108" s="28"/>
      <c r="BE108" s="28"/>
      <c r="BF108" s="50"/>
      <c r="BG108" s="28"/>
      <c r="BH108" s="28"/>
      <c r="BI108" s="28"/>
      <c r="BJ108" s="28"/>
      <c r="BK108" s="28"/>
    </row>
    <row r="109" spans="2:63" x14ac:dyDescent="0.2">
      <c r="B109" s="4">
        <v>98</v>
      </c>
      <c r="C109" s="66"/>
      <c r="D109" s="67"/>
      <c r="E109" s="67"/>
      <c r="F109" s="67"/>
      <c r="G109" s="67"/>
      <c r="H109" s="67"/>
      <c r="I109" s="67"/>
      <c r="J109" s="6"/>
      <c r="K109" s="35"/>
      <c r="L109" s="36"/>
      <c r="M109" s="36"/>
      <c r="N109" s="36"/>
      <c r="O109" s="37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1" t="str">
        <f t="shared" si="72"/>
        <v/>
      </c>
      <c r="AF109" s="1" t="str">
        <f t="shared" si="111"/>
        <v/>
      </c>
      <c r="AG109" s="1" t="str">
        <f t="shared" si="112"/>
        <v/>
      </c>
      <c r="AH109" s="52"/>
      <c r="AI109" s="55"/>
      <c r="AL109" s="17">
        <f>SUM(P109:R109)</f>
        <v>0</v>
      </c>
      <c r="AM109" s="17">
        <f>SUM(S109:U109)</f>
        <v>0</v>
      </c>
      <c r="AN109" s="17">
        <f>SUM(V109:X109)</f>
        <v>0</v>
      </c>
      <c r="AO109" s="17">
        <f>SUM(Y109:AA109)</f>
        <v>0</v>
      </c>
      <c r="AP109" s="17">
        <f>SUM(AB109:AD109)</f>
        <v>0</v>
      </c>
      <c r="AQ109" s="14">
        <f t="shared" si="80"/>
        <v>0</v>
      </c>
      <c r="AR109" s="14">
        <f t="shared" si="73"/>
        <v>0</v>
      </c>
      <c r="AS109" s="14">
        <f t="shared" si="74"/>
        <v>0</v>
      </c>
      <c r="AT109" s="14" t="str">
        <f>IF(J109="ж",AE109,"")</f>
        <v/>
      </c>
      <c r="AU109" s="14" t="str">
        <f>IF(J109="м",AE109,"")</f>
        <v/>
      </c>
      <c r="AV109" s="14" t="str">
        <f>IF(J109="ж",IF(AE109="","",SUM(AE109*1000000+AQ109*10000+AR109*1000+AS109*10)),"")</f>
        <v/>
      </c>
      <c r="AW109" s="14" t="str">
        <f>IF(J109="м",IF(AE109="","",SUM(AE109*1000000+AQ109*10000+AR109*1000+AS109*10)),"")</f>
        <v/>
      </c>
      <c r="AX109" s="28"/>
      <c r="AY109" s="28"/>
      <c r="AZ109" s="28"/>
      <c r="BA109" s="28"/>
      <c r="BB109" s="28"/>
      <c r="BC109" s="28"/>
      <c r="BD109" s="28"/>
      <c r="BE109" s="28"/>
      <c r="BF109" s="50"/>
      <c r="BG109" s="28"/>
      <c r="BH109" s="28"/>
      <c r="BI109" s="28"/>
      <c r="BJ109" s="28"/>
      <c r="BK109" s="28"/>
    </row>
    <row r="110" spans="2:63" x14ac:dyDescent="0.2">
      <c r="B110" s="4">
        <v>99</v>
      </c>
      <c r="C110" s="66"/>
      <c r="D110" s="67"/>
      <c r="E110" s="67"/>
      <c r="F110" s="67"/>
      <c r="G110" s="67"/>
      <c r="H110" s="67"/>
      <c r="I110" s="67"/>
      <c r="J110" s="6"/>
      <c r="K110" s="35"/>
      <c r="L110" s="36"/>
      <c r="M110" s="36"/>
      <c r="N110" s="36"/>
      <c r="O110" s="37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1" t="str">
        <f t="shared" si="72"/>
        <v/>
      </c>
      <c r="AF110" s="1" t="str">
        <f t="shared" si="111"/>
        <v/>
      </c>
      <c r="AG110" s="1" t="str">
        <f t="shared" si="112"/>
        <v/>
      </c>
      <c r="AH110" s="52"/>
      <c r="AI110" s="55"/>
      <c r="AL110" s="17">
        <f>SUM(P110:R110)</f>
        <v>0</v>
      </c>
      <c r="AM110" s="17">
        <f>SUM(S110:U110)</f>
        <v>0</v>
      </c>
      <c r="AN110" s="17">
        <f>SUM(V110:X110)</f>
        <v>0</v>
      </c>
      <c r="AO110" s="17">
        <f>SUM(Y110:AA110)</f>
        <v>0</v>
      </c>
      <c r="AP110" s="17">
        <f>SUM(AB110:AD110)</f>
        <v>0</v>
      </c>
      <c r="AQ110" s="14">
        <f t="shared" si="80"/>
        <v>0</v>
      </c>
      <c r="AR110" s="14">
        <f t="shared" si="73"/>
        <v>0</v>
      </c>
      <c r="AS110" s="14">
        <f t="shared" si="74"/>
        <v>0</v>
      </c>
      <c r="AT110" s="14" t="str">
        <f>IF(J110="ж",AE110,"")</f>
        <v/>
      </c>
      <c r="AU110" s="14" t="str">
        <f>IF(J110="м",AE110,"")</f>
        <v/>
      </c>
      <c r="AV110" s="14" t="str">
        <f>IF(J110="ж",IF(AE110="","",SUM(AE110*1000000+AQ110*10000+AR110*1000+AS110*10)),"")</f>
        <v/>
      </c>
      <c r="AW110" s="14" t="str">
        <f>IF(J110="м",IF(AE110="","",SUM(AE110*1000000+AQ110*10000+AR110*1000+AS110*10)),"")</f>
        <v/>
      </c>
      <c r="AX110" s="28"/>
      <c r="AY110" s="28"/>
      <c r="AZ110" s="28"/>
      <c r="BA110" s="28"/>
      <c r="BB110" s="28"/>
      <c r="BC110" s="28"/>
      <c r="BD110" s="28"/>
      <c r="BE110" s="28"/>
      <c r="BF110" s="50"/>
      <c r="BG110" s="28"/>
      <c r="BH110" s="28"/>
      <c r="BI110" s="28"/>
      <c r="BJ110" s="28"/>
      <c r="BK110" s="28"/>
    </row>
    <row r="111" spans="2:63" x14ac:dyDescent="0.2">
      <c r="B111" s="4">
        <v>100</v>
      </c>
      <c r="C111" s="66"/>
      <c r="D111" s="67"/>
      <c r="E111" s="67"/>
      <c r="F111" s="67"/>
      <c r="G111" s="67"/>
      <c r="H111" s="67"/>
      <c r="I111" s="67"/>
      <c r="J111" s="6"/>
      <c r="K111" s="38"/>
      <c r="L111" s="39"/>
      <c r="M111" s="39"/>
      <c r="N111" s="39"/>
      <c r="O111" s="40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1" t="str">
        <f t="shared" si="72"/>
        <v/>
      </c>
      <c r="AF111" s="1" t="str">
        <f t="shared" si="111"/>
        <v/>
      </c>
      <c r="AG111" s="1" t="str">
        <f t="shared" si="112"/>
        <v/>
      </c>
      <c r="AH111" s="53"/>
      <c r="AI111" s="56"/>
      <c r="AL111" s="17">
        <f>SUM(P111:R111)</f>
        <v>0</v>
      </c>
      <c r="AM111" s="17">
        <f>SUM(S111:U111)</f>
        <v>0</v>
      </c>
      <c r="AN111" s="17">
        <f>SUM(V111:X111)</f>
        <v>0</v>
      </c>
      <c r="AO111" s="17">
        <f>SUM(Y111:AA111)</f>
        <v>0</v>
      </c>
      <c r="AP111" s="17">
        <f>SUM(AB111:AD111)</f>
        <v>0</v>
      </c>
      <c r="AQ111" s="14">
        <f t="shared" si="80"/>
        <v>0</v>
      </c>
      <c r="AR111" s="14">
        <f t="shared" si="73"/>
        <v>0</v>
      </c>
      <c r="AS111" s="14">
        <f t="shared" si="74"/>
        <v>0</v>
      </c>
      <c r="AT111" s="14" t="str">
        <f>IF(J111="ж",AE111,"")</f>
        <v/>
      </c>
      <c r="AU111" s="14" t="str">
        <f>IF(J111="м",AE111,"")</f>
        <v/>
      </c>
      <c r="AV111" s="14" t="str">
        <f>IF(J111="ж",IF(AE111="","",SUM(AE111*1000000+AQ111*10000+AR111*1000+AS111*10)),"")</f>
        <v/>
      </c>
      <c r="AW111" s="14" t="str">
        <f>IF(J111="м",IF(AE111="","",SUM(AE111*1000000+AQ111*10000+AR111*1000+AS111*10)),"")</f>
        <v/>
      </c>
      <c r="AX111" s="28"/>
      <c r="AY111" s="28"/>
      <c r="AZ111" s="28"/>
      <c r="BA111" s="28"/>
      <c r="BB111" s="28"/>
      <c r="BC111" s="28"/>
      <c r="BD111" s="28"/>
      <c r="BE111" s="28"/>
      <c r="BF111" s="50"/>
      <c r="BG111" s="28"/>
      <c r="BH111" s="28"/>
      <c r="BI111" s="28"/>
      <c r="BJ111" s="28"/>
      <c r="BK111" s="28"/>
    </row>
    <row r="112" spans="2:63" x14ac:dyDescent="0.2">
      <c r="B112" s="4">
        <v>101</v>
      </c>
      <c r="C112" s="66"/>
      <c r="D112" s="67"/>
      <c r="E112" s="67"/>
      <c r="F112" s="67"/>
      <c r="G112" s="67"/>
      <c r="H112" s="67"/>
      <c r="I112" s="67"/>
      <c r="J112" s="6"/>
      <c r="K112" s="32"/>
      <c r="L112" s="33"/>
      <c r="M112" s="33"/>
      <c r="N112" s="33"/>
      <c r="O112" s="34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1" t="str">
        <f t="shared" si="72"/>
        <v/>
      </c>
      <c r="AF112" s="1" t="str">
        <f t="shared" si="111"/>
        <v/>
      </c>
      <c r="AG112" s="1" t="str">
        <f t="shared" si="112"/>
        <v/>
      </c>
      <c r="AH112" s="51" t="str">
        <f>IF(SUM(AE112:AE116)=0,"",SUM(BF112+BG112+BH112))</f>
        <v/>
      </c>
      <c r="AI112" s="54" t="str">
        <f>IF(AH112="","",RANK(BK112,$BK$12:$BK$151))</f>
        <v/>
      </c>
      <c r="AL112" s="17">
        <f>SUM(P112:R112)</f>
        <v>0</v>
      </c>
      <c r="AM112" s="17">
        <f>SUM(S112:U112)</f>
        <v>0</v>
      </c>
      <c r="AN112" s="17">
        <f>SUM(V112:X112)</f>
        <v>0</v>
      </c>
      <c r="AO112" s="17">
        <f>SUM(Y112:AA112)</f>
        <v>0</v>
      </c>
      <c r="AP112" s="17">
        <f>SUM(AB112:AD112)</f>
        <v>0</v>
      </c>
      <c r="AQ112" s="14">
        <f t="shared" si="80"/>
        <v>0</v>
      </c>
      <c r="AR112" s="14">
        <f t="shared" si="73"/>
        <v>0</v>
      </c>
      <c r="AS112" s="14">
        <f t="shared" si="74"/>
        <v>0</v>
      </c>
      <c r="AT112" s="14" t="str">
        <f>IF(J112="ж",AE112,"")</f>
        <v/>
      </c>
      <c r="AU112" s="14" t="str">
        <f>IF(J112="м",AE112,"")</f>
        <v/>
      </c>
      <c r="AV112" s="14" t="str">
        <f>IF(J112="ж",IF(AE112="","",SUM(AE112*1000000+AQ112*10000+AR112*1000+AS112*10)),"")</f>
        <v/>
      </c>
      <c r="AW112" s="14" t="str">
        <f>IF(J112="м",IF(AE112="","",SUM(AE112*1000000+AQ112*10000+AR112*1000+AS112*10)),"")</f>
        <v/>
      </c>
      <c r="AX112" s="28">
        <f>IFERROR(LARGE(AT112:AT116,1),0)</f>
        <v>0</v>
      </c>
      <c r="AY112" s="28">
        <f>IFERROR(LARGE(AU112:AU116,1),0)</f>
        <v>0</v>
      </c>
      <c r="AZ112" s="28">
        <f>IFERROR(LARGE(AT112:AT116,2),0)</f>
        <v>0</v>
      </c>
      <c r="BA112" s="28">
        <f>IFERROR(LARGE(AU112:AU116,2),0)</f>
        <v>0</v>
      </c>
      <c r="BB112" s="28">
        <f>IFERROR(LARGE(AT112:AT116,3),0)</f>
        <v>0</v>
      </c>
      <c r="BC112" s="28">
        <f>IFERROR(LARGE(AU112:AU116,3),0)</f>
        <v>0</v>
      </c>
      <c r="BD112" s="28">
        <f>IFERROR(LARGE(AT112:AT116,4),0)</f>
        <v>0</v>
      </c>
      <c r="BE112" s="28">
        <f>IFERROR(LARGE(AU112:AU116,4),0)</f>
        <v>0</v>
      </c>
      <c r="BF112" s="50">
        <f t="shared" ref="BF112" si="113">IFERROR(LARGE(AX112:AY116,1),0)</f>
        <v>0</v>
      </c>
      <c r="BG112" s="28">
        <f t="shared" ref="BG112" si="114">IFERROR(LARGE(AX112:AY116,2),0)</f>
        <v>0</v>
      </c>
      <c r="BH112" s="28">
        <f t="shared" ref="BH112" si="115">IFERROR(LARGE(AZ112:BE116,1),0)</f>
        <v>0</v>
      </c>
      <c r="BI112" s="28">
        <f t="shared" ref="BI112" si="116">IFERROR(LARGE(AZ112:BE116,2),0)</f>
        <v>0</v>
      </c>
      <c r="BJ112" s="28">
        <f t="shared" ref="BJ112" si="117">IFERROR(LARGE(AZ112:BE116,3),0)</f>
        <v>0</v>
      </c>
      <c r="BK112" s="28" t="str">
        <f>IF(AH112="","",SUM(AH112*100000000+BF112*100000+BG112*1000+BH112*10))</f>
        <v/>
      </c>
    </row>
    <row r="113" spans="2:63" x14ac:dyDescent="0.2">
      <c r="B113" s="4">
        <v>102</v>
      </c>
      <c r="C113" s="66"/>
      <c r="D113" s="67"/>
      <c r="E113" s="67"/>
      <c r="F113" s="67"/>
      <c r="G113" s="67"/>
      <c r="H113" s="67"/>
      <c r="I113" s="67"/>
      <c r="J113" s="6"/>
      <c r="K113" s="35"/>
      <c r="L113" s="36"/>
      <c r="M113" s="36"/>
      <c r="N113" s="36"/>
      <c r="O113" s="37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1" t="str">
        <f t="shared" si="72"/>
        <v/>
      </c>
      <c r="AF113" s="1" t="str">
        <f t="shared" si="111"/>
        <v/>
      </c>
      <c r="AG113" s="1" t="str">
        <f t="shared" si="112"/>
        <v/>
      </c>
      <c r="AH113" s="52"/>
      <c r="AI113" s="55"/>
      <c r="AL113" s="17">
        <f>SUM(P113:R113)</f>
        <v>0</v>
      </c>
      <c r="AM113" s="17">
        <f>SUM(S113:U113)</f>
        <v>0</v>
      </c>
      <c r="AN113" s="17">
        <f>SUM(V113:X113)</f>
        <v>0</v>
      </c>
      <c r="AO113" s="17">
        <f>SUM(Y113:AA113)</f>
        <v>0</v>
      </c>
      <c r="AP113" s="17">
        <f>SUM(AB113:AD113)</f>
        <v>0</v>
      </c>
      <c r="AQ113" s="14">
        <f t="shared" si="80"/>
        <v>0</v>
      </c>
      <c r="AR113" s="14">
        <f t="shared" si="73"/>
        <v>0</v>
      </c>
      <c r="AS113" s="14">
        <f t="shared" si="74"/>
        <v>0</v>
      </c>
      <c r="AT113" s="14" t="str">
        <f>IF(J113="ж",AE113,"")</f>
        <v/>
      </c>
      <c r="AU113" s="14" t="str">
        <f>IF(J113="м",AE113,"")</f>
        <v/>
      </c>
      <c r="AV113" s="14" t="str">
        <f>IF(J113="ж",IF(AE113="","",SUM(AE113*1000000+AQ113*10000+AR113*1000+AS113*10)),"")</f>
        <v/>
      </c>
      <c r="AW113" s="14" t="str">
        <f>IF(J113="м",IF(AE113="","",SUM(AE113*1000000+AQ113*10000+AR113*1000+AS113*10)),"")</f>
        <v/>
      </c>
      <c r="AX113" s="28"/>
      <c r="AY113" s="28"/>
      <c r="AZ113" s="28"/>
      <c r="BA113" s="28"/>
      <c r="BB113" s="28"/>
      <c r="BC113" s="28"/>
      <c r="BD113" s="28"/>
      <c r="BE113" s="28"/>
      <c r="BF113" s="50"/>
      <c r="BG113" s="28"/>
      <c r="BH113" s="28"/>
      <c r="BI113" s="28"/>
      <c r="BJ113" s="28"/>
      <c r="BK113" s="28"/>
    </row>
    <row r="114" spans="2:63" x14ac:dyDescent="0.2">
      <c r="B114" s="4">
        <v>103</v>
      </c>
      <c r="C114" s="66"/>
      <c r="D114" s="67"/>
      <c r="E114" s="67"/>
      <c r="F114" s="67"/>
      <c r="G114" s="67"/>
      <c r="H114" s="67"/>
      <c r="I114" s="67"/>
      <c r="J114" s="6"/>
      <c r="K114" s="35"/>
      <c r="L114" s="36"/>
      <c r="M114" s="36"/>
      <c r="N114" s="36"/>
      <c r="O114" s="37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1" t="str">
        <f t="shared" si="72"/>
        <v/>
      </c>
      <c r="AF114" s="1" t="str">
        <f t="shared" si="111"/>
        <v/>
      </c>
      <c r="AG114" s="1" t="str">
        <f t="shared" si="112"/>
        <v/>
      </c>
      <c r="AH114" s="52"/>
      <c r="AI114" s="55"/>
      <c r="AL114" s="17">
        <f>SUM(P114:R114)</f>
        <v>0</v>
      </c>
      <c r="AM114" s="17">
        <f>SUM(S114:U114)</f>
        <v>0</v>
      </c>
      <c r="AN114" s="17">
        <f>SUM(V114:X114)</f>
        <v>0</v>
      </c>
      <c r="AO114" s="17">
        <f>SUM(Y114:AA114)</f>
        <v>0</v>
      </c>
      <c r="AP114" s="17">
        <f>SUM(AB114:AD114)</f>
        <v>0</v>
      </c>
      <c r="AQ114" s="14">
        <f t="shared" ref="AQ114:AQ145" si="118">LARGE(AL114:AP114,1)</f>
        <v>0</v>
      </c>
      <c r="AR114" s="14">
        <f t="shared" si="73"/>
        <v>0</v>
      </c>
      <c r="AS114" s="14">
        <f t="shared" si="74"/>
        <v>0</v>
      </c>
      <c r="AT114" s="14" t="str">
        <f>IF(J114="ж",AE114,"")</f>
        <v/>
      </c>
      <c r="AU114" s="14" t="str">
        <f>IF(J114="м",AE114,"")</f>
        <v/>
      </c>
      <c r="AV114" s="14" t="str">
        <f>IF(J114="ж",IF(AE114="","",SUM(AE114*1000000+AQ114*10000+AR114*1000+AS114*10)),"")</f>
        <v/>
      </c>
      <c r="AW114" s="14" t="str">
        <f>IF(J114="м",IF(AE114="","",SUM(AE114*1000000+AQ114*10000+AR114*1000+AS114*10)),"")</f>
        <v/>
      </c>
      <c r="AX114" s="28"/>
      <c r="AY114" s="28"/>
      <c r="AZ114" s="28"/>
      <c r="BA114" s="28"/>
      <c r="BB114" s="28"/>
      <c r="BC114" s="28"/>
      <c r="BD114" s="28"/>
      <c r="BE114" s="28"/>
      <c r="BF114" s="50"/>
      <c r="BG114" s="28"/>
      <c r="BH114" s="28"/>
      <c r="BI114" s="28"/>
      <c r="BJ114" s="28"/>
      <c r="BK114" s="28"/>
    </row>
    <row r="115" spans="2:63" x14ac:dyDescent="0.2">
      <c r="B115" s="4">
        <v>104</v>
      </c>
      <c r="C115" s="66"/>
      <c r="D115" s="67"/>
      <c r="E115" s="67"/>
      <c r="F115" s="67"/>
      <c r="G115" s="67"/>
      <c r="H115" s="67"/>
      <c r="I115" s="67"/>
      <c r="J115" s="6"/>
      <c r="K115" s="35"/>
      <c r="L115" s="36"/>
      <c r="M115" s="36"/>
      <c r="N115" s="36"/>
      <c r="O115" s="37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1" t="str">
        <f t="shared" si="72"/>
        <v/>
      </c>
      <c r="AF115" s="1" t="str">
        <f t="shared" si="111"/>
        <v/>
      </c>
      <c r="AG115" s="1" t="str">
        <f t="shared" si="112"/>
        <v/>
      </c>
      <c r="AH115" s="52"/>
      <c r="AI115" s="55"/>
      <c r="AL115" s="17">
        <f>SUM(P115:R115)</f>
        <v>0</v>
      </c>
      <c r="AM115" s="17">
        <f>SUM(S115:U115)</f>
        <v>0</v>
      </c>
      <c r="AN115" s="17">
        <f>SUM(V115:X115)</f>
        <v>0</v>
      </c>
      <c r="AO115" s="17">
        <f>SUM(Y115:AA115)</f>
        <v>0</v>
      </c>
      <c r="AP115" s="17">
        <f>SUM(AB115:AD115)</f>
        <v>0</v>
      </c>
      <c r="AQ115" s="14">
        <f t="shared" si="118"/>
        <v>0</v>
      </c>
      <c r="AR115" s="14">
        <f t="shared" si="73"/>
        <v>0</v>
      </c>
      <c r="AS115" s="14">
        <f t="shared" si="74"/>
        <v>0</v>
      </c>
      <c r="AT115" s="14" t="str">
        <f>IF(J115="ж",AE115,"")</f>
        <v/>
      </c>
      <c r="AU115" s="14" t="str">
        <f>IF(J115="м",AE115,"")</f>
        <v/>
      </c>
      <c r="AV115" s="14" t="str">
        <f>IF(J115="ж",IF(AE115="","",SUM(AE115*1000000+AQ115*10000+AR115*1000+AS115*10)),"")</f>
        <v/>
      </c>
      <c r="AW115" s="14" t="str">
        <f>IF(J115="м",IF(AE115="","",SUM(AE115*1000000+AQ115*10000+AR115*1000+AS115*10)),"")</f>
        <v/>
      </c>
      <c r="AX115" s="28"/>
      <c r="AY115" s="28"/>
      <c r="AZ115" s="28"/>
      <c r="BA115" s="28"/>
      <c r="BB115" s="28"/>
      <c r="BC115" s="28"/>
      <c r="BD115" s="28"/>
      <c r="BE115" s="28"/>
      <c r="BF115" s="50"/>
      <c r="BG115" s="28"/>
      <c r="BH115" s="28"/>
      <c r="BI115" s="28"/>
      <c r="BJ115" s="28"/>
      <c r="BK115" s="28"/>
    </row>
    <row r="116" spans="2:63" x14ac:dyDescent="0.2">
      <c r="B116" s="4">
        <v>105</v>
      </c>
      <c r="C116" s="66"/>
      <c r="D116" s="67"/>
      <c r="E116" s="67"/>
      <c r="F116" s="67"/>
      <c r="G116" s="67"/>
      <c r="H116" s="67"/>
      <c r="I116" s="67"/>
      <c r="J116" s="6"/>
      <c r="K116" s="38"/>
      <c r="L116" s="39"/>
      <c r="M116" s="39"/>
      <c r="N116" s="39"/>
      <c r="O116" s="40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1" t="str">
        <f t="shared" si="72"/>
        <v/>
      </c>
      <c r="AF116" s="1" t="str">
        <f t="shared" si="111"/>
        <v/>
      </c>
      <c r="AG116" s="1" t="str">
        <f t="shared" si="112"/>
        <v/>
      </c>
      <c r="AH116" s="53"/>
      <c r="AI116" s="56"/>
      <c r="AL116" s="17">
        <f>SUM(P116:R116)</f>
        <v>0</v>
      </c>
      <c r="AM116" s="17">
        <f>SUM(S116:U116)</f>
        <v>0</v>
      </c>
      <c r="AN116" s="17">
        <f>SUM(V116:X116)</f>
        <v>0</v>
      </c>
      <c r="AO116" s="17">
        <f>SUM(Y116:AA116)</f>
        <v>0</v>
      </c>
      <c r="AP116" s="17">
        <f>SUM(AB116:AD116)</f>
        <v>0</v>
      </c>
      <c r="AQ116" s="14">
        <f t="shared" si="118"/>
        <v>0</v>
      </c>
      <c r="AR116" s="14">
        <f t="shared" si="73"/>
        <v>0</v>
      </c>
      <c r="AS116" s="14">
        <f t="shared" si="74"/>
        <v>0</v>
      </c>
      <c r="AT116" s="14" t="str">
        <f>IF(J116="ж",AE116,"")</f>
        <v/>
      </c>
      <c r="AU116" s="14" t="str">
        <f>IF(J116="м",AE116,"")</f>
        <v/>
      </c>
      <c r="AV116" s="14" t="str">
        <f>IF(J116="ж",IF(AE116="","",SUM(AE116*1000000+AQ116*10000+AR116*1000+AS116*10)),"")</f>
        <v/>
      </c>
      <c r="AW116" s="14" t="str">
        <f>IF(J116="м",IF(AE116="","",SUM(AE116*1000000+AQ116*10000+AR116*1000+AS116*10)),"")</f>
        <v/>
      </c>
      <c r="AX116" s="28"/>
      <c r="AY116" s="28"/>
      <c r="AZ116" s="28"/>
      <c r="BA116" s="28"/>
      <c r="BB116" s="28"/>
      <c r="BC116" s="28"/>
      <c r="BD116" s="28"/>
      <c r="BE116" s="28"/>
      <c r="BF116" s="50"/>
      <c r="BG116" s="28"/>
      <c r="BH116" s="28"/>
      <c r="BI116" s="28"/>
      <c r="BJ116" s="28"/>
      <c r="BK116" s="28"/>
    </row>
    <row r="117" spans="2:63" x14ac:dyDescent="0.2">
      <c r="B117" s="4">
        <v>106</v>
      </c>
      <c r="C117" s="66"/>
      <c r="D117" s="67"/>
      <c r="E117" s="67"/>
      <c r="F117" s="67"/>
      <c r="G117" s="67"/>
      <c r="H117" s="67"/>
      <c r="I117" s="67"/>
      <c r="J117" s="6"/>
      <c r="K117" s="32"/>
      <c r="L117" s="33"/>
      <c r="M117" s="33"/>
      <c r="N117" s="33"/>
      <c r="O117" s="34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1" t="str">
        <f t="shared" si="72"/>
        <v/>
      </c>
      <c r="AF117" s="1" t="str">
        <f t="shared" si="111"/>
        <v/>
      </c>
      <c r="AG117" s="1" t="str">
        <f t="shared" si="112"/>
        <v/>
      </c>
      <c r="AH117" s="51" t="str">
        <f>IF(SUM(AE117:AE121)=0,"",SUM(BF117+BG117+BH117))</f>
        <v/>
      </c>
      <c r="AI117" s="54" t="str">
        <f>IF(AH117="","",RANK(BK117,$BK$12:$BK$151))</f>
        <v/>
      </c>
      <c r="AL117" s="17">
        <f>SUM(P117:R117)</f>
        <v>0</v>
      </c>
      <c r="AM117" s="17">
        <f>SUM(S117:U117)</f>
        <v>0</v>
      </c>
      <c r="AN117" s="17">
        <f>SUM(V117:X117)</f>
        <v>0</v>
      </c>
      <c r="AO117" s="17">
        <f>SUM(Y117:AA117)</f>
        <v>0</v>
      </c>
      <c r="AP117" s="17">
        <f>SUM(AB117:AD117)</f>
        <v>0</v>
      </c>
      <c r="AQ117" s="14">
        <f t="shared" si="118"/>
        <v>0</v>
      </c>
      <c r="AR117" s="14">
        <f t="shared" si="73"/>
        <v>0</v>
      </c>
      <c r="AS117" s="14">
        <f t="shared" si="74"/>
        <v>0</v>
      </c>
      <c r="AT117" s="14" t="str">
        <f>IF(J117="ж",AE117,"")</f>
        <v/>
      </c>
      <c r="AU117" s="14" t="str">
        <f>IF(J117="м",AE117,"")</f>
        <v/>
      </c>
      <c r="AV117" s="14" t="str">
        <f>IF(J117="ж",IF(AE117="","",SUM(AE117*1000000+AQ117*10000+AR117*1000+AS117*10)),"")</f>
        <v/>
      </c>
      <c r="AW117" s="14" t="str">
        <f>IF(J117="м",IF(AE117="","",SUM(AE117*1000000+AQ117*10000+AR117*1000+AS117*10)),"")</f>
        <v/>
      </c>
      <c r="AX117" s="28">
        <f>IFERROR(LARGE(AT117:AT121,1),0)</f>
        <v>0</v>
      </c>
      <c r="AY117" s="28">
        <f>IFERROR(LARGE(AU117:AU121,1),0)</f>
        <v>0</v>
      </c>
      <c r="AZ117" s="28">
        <f>IFERROR(LARGE(AT117:AT121,2),0)</f>
        <v>0</v>
      </c>
      <c r="BA117" s="28">
        <f>IFERROR(LARGE(AU117:AU121,2),0)</f>
        <v>0</v>
      </c>
      <c r="BB117" s="28">
        <f>IFERROR(LARGE(AT117:AT121,3),0)</f>
        <v>0</v>
      </c>
      <c r="BC117" s="28">
        <f>IFERROR(LARGE(AU117:AU121,3),0)</f>
        <v>0</v>
      </c>
      <c r="BD117" s="28">
        <f>IFERROR(LARGE(AT117:AT121,4),0)</f>
        <v>0</v>
      </c>
      <c r="BE117" s="28">
        <f>IFERROR(LARGE(AU117:AU121,4),0)</f>
        <v>0</v>
      </c>
      <c r="BF117" s="50">
        <f t="shared" ref="BF117" si="119">IFERROR(LARGE(AX117:AY121,1),0)</f>
        <v>0</v>
      </c>
      <c r="BG117" s="28">
        <f t="shared" ref="BG117" si="120">IFERROR(LARGE(AX117:AY121,2),0)</f>
        <v>0</v>
      </c>
      <c r="BH117" s="28">
        <f t="shared" ref="BH117" si="121">IFERROR(LARGE(AZ117:BE121,1),0)</f>
        <v>0</v>
      </c>
      <c r="BI117" s="28">
        <f t="shared" ref="BI117" si="122">IFERROR(LARGE(AZ117:BE121,2),0)</f>
        <v>0</v>
      </c>
      <c r="BJ117" s="28">
        <f t="shared" ref="BJ117" si="123">IFERROR(LARGE(AZ117:BE121,3),0)</f>
        <v>0</v>
      </c>
      <c r="BK117" s="28" t="str">
        <f>IF(AH117="","",SUM(AH117*100000000+BF117*100000+BG117*1000+BH117*10))</f>
        <v/>
      </c>
    </row>
    <row r="118" spans="2:63" x14ac:dyDescent="0.2">
      <c r="B118" s="4">
        <v>107</v>
      </c>
      <c r="C118" s="66"/>
      <c r="D118" s="67"/>
      <c r="E118" s="67"/>
      <c r="F118" s="67"/>
      <c r="G118" s="67"/>
      <c r="H118" s="67"/>
      <c r="I118" s="67"/>
      <c r="J118" s="6"/>
      <c r="K118" s="35"/>
      <c r="L118" s="36"/>
      <c r="M118" s="36"/>
      <c r="N118" s="36"/>
      <c r="O118" s="37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1" t="str">
        <f t="shared" si="72"/>
        <v/>
      </c>
      <c r="AF118" s="1" t="str">
        <f t="shared" si="111"/>
        <v/>
      </c>
      <c r="AG118" s="1" t="str">
        <f t="shared" si="112"/>
        <v/>
      </c>
      <c r="AH118" s="52"/>
      <c r="AI118" s="55"/>
      <c r="AL118" s="17">
        <f>SUM(P118:R118)</f>
        <v>0</v>
      </c>
      <c r="AM118" s="17">
        <f>SUM(S118:U118)</f>
        <v>0</v>
      </c>
      <c r="AN118" s="17">
        <f>SUM(V118:X118)</f>
        <v>0</v>
      </c>
      <c r="AO118" s="17">
        <f>SUM(Y118:AA118)</f>
        <v>0</v>
      </c>
      <c r="AP118" s="17">
        <f>SUM(AB118:AD118)</f>
        <v>0</v>
      </c>
      <c r="AQ118" s="14">
        <f t="shared" si="118"/>
        <v>0</v>
      </c>
      <c r="AR118" s="14">
        <f t="shared" si="73"/>
        <v>0</v>
      </c>
      <c r="AS118" s="14">
        <f t="shared" si="74"/>
        <v>0</v>
      </c>
      <c r="AT118" s="14" t="str">
        <f>IF(J118="ж",AE118,"")</f>
        <v/>
      </c>
      <c r="AU118" s="14" t="str">
        <f>IF(J118="м",AE118,"")</f>
        <v/>
      </c>
      <c r="AV118" s="14" t="str">
        <f>IF(J118="ж",IF(AE118="","",SUM(AE118*1000000+AQ118*10000+AR118*1000+AS118*10)),"")</f>
        <v/>
      </c>
      <c r="AW118" s="14" t="str">
        <f>IF(J118="м",IF(AE118="","",SUM(AE118*1000000+AQ118*10000+AR118*1000+AS118*10)),"")</f>
        <v/>
      </c>
      <c r="AX118" s="28"/>
      <c r="AY118" s="28"/>
      <c r="AZ118" s="28"/>
      <c r="BA118" s="28"/>
      <c r="BB118" s="28"/>
      <c r="BC118" s="28"/>
      <c r="BD118" s="28"/>
      <c r="BE118" s="28"/>
      <c r="BF118" s="50"/>
      <c r="BG118" s="28"/>
      <c r="BH118" s="28"/>
      <c r="BI118" s="28"/>
      <c r="BJ118" s="28"/>
      <c r="BK118" s="28"/>
    </row>
    <row r="119" spans="2:63" x14ac:dyDescent="0.2">
      <c r="B119" s="4">
        <v>108</v>
      </c>
      <c r="C119" s="66"/>
      <c r="D119" s="67"/>
      <c r="E119" s="67"/>
      <c r="F119" s="67"/>
      <c r="G119" s="67"/>
      <c r="H119" s="67"/>
      <c r="I119" s="67"/>
      <c r="J119" s="6"/>
      <c r="K119" s="35"/>
      <c r="L119" s="36"/>
      <c r="M119" s="36"/>
      <c r="N119" s="36"/>
      <c r="O119" s="37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1" t="str">
        <f t="shared" si="72"/>
        <v/>
      </c>
      <c r="AF119" s="1" t="str">
        <f t="shared" si="111"/>
        <v/>
      </c>
      <c r="AG119" s="1" t="str">
        <f t="shared" si="112"/>
        <v/>
      </c>
      <c r="AH119" s="52"/>
      <c r="AI119" s="55"/>
      <c r="AL119" s="17">
        <f>SUM(P119:R119)</f>
        <v>0</v>
      </c>
      <c r="AM119" s="17">
        <f>SUM(S119:U119)</f>
        <v>0</v>
      </c>
      <c r="AN119" s="17">
        <f>SUM(V119:X119)</f>
        <v>0</v>
      </c>
      <c r="AO119" s="17">
        <f>SUM(Y119:AA119)</f>
        <v>0</v>
      </c>
      <c r="AP119" s="17">
        <f>SUM(AB119:AD119)</f>
        <v>0</v>
      </c>
      <c r="AQ119" s="14">
        <f t="shared" si="118"/>
        <v>0</v>
      </c>
      <c r="AR119" s="14">
        <f t="shared" si="73"/>
        <v>0</v>
      </c>
      <c r="AS119" s="14">
        <f t="shared" si="74"/>
        <v>0</v>
      </c>
      <c r="AT119" s="14" t="str">
        <f>IF(J119="ж",AE119,"")</f>
        <v/>
      </c>
      <c r="AU119" s="14" t="str">
        <f>IF(J119="м",AE119,"")</f>
        <v/>
      </c>
      <c r="AV119" s="14" t="str">
        <f>IF(J119="ж",IF(AE119="","",SUM(AE119*1000000+AQ119*10000+AR119*1000+AS119*10)),"")</f>
        <v/>
      </c>
      <c r="AW119" s="14" t="str">
        <f>IF(J119="м",IF(AE119="","",SUM(AE119*1000000+AQ119*10000+AR119*1000+AS119*10)),"")</f>
        <v/>
      </c>
      <c r="AX119" s="28"/>
      <c r="AY119" s="28"/>
      <c r="AZ119" s="28"/>
      <c r="BA119" s="28"/>
      <c r="BB119" s="28"/>
      <c r="BC119" s="28"/>
      <c r="BD119" s="28"/>
      <c r="BE119" s="28"/>
      <c r="BF119" s="50"/>
      <c r="BG119" s="28"/>
      <c r="BH119" s="28"/>
      <c r="BI119" s="28"/>
      <c r="BJ119" s="28"/>
      <c r="BK119" s="28"/>
    </row>
    <row r="120" spans="2:63" x14ac:dyDescent="0.2">
      <c r="B120" s="4">
        <v>109</v>
      </c>
      <c r="C120" s="66"/>
      <c r="D120" s="67"/>
      <c r="E120" s="67"/>
      <c r="F120" s="67"/>
      <c r="G120" s="67"/>
      <c r="H120" s="67"/>
      <c r="I120" s="67"/>
      <c r="J120" s="6"/>
      <c r="K120" s="35"/>
      <c r="L120" s="36"/>
      <c r="M120" s="36"/>
      <c r="N120" s="36"/>
      <c r="O120" s="37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1" t="str">
        <f t="shared" si="72"/>
        <v/>
      </c>
      <c r="AF120" s="1" t="str">
        <f t="shared" si="111"/>
        <v/>
      </c>
      <c r="AG120" s="1" t="str">
        <f t="shared" si="112"/>
        <v/>
      </c>
      <c r="AH120" s="52"/>
      <c r="AI120" s="55"/>
      <c r="AL120" s="17">
        <f>SUM(P120:R120)</f>
        <v>0</v>
      </c>
      <c r="AM120" s="17">
        <f>SUM(S120:U120)</f>
        <v>0</v>
      </c>
      <c r="AN120" s="17">
        <f>SUM(V120:X120)</f>
        <v>0</v>
      </c>
      <c r="AO120" s="17">
        <f>SUM(Y120:AA120)</f>
        <v>0</v>
      </c>
      <c r="AP120" s="17">
        <f>SUM(AB120:AD120)</f>
        <v>0</v>
      </c>
      <c r="AQ120" s="14">
        <f t="shared" si="118"/>
        <v>0</v>
      </c>
      <c r="AR120" s="14">
        <f t="shared" si="73"/>
        <v>0</v>
      </c>
      <c r="AS120" s="14">
        <f t="shared" si="74"/>
        <v>0</v>
      </c>
      <c r="AT120" s="14" t="str">
        <f>IF(J120="ж",AE120,"")</f>
        <v/>
      </c>
      <c r="AU120" s="14" t="str">
        <f>IF(J120="м",AE120,"")</f>
        <v/>
      </c>
      <c r="AV120" s="14" t="str">
        <f>IF(J120="ж",IF(AE120="","",SUM(AE120*1000000+AQ120*10000+AR120*1000+AS120*10)),"")</f>
        <v/>
      </c>
      <c r="AW120" s="14" t="str">
        <f>IF(J120="м",IF(AE120="","",SUM(AE120*1000000+AQ120*10000+AR120*1000+AS120*10)),"")</f>
        <v/>
      </c>
      <c r="AX120" s="28"/>
      <c r="AY120" s="28"/>
      <c r="AZ120" s="28"/>
      <c r="BA120" s="28"/>
      <c r="BB120" s="28"/>
      <c r="BC120" s="28"/>
      <c r="BD120" s="28"/>
      <c r="BE120" s="28"/>
      <c r="BF120" s="50"/>
      <c r="BG120" s="28"/>
      <c r="BH120" s="28"/>
      <c r="BI120" s="28"/>
      <c r="BJ120" s="28"/>
      <c r="BK120" s="28"/>
    </row>
    <row r="121" spans="2:63" x14ac:dyDescent="0.2">
      <c r="B121" s="4">
        <v>110</v>
      </c>
      <c r="C121" s="66"/>
      <c r="D121" s="67"/>
      <c r="E121" s="67"/>
      <c r="F121" s="67"/>
      <c r="G121" s="67"/>
      <c r="H121" s="67"/>
      <c r="I121" s="67"/>
      <c r="J121" s="6"/>
      <c r="K121" s="38"/>
      <c r="L121" s="39"/>
      <c r="M121" s="39"/>
      <c r="N121" s="39"/>
      <c r="O121" s="40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1" t="str">
        <f t="shared" si="72"/>
        <v/>
      </c>
      <c r="AF121" s="1" t="str">
        <f t="shared" si="111"/>
        <v/>
      </c>
      <c r="AG121" s="1" t="str">
        <f t="shared" si="112"/>
        <v/>
      </c>
      <c r="AH121" s="53"/>
      <c r="AI121" s="56"/>
      <c r="AL121" s="17">
        <f>SUM(P121:R121)</f>
        <v>0</v>
      </c>
      <c r="AM121" s="17">
        <f>SUM(S121:U121)</f>
        <v>0</v>
      </c>
      <c r="AN121" s="17">
        <f>SUM(V121:X121)</f>
        <v>0</v>
      </c>
      <c r="AO121" s="17">
        <f>SUM(Y121:AA121)</f>
        <v>0</v>
      </c>
      <c r="AP121" s="17">
        <f>SUM(AB121:AD121)</f>
        <v>0</v>
      </c>
      <c r="AQ121" s="14">
        <f t="shared" si="118"/>
        <v>0</v>
      </c>
      <c r="AR121" s="14">
        <f t="shared" si="73"/>
        <v>0</v>
      </c>
      <c r="AS121" s="14">
        <f t="shared" si="74"/>
        <v>0</v>
      </c>
      <c r="AT121" s="14" t="str">
        <f>IF(J121="ж",AE121,"")</f>
        <v/>
      </c>
      <c r="AU121" s="14" t="str">
        <f>IF(J121="м",AE121,"")</f>
        <v/>
      </c>
      <c r="AV121" s="14" t="str">
        <f>IF(J121="ж",IF(AE121="","",SUM(AE121*1000000+AQ121*10000+AR121*1000+AS121*10)),"")</f>
        <v/>
      </c>
      <c r="AW121" s="14" t="str">
        <f>IF(J121="м",IF(AE121="","",SUM(AE121*1000000+AQ121*10000+AR121*1000+AS121*10)),"")</f>
        <v/>
      </c>
      <c r="AX121" s="28"/>
      <c r="AY121" s="28"/>
      <c r="AZ121" s="28"/>
      <c r="BA121" s="28"/>
      <c r="BB121" s="28"/>
      <c r="BC121" s="28"/>
      <c r="BD121" s="28"/>
      <c r="BE121" s="28"/>
      <c r="BF121" s="50"/>
      <c r="BG121" s="28"/>
      <c r="BH121" s="28"/>
      <c r="BI121" s="28"/>
      <c r="BJ121" s="28"/>
      <c r="BK121" s="28"/>
    </row>
    <row r="122" spans="2:63" x14ac:dyDescent="0.2">
      <c r="B122" s="4">
        <v>111</v>
      </c>
      <c r="C122" s="66"/>
      <c r="D122" s="67"/>
      <c r="E122" s="67"/>
      <c r="F122" s="67"/>
      <c r="G122" s="67"/>
      <c r="H122" s="67"/>
      <c r="I122" s="67"/>
      <c r="J122" s="6"/>
      <c r="K122" s="32"/>
      <c r="L122" s="33"/>
      <c r="M122" s="33"/>
      <c r="N122" s="33"/>
      <c r="O122" s="34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1" t="str">
        <f t="shared" si="72"/>
        <v/>
      </c>
      <c r="AF122" s="1" t="str">
        <f t="shared" si="111"/>
        <v/>
      </c>
      <c r="AG122" s="1" t="str">
        <f t="shared" si="112"/>
        <v/>
      </c>
      <c r="AH122" s="51" t="str">
        <f>IF(SUM(AE122:AE126)=0,"",SUM(BF122+BG122+BH122))</f>
        <v/>
      </c>
      <c r="AI122" s="54" t="str">
        <f>IF(AH122="","",RANK(BK122,$BK$12:$BK$151))</f>
        <v/>
      </c>
      <c r="AL122" s="17">
        <f>SUM(P122:R122)</f>
        <v>0</v>
      </c>
      <c r="AM122" s="17">
        <f>SUM(S122:U122)</f>
        <v>0</v>
      </c>
      <c r="AN122" s="17">
        <f>SUM(V122:X122)</f>
        <v>0</v>
      </c>
      <c r="AO122" s="17">
        <f>SUM(Y122:AA122)</f>
        <v>0</v>
      </c>
      <c r="AP122" s="17">
        <f>SUM(AB122:AD122)</f>
        <v>0</v>
      </c>
      <c r="AQ122" s="14">
        <f t="shared" si="118"/>
        <v>0</v>
      </c>
      <c r="AR122" s="14">
        <f t="shared" si="73"/>
        <v>0</v>
      </c>
      <c r="AS122" s="14">
        <f t="shared" si="74"/>
        <v>0</v>
      </c>
      <c r="AT122" s="14" t="str">
        <f>IF(J122="ж",AE122,"")</f>
        <v/>
      </c>
      <c r="AU122" s="14" t="str">
        <f>IF(J122="м",AE122,"")</f>
        <v/>
      </c>
      <c r="AV122" s="14" t="str">
        <f>IF(J122="ж",IF(AE122="","",SUM(AE122*1000000+AQ122*10000+AR122*1000+AS122*10)),"")</f>
        <v/>
      </c>
      <c r="AW122" s="14" t="str">
        <f>IF(J122="м",IF(AE122="","",SUM(AE122*1000000+AQ122*10000+AR122*1000+AS122*10)),"")</f>
        <v/>
      </c>
      <c r="AX122" s="28">
        <f>IFERROR(LARGE(AT122:AT126,1),0)</f>
        <v>0</v>
      </c>
      <c r="AY122" s="28">
        <f>IFERROR(LARGE(AU122:AU126,1),0)</f>
        <v>0</v>
      </c>
      <c r="AZ122" s="28">
        <f>IFERROR(LARGE(AT122:AT126,2),0)</f>
        <v>0</v>
      </c>
      <c r="BA122" s="28">
        <f>IFERROR(LARGE(AU122:AU126,2),0)</f>
        <v>0</v>
      </c>
      <c r="BB122" s="28">
        <f>IFERROR(LARGE(AT122:AT126,3),0)</f>
        <v>0</v>
      </c>
      <c r="BC122" s="28">
        <f>IFERROR(LARGE(AU122:AU126,3),0)</f>
        <v>0</v>
      </c>
      <c r="BD122" s="28">
        <f>IFERROR(LARGE(AT122:AT126,4),0)</f>
        <v>0</v>
      </c>
      <c r="BE122" s="28">
        <f>IFERROR(LARGE(AU122:AU126,4),0)</f>
        <v>0</v>
      </c>
      <c r="BF122" s="50">
        <f t="shared" ref="BF122" si="124">IFERROR(LARGE(AX122:AY126,1),0)</f>
        <v>0</v>
      </c>
      <c r="BG122" s="28">
        <f t="shared" ref="BG122" si="125">IFERROR(LARGE(AX122:AY126,2),0)</f>
        <v>0</v>
      </c>
      <c r="BH122" s="28">
        <f t="shared" ref="BH122" si="126">IFERROR(LARGE(AZ122:BE126,1),0)</f>
        <v>0</v>
      </c>
      <c r="BI122" s="28">
        <f t="shared" ref="BI122" si="127">IFERROR(LARGE(AZ122:BE126,2),0)</f>
        <v>0</v>
      </c>
      <c r="BJ122" s="28">
        <f t="shared" ref="BJ122" si="128">IFERROR(LARGE(AZ122:BE126,3),0)</f>
        <v>0</v>
      </c>
      <c r="BK122" s="28" t="str">
        <f>IF(AH122="","",SUM(AH122*100000000+BF122*100000+BG122*1000+BH122*10))</f>
        <v/>
      </c>
    </row>
    <row r="123" spans="2:63" x14ac:dyDescent="0.2">
      <c r="B123" s="4">
        <v>112</v>
      </c>
      <c r="C123" s="66"/>
      <c r="D123" s="67"/>
      <c r="E123" s="67"/>
      <c r="F123" s="67"/>
      <c r="G123" s="67"/>
      <c r="H123" s="67"/>
      <c r="I123" s="67"/>
      <c r="J123" s="6"/>
      <c r="K123" s="35"/>
      <c r="L123" s="36"/>
      <c r="M123" s="36"/>
      <c r="N123" s="36"/>
      <c r="O123" s="37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1" t="str">
        <f t="shared" si="72"/>
        <v/>
      </c>
      <c r="AF123" s="1" t="str">
        <f t="shared" si="111"/>
        <v/>
      </c>
      <c r="AG123" s="1" t="str">
        <f t="shared" si="112"/>
        <v/>
      </c>
      <c r="AH123" s="52"/>
      <c r="AI123" s="55"/>
      <c r="AL123" s="17">
        <f>SUM(P123:R123)</f>
        <v>0</v>
      </c>
      <c r="AM123" s="17">
        <f>SUM(S123:U123)</f>
        <v>0</v>
      </c>
      <c r="AN123" s="17">
        <f>SUM(V123:X123)</f>
        <v>0</v>
      </c>
      <c r="AO123" s="17">
        <f>SUM(Y123:AA123)</f>
        <v>0</v>
      </c>
      <c r="AP123" s="17">
        <f>SUM(AB123:AD123)</f>
        <v>0</v>
      </c>
      <c r="AQ123" s="14">
        <f t="shared" si="118"/>
        <v>0</v>
      </c>
      <c r="AR123" s="14">
        <f t="shared" si="73"/>
        <v>0</v>
      </c>
      <c r="AS123" s="14">
        <f t="shared" si="74"/>
        <v>0</v>
      </c>
      <c r="AT123" s="14" t="str">
        <f>IF(J123="ж",AE123,"")</f>
        <v/>
      </c>
      <c r="AU123" s="14" t="str">
        <f>IF(J123="м",AE123,"")</f>
        <v/>
      </c>
      <c r="AV123" s="14" t="str">
        <f>IF(J123="ж",IF(AE123="","",SUM(AE123*1000000+AQ123*10000+AR123*1000+AS123*10)),"")</f>
        <v/>
      </c>
      <c r="AW123" s="14" t="str">
        <f>IF(J123="м",IF(AE123="","",SUM(AE123*1000000+AQ123*10000+AR123*1000+AS123*10)),"")</f>
        <v/>
      </c>
      <c r="AX123" s="28"/>
      <c r="AY123" s="28"/>
      <c r="AZ123" s="28"/>
      <c r="BA123" s="28"/>
      <c r="BB123" s="28"/>
      <c r="BC123" s="28"/>
      <c r="BD123" s="28"/>
      <c r="BE123" s="28"/>
      <c r="BF123" s="50"/>
      <c r="BG123" s="28"/>
      <c r="BH123" s="28"/>
      <c r="BI123" s="28"/>
      <c r="BJ123" s="28"/>
      <c r="BK123" s="28"/>
    </row>
    <row r="124" spans="2:63" x14ac:dyDescent="0.2">
      <c r="B124" s="4">
        <v>113</v>
      </c>
      <c r="C124" s="66"/>
      <c r="D124" s="67"/>
      <c r="E124" s="67"/>
      <c r="F124" s="67"/>
      <c r="G124" s="67"/>
      <c r="H124" s="67"/>
      <c r="I124" s="67"/>
      <c r="J124" s="6"/>
      <c r="K124" s="35"/>
      <c r="L124" s="36"/>
      <c r="M124" s="36"/>
      <c r="N124" s="36"/>
      <c r="O124" s="37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1" t="str">
        <f t="shared" si="72"/>
        <v/>
      </c>
      <c r="AF124" s="1" t="str">
        <f t="shared" si="111"/>
        <v/>
      </c>
      <c r="AG124" s="1" t="str">
        <f t="shared" si="112"/>
        <v/>
      </c>
      <c r="AH124" s="52"/>
      <c r="AI124" s="55"/>
      <c r="AL124" s="17">
        <f>SUM(P124:R124)</f>
        <v>0</v>
      </c>
      <c r="AM124" s="17">
        <f>SUM(S124:U124)</f>
        <v>0</v>
      </c>
      <c r="AN124" s="17">
        <f>SUM(V124:X124)</f>
        <v>0</v>
      </c>
      <c r="AO124" s="17">
        <f>SUM(Y124:AA124)</f>
        <v>0</v>
      </c>
      <c r="AP124" s="17">
        <f>SUM(AB124:AD124)</f>
        <v>0</v>
      </c>
      <c r="AQ124" s="14">
        <f t="shared" si="118"/>
        <v>0</v>
      </c>
      <c r="AR124" s="14">
        <f t="shared" si="73"/>
        <v>0</v>
      </c>
      <c r="AS124" s="14">
        <f t="shared" si="74"/>
        <v>0</v>
      </c>
      <c r="AT124" s="14" t="str">
        <f>IF(J124="ж",AE124,"")</f>
        <v/>
      </c>
      <c r="AU124" s="14" t="str">
        <f>IF(J124="м",AE124,"")</f>
        <v/>
      </c>
      <c r="AV124" s="14" t="str">
        <f>IF(J124="ж",IF(AE124="","",SUM(AE124*1000000+AQ124*10000+AR124*1000+AS124*10)),"")</f>
        <v/>
      </c>
      <c r="AW124" s="14" t="str">
        <f>IF(J124="м",IF(AE124="","",SUM(AE124*1000000+AQ124*10000+AR124*1000+AS124*10)),"")</f>
        <v/>
      </c>
      <c r="AX124" s="28"/>
      <c r="AY124" s="28"/>
      <c r="AZ124" s="28"/>
      <c r="BA124" s="28"/>
      <c r="BB124" s="28"/>
      <c r="BC124" s="28"/>
      <c r="BD124" s="28"/>
      <c r="BE124" s="28"/>
      <c r="BF124" s="50"/>
      <c r="BG124" s="28"/>
      <c r="BH124" s="28"/>
      <c r="BI124" s="28"/>
      <c r="BJ124" s="28"/>
      <c r="BK124" s="28"/>
    </row>
    <row r="125" spans="2:63" x14ac:dyDescent="0.2">
      <c r="B125" s="4">
        <v>114</v>
      </c>
      <c r="C125" s="66"/>
      <c r="D125" s="67"/>
      <c r="E125" s="67"/>
      <c r="F125" s="67"/>
      <c r="G125" s="67"/>
      <c r="H125" s="67"/>
      <c r="I125" s="67"/>
      <c r="J125" s="6"/>
      <c r="K125" s="35"/>
      <c r="L125" s="36"/>
      <c r="M125" s="36"/>
      <c r="N125" s="36"/>
      <c r="O125" s="37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1" t="str">
        <f t="shared" si="72"/>
        <v/>
      </c>
      <c r="AF125" s="1" t="str">
        <f t="shared" si="111"/>
        <v/>
      </c>
      <c r="AG125" s="1" t="str">
        <f t="shared" si="112"/>
        <v/>
      </c>
      <c r="AH125" s="52"/>
      <c r="AI125" s="55"/>
      <c r="AL125" s="17">
        <f>SUM(P125:R125)</f>
        <v>0</v>
      </c>
      <c r="AM125" s="17">
        <f>SUM(S125:U125)</f>
        <v>0</v>
      </c>
      <c r="AN125" s="17">
        <f>SUM(V125:X125)</f>
        <v>0</v>
      </c>
      <c r="AO125" s="17">
        <f>SUM(Y125:AA125)</f>
        <v>0</v>
      </c>
      <c r="AP125" s="17">
        <f>SUM(AB125:AD125)</f>
        <v>0</v>
      </c>
      <c r="AQ125" s="14">
        <f t="shared" si="118"/>
        <v>0</v>
      </c>
      <c r="AR125" s="14">
        <f t="shared" si="73"/>
        <v>0</v>
      </c>
      <c r="AS125" s="14">
        <f t="shared" si="74"/>
        <v>0</v>
      </c>
      <c r="AT125" s="14" t="str">
        <f>IF(J125="ж",AE125,"")</f>
        <v/>
      </c>
      <c r="AU125" s="14" t="str">
        <f>IF(J125="м",AE125,"")</f>
        <v/>
      </c>
      <c r="AV125" s="14" t="str">
        <f>IF(J125="ж",IF(AE125="","",SUM(AE125*1000000+AQ125*10000+AR125*1000+AS125*10)),"")</f>
        <v/>
      </c>
      <c r="AW125" s="14" t="str">
        <f>IF(J125="м",IF(AE125="","",SUM(AE125*1000000+AQ125*10000+AR125*1000+AS125*10)),"")</f>
        <v/>
      </c>
      <c r="AX125" s="28"/>
      <c r="AY125" s="28"/>
      <c r="AZ125" s="28"/>
      <c r="BA125" s="28"/>
      <c r="BB125" s="28"/>
      <c r="BC125" s="28"/>
      <c r="BD125" s="28"/>
      <c r="BE125" s="28"/>
      <c r="BF125" s="50"/>
      <c r="BG125" s="28"/>
      <c r="BH125" s="28"/>
      <c r="BI125" s="28"/>
      <c r="BJ125" s="28"/>
      <c r="BK125" s="28"/>
    </row>
    <row r="126" spans="2:63" x14ac:dyDescent="0.2">
      <c r="B126" s="4">
        <v>115</v>
      </c>
      <c r="C126" s="66"/>
      <c r="D126" s="67"/>
      <c r="E126" s="67"/>
      <c r="F126" s="67"/>
      <c r="G126" s="67"/>
      <c r="H126" s="67"/>
      <c r="I126" s="67"/>
      <c r="J126" s="6"/>
      <c r="K126" s="38"/>
      <c r="L126" s="39"/>
      <c r="M126" s="39"/>
      <c r="N126" s="39"/>
      <c r="O126" s="40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1" t="str">
        <f t="shared" si="72"/>
        <v/>
      </c>
      <c r="AF126" s="1" t="str">
        <f t="shared" si="111"/>
        <v/>
      </c>
      <c r="AG126" s="1" t="str">
        <f t="shared" si="112"/>
        <v/>
      </c>
      <c r="AH126" s="53"/>
      <c r="AI126" s="56"/>
      <c r="AL126" s="17">
        <f>SUM(P126:R126)</f>
        <v>0</v>
      </c>
      <c r="AM126" s="17">
        <f>SUM(S126:U126)</f>
        <v>0</v>
      </c>
      <c r="AN126" s="17">
        <f>SUM(V126:X126)</f>
        <v>0</v>
      </c>
      <c r="AO126" s="17">
        <f>SUM(Y126:AA126)</f>
        <v>0</v>
      </c>
      <c r="AP126" s="17">
        <f>SUM(AB126:AD126)</f>
        <v>0</v>
      </c>
      <c r="AQ126" s="14">
        <f t="shared" si="118"/>
        <v>0</v>
      </c>
      <c r="AR126" s="14">
        <f t="shared" si="73"/>
        <v>0</v>
      </c>
      <c r="AS126" s="14">
        <f t="shared" si="74"/>
        <v>0</v>
      </c>
      <c r="AT126" s="14" t="str">
        <f>IF(J126="ж",AE126,"")</f>
        <v/>
      </c>
      <c r="AU126" s="14" t="str">
        <f>IF(J126="м",AE126,"")</f>
        <v/>
      </c>
      <c r="AV126" s="14" t="str">
        <f>IF(J126="ж",IF(AE126="","",SUM(AE126*1000000+AQ126*10000+AR126*1000+AS126*10)),"")</f>
        <v/>
      </c>
      <c r="AW126" s="14" t="str">
        <f>IF(J126="м",IF(AE126="","",SUM(AE126*1000000+AQ126*10000+AR126*1000+AS126*10)),"")</f>
        <v/>
      </c>
      <c r="AX126" s="28"/>
      <c r="AY126" s="28"/>
      <c r="AZ126" s="28"/>
      <c r="BA126" s="28"/>
      <c r="BB126" s="28"/>
      <c r="BC126" s="28"/>
      <c r="BD126" s="28"/>
      <c r="BE126" s="28"/>
      <c r="BF126" s="50"/>
      <c r="BG126" s="28"/>
      <c r="BH126" s="28"/>
      <c r="BI126" s="28"/>
      <c r="BJ126" s="28"/>
      <c r="BK126" s="28"/>
    </row>
    <row r="127" spans="2:63" x14ac:dyDescent="0.2">
      <c r="B127" s="4">
        <v>116</v>
      </c>
      <c r="C127" s="66"/>
      <c r="D127" s="67"/>
      <c r="E127" s="67"/>
      <c r="F127" s="67"/>
      <c r="G127" s="67"/>
      <c r="H127" s="67"/>
      <c r="I127" s="67"/>
      <c r="J127" s="6"/>
      <c r="K127" s="32"/>
      <c r="L127" s="33"/>
      <c r="M127" s="33"/>
      <c r="N127" s="33"/>
      <c r="O127" s="34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1" t="str">
        <f t="shared" si="72"/>
        <v/>
      </c>
      <c r="AF127" s="1" t="str">
        <f t="shared" si="111"/>
        <v/>
      </c>
      <c r="AG127" s="1" t="str">
        <f t="shared" si="112"/>
        <v/>
      </c>
      <c r="AH127" s="51" t="str">
        <f>IF(SUM(AE127:AE131)=0,"",SUM(BF127+BG127+BH127))</f>
        <v/>
      </c>
      <c r="AI127" s="54" t="str">
        <f>IF(AH127="","",RANK(BK127,$BK$12:$BK$151))</f>
        <v/>
      </c>
      <c r="AL127" s="17">
        <f>SUM(P127:R127)</f>
        <v>0</v>
      </c>
      <c r="AM127" s="17">
        <f>SUM(S127:U127)</f>
        <v>0</v>
      </c>
      <c r="AN127" s="17">
        <f>SUM(V127:X127)</f>
        <v>0</v>
      </c>
      <c r="AO127" s="17">
        <f>SUM(Y127:AA127)</f>
        <v>0</v>
      </c>
      <c r="AP127" s="17">
        <f>SUM(AB127:AD127)</f>
        <v>0</v>
      </c>
      <c r="AQ127" s="14">
        <f t="shared" si="118"/>
        <v>0</v>
      </c>
      <c r="AR127" s="14">
        <f t="shared" si="73"/>
        <v>0</v>
      </c>
      <c r="AS127" s="14">
        <f t="shared" si="74"/>
        <v>0</v>
      </c>
      <c r="AT127" s="14" t="str">
        <f>IF(J127="ж",AE127,"")</f>
        <v/>
      </c>
      <c r="AU127" s="14" t="str">
        <f>IF(J127="м",AE127,"")</f>
        <v/>
      </c>
      <c r="AV127" s="14" t="str">
        <f>IF(J127="ж",IF(AE127="","",SUM(AE127*1000000+AQ127*10000+AR127*1000+AS127*10)),"")</f>
        <v/>
      </c>
      <c r="AW127" s="14" t="str">
        <f>IF(J127="м",IF(AE127="","",SUM(AE127*1000000+AQ127*10000+AR127*1000+AS127*10)),"")</f>
        <v/>
      </c>
      <c r="AX127" s="28">
        <f>IFERROR(LARGE(AT127:AT131,1),0)</f>
        <v>0</v>
      </c>
      <c r="AY127" s="28">
        <f>IFERROR(LARGE(AU127:AU131,1),0)</f>
        <v>0</v>
      </c>
      <c r="AZ127" s="28">
        <f>IFERROR(LARGE(AT127:AT131,2),0)</f>
        <v>0</v>
      </c>
      <c r="BA127" s="28">
        <f>IFERROR(LARGE(AU127:AU131,2),0)</f>
        <v>0</v>
      </c>
      <c r="BB127" s="28">
        <f>IFERROR(LARGE(AT127:AT131,3),0)</f>
        <v>0</v>
      </c>
      <c r="BC127" s="28">
        <f>IFERROR(LARGE(AU127:AU131,3),0)</f>
        <v>0</v>
      </c>
      <c r="BD127" s="28">
        <f>IFERROR(LARGE(AT127:AT131,4),0)</f>
        <v>0</v>
      </c>
      <c r="BE127" s="28">
        <f>IFERROR(LARGE(AU127:AU131,4),0)</f>
        <v>0</v>
      </c>
      <c r="BF127" s="50">
        <f t="shared" ref="BF127" si="129">IFERROR(LARGE(AX127:AY131,1),0)</f>
        <v>0</v>
      </c>
      <c r="BG127" s="28">
        <f t="shared" ref="BG127" si="130">IFERROR(LARGE(AX127:AY131,2),0)</f>
        <v>0</v>
      </c>
      <c r="BH127" s="28">
        <f t="shared" ref="BH127" si="131">IFERROR(LARGE(AZ127:BE131,1),0)</f>
        <v>0</v>
      </c>
      <c r="BI127" s="28">
        <f t="shared" ref="BI127" si="132">IFERROR(LARGE(AZ127:BE131,2),0)</f>
        <v>0</v>
      </c>
      <c r="BJ127" s="28">
        <f t="shared" ref="BJ127" si="133">IFERROR(LARGE(AZ127:BE131,3),0)</f>
        <v>0</v>
      </c>
      <c r="BK127" s="28" t="str">
        <f>IF(AH127="","",SUM(AH127*100000000+BF127*100000+BG127*1000+BH127*10))</f>
        <v/>
      </c>
    </row>
    <row r="128" spans="2:63" x14ac:dyDescent="0.2">
      <c r="B128" s="4">
        <v>117</v>
      </c>
      <c r="C128" s="66"/>
      <c r="D128" s="67"/>
      <c r="E128" s="67"/>
      <c r="F128" s="67"/>
      <c r="G128" s="67"/>
      <c r="H128" s="67"/>
      <c r="I128" s="67"/>
      <c r="J128" s="6"/>
      <c r="K128" s="35"/>
      <c r="L128" s="36"/>
      <c r="M128" s="36"/>
      <c r="N128" s="36"/>
      <c r="O128" s="37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1" t="str">
        <f t="shared" si="72"/>
        <v/>
      </c>
      <c r="AF128" s="1" t="str">
        <f t="shared" si="111"/>
        <v/>
      </c>
      <c r="AG128" s="1" t="str">
        <f t="shared" si="112"/>
        <v/>
      </c>
      <c r="AH128" s="52"/>
      <c r="AI128" s="55"/>
      <c r="AL128" s="17">
        <f>SUM(P128:R128)</f>
        <v>0</v>
      </c>
      <c r="AM128" s="17">
        <f>SUM(S128:U128)</f>
        <v>0</v>
      </c>
      <c r="AN128" s="17">
        <f>SUM(V128:X128)</f>
        <v>0</v>
      </c>
      <c r="AO128" s="17">
        <f>SUM(Y128:AA128)</f>
        <v>0</v>
      </c>
      <c r="AP128" s="17">
        <f>SUM(AB128:AD128)</f>
        <v>0</v>
      </c>
      <c r="AQ128" s="14">
        <f t="shared" si="118"/>
        <v>0</v>
      </c>
      <c r="AR128" s="14">
        <f t="shared" si="73"/>
        <v>0</v>
      </c>
      <c r="AS128" s="14">
        <f t="shared" si="74"/>
        <v>0</v>
      </c>
      <c r="AT128" s="14" t="str">
        <f>IF(J128="ж",AE128,"")</f>
        <v/>
      </c>
      <c r="AU128" s="14" t="str">
        <f>IF(J128="м",AE128,"")</f>
        <v/>
      </c>
      <c r="AV128" s="14" t="str">
        <f>IF(J128="ж",IF(AE128="","",SUM(AE128*1000000+AQ128*10000+AR128*1000+AS128*10)),"")</f>
        <v/>
      </c>
      <c r="AW128" s="14" t="str">
        <f>IF(J128="м",IF(AE128="","",SUM(AE128*1000000+AQ128*10000+AR128*1000+AS128*10)),"")</f>
        <v/>
      </c>
      <c r="AX128" s="28"/>
      <c r="AY128" s="28"/>
      <c r="AZ128" s="28"/>
      <c r="BA128" s="28"/>
      <c r="BB128" s="28"/>
      <c r="BC128" s="28"/>
      <c r="BD128" s="28"/>
      <c r="BE128" s="28"/>
      <c r="BF128" s="50"/>
      <c r="BG128" s="28"/>
      <c r="BH128" s="28"/>
      <c r="BI128" s="28"/>
      <c r="BJ128" s="28"/>
      <c r="BK128" s="28"/>
    </row>
    <row r="129" spans="2:63" x14ac:dyDescent="0.2">
      <c r="B129" s="4">
        <v>118</v>
      </c>
      <c r="C129" s="66"/>
      <c r="D129" s="67"/>
      <c r="E129" s="67"/>
      <c r="F129" s="67"/>
      <c r="G129" s="67"/>
      <c r="H129" s="67"/>
      <c r="I129" s="67"/>
      <c r="J129" s="6"/>
      <c r="K129" s="35"/>
      <c r="L129" s="36"/>
      <c r="M129" s="36"/>
      <c r="N129" s="36"/>
      <c r="O129" s="37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1" t="str">
        <f t="shared" si="72"/>
        <v/>
      </c>
      <c r="AF129" s="1" t="str">
        <f t="shared" si="111"/>
        <v/>
      </c>
      <c r="AG129" s="1" t="str">
        <f t="shared" si="112"/>
        <v/>
      </c>
      <c r="AH129" s="52"/>
      <c r="AI129" s="55"/>
      <c r="AL129" s="17">
        <f>SUM(P129:R129)</f>
        <v>0</v>
      </c>
      <c r="AM129" s="17">
        <f>SUM(S129:U129)</f>
        <v>0</v>
      </c>
      <c r="AN129" s="17">
        <f>SUM(V129:X129)</f>
        <v>0</v>
      </c>
      <c r="AO129" s="17">
        <f>SUM(Y129:AA129)</f>
        <v>0</v>
      </c>
      <c r="AP129" s="17">
        <f>SUM(AB129:AD129)</f>
        <v>0</v>
      </c>
      <c r="AQ129" s="14">
        <f t="shared" si="118"/>
        <v>0</v>
      </c>
      <c r="AR129" s="14">
        <f t="shared" si="73"/>
        <v>0</v>
      </c>
      <c r="AS129" s="14">
        <f t="shared" si="74"/>
        <v>0</v>
      </c>
      <c r="AT129" s="14" t="str">
        <f>IF(J129="ж",AE129,"")</f>
        <v/>
      </c>
      <c r="AU129" s="14" t="str">
        <f>IF(J129="м",AE129,"")</f>
        <v/>
      </c>
      <c r="AV129" s="14" t="str">
        <f>IF(J129="ж",IF(AE129="","",SUM(AE129*1000000+AQ129*10000+AR129*1000+AS129*10)),"")</f>
        <v/>
      </c>
      <c r="AW129" s="14" t="str">
        <f>IF(J129="м",IF(AE129="","",SUM(AE129*1000000+AQ129*10000+AR129*1000+AS129*10)),"")</f>
        <v/>
      </c>
      <c r="AX129" s="28"/>
      <c r="AY129" s="28"/>
      <c r="AZ129" s="28"/>
      <c r="BA129" s="28"/>
      <c r="BB129" s="28"/>
      <c r="BC129" s="28"/>
      <c r="BD129" s="28"/>
      <c r="BE129" s="28"/>
      <c r="BF129" s="50"/>
      <c r="BG129" s="28"/>
      <c r="BH129" s="28"/>
      <c r="BI129" s="28"/>
      <c r="BJ129" s="28"/>
      <c r="BK129" s="28"/>
    </row>
    <row r="130" spans="2:63" x14ac:dyDescent="0.2">
      <c r="B130" s="4">
        <v>119</v>
      </c>
      <c r="C130" s="66"/>
      <c r="D130" s="67"/>
      <c r="E130" s="67"/>
      <c r="F130" s="67"/>
      <c r="G130" s="67"/>
      <c r="H130" s="67"/>
      <c r="I130" s="67"/>
      <c r="J130" s="6"/>
      <c r="K130" s="35"/>
      <c r="L130" s="36"/>
      <c r="M130" s="36"/>
      <c r="N130" s="36"/>
      <c r="O130" s="37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1" t="str">
        <f t="shared" si="72"/>
        <v/>
      </c>
      <c r="AF130" s="1" t="str">
        <f t="shared" si="111"/>
        <v/>
      </c>
      <c r="AG130" s="1" t="str">
        <f t="shared" si="112"/>
        <v/>
      </c>
      <c r="AH130" s="52"/>
      <c r="AI130" s="55"/>
      <c r="AL130" s="17">
        <f>SUM(P130:R130)</f>
        <v>0</v>
      </c>
      <c r="AM130" s="17">
        <f>SUM(S130:U130)</f>
        <v>0</v>
      </c>
      <c r="AN130" s="17">
        <f>SUM(V130:X130)</f>
        <v>0</v>
      </c>
      <c r="AO130" s="17">
        <f>SUM(Y130:AA130)</f>
        <v>0</v>
      </c>
      <c r="AP130" s="17">
        <f>SUM(AB130:AD130)</f>
        <v>0</v>
      </c>
      <c r="AQ130" s="14">
        <f t="shared" si="118"/>
        <v>0</v>
      </c>
      <c r="AR130" s="14">
        <f t="shared" si="73"/>
        <v>0</v>
      </c>
      <c r="AS130" s="14">
        <f t="shared" si="74"/>
        <v>0</v>
      </c>
      <c r="AT130" s="14" t="str">
        <f>IF(J130="ж",AE130,"")</f>
        <v/>
      </c>
      <c r="AU130" s="14" t="str">
        <f>IF(J130="м",AE130,"")</f>
        <v/>
      </c>
      <c r="AV130" s="14" t="str">
        <f>IF(J130="ж",IF(AE130="","",SUM(AE130*1000000+AQ130*10000+AR130*1000+AS130*10)),"")</f>
        <v/>
      </c>
      <c r="AW130" s="14" t="str">
        <f>IF(J130="м",IF(AE130="","",SUM(AE130*1000000+AQ130*10000+AR130*1000+AS130*10)),"")</f>
        <v/>
      </c>
      <c r="AX130" s="28"/>
      <c r="AY130" s="28"/>
      <c r="AZ130" s="28"/>
      <c r="BA130" s="28"/>
      <c r="BB130" s="28"/>
      <c r="BC130" s="28"/>
      <c r="BD130" s="28"/>
      <c r="BE130" s="28"/>
      <c r="BF130" s="50"/>
      <c r="BG130" s="28"/>
      <c r="BH130" s="28"/>
      <c r="BI130" s="28"/>
      <c r="BJ130" s="28"/>
      <c r="BK130" s="28"/>
    </row>
    <row r="131" spans="2:63" x14ac:dyDescent="0.2">
      <c r="B131" s="4">
        <v>120</v>
      </c>
      <c r="C131" s="66"/>
      <c r="D131" s="67"/>
      <c r="E131" s="67"/>
      <c r="F131" s="67"/>
      <c r="G131" s="67"/>
      <c r="H131" s="67"/>
      <c r="I131" s="67"/>
      <c r="J131" s="6"/>
      <c r="K131" s="38"/>
      <c r="L131" s="39"/>
      <c r="M131" s="39"/>
      <c r="N131" s="39"/>
      <c r="O131" s="40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1" t="str">
        <f t="shared" si="72"/>
        <v/>
      </c>
      <c r="AF131" s="1" t="str">
        <f t="shared" si="111"/>
        <v/>
      </c>
      <c r="AG131" s="1" t="str">
        <f t="shared" si="112"/>
        <v/>
      </c>
      <c r="AH131" s="53"/>
      <c r="AI131" s="56"/>
      <c r="AL131" s="17">
        <f>SUM(P131:R131)</f>
        <v>0</v>
      </c>
      <c r="AM131" s="17">
        <f>SUM(S131:U131)</f>
        <v>0</v>
      </c>
      <c r="AN131" s="17">
        <f>SUM(V131:X131)</f>
        <v>0</v>
      </c>
      <c r="AO131" s="17">
        <f>SUM(Y131:AA131)</f>
        <v>0</v>
      </c>
      <c r="AP131" s="17">
        <f>SUM(AB131:AD131)</f>
        <v>0</v>
      </c>
      <c r="AQ131" s="14">
        <f t="shared" si="118"/>
        <v>0</v>
      </c>
      <c r="AR131" s="14">
        <f t="shared" si="73"/>
        <v>0</v>
      </c>
      <c r="AS131" s="14">
        <f t="shared" si="74"/>
        <v>0</v>
      </c>
      <c r="AT131" s="14" t="str">
        <f>IF(J131="ж",AE131,"")</f>
        <v/>
      </c>
      <c r="AU131" s="14" t="str">
        <f>IF(J131="м",AE131,"")</f>
        <v/>
      </c>
      <c r="AV131" s="14" t="str">
        <f>IF(J131="ж",IF(AE131="","",SUM(AE131*1000000+AQ131*10000+AR131*1000+AS131*10)),"")</f>
        <v/>
      </c>
      <c r="AW131" s="14" t="str">
        <f>IF(J131="м",IF(AE131="","",SUM(AE131*1000000+AQ131*10000+AR131*1000+AS131*10)),"")</f>
        <v/>
      </c>
      <c r="AX131" s="28"/>
      <c r="AY131" s="28"/>
      <c r="AZ131" s="28"/>
      <c r="BA131" s="28"/>
      <c r="BB131" s="28"/>
      <c r="BC131" s="28"/>
      <c r="BD131" s="28"/>
      <c r="BE131" s="28"/>
      <c r="BF131" s="50"/>
      <c r="BG131" s="28"/>
      <c r="BH131" s="28"/>
      <c r="BI131" s="28"/>
      <c r="BJ131" s="28"/>
      <c r="BK131" s="28"/>
    </row>
    <row r="132" spans="2:63" x14ac:dyDescent="0.2">
      <c r="B132" s="4">
        <v>121</v>
      </c>
      <c r="C132" s="66"/>
      <c r="D132" s="67"/>
      <c r="E132" s="67"/>
      <c r="F132" s="67"/>
      <c r="G132" s="67"/>
      <c r="H132" s="67"/>
      <c r="I132" s="67"/>
      <c r="J132" s="6"/>
      <c r="K132" s="32"/>
      <c r="L132" s="33"/>
      <c r="M132" s="33"/>
      <c r="N132" s="33"/>
      <c r="O132" s="34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1" t="str">
        <f t="shared" si="72"/>
        <v/>
      </c>
      <c r="AF132" s="1" t="str">
        <f t="shared" si="111"/>
        <v/>
      </c>
      <c r="AG132" s="1" t="str">
        <f t="shared" si="112"/>
        <v/>
      </c>
      <c r="AH132" s="51" t="str">
        <f>IF(SUM(AE132:AE136)=0,"",SUM(BF132+BG132+BH132))</f>
        <v/>
      </c>
      <c r="AI132" s="54" t="str">
        <f>IF(AH132="","",RANK(BK132,$BK$12:$BK$151))</f>
        <v/>
      </c>
      <c r="AL132" s="17">
        <f>SUM(P132:R132)</f>
        <v>0</v>
      </c>
      <c r="AM132" s="17">
        <f>SUM(S132:U132)</f>
        <v>0</v>
      </c>
      <c r="AN132" s="17">
        <f>SUM(V132:X132)</f>
        <v>0</v>
      </c>
      <c r="AO132" s="17">
        <f>SUM(Y132:AA132)</f>
        <v>0</v>
      </c>
      <c r="AP132" s="17">
        <f>SUM(AB132:AD132)</f>
        <v>0</v>
      </c>
      <c r="AQ132" s="14">
        <f t="shared" si="118"/>
        <v>0</v>
      </c>
      <c r="AR132" s="14">
        <f t="shared" si="73"/>
        <v>0</v>
      </c>
      <c r="AS132" s="14">
        <f t="shared" si="74"/>
        <v>0</v>
      </c>
      <c r="AT132" s="14" t="str">
        <f>IF(J132="ж",AE132,"")</f>
        <v/>
      </c>
      <c r="AU132" s="14" t="str">
        <f>IF(J132="м",AE132,"")</f>
        <v/>
      </c>
      <c r="AV132" s="14" t="str">
        <f>IF(J132="ж",IF(AE132="","",SUM(AE132*1000000+AQ132*10000+AR132*1000+AS132*10)),"")</f>
        <v/>
      </c>
      <c r="AW132" s="14" t="str">
        <f>IF(J132="м",IF(AE132="","",SUM(AE132*1000000+AQ132*10000+AR132*1000+AS132*10)),"")</f>
        <v/>
      </c>
      <c r="AX132" s="28">
        <f>IFERROR(LARGE(AT132:AT136,1),0)</f>
        <v>0</v>
      </c>
      <c r="AY132" s="28">
        <f>IFERROR(LARGE(AU132:AU136,1),0)</f>
        <v>0</v>
      </c>
      <c r="AZ132" s="28">
        <f>IFERROR(LARGE(AT132:AT136,2),0)</f>
        <v>0</v>
      </c>
      <c r="BA132" s="28">
        <f>IFERROR(LARGE(AU132:AU136,2),0)</f>
        <v>0</v>
      </c>
      <c r="BB132" s="28">
        <f>IFERROR(LARGE(AT132:AT136,3),0)</f>
        <v>0</v>
      </c>
      <c r="BC132" s="28">
        <f>IFERROR(LARGE(AU132:AU136,3),0)</f>
        <v>0</v>
      </c>
      <c r="BD132" s="28">
        <f>IFERROR(LARGE(AT132:AT136,4),0)</f>
        <v>0</v>
      </c>
      <c r="BE132" s="28">
        <f>IFERROR(LARGE(AU132:AU136,4),0)</f>
        <v>0</v>
      </c>
      <c r="BF132" s="50">
        <f t="shared" ref="BF132" si="134">IFERROR(LARGE(AX132:AY136,1),0)</f>
        <v>0</v>
      </c>
      <c r="BG132" s="28">
        <f t="shared" ref="BG132" si="135">IFERROR(LARGE(AX132:AY136,2),0)</f>
        <v>0</v>
      </c>
      <c r="BH132" s="28">
        <f t="shared" ref="BH132" si="136">IFERROR(LARGE(AZ132:BE136,1),0)</f>
        <v>0</v>
      </c>
      <c r="BI132" s="28">
        <f t="shared" ref="BI132" si="137">IFERROR(LARGE(AZ132:BE136,2),0)</f>
        <v>0</v>
      </c>
      <c r="BJ132" s="28">
        <f t="shared" ref="BJ132" si="138">IFERROR(LARGE(AZ132:BE136,3),0)</f>
        <v>0</v>
      </c>
      <c r="BK132" s="28" t="str">
        <f>IF(AH132="","",SUM(AH132*100000000+BF132*100000+BG132*1000+BH132*10))</f>
        <v/>
      </c>
    </row>
    <row r="133" spans="2:63" x14ac:dyDescent="0.2">
      <c r="B133" s="4">
        <v>122</v>
      </c>
      <c r="C133" s="66"/>
      <c r="D133" s="67"/>
      <c r="E133" s="67"/>
      <c r="F133" s="67"/>
      <c r="G133" s="67"/>
      <c r="H133" s="67"/>
      <c r="I133" s="67"/>
      <c r="J133" s="6"/>
      <c r="K133" s="35"/>
      <c r="L133" s="36"/>
      <c r="M133" s="36"/>
      <c r="N133" s="36"/>
      <c r="O133" s="37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1" t="str">
        <f t="shared" si="72"/>
        <v/>
      </c>
      <c r="AF133" s="1" t="str">
        <f t="shared" si="111"/>
        <v/>
      </c>
      <c r="AG133" s="1" t="str">
        <f t="shared" si="112"/>
        <v/>
      </c>
      <c r="AH133" s="52"/>
      <c r="AI133" s="55"/>
      <c r="AL133" s="17">
        <f>SUM(P133:R133)</f>
        <v>0</v>
      </c>
      <c r="AM133" s="17">
        <f>SUM(S133:U133)</f>
        <v>0</v>
      </c>
      <c r="AN133" s="17">
        <f>SUM(V133:X133)</f>
        <v>0</v>
      </c>
      <c r="AO133" s="17">
        <f>SUM(Y133:AA133)</f>
        <v>0</v>
      </c>
      <c r="AP133" s="17">
        <f>SUM(AB133:AD133)</f>
        <v>0</v>
      </c>
      <c r="AQ133" s="14">
        <f t="shared" si="118"/>
        <v>0</v>
      </c>
      <c r="AR133" s="14">
        <f t="shared" si="73"/>
        <v>0</v>
      </c>
      <c r="AS133" s="14">
        <f t="shared" si="74"/>
        <v>0</v>
      </c>
      <c r="AT133" s="14" t="str">
        <f>IF(J133="ж",AE133,"")</f>
        <v/>
      </c>
      <c r="AU133" s="14" t="str">
        <f>IF(J133="м",AE133,"")</f>
        <v/>
      </c>
      <c r="AV133" s="14" t="str">
        <f>IF(J133="ж",IF(AE133="","",SUM(AE133*1000000+AQ133*10000+AR133*1000+AS133*10)),"")</f>
        <v/>
      </c>
      <c r="AW133" s="14" t="str">
        <f>IF(J133="м",IF(AE133="","",SUM(AE133*1000000+AQ133*10000+AR133*1000+AS133*10)),"")</f>
        <v/>
      </c>
      <c r="AX133" s="28"/>
      <c r="AY133" s="28"/>
      <c r="AZ133" s="28"/>
      <c r="BA133" s="28"/>
      <c r="BB133" s="28"/>
      <c r="BC133" s="28"/>
      <c r="BD133" s="28"/>
      <c r="BE133" s="28"/>
      <c r="BF133" s="50"/>
      <c r="BG133" s="28"/>
      <c r="BH133" s="28"/>
      <c r="BI133" s="28"/>
      <c r="BJ133" s="28"/>
      <c r="BK133" s="28"/>
    </row>
    <row r="134" spans="2:63" x14ac:dyDescent="0.2">
      <c r="B134" s="4">
        <v>123</v>
      </c>
      <c r="C134" s="66"/>
      <c r="D134" s="67"/>
      <c r="E134" s="67"/>
      <c r="F134" s="67"/>
      <c r="G134" s="67"/>
      <c r="H134" s="67"/>
      <c r="I134" s="67"/>
      <c r="J134" s="6"/>
      <c r="K134" s="35"/>
      <c r="L134" s="36"/>
      <c r="M134" s="36"/>
      <c r="N134" s="36"/>
      <c r="O134" s="37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1" t="str">
        <f t="shared" si="72"/>
        <v/>
      </c>
      <c r="AF134" s="1" t="str">
        <f t="shared" si="111"/>
        <v/>
      </c>
      <c r="AG134" s="1" t="str">
        <f t="shared" si="112"/>
        <v/>
      </c>
      <c r="AH134" s="52"/>
      <c r="AI134" s="55"/>
      <c r="AL134" s="17">
        <f>SUM(P134:R134)</f>
        <v>0</v>
      </c>
      <c r="AM134" s="17">
        <f>SUM(S134:U134)</f>
        <v>0</v>
      </c>
      <c r="AN134" s="17">
        <f>SUM(V134:X134)</f>
        <v>0</v>
      </c>
      <c r="AO134" s="17">
        <f>SUM(Y134:AA134)</f>
        <v>0</v>
      </c>
      <c r="AP134" s="17">
        <f>SUM(AB134:AD134)</f>
        <v>0</v>
      </c>
      <c r="AQ134" s="14">
        <f t="shared" si="118"/>
        <v>0</v>
      </c>
      <c r="AR134" s="14">
        <f t="shared" si="73"/>
        <v>0</v>
      </c>
      <c r="AS134" s="14">
        <f t="shared" si="74"/>
        <v>0</v>
      </c>
      <c r="AT134" s="14" t="str">
        <f>IF(J134="ж",AE134,"")</f>
        <v/>
      </c>
      <c r="AU134" s="14" t="str">
        <f>IF(J134="м",AE134,"")</f>
        <v/>
      </c>
      <c r="AV134" s="14" t="str">
        <f>IF(J134="ж",IF(AE134="","",SUM(AE134*1000000+AQ134*10000+AR134*1000+AS134*10)),"")</f>
        <v/>
      </c>
      <c r="AW134" s="14" t="str">
        <f>IF(J134="м",IF(AE134="","",SUM(AE134*1000000+AQ134*10000+AR134*1000+AS134*10)),"")</f>
        <v/>
      </c>
      <c r="AX134" s="28"/>
      <c r="AY134" s="28"/>
      <c r="AZ134" s="28"/>
      <c r="BA134" s="28"/>
      <c r="BB134" s="28"/>
      <c r="BC134" s="28"/>
      <c r="BD134" s="28"/>
      <c r="BE134" s="28"/>
      <c r="BF134" s="50"/>
      <c r="BG134" s="28"/>
      <c r="BH134" s="28"/>
      <c r="BI134" s="28"/>
      <c r="BJ134" s="28"/>
      <c r="BK134" s="28"/>
    </row>
    <row r="135" spans="2:63" x14ac:dyDescent="0.2">
      <c r="B135" s="4">
        <v>124</v>
      </c>
      <c r="C135" s="66"/>
      <c r="D135" s="67"/>
      <c r="E135" s="67"/>
      <c r="F135" s="67"/>
      <c r="G135" s="67"/>
      <c r="H135" s="67"/>
      <c r="I135" s="67"/>
      <c r="J135" s="6"/>
      <c r="K135" s="35"/>
      <c r="L135" s="36"/>
      <c r="M135" s="36"/>
      <c r="N135" s="36"/>
      <c r="O135" s="37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1" t="str">
        <f t="shared" si="72"/>
        <v/>
      </c>
      <c r="AF135" s="1" t="str">
        <f t="shared" si="111"/>
        <v/>
      </c>
      <c r="AG135" s="1" t="str">
        <f t="shared" si="112"/>
        <v/>
      </c>
      <c r="AH135" s="52"/>
      <c r="AI135" s="55"/>
      <c r="AL135" s="17">
        <f>SUM(P135:R135)</f>
        <v>0</v>
      </c>
      <c r="AM135" s="17">
        <f>SUM(S135:U135)</f>
        <v>0</v>
      </c>
      <c r="AN135" s="17">
        <f>SUM(V135:X135)</f>
        <v>0</v>
      </c>
      <c r="AO135" s="17">
        <f>SUM(Y135:AA135)</f>
        <v>0</v>
      </c>
      <c r="AP135" s="17">
        <f>SUM(AB135:AD135)</f>
        <v>0</v>
      </c>
      <c r="AQ135" s="14">
        <f t="shared" si="118"/>
        <v>0</v>
      </c>
      <c r="AR135" s="14">
        <f t="shared" si="73"/>
        <v>0</v>
      </c>
      <c r="AS135" s="14">
        <f t="shared" si="74"/>
        <v>0</v>
      </c>
      <c r="AT135" s="14" t="str">
        <f>IF(J135="ж",AE135,"")</f>
        <v/>
      </c>
      <c r="AU135" s="14" t="str">
        <f>IF(J135="м",AE135,"")</f>
        <v/>
      </c>
      <c r="AV135" s="14" t="str">
        <f>IF(J135="ж",IF(AE135="","",SUM(AE135*1000000+AQ135*10000+AR135*1000+AS135*10)),"")</f>
        <v/>
      </c>
      <c r="AW135" s="14" t="str">
        <f>IF(J135="м",IF(AE135="","",SUM(AE135*1000000+AQ135*10000+AR135*1000+AS135*10)),"")</f>
        <v/>
      </c>
      <c r="AX135" s="28"/>
      <c r="AY135" s="28"/>
      <c r="AZ135" s="28"/>
      <c r="BA135" s="28"/>
      <c r="BB135" s="28"/>
      <c r="BC135" s="28"/>
      <c r="BD135" s="28"/>
      <c r="BE135" s="28"/>
      <c r="BF135" s="50"/>
      <c r="BG135" s="28"/>
      <c r="BH135" s="28"/>
      <c r="BI135" s="28"/>
      <c r="BJ135" s="28"/>
      <c r="BK135" s="28"/>
    </row>
    <row r="136" spans="2:63" x14ac:dyDescent="0.2">
      <c r="B136" s="4">
        <v>125</v>
      </c>
      <c r="C136" s="66"/>
      <c r="D136" s="67"/>
      <c r="E136" s="67"/>
      <c r="F136" s="67"/>
      <c r="G136" s="67"/>
      <c r="H136" s="67"/>
      <c r="I136" s="67"/>
      <c r="J136" s="6"/>
      <c r="K136" s="38"/>
      <c r="L136" s="39"/>
      <c r="M136" s="39"/>
      <c r="N136" s="39"/>
      <c r="O136" s="40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1" t="str">
        <f t="shared" si="72"/>
        <v/>
      </c>
      <c r="AF136" s="1" t="str">
        <f t="shared" si="111"/>
        <v/>
      </c>
      <c r="AG136" s="1" t="str">
        <f t="shared" si="112"/>
        <v/>
      </c>
      <c r="AH136" s="53"/>
      <c r="AI136" s="56"/>
      <c r="AL136" s="17">
        <f>SUM(P136:R136)</f>
        <v>0</v>
      </c>
      <c r="AM136" s="17">
        <f>SUM(S136:U136)</f>
        <v>0</v>
      </c>
      <c r="AN136" s="17">
        <f>SUM(V136:X136)</f>
        <v>0</v>
      </c>
      <c r="AO136" s="17">
        <f>SUM(Y136:AA136)</f>
        <v>0</v>
      </c>
      <c r="AP136" s="17">
        <f>SUM(AB136:AD136)</f>
        <v>0</v>
      </c>
      <c r="AQ136" s="14">
        <f t="shared" si="118"/>
        <v>0</v>
      </c>
      <c r="AR136" s="14">
        <f t="shared" si="73"/>
        <v>0</v>
      </c>
      <c r="AS136" s="14">
        <f t="shared" si="74"/>
        <v>0</v>
      </c>
      <c r="AT136" s="14" t="str">
        <f>IF(J136="ж",AE136,"")</f>
        <v/>
      </c>
      <c r="AU136" s="14" t="str">
        <f>IF(J136="м",AE136,"")</f>
        <v/>
      </c>
      <c r="AV136" s="14" t="str">
        <f>IF(J136="ж",IF(AE136="","",SUM(AE136*1000000+AQ136*10000+AR136*1000+AS136*10)),"")</f>
        <v/>
      </c>
      <c r="AW136" s="14" t="str">
        <f>IF(J136="м",IF(AE136="","",SUM(AE136*1000000+AQ136*10000+AR136*1000+AS136*10)),"")</f>
        <v/>
      </c>
      <c r="AX136" s="28"/>
      <c r="AY136" s="28"/>
      <c r="AZ136" s="28"/>
      <c r="BA136" s="28"/>
      <c r="BB136" s="28"/>
      <c r="BC136" s="28"/>
      <c r="BD136" s="28"/>
      <c r="BE136" s="28"/>
      <c r="BF136" s="50"/>
      <c r="BG136" s="28"/>
      <c r="BH136" s="28"/>
      <c r="BI136" s="28"/>
      <c r="BJ136" s="28"/>
      <c r="BK136" s="28"/>
    </row>
    <row r="137" spans="2:63" x14ac:dyDescent="0.2">
      <c r="B137" s="4">
        <v>126</v>
      </c>
      <c r="C137" s="66"/>
      <c r="D137" s="67"/>
      <c r="E137" s="67"/>
      <c r="F137" s="67"/>
      <c r="G137" s="67"/>
      <c r="H137" s="67"/>
      <c r="I137" s="67"/>
      <c r="J137" s="6"/>
      <c r="K137" s="32"/>
      <c r="L137" s="33"/>
      <c r="M137" s="33"/>
      <c r="N137" s="33"/>
      <c r="O137" s="34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1" t="str">
        <f t="shared" si="72"/>
        <v/>
      </c>
      <c r="AF137" s="1" t="str">
        <f t="shared" si="111"/>
        <v/>
      </c>
      <c r="AG137" s="1" t="str">
        <f t="shared" si="112"/>
        <v/>
      </c>
      <c r="AH137" s="51" t="str">
        <f>IF(SUM(AE137:AE141)=0,"",SUM(BF137+BG137+BH137))</f>
        <v/>
      </c>
      <c r="AI137" s="54" t="str">
        <f>IF(AH137="","",RANK(BK137,$BK$12:$BK$151))</f>
        <v/>
      </c>
      <c r="AL137" s="17">
        <f>SUM(P137:R137)</f>
        <v>0</v>
      </c>
      <c r="AM137" s="17">
        <f>SUM(S137:U137)</f>
        <v>0</v>
      </c>
      <c r="AN137" s="17">
        <f>SUM(V137:X137)</f>
        <v>0</v>
      </c>
      <c r="AO137" s="17">
        <f>SUM(Y137:AA137)</f>
        <v>0</v>
      </c>
      <c r="AP137" s="17">
        <f>SUM(AB137:AD137)</f>
        <v>0</v>
      </c>
      <c r="AQ137" s="14">
        <f t="shared" si="118"/>
        <v>0</v>
      </c>
      <c r="AR137" s="14">
        <f t="shared" si="73"/>
        <v>0</v>
      </c>
      <c r="AS137" s="14">
        <f t="shared" si="74"/>
        <v>0</v>
      </c>
      <c r="AT137" s="14" t="str">
        <f>IF(J137="ж",AE137,"")</f>
        <v/>
      </c>
      <c r="AU137" s="14" t="str">
        <f>IF(J137="м",AE137,"")</f>
        <v/>
      </c>
      <c r="AV137" s="14" t="str">
        <f>IF(J137="ж",IF(AE137="","",SUM(AE137*1000000+AQ137*10000+AR137*1000+AS137*10)),"")</f>
        <v/>
      </c>
      <c r="AW137" s="14" t="str">
        <f>IF(J137="м",IF(AE137="","",SUM(AE137*1000000+AQ137*10000+AR137*1000+AS137*10)),"")</f>
        <v/>
      </c>
      <c r="AX137" s="28">
        <f>IFERROR(LARGE(AT137:AT141,1),0)</f>
        <v>0</v>
      </c>
      <c r="AY137" s="28">
        <f>IFERROR(LARGE(AU137:AU141,1),0)</f>
        <v>0</v>
      </c>
      <c r="AZ137" s="28">
        <f>IFERROR(LARGE(AT137:AT141,2),0)</f>
        <v>0</v>
      </c>
      <c r="BA137" s="28">
        <f>IFERROR(LARGE(AU137:AU141,2),0)</f>
        <v>0</v>
      </c>
      <c r="BB137" s="28">
        <f>IFERROR(LARGE(AT137:AT141,3),0)</f>
        <v>0</v>
      </c>
      <c r="BC137" s="28">
        <f>IFERROR(LARGE(AU137:AU141,3),0)</f>
        <v>0</v>
      </c>
      <c r="BD137" s="28">
        <f>IFERROR(LARGE(AT137:AT141,4),0)</f>
        <v>0</v>
      </c>
      <c r="BE137" s="28">
        <f>IFERROR(LARGE(AU137:AU141,4),0)</f>
        <v>0</v>
      </c>
      <c r="BF137" s="50">
        <f t="shared" ref="BF137" si="139">IFERROR(LARGE(AX137:AY141,1),0)</f>
        <v>0</v>
      </c>
      <c r="BG137" s="28">
        <f t="shared" ref="BG137" si="140">IFERROR(LARGE(AX137:AY141,2),0)</f>
        <v>0</v>
      </c>
      <c r="BH137" s="28">
        <f t="shared" ref="BH137" si="141">IFERROR(LARGE(AZ137:BE141,1),0)</f>
        <v>0</v>
      </c>
      <c r="BI137" s="28">
        <f t="shared" ref="BI137" si="142">IFERROR(LARGE(AZ137:BE141,2),0)</f>
        <v>0</v>
      </c>
      <c r="BJ137" s="28">
        <f t="shared" ref="BJ137" si="143">IFERROR(LARGE(AZ137:BE141,3),0)</f>
        <v>0</v>
      </c>
      <c r="BK137" s="28" t="str">
        <f>IF(AH137="","",SUM(AH137*100000000+BF137*100000+BG137*1000+BH137*10))</f>
        <v/>
      </c>
    </row>
    <row r="138" spans="2:63" x14ac:dyDescent="0.2">
      <c r="B138" s="4">
        <v>127</v>
      </c>
      <c r="C138" s="66"/>
      <c r="D138" s="67"/>
      <c r="E138" s="67"/>
      <c r="F138" s="67"/>
      <c r="G138" s="67"/>
      <c r="H138" s="67"/>
      <c r="I138" s="67"/>
      <c r="J138" s="6"/>
      <c r="K138" s="35"/>
      <c r="L138" s="36"/>
      <c r="M138" s="36"/>
      <c r="N138" s="36"/>
      <c r="O138" s="37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1" t="str">
        <f t="shared" si="72"/>
        <v/>
      </c>
      <c r="AF138" s="1" t="str">
        <f t="shared" si="111"/>
        <v/>
      </c>
      <c r="AG138" s="1" t="str">
        <f t="shared" si="112"/>
        <v/>
      </c>
      <c r="AH138" s="52"/>
      <c r="AI138" s="55"/>
      <c r="AL138" s="17">
        <f>SUM(P138:R138)</f>
        <v>0</v>
      </c>
      <c r="AM138" s="17">
        <f>SUM(S138:U138)</f>
        <v>0</v>
      </c>
      <c r="AN138" s="17">
        <f>SUM(V138:X138)</f>
        <v>0</v>
      </c>
      <c r="AO138" s="17">
        <f>SUM(Y138:AA138)</f>
        <v>0</v>
      </c>
      <c r="AP138" s="17">
        <f>SUM(AB138:AD138)</f>
        <v>0</v>
      </c>
      <c r="AQ138" s="14">
        <f t="shared" si="118"/>
        <v>0</v>
      </c>
      <c r="AR138" s="14">
        <f t="shared" si="73"/>
        <v>0</v>
      </c>
      <c r="AS138" s="14">
        <f t="shared" si="74"/>
        <v>0</v>
      </c>
      <c r="AT138" s="14" t="str">
        <f>IF(J138="ж",AE138,"")</f>
        <v/>
      </c>
      <c r="AU138" s="14" t="str">
        <f>IF(J138="м",AE138,"")</f>
        <v/>
      </c>
      <c r="AV138" s="14" t="str">
        <f>IF(J138="ж",IF(AE138="","",SUM(AE138*1000000+AQ138*10000+AR138*1000+AS138*10)),"")</f>
        <v/>
      </c>
      <c r="AW138" s="14" t="str">
        <f>IF(J138="м",IF(AE138="","",SUM(AE138*1000000+AQ138*10000+AR138*1000+AS138*10)),"")</f>
        <v/>
      </c>
      <c r="AX138" s="28"/>
      <c r="AY138" s="28"/>
      <c r="AZ138" s="28"/>
      <c r="BA138" s="28"/>
      <c r="BB138" s="28"/>
      <c r="BC138" s="28"/>
      <c r="BD138" s="28"/>
      <c r="BE138" s="28"/>
      <c r="BF138" s="50"/>
      <c r="BG138" s="28"/>
      <c r="BH138" s="28"/>
      <c r="BI138" s="28"/>
      <c r="BJ138" s="28"/>
      <c r="BK138" s="28"/>
    </row>
    <row r="139" spans="2:63" x14ac:dyDescent="0.2">
      <c r="B139" s="4">
        <v>128</v>
      </c>
      <c r="C139" s="66"/>
      <c r="D139" s="67"/>
      <c r="E139" s="67"/>
      <c r="F139" s="67"/>
      <c r="G139" s="67"/>
      <c r="H139" s="67"/>
      <c r="I139" s="67"/>
      <c r="J139" s="6"/>
      <c r="K139" s="35"/>
      <c r="L139" s="36"/>
      <c r="M139" s="36"/>
      <c r="N139" s="36"/>
      <c r="O139" s="37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1" t="str">
        <f t="shared" si="72"/>
        <v/>
      </c>
      <c r="AF139" s="1" t="str">
        <f t="shared" si="111"/>
        <v/>
      </c>
      <c r="AG139" s="1" t="str">
        <f t="shared" si="112"/>
        <v/>
      </c>
      <c r="AH139" s="52"/>
      <c r="AI139" s="55"/>
      <c r="AL139" s="17">
        <f>SUM(P139:R139)</f>
        <v>0</v>
      </c>
      <c r="AM139" s="17">
        <f>SUM(S139:U139)</f>
        <v>0</v>
      </c>
      <c r="AN139" s="17">
        <f>SUM(V139:X139)</f>
        <v>0</v>
      </c>
      <c r="AO139" s="17">
        <f>SUM(Y139:AA139)</f>
        <v>0</v>
      </c>
      <c r="AP139" s="17">
        <f>SUM(AB139:AD139)</f>
        <v>0</v>
      </c>
      <c r="AQ139" s="14">
        <f t="shared" si="118"/>
        <v>0</v>
      </c>
      <c r="AR139" s="14">
        <f t="shared" si="73"/>
        <v>0</v>
      </c>
      <c r="AS139" s="14">
        <f t="shared" si="74"/>
        <v>0</v>
      </c>
      <c r="AT139" s="14" t="str">
        <f>IF(J139="ж",AE139,"")</f>
        <v/>
      </c>
      <c r="AU139" s="14" t="str">
        <f>IF(J139="м",AE139,"")</f>
        <v/>
      </c>
      <c r="AV139" s="14" t="str">
        <f>IF(J139="ж",IF(AE139="","",SUM(AE139*1000000+AQ139*10000+AR139*1000+AS139*10)),"")</f>
        <v/>
      </c>
      <c r="AW139" s="14" t="str">
        <f>IF(J139="м",IF(AE139="","",SUM(AE139*1000000+AQ139*10000+AR139*1000+AS139*10)),"")</f>
        <v/>
      </c>
      <c r="AX139" s="28"/>
      <c r="AY139" s="28"/>
      <c r="AZ139" s="28"/>
      <c r="BA139" s="28"/>
      <c r="BB139" s="28"/>
      <c r="BC139" s="28"/>
      <c r="BD139" s="28"/>
      <c r="BE139" s="28"/>
      <c r="BF139" s="50"/>
      <c r="BG139" s="28"/>
      <c r="BH139" s="28"/>
      <c r="BI139" s="28"/>
      <c r="BJ139" s="28"/>
      <c r="BK139" s="28"/>
    </row>
    <row r="140" spans="2:63" x14ac:dyDescent="0.2">
      <c r="B140" s="4">
        <v>129</v>
      </c>
      <c r="C140" s="66"/>
      <c r="D140" s="67"/>
      <c r="E140" s="67"/>
      <c r="F140" s="67"/>
      <c r="G140" s="67"/>
      <c r="H140" s="67"/>
      <c r="I140" s="67"/>
      <c r="J140" s="6"/>
      <c r="K140" s="35"/>
      <c r="L140" s="36"/>
      <c r="M140" s="36"/>
      <c r="N140" s="36"/>
      <c r="O140" s="37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1" t="str">
        <f t="shared" si="72"/>
        <v/>
      </c>
      <c r="AF140" s="1" t="str">
        <f t="shared" ref="AF140:AF151" si="144">IF(AV140="","",RANK($AV140,$AV$12:$AV$151))</f>
        <v/>
      </c>
      <c r="AG140" s="1" t="str">
        <f t="shared" ref="AG140:AG151" si="145">IF(AW140="","",RANK($AW140,$AW$12:$AW$151))</f>
        <v/>
      </c>
      <c r="AH140" s="52"/>
      <c r="AI140" s="55"/>
      <c r="AL140" s="17">
        <f>SUM(P140:R140)</f>
        <v>0</v>
      </c>
      <c r="AM140" s="17">
        <f>SUM(S140:U140)</f>
        <v>0</v>
      </c>
      <c r="AN140" s="17">
        <f>SUM(V140:X140)</f>
        <v>0</v>
      </c>
      <c r="AO140" s="17">
        <f>SUM(Y140:AA140)</f>
        <v>0</v>
      </c>
      <c r="AP140" s="17">
        <f>SUM(AB140:AD140)</f>
        <v>0</v>
      </c>
      <c r="AQ140" s="14">
        <f t="shared" si="118"/>
        <v>0</v>
      </c>
      <c r="AR140" s="14">
        <f t="shared" si="73"/>
        <v>0</v>
      </c>
      <c r="AS140" s="14">
        <f t="shared" si="74"/>
        <v>0</v>
      </c>
      <c r="AT140" s="14" t="str">
        <f>IF(J140="ж",AE140,"")</f>
        <v/>
      </c>
      <c r="AU140" s="14" t="str">
        <f>IF(J140="м",AE140,"")</f>
        <v/>
      </c>
      <c r="AV140" s="14" t="str">
        <f>IF(J140="ж",IF(AE140="","",SUM(AE140*1000000+AQ140*10000+AR140*1000+AS140*10)),"")</f>
        <v/>
      </c>
      <c r="AW140" s="14" t="str">
        <f>IF(J140="м",IF(AE140="","",SUM(AE140*1000000+AQ140*10000+AR140*1000+AS140*10)),"")</f>
        <v/>
      </c>
      <c r="AX140" s="28"/>
      <c r="AY140" s="28"/>
      <c r="AZ140" s="28"/>
      <c r="BA140" s="28"/>
      <c r="BB140" s="28"/>
      <c r="BC140" s="28"/>
      <c r="BD140" s="28"/>
      <c r="BE140" s="28"/>
      <c r="BF140" s="50"/>
      <c r="BG140" s="28"/>
      <c r="BH140" s="28"/>
      <c r="BI140" s="28"/>
      <c r="BJ140" s="28"/>
      <c r="BK140" s="28"/>
    </row>
    <row r="141" spans="2:63" x14ac:dyDescent="0.2">
      <c r="B141" s="4">
        <v>130</v>
      </c>
      <c r="C141" s="66"/>
      <c r="D141" s="67"/>
      <c r="E141" s="67"/>
      <c r="F141" s="67"/>
      <c r="G141" s="67"/>
      <c r="H141" s="67"/>
      <c r="I141" s="67"/>
      <c r="J141" s="6"/>
      <c r="K141" s="38"/>
      <c r="L141" s="39"/>
      <c r="M141" s="39"/>
      <c r="N141" s="39"/>
      <c r="O141" s="40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1" t="str">
        <f t="shared" ref="AE141:AE151" si="146">IF(SUM(P141:AD141)=0,"",SUM(P141:AD141))</f>
        <v/>
      </c>
      <c r="AF141" s="1" t="str">
        <f t="shared" si="144"/>
        <v/>
      </c>
      <c r="AG141" s="1" t="str">
        <f t="shared" si="145"/>
        <v/>
      </c>
      <c r="AH141" s="53"/>
      <c r="AI141" s="56"/>
      <c r="AL141" s="17">
        <f>SUM(P141:R141)</f>
        <v>0</v>
      </c>
      <c r="AM141" s="17">
        <f>SUM(S141:U141)</f>
        <v>0</v>
      </c>
      <c r="AN141" s="17">
        <f>SUM(V141:X141)</f>
        <v>0</v>
      </c>
      <c r="AO141" s="17">
        <f>SUM(Y141:AA141)</f>
        <v>0</v>
      </c>
      <c r="AP141" s="17">
        <f>SUM(AB141:AD141)</f>
        <v>0</v>
      </c>
      <c r="AQ141" s="14">
        <f t="shared" si="118"/>
        <v>0</v>
      </c>
      <c r="AR141" s="14">
        <f t="shared" ref="AR141:AR151" si="147">LARGE(AL141:AP141,2)</f>
        <v>0</v>
      </c>
      <c r="AS141" s="14">
        <f t="shared" ref="AS141:AS151" si="148">LARGE(AL141:AP141,3)</f>
        <v>0</v>
      </c>
      <c r="AT141" s="14" t="str">
        <f>IF(J141="ж",AE141,"")</f>
        <v/>
      </c>
      <c r="AU141" s="14" t="str">
        <f>IF(J141="м",AE141,"")</f>
        <v/>
      </c>
      <c r="AV141" s="14" t="str">
        <f>IF(J141="ж",IF(AE141="","",SUM(AE141*1000000+AQ141*10000+AR141*1000+AS141*10)),"")</f>
        <v/>
      </c>
      <c r="AW141" s="14" t="str">
        <f>IF(J141="м",IF(AE141="","",SUM(AE141*1000000+AQ141*10000+AR141*1000+AS141*10)),"")</f>
        <v/>
      </c>
      <c r="AX141" s="28"/>
      <c r="AY141" s="28"/>
      <c r="AZ141" s="28"/>
      <c r="BA141" s="28"/>
      <c r="BB141" s="28"/>
      <c r="BC141" s="28"/>
      <c r="BD141" s="28"/>
      <c r="BE141" s="28"/>
      <c r="BF141" s="50"/>
      <c r="BG141" s="28"/>
      <c r="BH141" s="28"/>
      <c r="BI141" s="28"/>
      <c r="BJ141" s="28"/>
      <c r="BK141" s="28"/>
    </row>
    <row r="142" spans="2:63" x14ac:dyDescent="0.2">
      <c r="B142" s="4">
        <v>131</v>
      </c>
      <c r="C142" s="66"/>
      <c r="D142" s="67"/>
      <c r="E142" s="67"/>
      <c r="F142" s="67"/>
      <c r="G142" s="67"/>
      <c r="H142" s="67"/>
      <c r="I142" s="67"/>
      <c r="J142" s="6"/>
      <c r="K142" s="32"/>
      <c r="L142" s="33"/>
      <c r="M142" s="33"/>
      <c r="N142" s="33"/>
      <c r="O142" s="34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1" t="str">
        <f t="shared" si="146"/>
        <v/>
      </c>
      <c r="AF142" s="1" t="str">
        <f t="shared" si="144"/>
        <v/>
      </c>
      <c r="AG142" s="1" t="str">
        <f t="shared" si="145"/>
        <v/>
      </c>
      <c r="AH142" s="51" t="str">
        <f>IF(SUM(AE142:AE146)=0,"",SUM(BF142+BG142+BH142))</f>
        <v/>
      </c>
      <c r="AI142" s="54" t="str">
        <f>IF(AH142="","",RANK(BK142,$BK$12:$BK$151))</f>
        <v/>
      </c>
      <c r="AL142" s="17">
        <f>SUM(P142:R142)</f>
        <v>0</v>
      </c>
      <c r="AM142" s="17">
        <f>SUM(S142:U142)</f>
        <v>0</v>
      </c>
      <c r="AN142" s="17">
        <f>SUM(V142:X142)</f>
        <v>0</v>
      </c>
      <c r="AO142" s="17">
        <f>SUM(Y142:AA142)</f>
        <v>0</v>
      </c>
      <c r="AP142" s="17">
        <f>SUM(AB142:AD142)</f>
        <v>0</v>
      </c>
      <c r="AQ142" s="14">
        <f t="shared" si="118"/>
        <v>0</v>
      </c>
      <c r="AR142" s="14">
        <f t="shared" si="147"/>
        <v>0</v>
      </c>
      <c r="AS142" s="14">
        <f t="shared" si="148"/>
        <v>0</v>
      </c>
      <c r="AT142" s="14" t="str">
        <f>IF(J142="ж",AE142,"")</f>
        <v/>
      </c>
      <c r="AU142" s="14" t="str">
        <f>IF(J142="м",AE142,"")</f>
        <v/>
      </c>
      <c r="AV142" s="14" t="str">
        <f>IF(J142="ж",IF(AE142="","",SUM(AE142*1000000+AQ142*10000+AR142*1000+AS142*10)),"")</f>
        <v/>
      </c>
      <c r="AW142" s="14" t="str">
        <f>IF(J142="м",IF(AE142="","",SUM(AE142*1000000+AQ142*10000+AR142*1000+AS142*10)),"")</f>
        <v/>
      </c>
      <c r="AX142" s="28">
        <f>IFERROR(LARGE(AT142:AT146,1),0)</f>
        <v>0</v>
      </c>
      <c r="AY142" s="28">
        <f>IFERROR(LARGE(AU142:AU146,1),0)</f>
        <v>0</v>
      </c>
      <c r="AZ142" s="28">
        <f>IFERROR(LARGE(AT142:AT146,2),0)</f>
        <v>0</v>
      </c>
      <c r="BA142" s="28">
        <f>IFERROR(LARGE(AU142:AU146,2),0)</f>
        <v>0</v>
      </c>
      <c r="BB142" s="28">
        <f>IFERROR(LARGE(AT142:AT146,3),0)</f>
        <v>0</v>
      </c>
      <c r="BC142" s="28">
        <f>IFERROR(LARGE(AU142:AU146,3),0)</f>
        <v>0</v>
      </c>
      <c r="BD142" s="28">
        <f>IFERROR(LARGE(AT142:AT146,4),0)</f>
        <v>0</v>
      </c>
      <c r="BE142" s="28">
        <f>IFERROR(LARGE(AU142:AU146,4),0)</f>
        <v>0</v>
      </c>
      <c r="BF142" s="50">
        <f t="shared" ref="BF142" si="149">IFERROR(LARGE(AX142:AY146,1),0)</f>
        <v>0</v>
      </c>
      <c r="BG142" s="28">
        <f t="shared" ref="BG142" si="150">IFERROR(LARGE(AX142:AY146,2),0)</f>
        <v>0</v>
      </c>
      <c r="BH142" s="28">
        <f t="shared" ref="BH142" si="151">IFERROR(LARGE(AZ142:BE146,1),0)</f>
        <v>0</v>
      </c>
      <c r="BI142" s="28">
        <f t="shared" ref="BI142" si="152">IFERROR(LARGE(AZ142:BE146,2),0)</f>
        <v>0</v>
      </c>
      <c r="BJ142" s="28">
        <f t="shared" ref="BJ142" si="153">IFERROR(LARGE(AZ142:BE146,3),0)</f>
        <v>0</v>
      </c>
      <c r="BK142" s="28" t="str">
        <f>IF(AH142="","",SUM(AH142*100000000+BF142*100000+BG142*1000+BH142*10))</f>
        <v/>
      </c>
    </row>
    <row r="143" spans="2:63" x14ac:dyDescent="0.2">
      <c r="B143" s="4">
        <v>132</v>
      </c>
      <c r="C143" s="66"/>
      <c r="D143" s="67"/>
      <c r="E143" s="67"/>
      <c r="F143" s="67"/>
      <c r="G143" s="67"/>
      <c r="H143" s="67"/>
      <c r="I143" s="67"/>
      <c r="J143" s="5"/>
      <c r="K143" s="35"/>
      <c r="L143" s="36"/>
      <c r="M143" s="36"/>
      <c r="N143" s="36"/>
      <c r="O143" s="37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1" t="str">
        <f t="shared" si="146"/>
        <v/>
      </c>
      <c r="AF143" s="1" t="str">
        <f t="shared" si="144"/>
        <v/>
      </c>
      <c r="AG143" s="1" t="str">
        <f t="shared" si="145"/>
        <v/>
      </c>
      <c r="AH143" s="52"/>
      <c r="AI143" s="55"/>
      <c r="AL143" s="17">
        <f>SUM(P143:R143)</f>
        <v>0</v>
      </c>
      <c r="AM143" s="17">
        <f>SUM(S143:U143)</f>
        <v>0</v>
      </c>
      <c r="AN143" s="17">
        <f>SUM(V143:X143)</f>
        <v>0</v>
      </c>
      <c r="AO143" s="17">
        <f>SUM(Y143:AA143)</f>
        <v>0</v>
      </c>
      <c r="AP143" s="17">
        <f>SUM(AB143:AD143)</f>
        <v>0</v>
      </c>
      <c r="AQ143" s="14">
        <f t="shared" si="118"/>
        <v>0</v>
      </c>
      <c r="AR143" s="14">
        <f t="shared" si="147"/>
        <v>0</v>
      </c>
      <c r="AS143" s="14">
        <f t="shared" si="148"/>
        <v>0</v>
      </c>
      <c r="AT143" s="14" t="str">
        <f>IF(J143="ж",AE143,"")</f>
        <v/>
      </c>
      <c r="AU143" s="14" t="str">
        <f>IF(J143="м",AE143,"")</f>
        <v/>
      </c>
      <c r="AV143" s="14" t="str">
        <f>IF(J143="ж",IF(AE143="","",SUM(AE143*1000000+AQ143*10000+AR143*1000+AS143*10)),"")</f>
        <v/>
      </c>
      <c r="AW143" s="14" t="str">
        <f>IF(J143="м",IF(AE143="","",SUM(AE143*1000000+AQ143*10000+AR143*1000+AS143*10)),"")</f>
        <v/>
      </c>
      <c r="AX143" s="28"/>
      <c r="AY143" s="28"/>
      <c r="AZ143" s="28"/>
      <c r="BA143" s="28"/>
      <c r="BB143" s="28"/>
      <c r="BC143" s="28"/>
      <c r="BD143" s="28"/>
      <c r="BE143" s="28"/>
      <c r="BF143" s="50"/>
      <c r="BG143" s="28"/>
      <c r="BH143" s="28"/>
      <c r="BI143" s="28"/>
      <c r="BJ143" s="28"/>
      <c r="BK143" s="28"/>
    </row>
    <row r="144" spans="2:63" x14ac:dyDescent="0.2">
      <c r="B144" s="4">
        <v>133</v>
      </c>
      <c r="C144" s="66"/>
      <c r="D144" s="67"/>
      <c r="E144" s="67"/>
      <c r="F144" s="67"/>
      <c r="G144" s="67"/>
      <c r="H144" s="67"/>
      <c r="I144" s="67"/>
      <c r="J144" s="6"/>
      <c r="K144" s="35"/>
      <c r="L144" s="36"/>
      <c r="M144" s="36"/>
      <c r="N144" s="36"/>
      <c r="O144" s="37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1" t="str">
        <f t="shared" si="146"/>
        <v/>
      </c>
      <c r="AF144" s="1" t="str">
        <f t="shared" si="144"/>
        <v/>
      </c>
      <c r="AG144" s="1" t="str">
        <f t="shared" si="145"/>
        <v/>
      </c>
      <c r="AH144" s="52"/>
      <c r="AI144" s="55"/>
      <c r="AL144" s="17">
        <f>SUM(P144:R144)</f>
        <v>0</v>
      </c>
      <c r="AM144" s="17">
        <f>SUM(S144:U144)</f>
        <v>0</v>
      </c>
      <c r="AN144" s="17">
        <f>SUM(V144:X144)</f>
        <v>0</v>
      </c>
      <c r="AO144" s="17">
        <f>SUM(Y144:AA144)</f>
        <v>0</v>
      </c>
      <c r="AP144" s="17">
        <f>SUM(AB144:AD144)</f>
        <v>0</v>
      </c>
      <c r="AQ144" s="14">
        <f t="shared" si="118"/>
        <v>0</v>
      </c>
      <c r="AR144" s="14">
        <f t="shared" si="147"/>
        <v>0</v>
      </c>
      <c r="AS144" s="14">
        <f t="shared" si="148"/>
        <v>0</v>
      </c>
      <c r="AT144" s="14" t="str">
        <f>IF(J144="ж",AE144,"")</f>
        <v/>
      </c>
      <c r="AU144" s="14" t="str">
        <f>IF(J144="м",AE144,"")</f>
        <v/>
      </c>
      <c r="AV144" s="14" t="str">
        <f>IF(J144="ж",IF(AE144="","",SUM(AE144*1000000+AQ144*10000+AR144*1000+AS144*10)),"")</f>
        <v/>
      </c>
      <c r="AW144" s="14" t="str">
        <f>IF(J144="м",IF(AE144="","",SUM(AE144*1000000+AQ144*10000+AR144*1000+AS144*10)),"")</f>
        <v/>
      </c>
      <c r="AX144" s="28"/>
      <c r="AY144" s="28"/>
      <c r="AZ144" s="28"/>
      <c r="BA144" s="28"/>
      <c r="BB144" s="28"/>
      <c r="BC144" s="28"/>
      <c r="BD144" s="28"/>
      <c r="BE144" s="28"/>
      <c r="BF144" s="50"/>
      <c r="BG144" s="28"/>
      <c r="BH144" s="28"/>
      <c r="BI144" s="28"/>
      <c r="BJ144" s="28"/>
      <c r="BK144" s="28"/>
    </row>
    <row r="145" spans="2:63" x14ac:dyDescent="0.2">
      <c r="B145" s="4">
        <v>134</v>
      </c>
      <c r="C145" s="66"/>
      <c r="D145" s="67"/>
      <c r="E145" s="67"/>
      <c r="F145" s="67"/>
      <c r="G145" s="67"/>
      <c r="H145" s="67"/>
      <c r="I145" s="67"/>
      <c r="J145" s="6"/>
      <c r="K145" s="35"/>
      <c r="L145" s="36"/>
      <c r="M145" s="36"/>
      <c r="N145" s="36"/>
      <c r="O145" s="37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1" t="str">
        <f t="shared" si="146"/>
        <v/>
      </c>
      <c r="AF145" s="1" t="str">
        <f t="shared" si="144"/>
        <v/>
      </c>
      <c r="AG145" s="1" t="str">
        <f t="shared" si="145"/>
        <v/>
      </c>
      <c r="AH145" s="52"/>
      <c r="AI145" s="55"/>
      <c r="AL145" s="17">
        <f>SUM(P145:R145)</f>
        <v>0</v>
      </c>
      <c r="AM145" s="17">
        <f>SUM(S145:U145)</f>
        <v>0</v>
      </c>
      <c r="AN145" s="17">
        <f>SUM(V145:X145)</f>
        <v>0</v>
      </c>
      <c r="AO145" s="17">
        <f>SUM(Y145:AA145)</f>
        <v>0</v>
      </c>
      <c r="AP145" s="17">
        <f>SUM(AB145:AD145)</f>
        <v>0</v>
      </c>
      <c r="AQ145" s="14">
        <f t="shared" si="118"/>
        <v>0</v>
      </c>
      <c r="AR145" s="14">
        <f t="shared" si="147"/>
        <v>0</v>
      </c>
      <c r="AS145" s="14">
        <f t="shared" si="148"/>
        <v>0</v>
      </c>
      <c r="AT145" s="14" t="str">
        <f>IF(J145="ж",AE145,"")</f>
        <v/>
      </c>
      <c r="AU145" s="14" t="str">
        <f>IF(J145="м",AE145,"")</f>
        <v/>
      </c>
      <c r="AV145" s="14" t="str">
        <f>IF(J145="ж",IF(AE145="","",SUM(AE145*1000000+AQ145*10000+AR145*1000+AS145*10)),"")</f>
        <v/>
      </c>
      <c r="AW145" s="14" t="str">
        <f>IF(J145="м",IF(AE145="","",SUM(AE145*1000000+AQ145*10000+AR145*1000+AS145*10)),"")</f>
        <v/>
      </c>
      <c r="AX145" s="28"/>
      <c r="AY145" s="28"/>
      <c r="AZ145" s="28"/>
      <c r="BA145" s="28"/>
      <c r="BB145" s="28"/>
      <c r="BC145" s="28"/>
      <c r="BD145" s="28"/>
      <c r="BE145" s="28"/>
      <c r="BF145" s="50"/>
      <c r="BG145" s="28"/>
      <c r="BH145" s="28"/>
      <c r="BI145" s="28"/>
      <c r="BJ145" s="28"/>
      <c r="BK145" s="28"/>
    </row>
    <row r="146" spans="2:63" x14ac:dyDescent="0.2">
      <c r="B146" s="4">
        <v>135</v>
      </c>
      <c r="C146" s="66"/>
      <c r="D146" s="67"/>
      <c r="E146" s="67"/>
      <c r="F146" s="67"/>
      <c r="G146" s="67"/>
      <c r="H146" s="67"/>
      <c r="I146" s="67"/>
      <c r="J146" s="6"/>
      <c r="K146" s="38"/>
      <c r="L146" s="39"/>
      <c r="M146" s="39"/>
      <c r="N146" s="39"/>
      <c r="O146" s="40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1" t="str">
        <f t="shared" si="146"/>
        <v/>
      </c>
      <c r="AF146" s="1" t="str">
        <f t="shared" si="144"/>
        <v/>
      </c>
      <c r="AG146" s="1" t="str">
        <f t="shared" si="145"/>
        <v/>
      </c>
      <c r="AH146" s="53"/>
      <c r="AI146" s="56"/>
      <c r="AL146" s="17">
        <f>SUM(P146:R146)</f>
        <v>0</v>
      </c>
      <c r="AM146" s="17">
        <f>SUM(S146:U146)</f>
        <v>0</v>
      </c>
      <c r="AN146" s="17">
        <f>SUM(V146:X146)</f>
        <v>0</v>
      </c>
      <c r="AO146" s="17">
        <f>SUM(Y146:AA146)</f>
        <v>0</v>
      </c>
      <c r="AP146" s="17">
        <f>SUM(AB146:AD146)</f>
        <v>0</v>
      </c>
      <c r="AQ146" s="14">
        <f t="shared" ref="AQ146:AQ151" si="154">LARGE(AL146:AP146,1)</f>
        <v>0</v>
      </c>
      <c r="AR146" s="14">
        <f t="shared" si="147"/>
        <v>0</v>
      </c>
      <c r="AS146" s="14">
        <f t="shared" si="148"/>
        <v>0</v>
      </c>
      <c r="AT146" s="14" t="str">
        <f>IF(J146="ж",AE146,"")</f>
        <v/>
      </c>
      <c r="AU146" s="14" t="str">
        <f>IF(J146="м",AE146,"")</f>
        <v/>
      </c>
      <c r="AV146" s="14" t="str">
        <f>IF(J146="ж",IF(AE146="","",SUM(AE146*1000000+AQ146*10000+AR146*1000+AS146*10)),"")</f>
        <v/>
      </c>
      <c r="AW146" s="14" t="str">
        <f>IF(J146="м",IF(AE146="","",SUM(AE146*1000000+AQ146*10000+AR146*1000+AS146*10)),"")</f>
        <v/>
      </c>
      <c r="AX146" s="28"/>
      <c r="AY146" s="28"/>
      <c r="AZ146" s="28"/>
      <c r="BA146" s="28"/>
      <c r="BB146" s="28"/>
      <c r="BC146" s="28"/>
      <c r="BD146" s="28"/>
      <c r="BE146" s="28"/>
      <c r="BF146" s="50"/>
      <c r="BG146" s="28"/>
      <c r="BH146" s="28"/>
      <c r="BI146" s="28"/>
      <c r="BJ146" s="28"/>
      <c r="BK146" s="28"/>
    </row>
    <row r="147" spans="2:63" x14ac:dyDescent="0.2">
      <c r="B147" s="4">
        <v>136</v>
      </c>
      <c r="C147" s="66"/>
      <c r="D147" s="67"/>
      <c r="E147" s="67"/>
      <c r="F147" s="67"/>
      <c r="G147" s="67"/>
      <c r="H147" s="67"/>
      <c r="I147" s="67"/>
      <c r="J147" s="6"/>
      <c r="K147" s="32"/>
      <c r="L147" s="33"/>
      <c r="M147" s="33"/>
      <c r="N147" s="33"/>
      <c r="O147" s="34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1" t="str">
        <f t="shared" si="146"/>
        <v/>
      </c>
      <c r="AF147" s="1" t="str">
        <f t="shared" si="144"/>
        <v/>
      </c>
      <c r="AG147" s="1" t="str">
        <f t="shared" si="145"/>
        <v/>
      </c>
      <c r="AH147" s="51" t="str">
        <f>IF(SUM(AE147:AE151)=0,"",SUM(BF147+BG147+BH147))</f>
        <v/>
      </c>
      <c r="AI147" s="54" t="str">
        <f>IF(AH147="","",RANK(BK147,$BK$12:$BK$151))</f>
        <v/>
      </c>
      <c r="AL147" s="17">
        <f>SUM(P147:R147)</f>
        <v>0</v>
      </c>
      <c r="AM147" s="17">
        <f>SUM(S147:U147)</f>
        <v>0</v>
      </c>
      <c r="AN147" s="17">
        <f>SUM(V147:X147)</f>
        <v>0</v>
      </c>
      <c r="AO147" s="17">
        <f>SUM(Y147:AA147)</f>
        <v>0</v>
      </c>
      <c r="AP147" s="17">
        <f>SUM(AB147:AD147)</f>
        <v>0</v>
      </c>
      <c r="AQ147" s="14">
        <f t="shared" si="154"/>
        <v>0</v>
      </c>
      <c r="AR147" s="14">
        <f t="shared" si="147"/>
        <v>0</v>
      </c>
      <c r="AS147" s="14">
        <f t="shared" si="148"/>
        <v>0</v>
      </c>
      <c r="AT147" s="14" t="str">
        <f>IF(J147="ж",AE147,"")</f>
        <v/>
      </c>
      <c r="AU147" s="14" t="str">
        <f>IF(J147="м",AE147,"")</f>
        <v/>
      </c>
      <c r="AV147" s="14" t="str">
        <f>IF(J147="ж",IF(AE147="","",SUM(AE147*1000000+AQ147*10000+AR147*1000+AS147*10)),"")</f>
        <v/>
      </c>
      <c r="AW147" s="14" t="str">
        <f>IF(J147="м",IF(AE147="","",SUM(AE147*1000000+AQ147*10000+AR147*1000+AS147*10)),"")</f>
        <v/>
      </c>
      <c r="AX147" s="28">
        <f>IFERROR(LARGE(AT147:AT151,1),0)</f>
        <v>0</v>
      </c>
      <c r="AY147" s="28">
        <f>IFERROR(LARGE(AU147:AU151,1),0)</f>
        <v>0</v>
      </c>
      <c r="AZ147" s="28">
        <f>IFERROR(LARGE(AT147:AT151,2),0)</f>
        <v>0</v>
      </c>
      <c r="BA147" s="28">
        <f>IFERROR(LARGE(AU147:AU151,2),0)</f>
        <v>0</v>
      </c>
      <c r="BB147" s="28">
        <f>IFERROR(LARGE(AT147:AT151,3),0)</f>
        <v>0</v>
      </c>
      <c r="BC147" s="28">
        <f>IFERROR(LARGE(AU147:AU151,3),0)</f>
        <v>0</v>
      </c>
      <c r="BD147" s="28">
        <f>IFERROR(LARGE(AT147:AT151,4),0)</f>
        <v>0</v>
      </c>
      <c r="BE147" s="28">
        <f>IFERROR(LARGE(AU147:AU151,4),0)</f>
        <v>0</v>
      </c>
      <c r="BF147" s="50">
        <f t="shared" ref="BF147" si="155">IFERROR(LARGE(AX147:AY151,1),0)</f>
        <v>0</v>
      </c>
      <c r="BG147" s="28">
        <f t="shared" ref="BG147" si="156">IFERROR(LARGE(AX147:AY151,2),0)</f>
        <v>0</v>
      </c>
      <c r="BH147" s="28">
        <f t="shared" ref="BH147" si="157">IFERROR(LARGE(AZ147:BE151,1),0)</f>
        <v>0</v>
      </c>
      <c r="BI147" s="28">
        <f t="shared" ref="BI147" si="158">IFERROR(LARGE(AZ147:BE151,2),0)</f>
        <v>0</v>
      </c>
      <c r="BJ147" s="28">
        <f t="shared" ref="BJ147" si="159">IFERROR(LARGE(AZ147:BE151,3),0)</f>
        <v>0</v>
      </c>
      <c r="BK147" s="28" t="str">
        <f>IF(AH147="","",SUM(AH147*100000000+BF147*100000+BG147*1000+BH147*10))</f>
        <v/>
      </c>
    </row>
    <row r="148" spans="2:63" x14ac:dyDescent="0.2">
      <c r="B148" s="4">
        <v>137</v>
      </c>
      <c r="C148" s="66"/>
      <c r="D148" s="67"/>
      <c r="E148" s="67"/>
      <c r="F148" s="67"/>
      <c r="G148" s="67"/>
      <c r="H148" s="67"/>
      <c r="I148" s="67"/>
      <c r="J148" s="6"/>
      <c r="K148" s="35"/>
      <c r="L148" s="36"/>
      <c r="M148" s="36"/>
      <c r="N148" s="36"/>
      <c r="O148" s="37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1" t="str">
        <f t="shared" si="146"/>
        <v/>
      </c>
      <c r="AF148" s="1" t="str">
        <f t="shared" si="144"/>
        <v/>
      </c>
      <c r="AG148" s="1" t="str">
        <f t="shared" si="145"/>
        <v/>
      </c>
      <c r="AH148" s="52"/>
      <c r="AI148" s="55"/>
      <c r="AL148" s="17">
        <f>SUM(P148:R148)</f>
        <v>0</v>
      </c>
      <c r="AM148" s="17">
        <f>SUM(S148:U148)</f>
        <v>0</v>
      </c>
      <c r="AN148" s="17">
        <f>SUM(V148:X148)</f>
        <v>0</v>
      </c>
      <c r="AO148" s="17">
        <f>SUM(Y148:AA148)</f>
        <v>0</v>
      </c>
      <c r="AP148" s="17">
        <f>SUM(AB148:AD148)</f>
        <v>0</v>
      </c>
      <c r="AQ148" s="14">
        <f t="shared" si="154"/>
        <v>0</v>
      </c>
      <c r="AR148" s="14">
        <f t="shared" si="147"/>
        <v>0</v>
      </c>
      <c r="AS148" s="14">
        <f t="shared" si="148"/>
        <v>0</v>
      </c>
      <c r="AT148" s="14" t="str">
        <f>IF(J148="ж",AE148,"")</f>
        <v/>
      </c>
      <c r="AU148" s="14" t="str">
        <f>IF(J148="м",AE148,"")</f>
        <v/>
      </c>
      <c r="AV148" s="14" t="str">
        <f>IF(J148="ж",IF(AE148="","",SUM(AE148*1000000+AQ148*10000+AR148*1000+AS148*10)),"")</f>
        <v/>
      </c>
      <c r="AW148" s="14" t="str">
        <f>IF(J148="м",IF(AE148="","",SUM(AE148*1000000+AQ148*10000+AR148*1000+AS148*10)),"")</f>
        <v/>
      </c>
      <c r="AX148" s="28"/>
      <c r="AY148" s="28"/>
      <c r="AZ148" s="28"/>
      <c r="BA148" s="28"/>
      <c r="BB148" s="28"/>
      <c r="BC148" s="28"/>
      <c r="BD148" s="28"/>
      <c r="BE148" s="28"/>
      <c r="BF148" s="50"/>
      <c r="BG148" s="28"/>
      <c r="BH148" s="28"/>
      <c r="BI148" s="28"/>
      <c r="BJ148" s="28"/>
      <c r="BK148" s="28"/>
    </row>
    <row r="149" spans="2:63" x14ac:dyDescent="0.2">
      <c r="B149" s="4">
        <v>138</v>
      </c>
      <c r="C149" s="66"/>
      <c r="D149" s="67"/>
      <c r="E149" s="67"/>
      <c r="F149" s="67"/>
      <c r="G149" s="67"/>
      <c r="H149" s="67"/>
      <c r="I149" s="67"/>
      <c r="J149" s="6"/>
      <c r="K149" s="35"/>
      <c r="L149" s="36"/>
      <c r="M149" s="36"/>
      <c r="N149" s="36"/>
      <c r="O149" s="37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1" t="str">
        <f t="shared" si="146"/>
        <v/>
      </c>
      <c r="AF149" s="1" t="str">
        <f t="shared" si="144"/>
        <v/>
      </c>
      <c r="AG149" s="1" t="str">
        <f t="shared" si="145"/>
        <v/>
      </c>
      <c r="AH149" s="52"/>
      <c r="AI149" s="55"/>
      <c r="AL149" s="17">
        <f>SUM(P149:R149)</f>
        <v>0</v>
      </c>
      <c r="AM149" s="17">
        <f>SUM(S149:U149)</f>
        <v>0</v>
      </c>
      <c r="AN149" s="17">
        <f>SUM(V149:X149)</f>
        <v>0</v>
      </c>
      <c r="AO149" s="17">
        <f>SUM(Y149:AA149)</f>
        <v>0</v>
      </c>
      <c r="AP149" s="17">
        <f>SUM(AB149:AD149)</f>
        <v>0</v>
      </c>
      <c r="AQ149" s="14">
        <f t="shared" si="154"/>
        <v>0</v>
      </c>
      <c r="AR149" s="14">
        <f t="shared" si="147"/>
        <v>0</v>
      </c>
      <c r="AS149" s="14">
        <f t="shared" si="148"/>
        <v>0</v>
      </c>
      <c r="AT149" s="14" t="str">
        <f>IF(J149="ж",AE149,"")</f>
        <v/>
      </c>
      <c r="AU149" s="14" t="str">
        <f>IF(J149="м",AE149,"")</f>
        <v/>
      </c>
      <c r="AV149" s="14" t="str">
        <f>IF(J149="ж",IF(AE149="","",SUM(AE149*1000000+AQ149*10000+AR149*1000+AS149*10)),"")</f>
        <v/>
      </c>
      <c r="AW149" s="14" t="str">
        <f>IF(J149="м",IF(AE149="","",SUM(AE149*1000000+AQ149*10000+AR149*1000+AS149*10)),"")</f>
        <v/>
      </c>
      <c r="AX149" s="28"/>
      <c r="AY149" s="28"/>
      <c r="AZ149" s="28"/>
      <c r="BA149" s="28"/>
      <c r="BB149" s="28"/>
      <c r="BC149" s="28"/>
      <c r="BD149" s="28"/>
      <c r="BE149" s="28"/>
      <c r="BF149" s="50"/>
      <c r="BG149" s="28"/>
      <c r="BH149" s="28"/>
      <c r="BI149" s="28"/>
      <c r="BJ149" s="28"/>
      <c r="BK149" s="28"/>
    </row>
    <row r="150" spans="2:63" x14ac:dyDescent="0.2">
      <c r="B150" s="4">
        <v>139</v>
      </c>
      <c r="C150" s="66"/>
      <c r="D150" s="67"/>
      <c r="E150" s="67"/>
      <c r="F150" s="67"/>
      <c r="G150" s="67"/>
      <c r="H150" s="67"/>
      <c r="I150" s="67"/>
      <c r="J150" s="6"/>
      <c r="K150" s="35"/>
      <c r="L150" s="36"/>
      <c r="M150" s="36"/>
      <c r="N150" s="36"/>
      <c r="O150" s="37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1" t="str">
        <f t="shared" si="146"/>
        <v/>
      </c>
      <c r="AF150" s="1" t="str">
        <f t="shared" si="144"/>
        <v/>
      </c>
      <c r="AG150" s="1" t="str">
        <f t="shared" si="145"/>
        <v/>
      </c>
      <c r="AH150" s="52"/>
      <c r="AI150" s="55"/>
      <c r="AL150" s="17">
        <f>SUM(P150:R150)</f>
        <v>0</v>
      </c>
      <c r="AM150" s="17">
        <f>SUM(S150:U150)</f>
        <v>0</v>
      </c>
      <c r="AN150" s="17">
        <f>SUM(V150:X150)</f>
        <v>0</v>
      </c>
      <c r="AO150" s="17">
        <f>SUM(Y150:AA150)</f>
        <v>0</v>
      </c>
      <c r="AP150" s="17">
        <f>SUM(AB150:AD150)</f>
        <v>0</v>
      </c>
      <c r="AQ150" s="14">
        <f t="shared" si="154"/>
        <v>0</v>
      </c>
      <c r="AR150" s="14">
        <f t="shared" si="147"/>
        <v>0</v>
      </c>
      <c r="AS150" s="14">
        <f t="shared" si="148"/>
        <v>0</v>
      </c>
      <c r="AT150" s="14" t="str">
        <f>IF(J150="ж",AE150,"")</f>
        <v/>
      </c>
      <c r="AU150" s="14" t="str">
        <f>IF(J150="м",AE150,"")</f>
        <v/>
      </c>
      <c r="AV150" s="14" t="str">
        <f>IF(J150="ж",IF(AE150="","",SUM(AE150*1000000+AQ150*10000+AR150*1000+AS150*10)),"")</f>
        <v/>
      </c>
      <c r="AW150" s="14" t="str">
        <f>IF(J150="м",IF(AE150="","",SUM(AE150*1000000+AQ150*10000+AR150*1000+AS150*10)),"")</f>
        <v/>
      </c>
      <c r="AX150" s="28"/>
      <c r="AY150" s="28"/>
      <c r="AZ150" s="28"/>
      <c r="BA150" s="28"/>
      <c r="BB150" s="28"/>
      <c r="BC150" s="28"/>
      <c r="BD150" s="28"/>
      <c r="BE150" s="28"/>
      <c r="BF150" s="50"/>
      <c r="BG150" s="28"/>
      <c r="BH150" s="28"/>
      <c r="BI150" s="28"/>
      <c r="BJ150" s="28"/>
      <c r="BK150" s="28"/>
    </row>
    <row r="151" spans="2:63" x14ac:dyDescent="0.2">
      <c r="B151" s="4">
        <v>140</v>
      </c>
      <c r="C151" s="66"/>
      <c r="D151" s="67"/>
      <c r="E151" s="67"/>
      <c r="F151" s="67"/>
      <c r="G151" s="67"/>
      <c r="H151" s="67"/>
      <c r="I151" s="67"/>
      <c r="J151" s="6"/>
      <c r="K151" s="38"/>
      <c r="L151" s="39"/>
      <c r="M151" s="39"/>
      <c r="N151" s="39"/>
      <c r="O151" s="40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1" t="str">
        <f t="shared" si="146"/>
        <v/>
      </c>
      <c r="AF151" s="1" t="str">
        <f t="shared" si="144"/>
        <v/>
      </c>
      <c r="AG151" s="1" t="str">
        <f t="shared" si="145"/>
        <v/>
      </c>
      <c r="AH151" s="53"/>
      <c r="AI151" s="56"/>
      <c r="AL151" s="17">
        <f>SUM(P151:R151)</f>
        <v>0</v>
      </c>
      <c r="AM151" s="17">
        <f>SUM(S151:U151)</f>
        <v>0</v>
      </c>
      <c r="AN151" s="17">
        <f>SUM(V151:X151)</f>
        <v>0</v>
      </c>
      <c r="AO151" s="17">
        <f>SUM(Y151:AA151)</f>
        <v>0</v>
      </c>
      <c r="AP151" s="17">
        <f>SUM(AB151:AD151)</f>
        <v>0</v>
      </c>
      <c r="AQ151" s="14">
        <f t="shared" si="154"/>
        <v>0</v>
      </c>
      <c r="AR151" s="14">
        <f t="shared" si="147"/>
        <v>0</v>
      </c>
      <c r="AS151" s="14">
        <f t="shared" si="148"/>
        <v>0</v>
      </c>
      <c r="AT151" s="14" t="str">
        <f>IF(J151="ж",AE151,"")</f>
        <v/>
      </c>
      <c r="AU151" s="14" t="str">
        <f>IF(J151="м",AE151,"")</f>
        <v/>
      </c>
      <c r="AV151" s="14" t="str">
        <f>IF(J151="ж",IF(AE151="","",SUM(AE151*1000000+AQ151*10000+AR151*1000+AS151*10)),"")</f>
        <v/>
      </c>
      <c r="AW151" s="14" t="str">
        <f>IF(J151="м",IF(AE151="","",SUM(AE151*1000000+AQ151*10000+AR151*1000+AS151*10)),"")</f>
        <v/>
      </c>
      <c r="AX151" s="28"/>
      <c r="AY151" s="28"/>
      <c r="AZ151" s="28"/>
      <c r="BA151" s="28"/>
      <c r="BB151" s="28"/>
      <c r="BC151" s="28"/>
      <c r="BD151" s="28"/>
      <c r="BE151" s="28"/>
      <c r="BF151" s="50"/>
      <c r="BG151" s="28"/>
      <c r="BH151" s="28"/>
      <c r="BI151" s="28"/>
      <c r="BJ151" s="28"/>
      <c r="BK151" s="28"/>
    </row>
    <row r="152" spans="2:63" x14ac:dyDescent="0.2">
      <c r="B152" s="11"/>
      <c r="C152" s="11"/>
      <c r="D152" s="11"/>
      <c r="E152" s="11"/>
      <c r="F152" s="11"/>
      <c r="G152" s="11"/>
      <c r="H152" s="11"/>
      <c r="I152" s="11"/>
      <c r="J152" s="12"/>
      <c r="K152" s="12"/>
      <c r="L152" s="12"/>
      <c r="M152" s="12"/>
      <c r="N152" s="12"/>
      <c r="O152" s="7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 t="str">
        <f t="shared" ref="AG152:AG159" si="160">IF(J152="м",SUMPRODUCT(--(AE152&lt;($J$12:$J$40="м")*$AE$12:$AE$40))+1,"")</f>
        <v/>
      </c>
      <c r="AH152" s="12"/>
      <c r="AI152" s="7" t="str">
        <f t="shared" ref="AI152:AI159" si="161">IF(J152="ж",SUMPRODUCT(--(AE152&lt;($J$12:$J$40="ж")*$AE$12:$AE$40))+1,"")</f>
        <v/>
      </c>
      <c r="BK152" s="18"/>
    </row>
    <row r="153" spans="2:63" ht="21.75" hidden="1" customHeight="1" x14ac:dyDescent="0.2">
      <c r="B153" s="11"/>
      <c r="C153" s="11"/>
      <c r="D153" s="11"/>
      <c r="E153" s="11"/>
      <c r="F153" s="11"/>
      <c r="G153" s="11"/>
      <c r="H153" s="11"/>
      <c r="I153" s="11"/>
      <c r="J153" s="12"/>
      <c r="K153" s="12"/>
      <c r="L153" s="12"/>
      <c r="M153" s="12"/>
      <c r="N153" s="12"/>
      <c r="O153" s="7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 t="str">
        <f t="shared" si="160"/>
        <v/>
      </c>
      <c r="AH153" s="12"/>
      <c r="AI153" s="7" t="str">
        <f t="shared" si="161"/>
        <v/>
      </c>
      <c r="BK153" s="18"/>
    </row>
    <row r="154" spans="2:63" hidden="1" x14ac:dyDescent="0.2">
      <c r="B154" s="11"/>
      <c r="C154" s="11"/>
      <c r="D154" s="11"/>
      <c r="E154" s="11"/>
      <c r="F154" s="11"/>
      <c r="G154" s="11"/>
      <c r="H154" s="11"/>
      <c r="I154" s="11"/>
      <c r="J154" s="12"/>
      <c r="K154" s="12"/>
      <c r="L154" s="12"/>
      <c r="M154" s="12"/>
      <c r="N154" s="12"/>
      <c r="O154" s="7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 t="str">
        <f t="shared" si="160"/>
        <v/>
      </c>
      <c r="AH154" s="12"/>
      <c r="AI154" s="7" t="str">
        <f t="shared" si="161"/>
        <v/>
      </c>
      <c r="BK154" s="18"/>
    </row>
    <row r="155" spans="2:63" hidden="1" x14ac:dyDescent="0.2">
      <c r="B155" s="11"/>
      <c r="C155" s="11"/>
      <c r="D155" s="11"/>
      <c r="E155" s="11"/>
      <c r="F155" s="11"/>
      <c r="G155" s="11"/>
      <c r="H155" s="11"/>
      <c r="I155" s="11"/>
      <c r="J155" s="12"/>
      <c r="K155" s="12"/>
      <c r="L155" s="12"/>
      <c r="M155" s="12"/>
      <c r="N155" s="12"/>
      <c r="O155" s="7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 t="str">
        <f t="shared" si="160"/>
        <v/>
      </c>
      <c r="AH155" s="12"/>
      <c r="AI155" s="7" t="str">
        <f t="shared" si="161"/>
        <v/>
      </c>
      <c r="BK155" s="18"/>
    </row>
    <row r="156" spans="2:63" hidden="1" x14ac:dyDescent="0.2">
      <c r="B156" s="11"/>
      <c r="C156" s="11"/>
      <c r="D156" s="11"/>
      <c r="E156" s="11"/>
      <c r="F156" s="11"/>
      <c r="G156" s="11"/>
      <c r="H156" s="11"/>
      <c r="I156" s="11"/>
      <c r="J156" s="12"/>
      <c r="K156" s="12"/>
      <c r="L156" s="12"/>
      <c r="M156" s="12"/>
      <c r="N156" s="12"/>
      <c r="O156" s="7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 t="str">
        <f t="shared" si="160"/>
        <v/>
      </c>
      <c r="AH156" s="12"/>
      <c r="AI156" s="7" t="str">
        <f t="shared" si="161"/>
        <v/>
      </c>
      <c r="BK156" s="18"/>
    </row>
    <row r="157" spans="2:63" hidden="1" x14ac:dyDescent="0.2">
      <c r="B157" s="11"/>
      <c r="C157" s="11"/>
      <c r="D157" s="11"/>
      <c r="E157" s="11"/>
      <c r="F157" s="11"/>
      <c r="G157" s="11"/>
      <c r="H157" s="11"/>
      <c r="I157" s="11"/>
      <c r="J157" s="12"/>
      <c r="K157" s="12"/>
      <c r="L157" s="12"/>
      <c r="M157" s="12"/>
      <c r="N157" s="12"/>
      <c r="O157" s="7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 t="str">
        <f t="shared" si="160"/>
        <v/>
      </c>
      <c r="AH157" s="12"/>
      <c r="AI157" s="7" t="str">
        <f t="shared" si="161"/>
        <v/>
      </c>
      <c r="BK157" s="18"/>
    </row>
    <row r="158" spans="2:63" hidden="1" x14ac:dyDescent="0.2">
      <c r="B158" s="11"/>
      <c r="C158" s="11"/>
      <c r="D158" s="11"/>
      <c r="E158" s="11"/>
      <c r="F158" s="11"/>
      <c r="G158" s="11"/>
      <c r="H158" s="11"/>
      <c r="I158" s="11"/>
      <c r="J158" s="12"/>
      <c r="K158" s="12"/>
      <c r="L158" s="12"/>
      <c r="M158" s="12"/>
      <c r="N158" s="12"/>
      <c r="O158" s="7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 t="str">
        <f t="shared" si="160"/>
        <v/>
      </c>
      <c r="AH158" s="12"/>
      <c r="AI158" s="7" t="str">
        <f t="shared" si="161"/>
        <v/>
      </c>
      <c r="BK158" s="18"/>
    </row>
    <row r="159" spans="2:63" hidden="1" x14ac:dyDescent="0.2">
      <c r="B159" s="11"/>
      <c r="C159" s="11"/>
      <c r="D159" s="11"/>
      <c r="E159" s="11"/>
      <c r="F159" s="11"/>
      <c r="G159" s="11"/>
      <c r="H159" s="11"/>
      <c r="I159" s="11"/>
      <c r="J159" s="12"/>
      <c r="K159" s="12"/>
      <c r="L159" s="12"/>
      <c r="M159" s="12"/>
      <c r="N159" s="12"/>
      <c r="O159" s="7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 t="str">
        <f t="shared" si="160"/>
        <v/>
      </c>
      <c r="AH159" s="12"/>
      <c r="AI159" s="7" t="str">
        <f t="shared" si="161"/>
        <v/>
      </c>
      <c r="BK159" s="18"/>
    </row>
    <row r="160" spans="2:63" hidden="1" x14ac:dyDescent="0.2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BK160" s="18"/>
    </row>
    <row r="161" spans="2:63" hidden="1" x14ac:dyDescent="0.2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BK161" s="18"/>
    </row>
    <row r="162" spans="2:63" hidden="1" x14ac:dyDescent="0.2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BK162" s="18"/>
    </row>
    <row r="163" spans="2:63" hidden="1" x14ac:dyDescent="0.2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BK163" s="18"/>
    </row>
    <row r="164" spans="2:63" hidden="1" x14ac:dyDescent="0.2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BK164" s="18"/>
    </row>
    <row r="165" spans="2:63" hidden="1" x14ac:dyDescent="0.2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BK165" s="18"/>
    </row>
    <row r="166" spans="2:63" hidden="1" x14ac:dyDescent="0.2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BK166" s="18"/>
    </row>
    <row r="167" spans="2:63" hidden="1" x14ac:dyDescent="0.2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BK167" s="18"/>
    </row>
    <row r="168" spans="2:63" hidden="1" x14ac:dyDescent="0.2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BK168" s="18"/>
    </row>
    <row r="169" spans="2:63" hidden="1" x14ac:dyDescent="0.2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BK169" s="18"/>
    </row>
    <row r="170" spans="2:63" hidden="1" x14ac:dyDescent="0.2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BK170" s="18"/>
    </row>
    <row r="171" spans="2:63" hidden="1" x14ac:dyDescent="0.2">
      <c r="BK171" s="18"/>
    </row>
    <row r="172" spans="2:63" hidden="1" x14ac:dyDescent="0.2"/>
  </sheetData>
  <sheetProtection selectLockedCells="1"/>
  <mergeCells count="668">
    <mergeCell ref="C6:E6"/>
    <mergeCell ref="C7:E7"/>
    <mergeCell ref="C8:E8"/>
    <mergeCell ref="AB5:AH5"/>
    <mergeCell ref="F7:K7"/>
    <mergeCell ref="F8:K8"/>
    <mergeCell ref="L6:M6"/>
    <mergeCell ref="L7:M7"/>
    <mergeCell ref="L8:M8"/>
    <mergeCell ref="C5:M5"/>
    <mergeCell ref="Q6:R6"/>
    <mergeCell ref="Q7:R7"/>
    <mergeCell ref="Q8:R8"/>
    <mergeCell ref="AB6:AC6"/>
    <mergeCell ref="AB7:AC7"/>
    <mergeCell ref="AB8:AC8"/>
    <mergeCell ref="C149:I149"/>
    <mergeCell ref="C150:I150"/>
    <mergeCell ref="C151:I151"/>
    <mergeCell ref="C10:I11"/>
    <mergeCell ref="K10:O11"/>
    <mergeCell ref="C138:I138"/>
    <mergeCell ref="AD6:AG6"/>
    <mergeCell ref="AD7:AG7"/>
    <mergeCell ref="AD8:AG8"/>
    <mergeCell ref="C143:I143"/>
    <mergeCell ref="C144:I144"/>
    <mergeCell ref="C145:I145"/>
    <mergeCell ref="C146:I146"/>
    <mergeCell ref="C129:I129"/>
    <mergeCell ref="C130:I130"/>
    <mergeCell ref="C131:I131"/>
    <mergeCell ref="C132:I132"/>
    <mergeCell ref="C133:I133"/>
    <mergeCell ref="C134:I134"/>
    <mergeCell ref="C135:I135"/>
    <mergeCell ref="C136:I136"/>
    <mergeCell ref="C137:I137"/>
    <mergeCell ref="C126:I126"/>
    <mergeCell ref="C127:I127"/>
    <mergeCell ref="C128:I128"/>
    <mergeCell ref="C139:I139"/>
    <mergeCell ref="C140:I140"/>
    <mergeCell ref="C141:I141"/>
    <mergeCell ref="C142:I142"/>
    <mergeCell ref="C147:I147"/>
    <mergeCell ref="C148:I148"/>
    <mergeCell ref="C117:I117"/>
    <mergeCell ref="C118:I118"/>
    <mergeCell ref="C119:I119"/>
    <mergeCell ref="C120:I120"/>
    <mergeCell ref="C121:I121"/>
    <mergeCell ref="C122:I122"/>
    <mergeCell ref="C123:I123"/>
    <mergeCell ref="C124:I124"/>
    <mergeCell ref="C125:I125"/>
    <mergeCell ref="C108:I108"/>
    <mergeCell ref="C109:I109"/>
    <mergeCell ref="C110:I110"/>
    <mergeCell ref="C111:I111"/>
    <mergeCell ref="C112:I112"/>
    <mergeCell ref="C113:I113"/>
    <mergeCell ref="C114:I114"/>
    <mergeCell ref="C115:I115"/>
    <mergeCell ref="C116:I116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107:I107"/>
    <mergeCell ref="C90:I90"/>
    <mergeCell ref="C91:I91"/>
    <mergeCell ref="C92:I92"/>
    <mergeCell ref="C93:I93"/>
    <mergeCell ref="C94:I94"/>
    <mergeCell ref="C95:I95"/>
    <mergeCell ref="C96:I96"/>
    <mergeCell ref="C97:I97"/>
    <mergeCell ref="C98:I98"/>
    <mergeCell ref="C81:I81"/>
    <mergeCell ref="C82:I82"/>
    <mergeCell ref="C83:I83"/>
    <mergeCell ref="C84:I84"/>
    <mergeCell ref="C85:I85"/>
    <mergeCell ref="C86:I86"/>
    <mergeCell ref="C87:I87"/>
    <mergeCell ref="C88:I88"/>
    <mergeCell ref="C89:I89"/>
    <mergeCell ref="C72:I72"/>
    <mergeCell ref="C73:I73"/>
    <mergeCell ref="C74:I74"/>
    <mergeCell ref="C75:I75"/>
    <mergeCell ref="C76:I76"/>
    <mergeCell ref="C77:I77"/>
    <mergeCell ref="C78:I78"/>
    <mergeCell ref="C79:I79"/>
    <mergeCell ref="C80:I80"/>
    <mergeCell ref="C63:I63"/>
    <mergeCell ref="C64:I64"/>
    <mergeCell ref="C65:I65"/>
    <mergeCell ref="C66:I66"/>
    <mergeCell ref="C67:I67"/>
    <mergeCell ref="C68:I68"/>
    <mergeCell ref="C69:I69"/>
    <mergeCell ref="C70:I70"/>
    <mergeCell ref="C71:I71"/>
    <mergeCell ref="C54:I54"/>
    <mergeCell ref="C55:I55"/>
    <mergeCell ref="C56:I56"/>
    <mergeCell ref="C57:I57"/>
    <mergeCell ref="C58:I58"/>
    <mergeCell ref="C59:I59"/>
    <mergeCell ref="C60:I60"/>
    <mergeCell ref="C61:I61"/>
    <mergeCell ref="C62:I62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BK147:BK151"/>
    <mergeCell ref="B2:AI2"/>
    <mergeCell ref="C12:I12"/>
    <mergeCell ref="C13:I13"/>
    <mergeCell ref="C14:I14"/>
    <mergeCell ref="C15:I15"/>
    <mergeCell ref="C16:I16"/>
    <mergeCell ref="C17:I17"/>
    <mergeCell ref="C18:I18"/>
    <mergeCell ref="C19:I19"/>
    <mergeCell ref="C20:I20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BK102:BK106"/>
    <mergeCell ref="BK107:BK111"/>
    <mergeCell ref="BK112:BK116"/>
    <mergeCell ref="BK117:BK121"/>
    <mergeCell ref="BK122:BK126"/>
    <mergeCell ref="BK127:BK131"/>
    <mergeCell ref="BK132:BK136"/>
    <mergeCell ref="BK137:BK141"/>
    <mergeCell ref="BK142:BK146"/>
    <mergeCell ref="AI17:AI21"/>
    <mergeCell ref="AI22:AI26"/>
    <mergeCell ref="AI27:AI31"/>
    <mergeCell ref="AH17:AH21"/>
    <mergeCell ref="BK57:BK61"/>
    <mergeCell ref="BK62:BK66"/>
    <mergeCell ref="BK67:BK71"/>
    <mergeCell ref="BK72:BK76"/>
    <mergeCell ref="BK77:BK81"/>
    <mergeCell ref="BK82:BK86"/>
    <mergeCell ref="BK87:BK91"/>
    <mergeCell ref="BK92:BK96"/>
    <mergeCell ref="BK97:BK101"/>
    <mergeCell ref="AH137:AH141"/>
    <mergeCell ref="AI137:AI141"/>
    <mergeCell ref="AH142:AH146"/>
    <mergeCell ref="AI142:AI146"/>
    <mergeCell ref="AH22:AH26"/>
    <mergeCell ref="AI32:AI36"/>
    <mergeCell ref="BK12:BK16"/>
    <mergeCell ref="BK17:BK21"/>
    <mergeCell ref="BK22:BK26"/>
    <mergeCell ref="BK27:BK31"/>
    <mergeCell ref="BK32:BK36"/>
    <mergeCell ref="BK37:BK41"/>
    <mergeCell ref="BK42:BK46"/>
    <mergeCell ref="BK47:BK51"/>
    <mergeCell ref="BK52:BK56"/>
    <mergeCell ref="AH147:AH151"/>
    <mergeCell ref="AI147:AI151"/>
    <mergeCell ref="AE10:AE11"/>
    <mergeCell ref="AB10:AD10"/>
    <mergeCell ref="Y10:AA10"/>
    <mergeCell ref="B10:B11"/>
    <mergeCell ref="J10:J11"/>
    <mergeCell ref="P10:R10"/>
    <mergeCell ref="F6:K6"/>
    <mergeCell ref="C30:I30"/>
    <mergeCell ref="C31:I31"/>
    <mergeCell ref="C32:I32"/>
    <mergeCell ref="C33:I33"/>
    <mergeCell ref="C34:I34"/>
    <mergeCell ref="C35:I35"/>
    <mergeCell ref="C36:I36"/>
    <mergeCell ref="C37:I37"/>
    <mergeCell ref="C38:I38"/>
    <mergeCell ref="C39:I39"/>
    <mergeCell ref="C40:I40"/>
    <mergeCell ref="C41:I41"/>
    <mergeCell ref="C42:I42"/>
    <mergeCell ref="C43:I43"/>
    <mergeCell ref="C44:I44"/>
    <mergeCell ref="AI87:AI91"/>
    <mergeCell ref="AH72:AH76"/>
    <mergeCell ref="AH77:AH81"/>
    <mergeCell ref="AH82:AH86"/>
    <mergeCell ref="AH87:AH91"/>
    <mergeCell ref="AH92:AH96"/>
    <mergeCell ref="AH97:AH101"/>
    <mergeCell ref="AI92:AI96"/>
    <mergeCell ref="AI97:AI101"/>
    <mergeCell ref="AI77:AI81"/>
    <mergeCell ref="AI82:AI86"/>
    <mergeCell ref="K12:O16"/>
    <mergeCell ref="K17:O21"/>
    <mergeCell ref="K22:O26"/>
    <mergeCell ref="K27:O31"/>
    <mergeCell ref="K32:O36"/>
    <mergeCell ref="K37:O41"/>
    <mergeCell ref="K42:O46"/>
    <mergeCell ref="K47:O51"/>
    <mergeCell ref="AI37:AI41"/>
    <mergeCell ref="AI42:AI46"/>
    <mergeCell ref="AI47:AI51"/>
    <mergeCell ref="S10:U10"/>
    <mergeCell ref="V10:X10"/>
    <mergeCell ref="AF10:AF11"/>
    <mergeCell ref="AH12:AH16"/>
    <mergeCell ref="AI12:AI16"/>
    <mergeCell ref="AI10:AI11"/>
    <mergeCell ref="AH10:AH11"/>
    <mergeCell ref="AG10:AG11"/>
    <mergeCell ref="AI72:AI76"/>
    <mergeCell ref="AH62:AH66"/>
    <mergeCell ref="AH67:AH71"/>
    <mergeCell ref="AI52:AI56"/>
    <mergeCell ref="AI57:AI61"/>
    <mergeCell ref="AI62:AI66"/>
    <mergeCell ref="AI67:AI71"/>
    <mergeCell ref="AH27:AH31"/>
    <mergeCell ref="AH32:AH36"/>
    <mergeCell ref="AH37:AH41"/>
    <mergeCell ref="AH42:AH46"/>
    <mergeCell ref="AH47:AH51"/>
    <mergeCell ref="AH52:AH56"/>
    <mergeCell ref="AH57:AH61"/>
    <mergeCell ref="BF12:BF16"/>
    <mergeCell ref="BG12:BG16"/>
    <mergeCell ref="BH12:BH16"/>
    <mergeCell ref="BF17:BF21"/>
    <mergeCell ref="BG17:BG21"/>
    <mergeCell ref="BH17:BH21"/>
    <mergeCell ref="BF22:BF26"/>
    <mergeCell ref="BG22:BG26"/>
    <mergeCell ref="BH22:BH26"/>
    <mergeCell ref="BF27:BF31"/>
    <mergeCell ref="BG27:BG31"/>
    <mergeCell ref="BH27:BH31"/>
    <mergeCell ref="BF32:BF36"/>
    <mergeCell ref="BG32:BG36"/>
    <mergeCell ref="BH32:BH36"/>
    <mergeCell ref="BF37:BF41"/>
    <mergeCell ref="BG37:BG41"/>
    <mergeCell ref="BH37:BH41"/>
    <mergeCell ref="BF42:BF46"/>
    <mergeCell ref="BG42:BG46"/>
    <mergeCell ref="BH42:BH46"/>
    <mergeCell ref="BF47:BF51"/>
    <mergeCell ref="BG47:BG51"/>
    <mergeCell ref="BH47:BH51"/>
    <mergeCell ref="BF52:BF56"/>
    <mergeCell ref="BG52:BG56"/>
    <mergeCell ref="BH52:BH56"/>
    <mergeCell ref="BF57:BF61"/>
    <mergeCell ref="BG57:BG61"/>
    <mergeCell ref="BH57:BH61"/>
    <mergeCell ref="BF62:BF66"/>
    <mergeCell ref="BG62:BG66"/>
    <mergeCell ref="BH62:BH66"/>
    <mergeCell ref="BF67:BF71"/>
    <mergeCell ref="BG67:BG71"/>
    <mergeCell ref="BH67:BH71"/>
    <mergeCell ref="BF72:BF76"/>
    <mergeCell ref="BG72:BG76"/>
    <mergeCell ref="BH72:BH76"/>
    <mergeCell ref="BF77:BF81"/>
    <mergeCell ref="BG77:BG81"/>
    <mergeCell ref="BH77:BH81"/>
    <mergeCell ref="BF82:BF86"/>
    <mergeCell ref="BG82:BG86"/>
    <mergeCell ref="BH82:BH86"/>
    <mergeCell ref="BF87:BF91"/>
    <mergeCell ref="BG87:BG91"/>
    <mergeCell ref="BH87:BH91"/>
    <mergeCell ref="BF92:BF96"/>
    <mergeCell ref="BG92:BG96"/>
    <mergeCell ref="BH92:BH96"/>
    <mergeCell ref="BF97:BF101"/>
    <mergeCell ref="BG97:BG101"/>
    <mergeCell ref="BH97:BH101"/>
    <mergeCell ref="BF102:BF106"/>
    <mergeCell ref="BG102:BG106"/>
    <mergeCell ref="BH102:BH106"/>
    <mergeCell ref="BF107:BF111"/>
    <mergeCell ref="BG107:BG111"/>
    <mergeCell ref="BH107:BH111"/>
    <mergeCell ref="BF112:BF116"/>
    <mergeCell ref="BG112:BG116"/>
    <mergeCell ref="BH112:BH116"/>
    <mergeCell ref="BF142:BF146"/>
    <mergeCell ref="BG142:BG146"/>
    <mergeCell ref="BH142:BH146"/>
    <mergeCell ref="BF132:BF136"/>
    <mergeCell ref="BG132:BG136"/>
    <mergeCell ref="BH132:BH136"/>
    <mergeCell ref="BF117:BF121"/>
    <mergeCell ref="BG117:BG121"/>
    <mergeCell ref="BH117:BH121"/>
    <mergeCell ref="BF122:BF126"/>
    <mergeCell ref="BG122:BG126"/>
    <mergeCell ref="BH122:BH126"/>
    <mergeCell ref="BF127:BF131"/>
    <mergeCell ref="BG127:BG131"/>
    <mergeCell ref="BH127:BH131"/>
    <mergeCell ref="BF147:BF151"/>
    <mergeCell ref="BG147:BG151"/>
    <mergeCell ref="BH147:BH151"/>
    <mergeCell ref="BI12:BI16"/>
    <mergeCell ref="BJ12:BJ16"/>
    <mergeCell ref="BI17:BI21"/>
    <mergeCell ref="BJ17:BJ21"/>
    <mergeCell ref="BI22:BI26"/>
    <mergeCell ref="BJ22:BJ26"/>
    <mergeCell ref="BI27:BI31"/>
    <mergeCell ref="BJ27:BJ31"/>
    <mergeCell ref="BI32:BI36"/>
    <mergeCell ref="BJ32:BJ36"/>
    <mergeCell ref="BI37:BI41"/>
    <mergeCell ref="BJ37:BJ41"/>
    <mergeCell ref="BI42:BI46"/>
    <mergeCell ref="BJ42:BJ46"/>
    <mergeCell ref="BI47:BI51"/>
    <mergeCell ref="BJ47:BJ51"/>
    <mergeCell ref="BI52:BI56"/>
    <mergeCell ref="BJ52:BJ56"/>
    <mergeCell ref="BI57:BI61"/>
    <mergeCell ref="BJ57:BJ61"/>
    <mergeCell ref="BI62:BI66"/>
    <mergeCell ref="BJ62:BJ66"/>
    <mergeCell ref="BI67:BI71"/>
    <mergeCell ref="BJ67:BJ71"/>
    <mergeCell ref="BI72:BI76"/>
    <mergeCell ref="BJ72:BJ76"/>
    <mergeCell ref="BI77:BI81"/>
    <mergeCell ref="BJ77:BJ81"/>
    <mergeCell ref="BI82:BI86"/>
    <mergeCell ref="BJ82:BJ86"/>
    <mergeCell ref="BI147:BI151"/>
    <mergeCell ref="BJ147:BJ151"/>
    <mergeCell ref="AH102:AH106"/>
    <mergeCell ref="AI102:AI106"/>
    <mergeCell ref="AH107:AH111"/>
    <mergeCell ref="AI107:AI111"/>
    <mergeCell ref="AH112:AH116"/>
    <mergeCell ref="AI112:AI116"/>
    <mergeCell ref="AH117:AH121"/>
    <mergeCell ref="AI117:AI121"/>
    <mergeCell ref="AH122:AH126"/>
    <mergeCell ref="AI122:AI126"/>
    <mergeCell ref="AH127:AH131"/>
    <mergeCell ref="AI127:AI131"/>
    <mergeCell ref="AH132:AH136"/>
    <mergeCell ref="AI132:AI136"/>
    <mergeCell ref="BI112:BI116"/>
    <mergeCell ref="BJ112:BJ116"/>
    <mergeCell ref="BI117:BI121"/>
    <mergeCell ref="BJ117:BJ121"/>
    <mergeCell ref="BI122:BI126"/>
    <mergeCell ref="BJ122:BJ126"/>
    <mergeCell ref="BI127:BI131"/>
    <mergeCell ref="BJ127:BJ131"/>
    <mergeCell ref="K72:O76"/>
    <mergeCell ref="K77:O81"/>
    <mergeCell ref="K82:O86"/>
    <mergeCell ref="K87:O91"/>
    <mergeCell ref="K92:O96"/>
    <mergeCell ref="BI137:BI141"/>
    <mergeCell ref="BJ137:BJ141"/>
    <mergeCell ref="BI142:BI146"/>
    <mergeCell ref="BJ142:BJ146"/>
    <mergeCell ref="BI132:BI136"/>
    <mergeCell ref="BJ132:BJ136"/>
    <mergeCell ref="BI87:BI91"/>
    <mergeCell ref="BJ87:BJ91"/>
    <mergeCell ref="BI92:BI96"/>
    <mergeCell ref="BJ92:BJ96"/>
    <mergeCell ref="BI97:BI101"/>
    <mergeCell ref="BJ97:BJ101"/>
    <mergeCell ref="BI102:BI106"/>
    <mergeCell ref="BJ102:BJ106"/>
    <mergeCell ref="BI107:BI111"/>
    <mergeCell ref="BJ107:BJ111"/>
    <mergeCell ref="BF137:BF141"/>
    <mergeCell ref="BG137:BG141"/>
    <mergeCell ref="BH137:BH141"/>
    <mergeCell ref="C3:M3"/>
    <mergeCell ref="AB3:AI3"/>
    <mergeCell ref="K142:O146"/>
    <mergeCell ref="K147:O151"/>
    <mergeCell ref="Y6:Z6"/>
    <mergeCell ref="Y8:Z8"/>
    <mergeCell ref="Y7:Z7"/>
    <mergeCell ref="Q5:Z5"/>
    <mergeCell ref="S6:X6"/>
    <mergeCell ref="S7:X7"/>
    <mergeCell ref="S8:X8"/>
    <mergeCell ref="K97:O101"/>
    <mergeCell ref="K102:O106"/>
    <mergeCell ref="K107:O111"/>
    <mergeCell ref="K112:O116"/>
    <mergeCell ref="K117:O121"/>
    <mergeCell ref="K122:O126"/>
    <mergeCell ref="K127:O131"/>
    <mergeCell ref="K132:O136"/>
    <mergeCell ref="K137:O141"/>
    <mergeCell ref="K52:O56"/>
    <mergeCell ref="K57:O61"/>
    <mergeCell ref="K62:O66"/>
    <mergeCell ref="K67:O71"/>
    <mergeCell ref="AZ10:AZ11"/>
    <mergeCell ref="BA10:BA11"/>
    <mergeCell ref="AZ12:AZ16"/>
    <mergeCell ref="BA12:BA16"/>
    <mergeCell ref="BB10:BB11"/>
    <mergeCell ref="BC10:BC11"/>
    <mergeCell ref="BD10:BD11"/>
    <mergeCell ref="BE10:BE11"/>
    <mergeCell ref="BB12:BB16"/>
    <mergeCell ref="BC12:BC16"/>
    <mergeCell ref="BD12:BD16"/>
    <mergeCell ref="BE12:BE16"/>
    <mergeCell ref="AZ17:AZ21"/>
    <mergeCell ref="BA17:BA21"/>
    <mergeCell ref="BB17:BB21"/>
    <mergeCell ref="BC17:BC21"/>
    <mergeCell ref="BD17:BD21"/>
    <mergeCell ref="BE17:BE21"/>
    <mergeCell ref="AZ22:AZ26"/>
    <mergeCell ref="BA22:BA26"/>
    <mergeCell ref="BB22:BB26"/>
    <mergeCell ref="BC22:BC26"/>
    <mergeCell ref="BD22:BD26"/>
    <mergeCell ref="BE22:BE26"/>
    <mergeCell ref="AZ27:AZ31"/>
    <mergeCell ref="BA27:BA31"/>
    <mergeCell ref="BB27:BB31"/>
    <mergeCell ref="BC27:BC31"/>
    <mergeCell ref="BD27:BD31"/>
    <mergeCell ref="BE27:BE31"/>
    <mergeCell ref="AZ32:AZ36"/>
    <mergeCell ref="BA32:BA36"/>
    <mergeCell ref="BB32:BB36"/>
    <mergeCell ref="BC32:BC36"/>
    <mergeCell ref="BD32:BD36"/>
    <mergeCell ref="BE32:BE36"/>
    <mergeCell ref="AZ37:AZ41"/>
    <mergeCell ref="BA37:BA41"/>
    <mergeCell ref="BB37:BB41"/>
    <mergeCell ref="BC37:BC41"/>
    <mergeCell ref="BD37:BD41"/>
    <mergeCell ref="BE37:BE41"/>
    <mergeCell ref="AZ42:AZ46"/>
    <mergeCell ref="BA42:BA46"/>
    <mergeCell ref="BB42:BB46"/>
    <mergeCell ref="BC42:BC46"/>
    <mergeCell ref="BD42:BD46"/>
    <mergeCell ref="BE42:BE46"/>
    <mergeCell ref="AZ47:AZ51"/>
    <mergeCell ref="BA47:BA51"/>
    <mergeCell ref="BB47:BB51"/>
    <mergeCell ref="BC47:BC51"/>
    <mergeCell ref="BD47:BD51"/>
    <mergeCell ref="BE47:BE51"/>
    <mergeCell ref="AZ52:AZ56"/>
    <mergeCell ref="BA52:BA56"/>
    <mergeCell ref="BB52:BB56"/>
    <mergeCell ref="BC52:BC56"/>
    <mergeCell ref="BD52:BD56"/>
    <mergeCell ref="BE52:BE56"/>
    <mergeCell ref="AZ57:AZ61"/>
    <mergeCell ref="BA57:BA61"/>
    <mergeCell ref="BB57:BB61"/>
    <mergeCell ref="BC57:BC61"/>
    <mergeCell ref="BD57:BD61"/>
    <mergeCell ref="BE57:BE61"/>
    <mergeCell ref="AZ62:AZ66"/>
    <mergeCell ref="BA62:BA66"/>
    <mergeCell ref="BB62:BB66"/>
    <mergeCell ref="BC62:BC66"/>
    <mergeCell ref="BD62:BD66"/>
    <mergeCell ref="BE62:BE66"/>
    <mergeCell ref="AZ67:AZ71"/>
    <mergeCell ref="BA67:BA71"/>
    <mergeCell ref="BB67:BB71"/>
    <mergeCell ref="BC67:BC71"/>
    <mergeCell ref="BD67:BD71"/>
    <mergeCell ref="BE67:BE71"/>
    <mergeCell ref="AZ72:AZ76"/>
    <mergeCell ref="BA72:BA76"/>
    <mergeCell ref="BB72:BB76"/>
    <mergeCell ref="BC72:BC76"/>
    <mergeCell ref="BD72:BD76"/>
    <mergeCell ref="BE72:BE76"/>
    <mergeCell ref="AZ77:AZ81"/>
    <mergeCell ref="BA77:BA81"/>
    <mergeCell ref="BB77:BB81"/>
    <mergeCell ref="BC77:BC81"/>
    <mergeCell ref="BD77:BD81"/>
    <mergeCell ref="BE77:BE81"/>
    <mergeCell ref="AZ82:AZ86"/>
    <mergeCell ref="BA82:BA86"/>
    <mergeCell ref="BB82:BB86"/>
    <mergeCell ref="BC82:BC86"/>
    <mergeCell ref="BD82:BD86"/>
    <mergeCell ref="BE82:BE86"/>
    <mergeCell ref="AZ87:AZ91"/>
    <mergeCell ref="BA87:BA91"/>
    <mergeCell ref="BB87:BB91"/>
    <mergeCell ref="BC87:BC91"/>
    <mergeCell ref="BD87:BD91"/>
    <mergeCell ref="BE87:BE91"/>
    <mergeCell ref="AZ92:AZ96"/>
    <mergeCell ref="BA92:BA96"/>
    <mergeCell ref="BB92:BB96"/>
    <mergeCell ref="BC92:BC96"/>
    <mergeCell ref="BD92:BD96"/>
    <mergeCell ref="BE92:BE96"/>
    <mergeCell ref="AZ97:AZ101"/>
    <mergeCell ref="BA97:BA101"/>
    <mergeCell ref="BB97:BB101"/>
    <mergeCell ref="BC97:BC101"/>
    <mergeCell ref="BD97:BD101"/>
    <mergeCell ref="BE97:BE101"/>
    <mergeCell ref="AZ102:AZ106"/>
    <mergeCell ref="BA102:BA106"/>
    <mergeCell ref="BB102:BB106"/>
    <mergeCell ref="BC102:BC106"/>
    <mergeCell ref="BD102:BD106"/>
    <mergeCell ref="BE102:BE106"/>
    <mergeCell ref="AZ107:AZ111"/>
    <mergeCell ref="BA107:BA111"/>
    <mergeCell ref="BB107:BB111"/>
    <mergeCell ref="BC107:BC111"/>
    <mergeCell ref="BD107:BD111"/>
    <mergeCell ref="BE107:BE111"/>
    <mergeCell ref="AZ112:AZ116"/>
    <mergeCell ref="BA112:BA116"/>
    <mergeCell ref="BB112:BB116"/>
    <mergeCell ref="BC112:BC116"/>
    <mergeCell ref="BD112:BD116"/>
    <mergeCell ref="BE112:BE116"/>
    <mergeCell ref="AZ117:AZ121"/>
    <mergeCell ref="BA117:BA121"/>
    <mergeCell ref="BB117:BB121"/>
    <mergeCell ref="BC117:BC121"/>
    <mergeCell ref="BD117:BD121"/>
    <mergeCell ref="BE117:BE121"/>
    <mergeCell ref="AZ122:AZ126"/>
    <mergeCell ref="BA122:BA126"/>
    <mergeCell ref="BB122:BB126"/>
    <mergeCell ref="BC122:BC126"/>
    <mergeCell ref="BD122:BD126"/>
    <mergeCell ref="BE122:BE126"/>
    <mergeCell ref="AZ127:AZ131"/>
    <mergeCell ref="BA127:BA131"/>
    <mergeCell ref="BB127:BB131"/>
    <mergeCell ref="BC127:BC131"/>
    <mergeCell ref="BD127:BD131"/>
    <mergeCell ref="BE127:BE131"/>
    <mergeCell ref="AZ132:AZ136"/>
    <mergeCell ref="BA132:BA136"/>
    <mergeCell ref="BB132:BB136"/>
    <mergeCell ref="BC132:BC136"/>
    <mergeCell ref="BD132:BD136"/>
    <mergeCell ref="BE132:BE136"/>
    <mergeCell ref="AZ137:AZ141"/>
    <mergeCell ref="BA137:BA141"/>
    <mergeCell ref="BB137:BB141"/>
    <mergeCell ref="BC137:BC141"/>
    <mergeCell ref="BD137:BD141"/>
    <mergeCell ref="BE137:BE141"/>
    <mergeCell ref="AZ142:AZ146"/>
    <mergeCell ref="BA142:BA146"/>
    <mergeCell ref="BB142:BB146"/>
    <mergeCell ref="BC142:BC146"/>
    <mergeCell ref="BD142:BD146"/>
    <mergeCell ref="BE142:BE146"/>
    <mergeCell ref="AZ147:AZ151"/>
    <mergeCell ref="BA147:BA151"/>
    <mergeCell ref="BB147:BB151"/>
    <mergeCell ref="BC147:BC151"/>
    <mergeCell ref="BD147:BD151"/>
    <mergeCell ref="BE147:BE151"/>
    <mergeCell ref="AX10:AX11"/>
    <mergeCell ref="AY10:AY11"/>
    <mergeCell ref="AX12:AX16"/>
    <mergeCell ref="AY12:AY16"/>
    <mergeCell ref="AX17:AX21"/>
    <mergeCell ref="AY17:AY21"/>
    <mergeCell ref="AX22:AX26"/>
    <mergeCell ref="AY22:AY26"/>
    <mergeCell ref="AX27:AX31"/>
    <mergeCell ref="AY27:AY31"/>
    <mergeCell ref="AX32:AX36"/>
    <mergeCell ref="AY32:AY36"/>
    <mergeCell ref="AX37:AX41"/>
    <mergeCell ref="AY37:AY41"/>
    <mergeCell ref="AX42:AX46"/>
    <mergeCell ref="AY42:AY46"/>
    <mergeCell ref="AX47:AX51"/>
    <mergeCell ref="AY47:AY51"/>
    <mergeCell ref="AX52:AX56"/>
    <mergeCell ref="AY52:AY56"/>
    <mergeCell ref="AX57:AX61"/>
    <mergeCell ref="AY57:AY61"/>
    <mergeCell ref="AX62:AX66"/>
    <mergeCell ref="AY62:AY66"/>
    <mergeCell ref="AX67:AX71"/>
    <mergeCell ref="AY67:AY71"/>
    <mergeCell ref="AX72:AX76"/>
    <mergeCell ref="AY72:AY76"/>
    <mergeCell ref="AX77:AX81"/>
    <mergeCell ref="AY77:AY81"/>
    <mergeCell ref="AX82:AX86"/>
    <mergeCell ref="AY82:AY86"/>
    <mergeCell ref="AX87:AX91"/>
    <mergeCell ref="AY87:AY91"/>
    <mergeCell ref="AX92:AX96"/>
    <mergeCell ref="AY92:AY96"/>
    <mergeCell ref="AX97:AX101"/>
    <mergeCell ref="AY97:AY101"/>
    <mergeCell ref="AX102:AX106"/>
    <mergeCell ref="AY102:AY106"/>
    <mergeCell ref="AX107:AX111"/>
    <mergeCell ref="AY107:AY111"/>
    <mergeCell ref="AX112:AX116"/>
    <mergeCell ref="AY112:AY116"/>
    <mergeCell ref="AX117:AX121"/>
    <mergeCell ref="AY117:AY121"/>
    <mergeCell ref="AX122:AX126"/>
    <mergeCell ref="AY122:AY126"/>
    <mergeCell ref="AX127:AX131"/>
    <mergeCell ref="AY127:AY131"/>
    <mergeCell ref="AX132:AX136"/>
    <mergeCell ref="AY132:AY136"/>
    <mergeCell ref="AX137:AX141"/>
    <mergeCell ref="AY137:AY141"/>
    <mergeCell ref="AX142:AX146"/>
    <mergeCell ref="AY142:AY146"/>
    <mergeCell ref="AX147:AX151"/>
    <mergeCell ref="AY147:AY151"/>
  </mergeCells>
  <phoneticPr fontId="0" type="noConversion"/>
  <conditionalFormatting sqref="AF12:AG151"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5118110236220474" right="0.74803149606299213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zoomScaleNormal="100" workbookViewId="0">
      <selection activeCell="E15" sqref="E15"/>
    </sheetView>
  </sheetViews>
  <sheetFormatPr defaultColWidth="0" defaultRowHeight="12.75" zeroHeight="1" x14ac:dyDescent="0.2"/>
  <cols>
    <col min="1" max="1" width="3.7109375" customWidth="1"/>
    <col min="2" max="2" width="28.140625" customWidth="1"/>
    <col min="3" max="4" width="9.140625" customWidth="1"/>
    <col min="5" max="5" width="13.42578125" customWidth="1"/>
    <col min="6" max="6" width="0.140625" customWidth="1"/>
    <col min="7" max="22" width="9.140625" hidden="1" customWidth="1"/>
    <col min="23" max="16384" width="9.140625" hidden="1"/>
  </cols>
  <sheetData>
    <row r="1" spans="1:22" ht="0.75" customHeight="1" x14ac:dyDescent="0.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</row>
    <row r="2" spans="1:22" ht="31.5" customHeight="1" x14ac:dyDescent="0.2">
      <c r="A2" s="80" t="s">
        <v>27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</row>
    <row r="3" spans="1:22" ht="27.75" customHeight="1" x14ac:dyDescent="0.2">
      <c r="A3" s="30" t="s">
        <v>37</v>
      </c>
      <c r="B3" s="81"/>
      <c r="C3" s="81"/>
      <c r="D3" s="81"/>
      <c r="E3" s="81"/>
      <c r="F3" s="81"/>
      <c r="G3" s="82" t="s">
        <v>9</v>
      </c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2" ht="18.75" customHeight="1" x14ac:dyDescent="0.2">
      <c r="A4" s="21" t="s">
        <v>11</v>
      </c>
      <c r="B4" s="4" t="s">
        <v>12</v>
      </c>
      <c r="C4" s="4" t="s">
        <v>13</v>
      </c>
      <c r="D4" s="4" t="s">
        <v>14</v>
      </c>
      <c r="E4" s="8"/>
      <c r="F4" s="8"/>
    </row>
    <row r="5" spans="1:22" x14ac:dyDescent="0.2">
      <c r="A5" s="6">
        <v>1</v>
      </c>
      <c r="B5" s="15" t="str">
        <f>IF(дартс!K12="","",дартс!K12)</f>
        <v/>
      </c>
      <c r="C5" s="15" t="str">
        <f>IF(B5="","",SUMIF(дартс!$K$12:$K$147,'общее дартс'!B5,дартс!$AH$12:$AH$147))</f>
        <v/>
      </c>
      <c r="D5" s="15" t="str">
        <f t="shared" ref="D5:D31" si="0">IF(ISERR(RANK(C5,$C$5:$C$32,0)),"",RANK(C5,$C$5:$C$32,0))</f>
        <v/>
      </c>
      <c r="E5" s="8"/>
      <c r="F5" s="8"/>
    </row>
    <row r="6" spans="1:22" x14ac:dyDescent="0.2">
      <c r="A6" s="6">
        <v>2</v>
      </c>
      <c r="B6" s="15" t="str">
        <f>IF(дартс!K17="","",дартс!K17)</f>
        <v/>
      </c>
      <c r="C6" s="15" t="str">
        <f>IF(B6="","",SUMIF(дартс!$K$12:$K$147,'общее дартс'!B6,дартс!$AH$12:$AH$147))</f>
        <v/>
      </c>
      <c r="D6" s="15" t="str">
        <f t="shared" si="0"/>
        <v/>
      </c>
      <c r="E6" s="8"/>
      <c r="F6" s="8"/>
    </row>
    <row r="7" spans="1:22" x14ac:dyDescent="0.2">
      <c r="A7" s="6">
        <v>3</v>
      </c>
      <c r="B7" s="15" t="str">
        <f>IF(дартс!K22="","",дартс!K22)</f>
        <v/>
      </c>
      <c r="C7" s="15" t="str">
        <f>IF(B7="","",SUMIF(дартс!$K$12:$K$147,'общее дартс'!B7,дартс!$AH$12:$AH$147))</f>
        <v/>
      </c>
      <c r="D7" s="15" t="str">
        <f t="shared" si="0"/>
        <v/>
      </c>
      <c r="E7" s="8"/>
      <c r="F7" s="8"/>
    </row>
    <row r="8" spans="1:22" x14ac:dyDescent="0.2">
      <c r="A8" s="6">
        <v>4</v>
      </c>
      <c r="B8" s="15" t="str">
        <f>IF(дартс!K27="","",дартс!K27)</f>
        <v/>
      </c>
      <c r="C8" s="15" t="str">
        <f>IF(B8="","",SUMIF(дартс!$K$12:$K$147,'общее дартс'!B8,дартс!$AH$12:$AH$147))</f>
        <v/>
      </c>
      <c r="D8" s="15" t="str">
        <f t="shared" si="0"/>
        <v/>
      </c>
      <c r="E8" s="8"/>
      <c r="F8" s="8"/>
    </row>
    <row r="9" spans="1:22" x14ac:dyDescent="0.2">
      <c r="A9" s="6">
        <v>5</v>
      </c>
      <c r="B9" s="15" t="str">
        <f>IF(дартс!K32="","",дартс!K32)</f>
        <v/>
      </c>
      <c r="C9" s="15" t="str">
        <f>IF(B9="","",SUMIF(дартс!$K$12:$K$147,'общее дартс'!B9,дартс!$AH$12:$AH$147))</f>
        <v/>
      </c>
      <c r="D9" s="15" t="str">
        <f t="shared" si="0"/>
        <v/>
      </c>
      <c r="E9" s="8"/>
      <c r="F9" s="8"/>
    </row>
    <row r="10" spans="1:22" x14ac:dyDescent="0.2">
      <c r="A10" s="6">
        <v>6</v>
      </c>
      <c r="B10" s="15" t="str">
        <f>IF(дартс!K37="","",дартс!K37)</f>
        <v/>
      </c>
      <c r="C10" s="15" t="str">
        <f>IF(B10="","",SUMIF(дартс!$K$12:$K$147,'общее дартс'!B10,дартс!$AH$12:$AH$147))</f>
        <v/>
      </c>
      <c r="D10" s="15" t="str">
        <f t="shared" si="0"/>
        <v/>
      </c>
      <c r="E10" s="8"/>
      <c r="F10" s="8"/>
    </row>
    <row r="11" spans="1:22" x14ac:dyDescent="0.2">
      <c r="A11" s="6">
        <v>7</v>
      </c>
      <c r="B11" s="15" t="str">
        <f>IF(дартс!K42="","",дартс!K42)</f>
        <v/>
      </c>
      <c r="C11" s="15" t="str">
        <f>IF(B11="","",SUMIF(дартс!$K$12:$K$147,'общее дартс'!B11,дартс!$AH$12:$AH$147))</f>
        <v/>
      </c>
      <c r="D11" s="15" t="str">
        <f t="shared" si="0"/>
        <v/>
      </c>
      <c r="E11" s="8"/>
      <c r="F11" s="8"/>
    </row>
    <row r="12" spans="1:22" x14ac:dyDescent="0.2">
      <c r="A12" s="6">
        <v>8</v>
      </c>
      <c r="B12" s="15" t="str">
        <f>IF(дартс!K47="","",дартс!K47)</f>
        <v/>
      </c>
      <c r="C12" s="15" t="str">
        <f>IF(B12="","",SUMIF(дартс!$K$12:$K$147,'общее дартс'!B12,дартс!$AH$12:$AH$147))</f>
        <v/>
      </c>
      <c r="D12" s="15" t="str">
        <f t="shared" si="0"/>
        <v/>
      </c>
      <c r="E12" s="8"/>
      <c r="F12" s="8"/>
    </row>
    <row r="13" spans="1:22" x14ac:dyDescent="0.2">
      <c r="A13" s="6">
        <v>9</v>
      </c>
      <c r="B13" s="15" t="str">
        <f>IF(дартс!K52="","",дартс!K52)</f>
        <v/>
      </c>
      <c r="C13" s="15" t="str">
        <f>IF(B13="","",SUMIF(дартс!$K$12:$K$147,'общее дартс'!B13,дартс!$AH$12:$AH$147))</f>
        <v/>
      </c>
      <c r="D13" s="15" t="str">
        <f t="shared" si="0"/>
        <v/>
      </c>
      <c r="E13" s="8"/>
      <c r="F13" s="8"/>
    </row>
    <row r="14" spans="1:22" x14ac:dyDescent="0.2">
      <c r="A14" s="6">
        <v>10</v>
      </c>
      <c r="B14" s="15" t="str">
        <f>IF(дартс!K57="","",дартс!K57)</f>
        <v/>
      </c>
      <c r="C14" s="15" t="str">
        <f>IF(B14="","",SUMIF(дартс!$K$12:$K$147,'общее дартс'!B14,дартс!$AH$12:$AH$147))</f>
        <v/>
      </c>
      <c r="D14" s="15" t="str">
        <f t="shared" si="0"/>
        <v/>
      </c>
      <c r="E14" s="8"/>
      <c r="F14" s="8"/>
    </row>
    <row r="15" spans="1:22" x14ac:dyDescent="0.2">
      <c r="A15" s="6">
        <v>11</v>
      </c>
      <c r="B15" s="15" t="str">
        <f>IF(дартс!K62="","",дартс!K62)</f>
        <v/>
      </c>
      <c r="C15" s="15" t="str">
        <f>IF(B15="","",SUMIF(дартс!$K$12:$K$147,'общее дартс'!B15,дартс!$AH$12:$AH$147))</f>
        <v/>
      </c>
      <c r="D15" s="15" t="str">
        <f t="shared" si="0"/>
        <v/>
      </c>
      <c r="E15" s="8"/>
      <c r="F15" s="8"/>
    </row>
    <row r="16" spans="1:22" x14ac:dyDescent="0.2">
      <c r="A16" s="6">
        <v>12</v>
      </c>
      <c r="B16" s="15" t="str">
        <f>IF(дартс!K67="","",дартс!K67)</f>
        <v/>
      </c>
      <c r="C16" s="15" t="str">
        <f>IF(B16="","",SUMIF(дартс!$K$12:$K$147,'общее дартс'!B16,дартс!$AH$12:$AH$147))</f>
        <v/>
      </c>
      <c r="D16" s="15" t="str">
        <f t="shared" si="0"/>
        <v/>
      </c>
      <c r="E16" s="8"/>
      <c r="F16" s="8"/>
    </row>
    <row r="17" spans="1:6" x14ac:dyDescent="0.2">
      <c r="A17" s="6">
        <v>13</v>
      </c>
      <c r="B17" s="15" t="str">
        <f>IF(дартс!K72="","",дартс!K72)</f>
        <v/>
      </c>
      <c r="C17" s="15" t="str">
        <f>IF(B17="","",SUMIF(дартс!$K$12:$K$147,'общее дартс'!B17,дартс!$AH$12:$AH$147))</f>
        <v/>
      </c>
      <c r="D17" s="15" t="str">
        <f t="shared" si="0"/>
        <v/>
      </c>
      <c r="E17" s="8"/>
      <c r="F17" s="8"/>
    </row>
    <row r="18" spans="1:6" x14ac:dyDescent="0.2">
      <c r="A18" s="6">
        <v>14</v>
      </c>
      <c r="B18" s="15" t="str">
        <f>IF(дартс!K77="","",дартс!K77)</f>
        <v/>
      </c>
      <c r="C18" s="15" t="str">
        <f>IF(B18="","",SUMIF(дартс!$K$12:$K$147,'общее дартс'!B18,дартс!$AH$12:$AH$147))</f>
        <v/>
      </c>
      <c r="D18" s="15" t="str">
        <f t="shared" si="0"/>
        <v/>
      </c>
      <c r="E18" s="8"/>
      <c r="F18" s="8"/>
    </row>
    <row r="19" spans="1:6" x14ac:dyDescent="0.2">
      <c r="A19" s="6">
        <v>15</v>
      </c>
      <c r="B19" s="15" t="str">
        <f>IF(дартс!K82="","",дартс!K82)</f>
        <v/>
      </c>
      <c r="C19" s="15" t="str">
        <f>IF(B19="","",SUMIF(дартс!$K$12:$K$147,'общее дартс'!B19,дартс!$AH$12:$AH$147))</f>
        <v/>
      </c>
      <c r="D19" s="15" t="str">
        <f t="shared" si="0"/>
        <v/>
      </c>
      <c r="E19" s="8"/>
      <c r="F19" s="8"/>
    </row>
    <row r="20" spans="1:6" x14ac:dyDescent="0.2">
      <c r="A20" s="6">
        <v>16</v>
      </c>
      <c r="B20" s="15" t="str">
        <f>IF(дартс!K87="","",дартс!K87)</f>
        <v/>
      </c>
      <c r="C20" s="15" t="str">
        <f>IF(B20="","",SUMIF(дартс!$K$12:$K$147,'общее дартс'!B20,дартс!$AH$12:$AH$147))</f>
        <v/>
      </c>
      <c r="D20" s="15" t="str">
        <f t="shared" si="0"/>
        <v/>
      </c>
      <c r="E20" s="8"/>
      <c r="F20" s="8"/>
    </row>
    <row r="21" spans="1:6" x14ac:dyDescent="0.2">
      <c r="A21" s="6">
        <v>17</v>
      </c>
      <c r="B21" s="15" t="str">
        <f>IF(дартс!K92="","",дартс!K92)</f>
        <v/>
      </c>
      <c r="C21" s="15" t="str">
        <f>IF(B21="","",SUMIF(дартс!$K$12:$K$147,'общее дартс'!B21,дартс!$AH$12:$AH$147))</f>
        <v/>
      </c>
      <c r="D21" s="15" t="str">
        <f t="shared" si="0"/>
        <v/>
      </c>
      <c r="E21" s="8"/>
      <c r="F21" s="8"/>
    </row>
    <row r="22" spans="1:6" x14ac:dyDescent="0.2">
      <c r="A22" s="6">
        <v>18</v>
      </c>
      <c r="B22" s="15" t="str">
        <f>IF(дартс!K97="","",дартс!K97)</f>
        <v/>
      </c>
      <c r="C22" s="15" t="str">
        <f>IF(B22="","",SUMIF(дартс!$K$12:$K$147,'общее дартс'!B22,дартс!$AH$12:$AH$147))</f>
        <v/>
      </c>
      <c r="D22" s="15" t="str">
        <f t="shared" si="0"/>
        <v/>
      </c>
      <c r="E22" s="8"/>
      <c r="F22" s="8"/>
    </row>
    <row r="23" spans="1:6" x14ac:dyDescent="0.2">
      <c r="A23" s="6">
        <v>19</v>
      </c>
      <c r="B23" s="15" t="str">
        <f>IF(дартс!K102="","",дартс!K102)</f>
        <v/>
      </c>
      <c r="C23" s="15" t="str">
        <f>IF(B23="","",SUMIF(дартс!$K$12:$K$147,'общее дартс'!B23,дартс!$AH$12:$AH$147))</f>
        <v/>
      </c>
      <c r="D23" s="15" t="str">
        <f t="shared" si="0"/>
        <v/>
      </c>
      <c r="E23" s="8"/>
      <c r="F23" s="8"/>
    </row>
    <row r="24" spans="1:6" x14ac:dyDescent="0.2">
      <c r="A24" s="6">
        <v>20</v>
      </c>
      <c r="B24" s="15" t="str">
        <f>IF(дартс!K107="","",дартс!K107)</f>
        <v/>
      </c>
      <c r="C24" s="15" t="str">
        <f>IF(B24="","",SUMIF(дартс!$K$12:$K$147,'общее дартс'!B24,дартс!$AH$12:$AH$147))</f>
        <v/>
      </c>
      <c r="D24" s="15" t="str">
        <f t="shared" si="0"/>
        <v/>
      </c>
      <c r="E24" s="8"/>
      <c r="F24" s="8"/>
    </row>
    <row r="25" spans="1:6" x14ac:dyDescent="0.2">
      <c r="A25" s="6">
        <v>21</v>
      </c>
      <c r="B25" s="15" t="str">
        <f>IF(дартс!K112="","",дартс!K112)</f>
        <v/>
      </c>
      <c r="C25" s="15" t="str">
        <f>IF(B25="","",SUMIF(дартс!$K$12:$K$147,'общее дартс'!B25,дартс!$AH$12:$AH$147))</f>
        <v/>
      </c>
      <c r="D25" s="15" t="str">
        <f t="shared" si="0"/>
        <v/>
      </c>
      <c r="E25" s="8"/>
      <c r="F25" s="8"/>
    </row>
    <row r="26" spans="1:6" x14ac:dyDescent="0.2">
      <c r="A26" s="6">
        <v>22</v>
      </c>
      <c r="B26" s="15" t="str">
        <f>IF(дартс!K117="","",дартс!K117)</f>
        <v/>
      </c>
      <c r="C26" s="15" t="str">
        <f>IF(B26="","",SUMIF(дартс!$K$12:$K$147,'общее дартс'!B26,дартс!$AH$12:$AH$147))</f>
        <v/>
      </c>
      <c r="D26" s="15" t="str">
        <f t="shared" si="0"/>
        <v/>
      </c>
      <c r="E26" s="8"/>
      <c r="F26" s="8"/>
    </row>
    <row r="27" spans="1:6" x14ac:dyDescent="0.2">
      <c r="A27" s="6">
        <v>23</v>
      </c>
      <c r="B27" s="15" t="str">
        <f>IF(дартс!K122="","",дартс!K122)</f>
        <v/>
      </c>
      <c r="C27" s="15" t="str">
        <f>IF(B27="","",SUMIF(дартс!$K$12:$K$147,'общее дартс'!B27,дартс!$AH$12:$AH$147))</f>
        <v/>
      </c>
      <c r="D27" s="15" t="str">
        <f t="shared" si="0"/>
        <v/>
      </c>
      <c r="E27" s="8"/>
      <c r="F27" s="8"/>
    </row>
    <row r="28" spans="1:6" x14ac:dyDescent="0.2">
      <c r="A28" s="6">
        <v>24</v>
      </c>
      <c r="B28" s="15" t="str">
        <f>IF(дартс!K127="","",дартс!K127)</f>
        <v/>
      </c>
      <c r="C28" s="15" t="str">
        <f>IF(B28="","",SUMIF(дартс!$K$12:$K$147,'общее дартс'!B28,дартс!$AH$12:$AH$147))</f>
        <v/>
      </c>
      <c r="D28" s="15" t="str">
        <f t="shared" si="0"/>
        <v/>
      </c>
      <c r="E28" s="8"/>
      <c r="F28" s="8"/>
    </row>
    <row r="29" spans="1:6" x14ac:dyDescent="0.2">
      <c r="A29" s="6">
        <v>25</v>
      </c>
      <c r="B29" s="15" t="str">
        <f>IF(дартс!K132="","",дартс!K132)</f>
        <v/>
      </c>
      <c r="C29" s="15" t="str">
        <f>IF(B29="","",SUMIF(дартс!$K$12:$K$147,'общее дартс'!B29,дартс!$AH$12:$AH$147))</f>
        <v/>
      </c>
      <c r="D29" s="15" t="str">
        <f t="shared" si="0"/>
        <v/>
      </c>
      <c r="E29" s="8"/>
      <c r="F29" s="8"/>
    </row>
    <row r="30" spans="1:6" x14ac:dyDescent="0.2">
      <c r="A30" s="6">
        <v>26</v>
      </c>
      <c r="B30" s="15" t="str">
        <f>IF(дартс!K137="","",дартс!K137)</f>
        <v/>
      </c>
      <c r="C30" s="15" t="str">
        <f>IF(B30="","",SUMIF(дартс!$K$12:$K$147,'общее дартс'!B30,дартс!$AH$12:$AH$147))</f>
        <v/>
      </c>
      <c r="D30" s="15" t="str">
        <f t="shared" si="0"/>
        <v/>
      </c>
      <c r="E30" s="8"/>
      <c r="F30" s="8"/>
    </row>
    <row r="31" spans="1:6" x14ac:dyDescent="0.2">
      <c r="A31" s="6">
        <v>27</v>
      </c>
      <c r="B31" s="15" t="str">
        <f>IF(дартс!K142="","",дартс!K142)</f>
        <v/>
      </c>
      <c r="C31" s="15" t="str">
        <f>IF(B31="","",SUMIF(дартс!$K$12:$K$147,'общее дартс'!B31,дартс!$AH$12:$AH$147))</f>
        <v/>
      </c>
      <c r="D31" s="15" t="str">
        <f t="shared" si="0"/>
        <v/>
      </c>
      <c r="E31" s="8"/>
      <c r="F31" s="8"/>
    </row>
    <row r="32" spans="1:6" x14ac:dyDescent="0.2">
      <c r="A32" s="6">
        <v>28</v>
      </c>
      <c r="B32" s="15" t="str">
        <f>IF(дартс!K147="","",дартс!K147)</f>
        <v/>
      </c>
      <c r="C32" s="15" t="str">
        <f>IF(B32="","",SUMIF(дартс!$K$12:$K$147,'общее дартс'!B32,дартс!$AH$12:$AH$147))</f>
        <v/>
      </c>
      <c r="D32" s="15" t="str">
        <f>IF(ISERR(RANK(C32,$C$5:$C$23,0)),"",RANK(C32,$C$5:$C$23,0))</f>
        <v/>
      </c>
      <c r="E32" s="8"/>
      <c r="F32" s="8"/>
    </row>
    <row r="33" spans="1:6" x14ac:dyDescent="0.2">
      <c r="A33" s="8"/>
      <c r="B33" s="8"/>
      <c r="C33" s="8"/>
      <c r="D33" s="8"/>
      <c r="E33" s="8"/>
      <c r="F33" s="8"/>
    </row>
    <row r="34" spans="1:6" hidden="1" x14ac:dyDescent="0.2">
      <c r="A34" s="8"/>
      <c r="B34" s="8"/>
      <c r="C34" s="8"/>
      <c r="D34" s="8"/>
      <c r="E34" s="8"/>
      <c r="F34" s="8"/>
    </row>
    <row r="35" spans="1:6" hidden="1" x14ac:dyDescent="0.2">
      <c r="A35" s="8"/>
      <c r="B35" s="8"/>
      <c r="C35" s="8"/>
      <c r="D35" s="8"/>
      <c r="E35" s="8"/>
      <c r="F35" s="8"/>
    </row>
    <row r="36" spans="1:6" hidden="1" x14ac:dyDescent="0.2">
      <c r="A36" s="8"/>
      <c r="B36" s="8"/>
      <c r="C36" s="8"/>
      <c r="D36" s="8"/>
      <c r="E36" s="8"/>
      <c r="F36" s="8"/>
    </row>
    <row r="37" spans="1:6" hidden="1" x14ac:dyDescent="0.2">
      <c r="A37" s="8"/>
      <c r="B37" s="8"/>
      <c r="C37" s="8"/>
      <c r="D37" s="8"/>
      <c r="E37" s="8"/>
      <c r="F37" s="8"/>
    </row>
    <row r="38" spans="1:6" hidden="1" x14ac:dyDescent="0.2">
      <c r="A38" s="8"/>
      <c r="B38" s="8"/>
      <c r="C38" s="8"/>
      <c r="D38" s="8"/>
      <c r="E38" s="8"/>
      <c r="F38" s="8"/>
    </row>
    <row r="39" spans="1:6" hidden="1" x14ac:dyDescent="0.2">
      <c r="A39" s="8"/>
      <c r="B39" s="8"/>
      <c r="C39" s="8"/>
      <c r="D39" s="8"/>
      <c r="E39" s="8"/>
      <c r="F39" s="8"/>
    </row>
    <row r="40" spans="1:6" hidden="1" x14ac:dyDescent="0.2">
      <c r="A40" s="8"/>
      <c r="B40" s="8"/>
      <c r="C40" s="8"/>
      <c r="D40" s="8"/>
      <c r="E40" s="8"/>
      <c r="F40" s="8"/>
    </row>
    <row r="41" spans="1:6" hidden="1" x14ac:dyDescent="0.2">
      <c r="A41" s="8"/>
      <c r="B41" s="8"/>
      <c r="C41" s="8"/>
      <c r="D41" s="8"/>
      <c r="E41" s="8"/>
      <c r="F41" s="8"/>
    </row>
    <row r="42" spans="1:6" hidden="1" x14ac:dyDescent="0.2">
      <c r="A42" s="8"/>
      <c r="B42" s="8"/>
      <c r="C42" s="8"/>
      <c r="D42" s="8"/>
      <c r="E42" s="8"/>
      <c r="F42" s="8"/>
    </row>
    <row r="43" spans="1:6" hidden="1" x14ac:dyDescent="0.2">
      <c r="A43" s="8"/>
      <c r="B43" s="8"/>
      <c r="C43" s="8"/>
      <c r="D43" s="8"/>
      <c r="E43" s="8"/>
      <c r="F43" s="8"/>
    </row>
    <row r="44" spans="1:6" hidden="1" x14ac:dyDescent="0.2">
      <c r="A44" s="8"/>
      <c r="B44" s="8"/>
      <c r="C44" s="8"/>
      <c r="D44" s="8"/>
      <c r="E44" s="8"/>
      <c r="F44" s="8"/>
    </row>
    <row r="45" spans="1:6" hidden="1" x14ac:dyDescent="0.2">
      <c r="A45" s="8"/>
      <c r="B45" s="8"/>
      <c r="C45" s="8"/>
      <c r="D45" s="8"/>
      <c r="E45" s="8"/>
      <c r="F45" s="8"/>
    </row>
    <row r="46" spans="1:6" hidden="1" x14ac:dyDescent="0.2">
      <c r="A46" s="8"/>
      <c r="B46" s="8"/>
      <c r="C46" s="8"/>
      <c r="D46" s="8"/>
      <c r="E46" s="8"/>
      <c r="F46" s="8"/>
    </row>
    <row r="47" spans="1:6" hidden="1" x14ac:dyDescent="0.2">
      <c r="A47" s="8"/>
      <c r="B47" s="8"/>
      <c r="C47" s="8"/>
      <c r="D47" s="8"/>
      <c r="E47" s="8"/>
      <c r="F47" s="8"/>
    </row>
    <row r="48" spans="1:6" hidden="1" x14ac:dyDescent="0.2">
      <c r="A48" s="8"/>
      <c r="B48" s="8"/>
      <c r="C48" s="8"/>
      <c r="D48" s="8"/>
      <c r="E48" s="8"/>
      <c r="F48" s="8"/>
    </row>
    <row r="49" spans="1:6" hidden="1" x14ac:dyDescent="0.2">
      <c r="A49" s="8"/>
      <c r="B49" s="8"/>
      <c r="C49" s="8"/>
      <c r="D49" s="8"/>
      <c r="E49" s="8"/>
      <c r="F49" s="8"/>
    </row>
    <row r="50" spans="1:6" hidden="1" x14ac:dyDescent="0.2">
      <c r="A50" s="8"/>
      <c r="B50" s="8"/>
      <c r="C50" s="8"/>
      <c r="D50" s="8"/>
      <c r="E50" s="8"/>
      <c r="F50" s="8"/>
    </row>
    <row r="51" spans="1:6" hidden="1" x14ac:dyDescent="0.2">
      <c r="A51" s="8"/>
      <c r="B51" s="8"/>
      <c r="C51" s="8"/>
      <c r="D51" s="8"/>
      <c r="E51" s="8"/>
      <c r="F51" s="8"/>
    </row>
    <row r="52" spans="1:6" hidden="1" x14ac:dyDescent="0.2">
      <c r="A52" s="8"/>
      <c r="B52" s="8"/>
      <c r="C52" s="8"/>
      <c r="D52" s="8"/>
      <c r="E52" s="8"/>
      <c r="F52" s="8"/>
    </row>
    <row r="53" spans="1:6" hidden="1" x14ac:dyDescent="0.2">
      <c r="A53" s="8"/>
      <c r="B53" s="8"/>
      <c r="C53" s="8"/>
      <c r="D53" s="8"/>
      <c r="E53" s="8"/>
      <c r="F53" s="8"/>
    </row>
    <row r="54" spans="1:6" hidden="1" x14ac:dyDescent="0.2">
      <c r="A54" s="8"/>
      <c r="B54" s="8"/>
      <c r="C54" s="8"/>
      <c r="D54" s="8"/>
      <c r="E54" s="8"/>
      <c r="F54" s="8"/>
    </row>
    <row r="55" spans="1:6" hidden="1" x14ac:dyDescent="0.2">
      <c r="A55" s="8"/>
      <c r="B55" s="8"/>
      <c r="C55" s="8"/>
      <c r="D55" s="8"/>
      <c r="E55" s="8"/>
      <c r="F55" s="8"/>
    </row>
    <row r="56" spans="1:6" hidden="1" x14ac:dyDescent="0.2">
      <c r="A56" s="8"/>
      <c r="B56" s="8"/>
      <c r="C56" s="8"/>
      <c r="D56" s="8"/>
      <c r="E56" s="8"/>
      <c r="F56" s="8"/>
    </row>
    <row r="57" spans="1:6" hidden="1" x14ac:dyDescent="0.2">
      <c r="A57" s="8"/>
      <c r="B57" s="8"/>
      <c r="C57" s="8"/>
      <c r="D57" s="8"/>
      <c r="E57" s="8"/>
      <c r="F57" s="8"/>
    </row>
    <row r="58" spans="1:6" hidden="1" x14ac:dyDescent="0.2">
      <c r="A58" s="8"/>
      <c r="B58" s="8"/>
      <c r="C58" s="8"/>
      <c r="D58" s="8"/>
      <c r="E58" s="8"/>
      <c r="F58" s="8"/>
    </row>
    <row r="59" spans="1:6" hidden="1" x14ac:dyDescent="0.2">
      <c r="A59" s="8"/>
      <c r="B59" s="8"/>
      <c r="C59" s="8"/>
      <c r="D59" s="8"/>
      <c r="E59" s="8"/>
      <c r="F59" s="8"/>
    </row>
    <row r="60" spans="1:6" hidden="1" x14ac:dyDescent="0.2">
      <c r="A60" s="8"/>
      <c r="B60" s="8"/>
      <c r="C60" s="8"/>
      <c r="D60" s="8"/>
      <c r="E60" s="8"/>
      <c r="F60" s="8"/>
    </row>
  </sheetData>
  <sheetProtection algorithmName="SHA-512" hashValue="X1IYW0aFR9hzX4OFaUVekF3gztAad5/pLXY36/T+WCor8paGsyPSJEIWlL8spr08baYwjMeIYu4QMlTs3izxZg==" saltValue="8dXLmWyIao1yt42ubBpMww==" spinCount="100000" sheet="1" objects="1" scenarios="1" selectLockedCells="1"/>
  <mergeCells count="4">
    <mergeCell ref="A1:V1"/>
    <mergeCell ref="A2:V2"/>
    <mergeCell ref="A3:F3"/>
    <mergeCell ref="G3:V3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дартс</vt:lpstr>
      <vt:lpstr>общее дартс</vt:lpstr>
      <vt:lpstr>дартс!Область_печати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Яковлев Евгений</cp:lastModifiedBy>
  <cp:lastPrinted>2015-01-12T08:22:30Z</cp:lastPrinted>
  <dcterms:created xsi:type="dcterms:W3CDTF">1996-10-08T23:32:33Z</dcterms:created>
  <dcterms:modified xsi:type="dcterms:W3CDTF">2023-10-17T08:21:55Z</dcterms:modified>
</cp:coreProperties>
</file>