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83DE7769-25BA-48B7-A3D4-0A29D0345B28}" xr6:coauthVersionLast="47" xr6:coauthVersionMax="47" xr10:uidLastSave="{00000000-0000-0000-0000-000000000000}"/>
  <bookViews>
    <workbookView xWindow="-120" yWindow="-120" windowWidth="38640" windowHeight="15840" tabRatio="855" xr2:uid="{00000000-000D-0000-FFFF-FFFF00000000}"/>
  </bookViews>
  <sheets>
    <sheet name="Сводная" sheetId="14" r:id="rId1"/>
    <sheet name="Отчёт" sheetId="7" r:id="rId2"/>
  </sheets>
  <definedNames>
    <definedName name="_xlnm._FilterDatabase" localSheetId="1" hidden="1">Отчёт!$A$1:$A$24</definedName>
    <definedName name="_xlnm.Print_Area" localSheetId="0">Сводная!#REF!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4" l="1"/>
  <c r="E7" i="14"/>
  <c r="E8" i="14"/>
  <c r="E9" i="14"/>
  <c r="E10" i="14"/>
  <c r="E11" i="14"/>
  <c r="E5" i="14"/>
  <c r="F6" i="14"/>
  <c r="F7" i="14"/>
  <c r="F8" i="14"/>
  <c r="F9" i="14"/>
  <c r="F10" i="14"/>
  <c r="F11" i="14"/>
  <c r="F5" i="14"/>
  <c r="G5" i="14" a="1"/>
  <c r="G5" i="14" s="1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" i="7"/>
  <c r="N6" i="14"/>
  <c r="N7" i="14"/>
  <c r="N8" i="14"/>
  <c r="N9" i="14"/>
  <c r="D2" i="14" a="1"/>
  <c r="D2" i="14" s="1"/>
  <c r="F3" i="7"/>
  <c r="I3" i="7" s="1"/>
  <c r="K5" i="14" s="1"/>
  <c r="F4" i="7"/>
  <c r="I4" i="7" s="1"/>
  <c r="I9" i="14" s="1" a="1"/>
  <c r="I9" i="14" s="1"/>
  <c r="F5" i="7"/>
  <c r="I5" i="7" s="1"/>
  <c r="F6" i="7"/>
  <c r="I6" i="7" s="1"/>
  <c r="F7" i="7"/>
  <c r="I7" i="7" s="1"/>
  <c r="F8" i="7"/>
  <c r="I8" i="7" s="1"/>
  <c r="F9" i="7"/>
  <c r="I9" i="7" s="1"/>
  <c r="F10" i="7"/>
  <c r="I10" i="7" s="1"/>
  <c r="G7" i="14" s="1"/>
  <c r="F11" i="7"/>
  <c r="I11" i="7" s="1"/>
  <c r="F12" i="7"/>
  <c r="I12" i="7" s="1"/>
  <c r="F13" i="7"/>
  <c r="I13" i="7" s="1"/>
  <c r="F14" i="7"/>
  <c r="I14" i="7" s="1"/>
  <c r="F15" i="7"/>
  <c r="I15" i="7" s="1"/>
  <c r="F16" i="7"/>
  <c r="I16" i="7" s="1"/>
  <c r="F17" i="7"/>
  <c r="I17" i="7" s="1"/>
  <c r="F18" i="7"/>
  <c r="I18" i="7" s="1"/>
  <c r="F19" i="7"/>
  <c r="I19" i="7" s="1"/>
  <c r="F20" i="7"/>
  <c r="I20" i="7" s="1"/>
  <c r="F21" i="7"/>
  <c r="I21" i="7" s="1"/>
  <c r="F22" i="7"/>
  <c r="I22" i="7" s="1"/>
  <c r="F23" i="7"/>
  <c r="I23" i="7" s="1"/>
  <c r="F24" i="7"/>
  <c r="I24" i="7" s="1"/>
  <c r="F2" i="7"/>
  <c r="I2" i="7" s="1"/>
  <c r="M6" i="14" s="1" a="1"/>
  <c r="M6" i="14" s="1"/>
  <c r="H9" i="14" l="1" a="1"/>
  <c r="H9" i="14" s="1"/>
  <c r="I7" i="14" a="1"/>
  <c r="I7" i="14" s="1"/>
  <c r="J9" i="14" a="1"/>
  <c r="J9" i="14" s="1"/>
  <c r="K8" i="14"/>
  <c r="L7" i="14"/>
  <c r="L4" i="14" s="1"/>
  <c r="I5" i="14" a="1"/>
  <c r="I5" i="14" s="1"/>
  <c r="M5" i="14" a="1"/>
  <c r="M5" i="14" s="1"/>
  <c r="H8" i="14" a="1"/>
  <c r="H8" i="14" s="1"/>
  <c r="I6" i="14" a="1"/>
  <c r="I6" i="14" s="1"/>
  <c r="J8" i="14" a="1"/>
  <c r="J8" i="14" s="1"/>
  <c r="K7" i="14"/>
  <c r="K4" i="14" s="1"/>
  <c r="L6" i="14"/>
  <c r="G9" i="14"/>
  <c r="H7" i="14" a="1"/>
  <c r="H7" i="14" s="1"/>
  <c r="L28" i="7"/>
  <c r="J7" i="14" a="1"/>
  <c r="J7" i="14" s="1"/>
  <c r="K6" i="14"/>
  <c r="M9" i="14" a="1"/>
  <c r="M9" i="14" s="1"/>
  <c r="H5" i="14" a="1"/>
  <c r="H5" i="14" s="1"/>
  <c r="G8" i="14"/>
  <c r="H6" i="14" a="1"/>
  <c r="H6" i="14" s="1"/>
  <c r="J6" i="14" a="1"/>
  <c r="J6" i="14" s="1"/>
  <c r="J4" i="14" s="1"/>
  <c r="L5" i="14"/>
  <c r="M8" i="14" a="1"/>
  <c r="M8" i="14" s="1"/>
  <c r="L9" i="14"/>
  <c r="M7" i="14" a="1"/>
  <c r="M7" i="14" s="1"/>
  <c r="J5" i="14" a="1"/>
  <c r="J5" i="14" s="1"/>
  <c r="G6" i="14"/>
  <c r="I8" i="14" a="1"/>
  <c r="I8" i="14" s="1"/>
  <c r="K9" i="14"/>
  <c r="L8" i="14"/>
  <c r="M4" i="14"/>
  <c r="I4" i="14" l="1"/>
  <c r="H4" i="14"/>
  <c r="G4" i="14"/>
  <c r="C10" i="14"/>
  <c r="C5" i="14"/>
  <c r="C7" i="14"/>
  <c r="N5" i="14"/>
  <c r="C11" i="14"/>
  <c r="C6" i="14"/>
  <c r="C9" i="14"/>
  <c r="C8" i="14"/>
  <c r="B8" i="14" l="1" a="1"/>
  <c r="B8" i="14" s="1"/>
  <c r="B11" i="14" a="1"/>
  <c r="B11" i="14" s="1"/>
  <c r="B12" i="14" a="1"/>
  <c r="B12" i="14" s="1"/>
  <c r="B9" i="14" a="1"/>
  <c r="B9" i="14" s="1"/>
  <c r="B10" i="14" a="1"/>
  <c r="B10" i="14" s="1"/>
  <c r="B6" i="14" a="1"/>
  <c r="B6" i="14" s="1"/>
  <c r="B7" i="14" a="1"/>
  <c r="B7" i="14" s="1"/>
  <c r="B5" i="14" a="1"/>
  <c r="B5" i="14" s="1"/>
  <c r="A9" i="14" a="1"/>
  <c r="A9" i="14" s="1"/>
  <c r="A10" i="14" a="1"/>
  <c r="A10" i="14" s="1"/>
  <c r="A8" i="14" a="1"/>
  <c r="A8" i="14" s="1"/>
  <c r="A6" i="14" a="1"/>
  <c r="A6" i="14" s="1"/>
  <c r="A11" i="14" a="1"/>
  <c r="A11" i="14" s="1"/>
  <c r="A12" i="14" a="1"/>
  <c r="A12" i="14" s="1"/>
  <c r="A7" i="14" a="1"/>
  <c r="A7" i="14" s="1"/>
  <c r="A5" i="14" a="1"/>
  <c r="A5" i="1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<sst xmlns="http://schemas.openxmlformats.org/spreadsheetml/2006/main" count="99" uniqueCount="29">
  <si>
    <t>Цех</t>
  </si>
  <si>
    <t>Модель</t>
  </si>
  <si>
    <t>Количество</t>
  </si>
  <si>
    <t>Ранг</t>
  </si>
  <si>
    <t>Позиция</t>
  </si>
  <si>
    <t>Яблоки</t>
  </si>
  <si>
    <t>Груши</t>
  </si>
  <si>
    <t>Томаты</t>
  </si>
  <si>
    <t>Огурцы</t>
  </si>
  <si>
    <t>Свёкла</t>
  </si>
  <si>
    <t>Морковь</t>
  </si>
  <si>
    <t>Тыква</t>
  </si>
  <si>
    <t>количество</t>
  </si>
  <si>
    <t>Покупатель</t>
  </si>
  <si>
    <t>правая</t>
  </si>
  <si>
    <t>левая</t>
  </si>
  <si>
    <t>время</t>
  </si>
  <si>
    <t>программа</t>
  </si>
  <si>
    <t>общее количество</t>
  </si>
  <si>
    <t>общее время</t>
  </si>
  <si>
    <t>время * количество</t>
  </si>
  <si>
    <t>Петров</t>
  </si>
  <si>
    <t>Иванов</t>
  </si>
  <si>
    <t>Сидоров</t>
  </si>
  <si>
    <t>Петровский</t>
  </si>
  <si>
    <t>Васин</t>
  </si>
  <si>
    <t>сумма - общего количества</t>
  </si>
  <si>
    <t>возможно ли заменить использование ТРАНСП (вычислений в столбцах G-M) для суммирования данных в столбце F
т.е. в формуле =СУММПРОИЗВ(($D$1=Отчёт!$B$2:$B$24)*(O5=Отчёт!$G$2:$G$24)*($D$5=Отчёт!$A$2:$A$24)*Отчёт!$I$2:$I$24)
вместо O5 использовался весь диапазон O5:О9</t>
  </si>
  <si>
    <t>необходимо просуммировать зачения по совпадению из вкладки «отчёт»: пример - сумма Яблоки =яблоки/40544/Петров+яблоки/40544/Иванов+яблоки/40544/Сидоров+яблоки/40544/Петровский+яблоки/40544/Васин=6+120=126
выделено во вкладке «Отчёт» жёлтым цветом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</si>
</sst>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&quot; &quot;"/>
    <numFmt numFmtId="165" formatCode="#,##0.00;\-#,##0.00;&quot; &quot;"/>
  </numFmts>
  <fonts count="29">
    <font>
      <sz val="8"/>
      <color indexed="0"/>
      <name val="Arial"/>
      <charset val="1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4"/>
      <color theme="1"/>
      <name val="Truetypewriter PolyglOTT"/>
      <family val="1"/>
      <charset val="204"/>
    </font>
    <font>
      <sz val="14"/>
      <color rgb="FF006100"/>
      <name val="Truetypewriter PolyglOTT"/>
      <family val="2"/>
      <charset val="204"/>
    </font>
    <font>
      <sz val="14"/>
      <color rgb="FFFF0000"/>
      <name val="Truetypewriter PolyglOTT"/>
      <family val="2"/>
      <charset val="204"/>
    </font>
    <font>
      <sz val="14"/>
      <color rgb="FFFA7D00"/>
      <name val="Truetypewriter PolyglOTT"/>
      <family val="2"/>
      <charset val="204"/>
    </font>
    <font>
      <i/>
      <sz val="14"/>
      <color rgb="FF7F7F7F"/>
      <name val="Truetypewriter PolyglOTT"/>
      <family val="2"/>
      <charset val="204"/>
    </font>
    <font>
      <sz val="14"/>
      <color rgb="FF9C0006"/>
      <name val="Truetypewriter PolyglOTT"/>
      <family val="2"/>
      <charset val="204"/>
    </font>
    <font>
      <sz val="14"/>
      <color rgb="FF9C6500"/>
      <name val="Truetypewriter PolyglOTT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4"/>
      <color theme="0"/>
      <name val="Truetypewriter PolyglOTT"/>
      <family val="2"/>
      <charset val="204"/>
    </font>
    <font>
      <b/>
      <sz val="14"/>
      <color theme="1"/>
      <name val="Truetypewriter PolyglOTT"/>
      <family val="2"/>
      <charset val="204"/>
    </font>
    <font>
      <b/>
      <sz val="11"/>
      <color theme="3"/>
      <name val="Truetypewriter PolyglOTT"/>
      <family val="2"/>
      <charset val="204"/>
    </font>
    <font>
      <b/>
      <sz val="13"/>
      <color theme="3"/>
      <name val="Truetypewriter PolyglOTT"/>
      <family val="2"/>
      <charset val="204"/>
    </font>
    <font>
      <b/>
      <sz val="15"/>
      <color theme="3"/>
      <name val="Truetypewriter PolyglOTT"/>
      <family val="2"/>
      <charset val="204"/>
    </font>
    <font>
      <b/>
      <sz val="14"/>
      <color rgb="FFFA7D00"/>
      <name val="Truetypewriter PolyglOTT"/>
      <family val="2"/>
      <charset val="204"/>
    </font>
    <font>
      <b/>
      <sz val="14"/>
      <color rgb="FF3F3F3F"/>
      <name val="Truetypewriter PolyglOTT"/>
      <family val="2"/>
      <charset val="204"/>
    </font>
    <font>
      <sz val="14"/>
      <color rgb="FF3F3F76"/>
      <name val="Truetypewriter PolyglOTT"/>
      <family val="2"/>
      <charset val="204"/>
    </font>
    <font>
      <sz val="14"/>
      <color theme="0"/>
      <name val="Truetypewriter PolyglOTT"/>
      <family val="2"/>
      <charset val="204"/>
    </font>
    <font>
      <sz val="8"/>
      <color indexed="0"/>
      <name val="Arial"/>
      <family val="2"/>
      <charset val="204"/>
    </font>
    <font>
      <sz val="10"/>
      <color indexed="0"/>
      <name val="Truetypewriter PolyglOTT"/>
      <family val="1"/>
      <charset val="204"/>
    </font>
    <font>
      <sz val="10"/>
      <name val="Truetypewriter PolyglOTT"/>
      <family val="1"/>
      <charset val="204"/>
    </font>
    <font>
      <sz val="14"/>
      <color indexed="0"/>
      <name val="Truetypewriter PolyglOTT"/>
      <family val="1"/>
      <charset val="204"/>
    </font>
    <font>
      <sz val="14"/>
      <color rgb="FFFF0000"/>
      <name val="Truetypewriter PolyglOTT"/>
      <family val="1"/>
      <charset val="204"/>
    </font>
    <font>
      <sz val="8"/>
      <name val="Truetypewriter PolyglOTT"/>
      <family val="1"/>
      <charset val="204"/>
    </font>
    <font>
      <sz val="13"/>
      <color indexed="0"/>
      <name val="Truetypewriter PolyglOTT"/>
      <family val="1"/>
      <charset val="204"/>
    </font>
    <font>
      <sz val="13"/>
      <name val="Truetypewriter PolyglOTT"/>
      <family val="1"/>
      <charset val="204"/>
    </font>
    <font>
      <sz val="16"/>
      <color rgb="FFFF0000"/>
      <name val="Truetypewriter PolyglOTT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1" applyNumberFormat="0" applyAlignment="0" applyProtection="0"/>
    <xf numFmtId="0" fontId="17" fillId="27" borderId="2" applyNumberFormat="0" applyAlignment="0" applyProtection="0"/>
    <xf numFmtId="0" fontId="16" fillId="27" borderId="1" applyNumberFormat="0" applyAlignment="0" applyProtection="0"/>
    <xf numFmtId="0" fontId="15" fillId="0" borderId="3" applyNumberFormat="0" applyFill="0" applyAlignment="0" applyProtection="0"/>
    <xf numFmtId="0" fontId="14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1" fillId="28" borderId="7" applyNumberFormat="0" applyAlignment="0" applyProtection="0"/>
    <xf numFmtId="0" fontId="10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0" borderId="0" applyNumberFormat="0" applyFill="0" applyBorder="0" applyAlignment="0" applyProtection="0"/>
    <xf numFmtId="0" fontId="20" fillId="31" borderId="8" applyNumberFormat="0" applyFont="0" applyAlignment="0" applyProtection="0"/>
    <xf numFmtId="0" fontId="6" fillId="0" borderId="9" applyNumberFormat="0" applyFill="0" applyAlignment="0" applyProtection="0"/>
    <xf numFmtId="0" fontId="5" fillId="0" borderId="0" applyNumberFormat="0" applyFill="0" applyBorder="0" applyAlignment="0" applyProtection="0"/>
    <xf numFmtId="0" fontId="4" fillId="32" borderId="0" applyNumberFormat="0" applyBorder="0" applyAlignment="0" applyProtection="0"/>
  </cellStyleXfs>
  <cellXfs count="32">
    <xf numFmtId="0" fontId="0" fillId="0" borderId="0" xfId="0"/>
    <xf numFmtId="0" fontId="2" fillId="0" borderId="10" xfId="0" applyFont="1" applyBorder="1" applyAlignment="1">
      <alignment horizontal="right" vertical="top"/>
    </xf>
    <xf numFmtId="0" fontId="2" fillId="0" borderId="10" xfId="0" applyFont="1" applyBorder="1" applyAlignment="1">
      <alignment horizontal="left" vertical="top"/>
    </xf>
    <xf numFmtId="0" fontId="1" fillId="0" borderId="10" xfId="0" applyFont="1" applyBorder="1" applyAlignment="1">
      <alignment horizontal="center" vertical="center" wrapText="1"/>
    </xf>
    <xf numFmtId="0" fontId="23" fillId="0" borderId="0" xfId="0" applyFont="1"/>
    <xf numFmtId="0" fontId="23" fillId="0" borderId="10" xfId="0" applyFont="1" applyBorder="1"/>
    <xf numFmtId="49" fontId="24" fillId="0" borderId="0" xfId="0" applyNumberFormat="1" applyFont="1" applyAlignment="1">
      <alignment horizontal="center" vertical="top"/>
    </xf>
    <xf numFmtId="0" fontId="23" fillId="0" borderId="14" xfId="0" applyFont="1" applyBorder="1"/>
    <xf numFmtId="0" fontId="23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 vertical="top"/>
    </xf>
    <xf numFmtId="0" fontId="23" fillId="0" borderId="0" xfId="0" applyFont="1" applyAlignment="1">
      <alignment shrinkToFit="1"/>
    </xf>
    <xf numFmtId="165" fontId="23" fillId="0" borderId="0" xfId="0" applyNumberFormat="1" applyFont="1"/>
    <xf numFmtId="0" fontId="26" fillId="0" borderId="0" xfId="0" applyFont="1"/>
    <xf numFmtId="164" fontId="27" fillId="0" borderId="0" xfId="0" applyNumberFormat="1" applyFont="1"/>
    <xf numFmtId="165" fontId="27" fillId="0" borderId="0" xfId="0" applyNumberFormat="1" applyFont="1"/>
    <xf numFmtId="0" fontId="23" fillId="0" borderId="0" xfId="0" applyFont="1" applyAlignment="1">
      <alignment horizontal="center" vertical="top" shrinkToFit="1"/>
    </xf>
    <xf numFmtId="0" fontId="21" fillId="0" borderId="0" xfId="0" applyFont="1" applyAlignment="1">
      <alignment shrinkToFit="1"/>
    </xf>
    <xf numFmtId="165" fontId="22" fillId="0" borderId="0" xfId="0" applyNumberFormat="1" applyFont="1" applyAlignment="1">
      <alignment horizontal="center" shrinkToFit="1"/>
    </xf>
    <xf numFmtId="0" fontId="28" fillId="0" borderId="0" xfId="0" applyFont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6" fillId="0" borderId="10" xfId="0" applyFont="1" applyBorder="1"/>
    <xf numFmtId="0" fontId="0" fillId="0" borderId="10" xfId="0" applyBorder="1"/>
    <xf numFmtId="0" fontId="22" fillId="33" borderId="10" xfId="0" applyFont="1" applyFill="1" applyBorder="1" applyAlignment="1">
      <alignment horizontal="center" shrinkToFit="1"/>
    </xf>
    <xf numFmtId="165" fontId="22" fillId="33" borderId="11" xfId="0" applyNumberFormat="1" applyFont="1" applyFill="1" applyBorder="1" applyAlignment="1">
      <alignment horizontal="center" shrinkToFit="1"/>
    </xf>
    <xf numFmtId="165" fontId="22" fillId="33" borderId="15" xfId="0" applyNumberFormat="1" applyFont="1" applyFill="1" applyBorder="1" applyAlignment="1">
      <alignment horizontal="center" shrinkToFit="1"/>
    </xf>
    <xf numFmtId="0" fontId="23" fillId="0" borderId="0" xfId="0" applyFont="1" applyAlignment="1">
      <alignment vertical="top" wrapText="1"/>
    </xf>
    <xf numFmtId="0" fontId="22" fillId="0" borderId="13" xfId="0" applyFont="1" applyBorder="1" applyAlignment="1">
      <alignment horizontal="center" vertical="top" wrapText="1"/>
    </xf>
    <xf numFmtId="0" fontId="26" fillId="33" borderId="10" xfId="0" applyFont="1" applyFill="1" applyBorder="1"/>
    <xf numFmtId="0" fontId="2" fillId="33" borderId="10" xfId="0" applyFont="1" applyFill="1" applyBorder="1" applyAlignment="1">
      <alignment horizontal="right" vertical="top"/>
    </xf>
    <xf numFmtId="0" fontId="0" fillId="33" borderId="10" xfId="0" applyFill="1" applyBorder="1"/>
    <xf numFmtId="165" fontId="27" fillId="34" borderId="0" xfId="0" applyNumberFormat="1" applyFont="1" applyFill="1"/>
  </cellXfs>
  <cellStyles count="42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Акцент1" xfId="19" xr:uid="{00000000-0005-0000-0000-000012000000}"/>
    <cellStyle name="Акцент2" xfId="20" xr:uid="{00000000-0005-0000-0000-000013000000}"/>
    <cellStyle name="Акцент3" xfId="21" xr:uid="{00000000-0005-0000-0000-000014000000}"/>
    <cellStyle name="Акцент4" xfId="22" xr:uid="{00000000-0005-0000-0000-000015000000}"/>
    <cellStyle name="Акцент5" xfId="23" xr:uid="{00000000-0005-0000-0000-000016000000}"/>
    <cellStyle name="Акцент6" xfId="24" xr:uid="{00000000-0005-0000-0000-000017000000}"/>
    <cellStyle name="Ввод " xfId="25" xr:uid="{00000000-0005-0000-0000-000018000000}"/>
    <cellStyle name="Вывод" xfId="26" xr:uid="{00000000-0005-0000-0000-000019000000}"/>
    <cellStyle name="Вычисление" xfId="27" xr:uid="{00000000-0005-0000-0000-00001A000000}"/>
    <cellStyle name="Заголовок 1" xfId="28" xr:uid="{00000000-0005-0000-0000-00001B000000}"/>
    <cellStyle name="Заголовок 2" xfId="29" xr:uid="{00000000-0005-0000-0000-00001C000000}"/>
    <cellStyle name="Заголовок 3" xfId="30" xr:uid="{00000000-0005-0000-0000-00001D000000}"/>
    <cellStyle name="Заголовок 4" xfId="31" xr:uid="{00000000-0005-0000-0000-00001E000000}"/>
    <cellStyle name="Итог" xfId="32" xr:uid="{00000000-0005-0000-0000-00001F000000}"/>
    <cellStyle name="Контрольная ячейка" xfId="33" xr:uid="{00000000-0005-0000-0000-000020000000}"/>
    <cellStyle name="Название" xfId="34" xr:uid="{00000000-0005-0000-0000-000021000000}"/>
    <cellStyle name="Нейтральный" xfId="35" xr:uid="{00000000-0005-0000-0000-000022000000}"/>
    <cellStyle name="Обычный" xfId="0" builtinId="0"/>
    <cellStyle name="Плохой" xfId="36" xr:uid="{00000000-0005-0000-0000-000024000000}"/>
    <cellStyle name="Пояснение" xfId="37" xr:uid="{00000000-0005-0000-0000-000025000000}"/>
    <cellStyle name="Примечание" xfId="38" xr:uid="{00000000-0005-0000-0000-000026000000}"/>
    <cellStyle name="Связанная ячейка" xfId="39" xr:uid="{00000000-0005-0000-0000-000027000000}"/>
    <cellStyle name="Текст предупреждения" xfId="40" xr:uid="{00000000-0005-0000-0000-000028000000}"/>
    <cellStyle name="Хороший" xfId="41" xr:uid="{00000000-0005-0000-0000-000029000000}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topLeftCell="C1" zoomScale="110" zoomScaleNormal="110" workbookViewId="0">
      <selection activeCell="F5" sqref="F5"/>
    </sheetView>
  </sheetViews>
  <sheetFormatPr defaultColWidth="9.1640625" defaultRowHeight="13.15" customHeight="1"/>
  <cols>
    <col min="1" max="2" width="3.33203125" style="4" hidden="1" customWidth="1"/>
    <col min="3" max="3" width="2.33203125" style="4" bestFit="1" customWidth="1"/>
    <col min="4" max="4" width="10.5" style="4" bestFit="1" customWidth="1"/>
    <col min="5" max="5" width="9.6640625" style="4" bestFit="1" customWidth="1"/>
    <col min="6" max="6" width="13.5" style="4" customWidth="1"/>
    <col min="7" max="13" width="6.6640625" style="16" customWidth="1"/>
    <col min="14" max="14" width="2.33203125" style="4" bestFit="1" customWidth="1"/>
    <col min="15" max="15" width="14.6640625" style="4" bestFit="1" customWidth="1"/>
    <col min="16" max="16" width="9.1640625" style="4"/>
    <col min="17" max="17" width="158" style="4" customWidth="1"/>
    <col min="18" max="16384" width="9.1640625" style="4"/>
  </cols>
  <sheetData>
    <row r="1" spans="1:15" ht="22.5" customHeight="1">
      <c r="D1" s="18">
        <v>40544</v>
      </c>
      <c r="F1" s="10"/>
    </row>
    <row r="2" spans="1:15" ht="13.15" customHeight="1">
      <c r="D2" s="4" t="str">
        <f t="array" ref="D2">IFERROR(INDEX(Отчёт!C2:C24,MATCH(D1,Отчёт!B2:B24,0)),"0")</f>
        <v>правая</v>
      </c>
      <c r="F2" s="11"/>
    </row>
    <row r="3" spans="1:15" ht="13.15" customHeight="1">
      <c r="E3" s="6"/>
      <c r="F3" s="6"/>
      <c r="G3" s="23">
        <v>1</v>
      </c>
      <c r="H3" s="23">
        <v>2</v>
      </c>
      <c r="I3" s="23">
        <v>3</v>
      </c>
      <c r="J3" s="23">
        <v>4</v>
      </c>
      <c r="K3" s="23">
        <v>5</v>
      </c>
      <c r="L3" s="23">
        <v>6</v>
      </c>
      <c r="M3" s="23">
        <v>7</v>
      </c>
    </row>
    <row r="4" spans="1:15" ht="40.15" customHeight="1" thickBot="1">
      <c r="A4" s="15" t="s">
        <v>3</v>
      </c>
      <c r="B4" s="15" t="s">
        <v>3</v>
      </c>
      <c r="D4" s="8" t="s">
        <v>4</v>
      </c>
      <c r="E4" s="9" t="s">
        <v>12</v>
      </c>
      <c r="F4" s="27" t="s">
        <v>26</v>
      </c>
      <c r="G4" s="25">
        <f>SUM(G5:G9)</f>
        <v>126</v>
      </c>
      <c r="H4" s="25">
        <f>SUM(H5:H9)</f>
        <v>240</v>
      </c>
      <c r="I4" s="25">
        <f>SUM(I5:I9)</f>
        <v>0</v>
      </c>
      <c r="J4" s="25">
        <f>SUM(J5:J7)</f>
        <v>0</v>
      </c>
      <c r="K4" s="25">
        <f>SUM(K5:K7)</f>
        <v>0</v>
      </c>
      <c r="L4" s="25">
        <f>SUM(L5:L7)</f>
        <v>0</v>
      </c>
      <c r="M4" s="25">
        <f>SUM(M5:M7)</f>
        <v>180</v>
      </c>
      <c r="N4" s="7"/>
      <c r="O4" s="5" t="s">
        <v>13</v>
      </c>
    </row>
    <row r="5" spans="1:15" s="12" customFormat="1" ht="13.15" customHeight="1" thickTop="1">
      <c r="A5" s="12" t="e">
        <f t="array" ref="A5">LARGE(IF(#REF!=#REF!,ROW(#REF!)-ROW(#REF!),0),COUNTIF(#REF!,#REF!)-COUNTIF(#REF!,#REF!))</f>
        <v>#REF!</v>
      </c>
      <c r="B5" s="12" t="e">
        <f t="array" ref="B5">LARGE(IF(#REF!=#REF!,ROW(#REF!)-ROW(#REF!),0),COUNTIF(#REF!,#REF!)-COUNTIF(#REF!,#REF!))</f>
        <v>#REF!</v>
      </c>
      <c r="C5" s="12">
        <f>IF(D5&lt;&gt;"",COUNTA(D$5:$D5),"")</f>
        <v>1</v>
      </c>
      <c r="D5" s="12" t="s">
        <v>5</v>
      </c>
      <c r="E5" s="31">
        <f>SUMIFS(Отчёт!J:J,Отчёт!$A:$A,D5,Отчёт!$B:$B,$D$1)</f>
        <v>120</v>
      </c>
      <c r="F5" s="31">
        <f>SUMIFS(Отчёт!I:I,Отчёт!$A:$A,D5,Отчёт!$B:$B,$D$1)</f>
        <v>126</v>
      </c>
      <c r="G5" s="24" cm="1">
        <f t="array" ref="G5">SUMPRODUCT(($D$1=Отчёт!$B$2:$B$24)*(O5=Отчёт!$G$2:$G$24)*($D$5=Отчёт!$A$2:$A$24)*Отчёт!$I$2:$I$24)</f>
        <v>126</v>
      </c>
      <c r="H5" s="24">
        <f t="array" ref="H5">SUMPRODUCT(($D$1=Отчёт!$B$2:$B$24)*(O5=Отчёт!$G$2:$G$24)*($D$6=Отчёт!$A$2:$A$24)*Отчёт!$I$2:$I$24)</f>
        <v>0</v>
      </c>
      <c r="I5" s="24">
        <f t="array" ref="I5">SUMPRODUCT(($D$1=Отчёт!$B$2:$B$24)*(O5=Отчёт!$G$2:$G$24)*($D$7=Отчёт!$A$2:$A$24)*Отчёт!$I$2:$I$24)</f>
        <v>0</v>
      </c>
      <c r="J5" s="24">
        <f t="array" ref="J5">SUMPRODUCT(($D$1=Отчёт!$B$2:$B$24)*(O5=Отчёт!$G$2:$G$24)*($D$8=Отчёт!$A$2:$A$24)*Отчёт!$I$2:$I$24)</f>
        <v>0</v>
      </c>
      <c r="K5" s="24">
        <f>SUMPRODUCT(($D$1=Отчёт!$B$2:$B$24)*(O5=Отчёт!$G$2:$G$24)*($D$9=Отчёт!$A$2:$A$24)*Отчёт!$I$2:$I$24)</f>
        <v>0</v>
      </c>
      <c r="L5" s="24">
        <f>SUMPRODUCT(($D$1=Отчёт!$B$2:$B$24)*(O5=Отчёт!$G$2:$G$24)*($D$10=Отчёт!$A$2:$A$24)*Отчёт!$I$2:$I$24)</f>
        <v>0</v>
      </c>
      <c r="M5" s="24">
        <f t="array" ref="M5">SUMPRODUCT(($D$1=Отчёт!$B$2:$B$24)*(O5=Отчёт!$G$2:$G$24)*($D$11=Отчёт!$A$2:$A$24)*Отчёт!$I$2:$I$24)</f>
        <v>0</v>
      </c>
      <c r="N5" s="12">
        <f>IF(O5&lt;&gt;"",COUNTA(O$5:$O5),"")</f>
        <v>1</v>
      </c>
      <c r="O5" s="12" t="s">
        <v>21</v>
      </c>
    </row>
    <row r="6" spans="1:15" s="12" customFormat="1" ht="13.15" customHeight="1">
      <c r="A6" s="12" t="e">
        <f t="array" ref="A6">LARGE(IF(#REF!=#REF!,ROW(#REF!)-ROW(#REF!),0),COUNTIF(#REF!,#REF!)-COUNTIF(#REF!,#REF!))</f>
        <v>#REF!</v>
      </c>
      <c r="B6" s="12" t="e">
        <f t="array" ref="B6">LARGE(IF(#REF!=#REF!,ROW(#REF!)-ROW(#REF!),0),COUNTIF(#REF!,#REF!)-COUNTIF(#REF!,#REF!))</f>
        <v>#REF!</v>
      </c>
      <c r="C6" s="12">
        <f>IF(D6&lt;&gt;"",COUNTA(D$5:$D6),"")</f>
        <v>2</v>
      </c>
      <c r="D6" s="12" t="s">
        <v>6</v>
      </c>
      <c r="E6" s="31">
        <f>SUMIFS(Отчёт!J:J,Отчёт!$A:$A,D6,Отчёт!$B:$B,$D$1)</f>
        <v>30</v>
      </c>
      <c r="F6" s="31">
        <f>SUMIFS(Отчёт!I:I,Отчёт!$A:$A,D6,Отчёт!$B:$B,$D$1)</f>
        <v>240</v>
      </c>
      <c r="G6" s="24">
        <f>SUMPRODUCT(($D$1=Отчёт!$B$2:$B$24)*(O6=Отчёт!$G$2:$G$24)*($D$5=Отчёт!$A$2:$A$24)*Отчёт!$I$2:$I$24)</f>
        <v>0</v>
      </c>
      <c r="H6" s="24">
        <f t="array" ref="H6">SUMPRODUCT(($D$1=Отчёт!$B$2:$B$24)*(O6=Отчёт!$G$2:$G$24)*($D$6=Отчёт!$A$2:$A$24)*Отчёт!$I$2:$I$24)</f>
        <v>0</v>
      </c>
      <c r="I6" s="24">
        <f t="array" ref="I6">SUMPRODUCT(($D$1=Отчёт!$B$2:$B$24)*(O6=Отчёт!$G$2:$G$24)*($D$7=Отчёт!$A$2:$A$24)*Отчёт!$I$2:$I$24)</f>
        <v>0</v>
      </c>
      <c r="J6" s="24">
        <f t="array" ref="J6">SUMPRODUCT(($D$1=Отчёт!$B$2:$B$24)*(O6=Отчёт!$G$2:$G$24)*($D$8=Отчёт!$A$2:$A$24)*Отчёт!$I$2:$I$24)</f>
        <v>0</v>
      </c>
      <c r="K6" s="24">
        <f>SUMPRODUCT(($D$1=Отчёт!$B$2:$B$24)*(O6=Отчёт!$G$2:$G$24)*($D$9=Отчёт!$A$2:$A$24)*Отчёт!$I$2:$I$24)</f>
        <v>0</v>
      </c>
      <c r="L6" s="24">
        <f>SUMPRODUCT(($D$1=Отчёт!$B$2:$B$24)*(O6=Отчёт!$G$2:$G$24)*($D$10=Отчёт!$A$2:$A$24)*Отчёт!$I$2:$I$24)</f>
        <v>0</v>
      </c>
      <c r="M6" s="24">
        <f t="array" ref="M6">SUMPRODUCT(($D$1=Отчёт!$B$2:$B$24)*(O6=Отчёт!$G$2:$G$24)*($D$11=Отчёт!$A$2:$A$24)*Отчёт!$I$2:$I$24)</f>
        <v>0</v>
      </c>
      <c r="N6" s="12">
        <f>IF(O6&lt;&gt;"",COUNTA(O$5:$O6),"")</f>
        <v>2</v>
      </c>
      <c r="O6" s="12" t="s">
        <v>22</v>
      </c>
    </row>
    <row r="7" spans="1:15" s="12" customFormat="1" ht="13.15" customHeight="1">
      <c r="A7" s="12" t="e">
        <f t="array" ref="A7">LARGE(IF(#REF!=#REF!,ROW(#REF!)-ROW(#REF!),0),COUNTIF(#REF!,#REF!)-COUNTIF(#REF!,#REF!))</f>
        <v>#REF!</v>
      </c>
      <c r="B7" s="12" t="e">
        <f t="array" ref="B7">LARGE(IF(#REF!=#REF!,ROW(#REF!)-ROW(#REF!),0),COUNTIF(#REF!,#REF!)-COUNTIF(#REF!,#REF!))</f>
        <v>#REF!</v>
      </c>
      <c r="C7" s="12">
        <f>IF(D7&lt;&gt;"",COUNTA(D$5:$D7),"")</f>
        <v>3</v>
      </c>
      <c r="D7" s="12" t="s">
        <v>7</v>
      </c>
      <c r="E7" s="31">
        <f>SUMIFS(Отчёт!J:J,Отчёт!$A:$A,D7,Отчёт!$B:$B,$D$1)</f>
        <v>0</v>
      </c>
      <c r="F7" s="31">
        <f>SUMIFS(Отчёт!I:I,Отчёт!$A:$A,D7,Отчёт!$B:$B,$D$1)</f>
        <v>0</v>
      </c>
      <c r="G7" s="24">
        <f>SUMPRODUCT(($D$1=Отчёт!$B$2:$B$24)*(O7=Отчёт!$G$2:$G$24)*($D$5=Отчёт!$A$2:$A$24)*Отчёт!$I$2:$I$24)</f>
        <v>0</v>
      </c>
      <c r="H7" s="24">
        <f t="array" ref="H7">SUMPRODUCT(($D$1=Отчёт!$B$2:$B$24)*(O7=Отчёт!$G$2:$G$24)*($D$6=Отчёт!$A$2:$A$24)*Отчёт!$I$2:$I$24)</f>
        <v>240</v>
      </c>
      <c r="I7" s="24">
        <f t="array" ref="I7">SUMPRODUCT(($D$1=Отчёт!$B$2:$B$24)*(O7=Отчёт!$G$2:$G$24)*($D$7=Отчёт!$A$2:$A$24)*Отчёт!$I$2:$I$24)</f>
        <v>0</v>
      </c>
      <c r="J7" s="24">
        <f t="array" ref="J7">SUMPRODUCT(($D$1=Отчёт!$B$2:$B$24)*(O7=Отчёт!$G$2:$G$24)*($D$8=Отчёт!$A$2:$A$24)*Отчёт!$I$2:$I$24)</f>
        <v>0</v>
      </c>
      <c r="K7" s="24">
        <f>SUMPRODUCT(($D$1=Отчёт!$B$2:$B$24)*(O7=Отчёт!$G$2:$G$24)*($D$9=Отчёт!$A$2:$A$24)*Отчёт!$I$2:$I$24)</f>
        <v>0</v>
      </c>
      <c r="L7" s="24">
        <f>SUMPRODUCT(($D$1=Отчёт!$B$2:$B$24)*(O7=Отчёт!$G$2:$G$24)*($D$10=Отчёт!$A$2:$A$24)*Отчёт!$I$2:$I$24)</f>
        <v>0</v>
      </c>
      <c r="M7" s="24">
        <f t="array" ref="M7">SUMPRODUCT(($D$1=Отчёт!$B$2:$B$24)*(O7=Отчёт!$G$2:$G$24)*($D$11=Отчёт!$A$2:$A$24)*Отчёт!$I$2:$I$24)</f>
        <v>180</v>
      </c>
      <c r="N7" s="12">
        <f>IF(O7&lt;&gt;"",COUNTA(O$5:$O7),"")</f>
        <v>3</v>
      </c>
      <c r="O7" s="12" t="s">
        <v>23</v>
      </c>
    </row>
    <row r="8" spans="1:15" s="12" customFormat="1" ht="13.15" customHeight="1">
      <c r="A8" s="12" t="e">
        <f t="array" ref="A8">LARGE(IF(#REF!=#REF!,ROW(#REF!)-ROW(#REF!),0),COUNTIF(#REF!,#REF!)-COUNTIF(#REF!,#REF!))</f>
        <v>#REF!</v>
      </c>
      <c r="B8" s="12" t="e">
        <f t="array" ref="B8">LARGE(IF(#REF!=#REF!,ROW(#REF!)-ROW(#REF!),0),COUNTIF(#REF!,#REF!)-COUNTIF(#REF!,#REF!))</f>
        <v>#REF!</v>
      </c>
      <c r="C8" s="12">
        <f>IF(D8&lt;&gt;"",COUNTA(D$5:$D8),"")</f>
        <v>4</v>
      </c>
      <c r="D8" s="12" t="s">
        <v>8</v>
      </c>
      <c r="E8" s="31">
        <f>SUMIFS(Отчёт!J:J,Отчёт!$A:$A,D8,Отчёт!$B:$B,$D$1)</f>
        <v>0</v>
      </c>
      <c r="F8" s="31">
        <f>SUMIFS(Отчёт!I:I,Отчёт!$A:$A,D8,Отчёт!$B:$B,$D$1)</f>
        <v>0</v>
      </c>
      <c r="G8" s="24">
        <f>SUMPRODUCT(($D$1=Отчёт!$B$2:$B$24)*(O8=Отчёт!$G$2:$G$24)*($D$5=Отчёт!$A$2:$A$24)*Отчёт!$I$2:$I$24)</f>
        <v>0</v>
      </c>
      <c r="H8" s="24">
        <f t="array" ref="H8">SUMPRODUCT(($D$1=Отчёт!$B$2:$B$24)*(O8=Отчёт!$G$2:$G$24)*($D$6=Отчёт!$A$2:$A$24)*Отчёт!$I$2:$I$24)</f>
        <v>0</v>
      </c>
      <c r="I8" s="24">
        <f t="array" ref="I8">SUMPRODUCT(($D$1=Отчёт!$B$2:$B$24)*(O8=Отчёт!$G$2:$G$24)*($D$7=Отчёт!$A$2:$A$24)*Отчёт!$I$2:$I$24)</f>
        <v>0</v>
      </c>
      <c r="J8" s="24">
        <f t="array" ref="J8">SUMPRODUCT(($D$1=Отчёт!$B$2:$B$24)*(O8=Отчёт!$G$2:$G$24)*($D$8=Отчёт!$A$2:$A$24)*Отчёт!$I$2:$I$24)</f>
        <v>0</v>
      </c>
      <c r="K8" s="24">
        <f>SUMPRODUCT(($D$1=Отчёт!$B$2:$B$24)*(O8=Отчёт!$G$2:$G$24)*($D$9=Отчёт!$A$2:$A$24)*Отчёт!$I$2:$I$24)</f>
        <v>0</v>
      </c>
      <c r="L8" s="24">
        <f>SUMPRODUCT(($D$1=Отчёт!$B$2:$B$24)*(O8=Отчёт!$G$2:$G$24)*($D$10=Отчёт!$A$2:$A$24)*Отчёт!$I$2:$I$24)</f>
        <v>0</v>
      </c>
      <c r="M8" s="24">
        <f t="array" ref="M8">SUMPRODUCT(($D$1=Отчёт!$B$2:$B$24)*(O8=Отчёт!$G$2:$G$24)*($D$11=Отчёт!$A$2:$A$24)*Отчёт!$I$2:$I$24)</f>
        <v>0</v>
      </c>
      <c r="N8" s="12">
        <f>IF(O8&lt;&gt;"",COUNTA(O$5:$O8),"")</f>
        <v>4</v>
      </c>
      <c r="O8" s="12" t="s">
        <v>24</v>
      </c>
    </row>
    <row r="9" spans="1:15" s="12" customFormat="1" ht="13.15" customHeight="1">
      <c r="A9" s="12" t="e">
        <f t="array" ref="A9">LARGE(IF(#REF!=#REF!,ROW(#REF!)-ROW(#REF!),0),COUNTIF(#REF!,#REF!)-COUNTIF(#REF!,#REF!))</f>
        <v>#REF!</v>
      </c>
      <c r="B9" s="12" t="e">
        <f t="array" ref="B9">LARGE(IF(#REF!=#REF!,ROW(#REF!)-ROW(#REF!),0),COUNTIF(#REF!,#REF!)-COUNTIF(#REF!,#REF!))</f>
        <v>#REF!</v>
      </c>
      <c r="C9" s="12">
        <f>IF(D9&lt;&gt;"",COUNTA(D$5:$D9),"")</f>
        <v>5</v>
      </c>
      <c r="D9" s="12" t="s">
        <v>9</v>
      </c>
      <c r="E9" s="31">
        <f>SUMIFS(Отчёт!J:J,Отчёт!$A:$A,D9,Отчёт!$B:$B,$D$1)</f>
        <v>5</v>
      </c>
      <c r="F9" s="31">
        <f>SUMIFS(Отчёт!I:I,Отчёт!$A:$A,D9,Отчёт!$B:$B,$D$1)</f>
        <v>0.5</v>
      </c>
      <c r="G9" s="24">
        <f>SUMPRODUCT(($D$1=Отчёт!$B$2:$B$24)*(O9=Отчёт!$G$2:$G$24)*($D$5=Отчёт!$A$2:$A$24)*Отчёт!$I$2:$I$24)</f>
        <v>0</v>
      </c>
      <c r="H9" s="24">
        <f t="array" ref="H9">SUMPRODUCT(($D$1=Отчёт!$B$2:$B$24)*(O9=Отчёт!$G$2:$G$24)*($D$6=Отчёт!$A$2:$A$24)*Отчёт!$I$2:$I$24)</f>
        <v>0</v>
      </c>
      <c r="I9" s="24">
        <f t="array" ref="I9">SUMPRODUCT(($D$1=Отчёт!$B$2:$B$24)*(O9=Отчёт!$G$2:$G$24)*($D$7=Отчёт!$A$2:$A$24)*Отчёт!$I$2:$I$24)</f>
        <v>0</v>
      </c>
      <c r="J9" s="24">
        <f t="array" ref="J9">SUMPRODUCT(($D$1=Отчёт!$B$2:$B$24)*(O9=Отчёт!$G$2:$G$24)*($D$8=Отчёт!$A$2:$A$24)*Отчёт!$I$2:$I$24)</f>
        <v>0</v>
      </c>
      <c r="K9" s="24">
        <f>SUMPRODUCT(($D$1=Отчёт!$B$2:$B$24)*(O9=Отчёт!$G$2:$G$24)*($D$9=Отчёт!$A$2:$A$24)*Отчёт!$I$2:$I$24)</f>
        <v>0.5</v>
      </c>
      <c r="L9" s="24">
        <f>SUMPRODUCT(($D$1=Отчёт!$B$2:$B$24)*(O9=Отчёт!$G$2:$G$24)*($D$10=Отчёт!$A$2:$A$24)*Отчёт!$I$2:$I$24)</f>
        <v>0</v>
      </c>
      <c r="M9" s="24">
        <f t="array" ref="M9">SUMPRODUCT(($D$1=Отчёт!$B$2:$B$24)*(O9=Отчёт!$G$2:$G$24)*($D$11=Отчёт!$A$2:$A$24)*Отчёт!$I$2:$I$24)</f>
        <v>0</v>
      </c>
      <c r="N9" s="12">
        <f>IF(O9&lt;&gt;"",COUNTA(O$5:$O9),"")</f>
        <v>5</v>
      </c>
      <c r="O9" s="12" t="s">
        <v>25</v>
      </c>
    </row>
    <row r="10" spans="1:15" s="12" customFormat="1" ht="13.15" customHeight="1">
      <c r="A10" s="12" t="e">
        <f t="array" ref="A10">LARGE(IF(#REF!=#REF!,ROW(#REF!)-ROW(#REF!),0),COUNTIF(#REF!,#REF!)-COUNTIF(#REF!,#REF!))</f>
        <v>#REF!</v>
      </c>
      <c r="B10" s="12" t="e">
        <f t="array" ref="B10">LARGE(IF(#REF!=#REF!,ROW(#REF!)-ROW(#REF!),0),COUNTIF(#REF!,#REF!)-COUNTIF(#REF!,#REF!))</f>
        <v>#REF!</v>
      </c>
      <c r="C10" s="12">
        <f>IF(D10&lt;&gt;"",COUNTA(D$5:$D10),"")</f>
        <v>6</v>
      </c>
      <c r="D10" s="12" t="s">
        <v>10</v>
      </c>
      <c r="E10" s="31">
        <f>SUMIFS(Отчёт!J:J,Отчёт!$A:$A,D10,Отчёт!$B:$B,$D$1)</f>
        <v>0</v>
      </c>
      <c r="F10" s="31">
        <f>SUMIFS(Отчёт!I:I,Отчёт!$A:$A,D10,Отчёт!$B:$B,$D$1)</f>
        <v>0</v>
      </c>
      <c r="G10" s="17"/>
      <c r="H10" s="17"/>
      <c r="I10" s="17"/>
      <c r="J10" s="17"/>
      <c r="K10" s="17"/>
      <c r="L10" s="17"/>
      <c r="M10" s="17"/>
    </row>
    <row r="11" spans="1:15" s="12" customFormat="1" ht="13.15" customHeight="1">
      <c r="A11" s="12" t="e">
        <f t="array" ref="A11">LARGE(IF(#REF!=#REF!,ROW(#REF!)-ROW(#REF!),0),COUNTIF(#REF!,#REF!)-COUNTIF(#REF!,#REF!))</f>
        <v>#REF!</v>
      </c>
      <c r="B11" s="12" t="e">
        <f t="array" ref="B11">LARGE(IF(#REF!=#REF!,ROW(#REF!)-ROW(#REF!),0),COUNTIF(#REF!,#REF!)-COUNTIF(#REF!,#REF!))</f>
        <v>#REF!</v>
      </c>
      <c r="C11" s="12">
        <f>IF(D11&lt;&gt;"",COUNTA(D$5:$D11),"")</f>
        <v>7</v>
      </c>
      <c r="D11" s="12" t="s">
        <v>11</v>
      </c>
      <c r="E11" s="31">
        <f>SUMIFS(Отчёт!J:J,Отчёт!$A:$A,D11,Отчёт!$B:$B,$D$1)</f>
        <v>30</v>
      </c>
      <c r="F11" s="31">
        <f>SUMIFS(Отчёт!I:I,Отчёт!$A:$A,D11,Отчёт!$B:$B,$D$1)</f>
        <v>180</v>
      </c>
      <c r="G11" s="17"/>
      <c r="H11" s="17"/>
      <c r="I11" s="17"/>
      <c r="J11" s="17"/>
      <c r="K11" s="17"/>
      <c r="L11" s="17"/>
      <c r="M11" s="17"/>
    </row>
    <row r="12" spans="1:15" s="12" customFormat="1" ht="13.15" customHeight="1">
      <c r="A12" s="12" t="e">
        <f t="array" ref="A12">LARGE(IF(#REF!=#REF!,ROW(#REF!)-ROW(#REF!),0),COUNTIF(#REF!,#REF!)-COUNTIF(#REF!,#REF!))</f>
        <v>#REF!</v>
      </c>
      <c r="B12" s="12" t="e">
        <f t="array" ref="B12">LARGE(IF(#REF!=#REF!,ROW(#REF!)-ROW(#REF!),0),COUNTIF(#REF!,#REF!)-COUNTIF(#REF!,#REF!))</f>
        <v>#REF!</v>
      </c>
      <c r="E12" s="13"/>
      <c r="F12" s="14"/>
      <c r="G12" s="16"/>
      <c r="H12" s="16"/>
      <c r="I12" s="16"/>
      <c r="J12" s="16"/>
      <c r="K12" s="16"/>
      <c r="L12" s="16"/>
      <c r="M12" s="16"/>
    </row>
    <row r="17" spans="17:17" ht="66.599999999999994" customHeight="1">
      <c r="Q17" s="26" t="s">
        <v>27</v>
      </c>
    </row>
    <row r="18" spans="17:17" ht="68.650000000000006" customHeight="1">
      <c r="Q18" s="26" t="s">
        <v>28</v>
      </c>
    </row>
  </sheetData>
  <conditionalFormatting sqref="D5:D12 O5:O12 F5:F12 E5:E11">
    <cfRule type="notContainsBlanks" dxfId="5" priority="23">
      <formula>LEN(TRIM(D5))&gt;0</formula>
    </cfRule>
  </conditionalFormatting>
  <conditionalFormatting sqref="E12">
    <cfRule type="cellIs" dxfId="4" priority="17" operator="greaterThan">
      <formula>0</formula>
    </cfRule>
  </conditionalFormatting>
  <pageMargins left="0.78740157480314965" right="0" top="0.74803149606299213" bottom="0.74803149606299213" header="0.31496062992125984" footer="0.31496062992125984"/>
  <pageSetup paperSize="9" orientation="portrait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zoomScaleNormal="100" workbookViewId="0">
      <selection activeCell="J2" sqref="J2"/>
    </sheetView>
  </sheetViews>
  <sheetFormatPr defaultColWidth="9.1640625" defaultRowHeight="11.25"/>
  <cols>
    <col min="1" max="1" width="9.5" bestFit="1" customWidth="1"/>
    <col min="2" max="2" width="6.1640625" bestFit="1" customWidth="1"/>
    <col min="3" max="3" width="7.6640625" bestFit="1" customWidth="1"/>
    <col min="4" max="4" width="10.83203125" bestFit="1" customWidth="1"/>
    <col min="5" max="5" width="6.1640625" bestFit="1" customWidth="1"/>
    <col min="6" max="6" width="10.6640625" bestFit="1" customWidth="1"/>
    <col min="7" max="7" width="12.83203125" bestFit="1" customWidth="1"/>
    <col min="8" max="8" width="10.33203125" bestFit="1" customWidth="1"/>
    <col min="9" max="9" width="6.5" bestFit="1" customWidth="1"/>
    <col min="10" max="10" width="10.5" bestFit="1" customWidth="1"/>
  </cols>
  <sheetData>
    <row r="1" spans="1:10" ht="36" customHeight="1">
      <c r="A1" s="3" t="s">
        <v>4</v>
      </c>
      <c r="B1" s="3" t="s">
        <v>0</v>
      </c>
      <c r="C1" s="3" t="s">
        <v>1</v>
      </c>
      <c r="D1" s="3" t="s">
        <v>2</v>
      </c>
      <c r="E1" s="3" t="s">
        <v>16</v>
      </c>
      <c r="F1" s="3" t="s">
        <v>20</v>
      </c>
      <c r="G1" s="3" t="s">
        <v>13</v>
      </c>
      <c r="H1" s="19" t="s">
        <v>17</v>
      </c>
      <c r="I1" s="20" t="s">
        <v>19</v>
      </c>
      <c r="J1" s="20" t="s">
        <v>18</v>
      </c>
    </row>
    <row r="2" spans="1:10" ht="13.7" customHeight="1">
      <c r="A2" s="28" t="s">
        <v>5</v>
      </c>
      <c r="B2" s="29">
        <v>40544</v>
      </c>
      <c r="C2" s="2" t="s">
        <v>14</v>
      </c>
      <c r="D2" s="1">
        <v>3</v>
      </c>
      <c r="E2" s="1">
        <v>0.1</v>
      </c>
      <c r="F2" s="1">
        <f>D2*E2</f>
        <v>0.30000000000000004</v>
      </c>
      <c r="G2" s="28" t="s">
        <v>21</v>
      </c>
      <c r="H2" s="22">
        <v>20</v>
      </c>
      <c r="I2" s="30">
        <f>F2*H2</f>
        <v>6.0000000000000009</v>
      </c>
      <c r="J2" s="22">
        <f>D2*H2</f>
        <v>60</v>
      </c>
    </row>
    <row r="3" spans="1:10" ht="13.7" customHeight="1">
      <c r="A3" s="28" t="s">
        <v>5</v>
      </c>
      <c r="B3" s="29">
        <v>40544</v>
      </c>
      <c r="C3" s="2" t="s">
        <v>14</v>
      </c>
      <c r="D3" s="1">
        <v>3</v>
      </c>
      <c r="E3" s="1">
        <v>2</v>
      </c>
      <c r="F3" s="1">
        <f t="shared" ref="F3:F24" si="0">D3*E3</f>
        <v>6</v>
      </c>
      <c r="G3" s="28" t="s">
        <v>21</v>
      </c>
      <c r="H3" s="22">
        <v>20</v>
      </c>
      <c r="I3" s="30">
        <f t="shared" ref="I3:I24" si="1">F3*H3</f>
        <v>120</v>
      </c>
      <c r="J3" s="22">
        <f t="shared" ref="J3:J24" si="2">D3*H3</f>
        <v>60</v>
      </c>
    </row>
    <row r="4" spans="1:10" ht="13.7" customHeight="1">
      <c r="A4" s="21" t="s">
        <v>6</v>
      </c>
      <c r="B4" s="1">
        <v>1111</v>
      </c>
      <c r="C4" s="2" t="s">
        <v>15</v>
      </c>
      <c r="D4" s="1">
        <v>3</v>
      </c>
      <c r="E4" s="1">
        <v>0.3</v>
      </c>
      <c r="F4" s="1">
        <f t="shared" si="0"/>
        <v>0.89999999999999991</v>
      </c>
      <c r="G4" s="21" t="s">
        <v>22</v>
      </c>
      <c r="H4" s="22">
        <v>10</v>
      </c>
      <c r="I4" s="22">
        <f t="shared" si="1"/>
        <v>9</v>
      </c>
      <c r="J4" s="22">
        <f t="shared" si="2"/>
        <v>30</v>
      </c>
    </row>
    <row r="5" spans="1:10" ht="13.7" customHeight="1">
      <c r="A5" s="21" t="s">
        <v>8</v>
      </c>
      <c r="B5" s="1">
        <v>2222</v>
      </c>
      <c r="C5" s="2" t="s">
        <v>15</v>
      </c>
      <c r="D5" s="1">
        <v>3</v>
      </c>
      <c r="E5" s="1">
        <v>0.8</v>
      </c>
      <c r="F5" s="1">
        <f t="shared" si="0"/>
        <v>2.4000000000000004</v>
      </c>
      <c r="G5" s="21" t="s">
        <v>22</v>
      </c>
      <c r="H5" s="22">
        <v>10</v>
      </c>
      <c r="I5" s="22">
        <f t="shared" si="1"/>
        <v>24.000000000000004</v>
      </c>
      <c r="J5" s="22">
        <f t="shared" si="2"/>
        <v>30</v>
      </c>
    </row>
    <row r="6" spans="1:10" ht="13.7" customHeight="1">
      <c r="A6" s="21" t="s">
        <v>10</v>
      </c>
      <c r="B6" s="1">
        <v>3333</v>
      </c>
      <c r="C6" s="2" t="s">
        <v>15</v>
      </c>
      <c r="D6" s="1">
        <v>3</v>
      </c>
      <c r="E6" s="1">
        <v>0.9</v>
      </c>
      <c r="F6" s="1">
        <f t="shared" si="0"/>
        <v>2.7</v>
      </c>
      <c r="G6" s="21" t="s">
        <v>22</v>
      </c>
      <c r="H6" s="22">
        <v>10</v>
      </c>
      <c r="I6" s="22">
        <f t="shared" si="1"/>
        <v>27</v>
      </c>
      <c r="J6" s="22">
        <f t="shared" si="2"/>
        <v>30</v>
      </c>
    </row>
    <row r="7" spans="1:10" ht="13.7" customHeight="1">
      <c r="A7" s="21" t="s">
        <v>10</v>
      </c>
      <c r="B7" s="1">
        <v>123</v>
      </c>
      <c r="C7" s="2" t="s">
        <v>14</v>
      </c>
      <c r="D7" s="1">
        <v>3</v>
      </c>
      <c r="E7" s="1">
        <v>1.1000000000000001</v>
      </c>
      <c r="F7" s="1">
        <f t="shared" si="0"/>
        <v>3.3000000000000003</v>
      </c>
      <c r="G7" s="21" t="s">
        <v>25</v>
      </c>
      <c r="H7" s="22">
        <v>5</v>
      </c>
      <c r="I7" s="22">
        <f t="shared" si="1"/>
        <v>16.5</v>
      </c>
      <c r="J7" s="22">
        <f t="shared" si="2"/>
        <v>15</v>
      </c>
    </row>
    <row r="8" spans="1:10" ht="13.7" customHeight="1">
      <c r="A8" s="21" t="s">
        <v>5</v>
      </c>
      <c r="B8" s="1">
        <v>321</v>
      </c>
      <c r="C8" s="2" t="s">
        <v>15</v>
      </c>
      <c r="D8" s="1">
        <v>1</v>
      </c>
      <c r="E8" s="1">
        <v>5</v>
      </c>
      <c r="F8" s="1">
        <f t="shared" si="0"/>
        <v>5</v>
      </c>
      <c r="G8" s="21" t="s">
        <v>25</v>
      </c>
      <c r="H8" s="22">
        <v>5</v>
      </c>
      <c r="I8" s="22">
        <f t="shared" si="1"/>
        <v>25</v>
      </c>
      <c r="J8" s="22">
        <f t="shared" si="2"/>
        <v>5</v>
      </c>
    </row>
    <row r="9" spans="1:10" ht="13.7" customHeight="1">
      <c r="A9" s="21" t="s">
        <v>9</v>
      </c>
      <c r="B9" s="1">
        <v>258</v>
      </c>
      <c r="C9" s="2" t="s">
        <v>15</v>
      </c>
      <c r="D9" s="1">
        <v>1</v>
      </c>
      <c r="E9" s="1">
        <v>6</v>
      </c>
      <c r="F9" s="1">
        <f t="shared" si="0"/>
        <v>6</v>
      </c>
      <c r="G9" s="21" t="s">
        <v>25</v>
      </c>
      <c r="H9" s="22">
        <v>5</v>
      </c>
      <c r="I9" s="22">
        <f t="shared" si="1"/>
        <v>30</v>
      </c>
      <c r="J9" s="22">
        <f t="shared" si="2"/>
        <v>5</v>
      </c>
    </row>
    <row r="10" spans="1:10" ht="13.7" customHeight="1">
      <c r="A10" s="21" t="s">
        <v>9</v>
      </c>
      <c r="B10" s="1">
        <v>40544</v>
      </c>
      <c r="C10" s="2" t="s">
        <v>14</v>
      </c>
      <c r="D10" s="1">
        <v>1</v>
      </c>
      <c r="E10" s="1">
        <v>0.1</v>
      </c>
      <c r="F10" s="1">
        <f t="shared" si="0"/>
        <v>0.1</v>
      </c>
      <c r="G10" s="21" t="s">
        <v>25</v>
      </c>
      <c r="H10" s="22">
        <v>5</v>
      </c>
      <c r="I10" s="22">
        <f t="shared" si="1"/>
        <v>0.5</v>
      </c>
      <c r="J10" s="22">
        <f t="shared" si="2"/>
        <v>5</v>
      </c>
    </row>
    <row r="11" spans="1:10" ht="13.7" customHeight="1">
      <c r="A11" s="21" t="s">
        <v>5</v>
      </c>
      <c r="B11" s="1">
        <v>159</v>
      </c>
      <c r="C11" s="2" t="s">
        <v>14</v>
      </c>
      <c r="D11" s="1">
        <v>1</v>
      </c>
      <c r="E11" s="1">
        <v>3</v>
      </c>
      <c r="F11" s="1">
        <f t="shared" si="0"/>
        <v>3</v>
      </c>
      <c r="G11" s="21" t="s">
        <v>24</v>
      </c>
      <c r="H11" s="22">
        <v>101</v>
      </c>
      <c r="I11" s="22">
        <f t="shared" si="1"/>
        <v>303</v>
      </c>
      <c r="J11" s="22">
        <f t="shared" si="2"/>
        <v>101</v>
      </c>
    </row>
    <row r="12" spans="1:10" ht="13.7" customHeight="1">
      <c r="A12" s="21" t="s">
        <v>11</v>
      </c>
      <c r="B12" s="1">
        <v>159</v>
      </c>
      <c r="C12" s="2" t="s">
        <v>14</v>
      </c>
      <c r="D12" s="1">
        <v>1</v>
      </c>
      <c r="E12" s="1">
        <v>8</v>
      </c>
      <c r="F12" s="1">
        <f t="shared" si="0"/>
        <v>8</v>
      </c>
      <c r="G12" s="21" t="s">
        <v>24</v>
      </c>
      <c r="H12" s="22">
        <v>101</v>
      </c>
      <c r="I12" s="22">
        <f t="shared" si="1"/>
        <v>808</v>
      </c>
      <c r="J12" s="22">
        <f t="shared" si="2"/>
        <v>101</v>
      </c>
    </row>
    <row r="13" spans="1:10" ht="13.7" customHeight="1">
      <c r="A13" s="21" t="s">
        <v>7</v>
      </c>
      <c r="B13" s="1">
        <v>159</v>
      </c>
      <c r="C13" s="2" t="s">
        <v>15</v>
      </c>
      <c r="D13" s="1">
        <v>1</v>
      </c>
      <c r="E13" s="1">
        <v>4</v>
      </c>
      <c r="F13" s="1">
        <f t="shared" si="0"/>
        <v>4</v>
      </c>
      <c r="G13" s="21" t="s">
        <v>24</v>
      </c>
      <c r="H13" s="22">
        <v>101</v>
      </c>
      <c r="I13" s="22">
        <f t="shared" si="1"/>
        <v>404</v>
      </c>
      <c r="J13" s="22">
        <f t="shared" si="2"/>
        <v>101</v>
      </c>
    </row>
    <row r="14" spans="1:10" ht="13.7" customHeight="1">
      <c r="A14" s="21" t="s">
        <v>11</v>
      </c>
      <c r="B14" s="1">
        <v>2233</v>
      </c>
      <c r="C14" s="2" t="s">
        <v>15</v>
      </c>
      <c r="D14" s="1">
        <v>1</v>
      </c>
      <c r="E14" s="1">
        <v>22</v>
      </c>
      <c r="F14" s="1">
        <f t="shared" si="0"/>
        <v>22</v>
      </c>
      <c r="G14" s="21" t="s">
        <v>24</v>
      </c>
      <c r="H14" s="22">
        <v>101</v>
      </c>
      <c r="I14" s="22">
        <f t="shared" si="1"/>
        <v>2222</v>
      </c>
      <c r="J14" s="22">
        <f t="shared" si="2"/>
        <v>101</v>
      </c>
    </row>
    <row r="15" spans="1:10" ht="13.7" customHeight="1">
      <c r="A15" s="21" t="s">
        <v>5</v>
      </c>
      <c r="B15" s="1">
        <v>2233</v>
      </c>
      <c r="C15" s="2" t="s">
        <v>14</v>
      </c>
      <c r="D15" s="1">
        <v>1</v>
      </c>
      <c r="E15" s="1">
        <v>0.25</v>
      </c>
      <c r="F15" s="1">
        <f t="shared" si="0"/>
        <v>0.25</v>
      </c>
      <c r="G15" s="21" t="s">
        <v>24</v>
      </c>
      <c r="H15" s="22">
        <v>101</v>
      </c>
      <c r="I15" s="22">
        <f t="shared" si="1"/>
        <v>25.25</v>
      </c>
      <c r="J15" s="22">
        <f t="shared" si="2"/>
        <v>101</v>
      </c>
    </row>
    <row r="16" spans="1:10" ht="13.7" customHeight="1">
      <c r="A16" s="21" t="s">
        <v>5</v>
      </c>
      <c r="B16" s="1">
        <v>3322</v>
      </c>
      <c r="C16" s="2" t="s">
        <v>15</v>
      </c>
      <c r="D16" s="1">
        <v>1</v>
      </c>
      <c r="E16" s="1">
        <v>0.36899999999999999</v>
      </c>
      <c r="F16" s="1">
        <f t="shared" si="0"/>
        <v>0.36899999999999999</v>
      </c>
      <c r="G16" s="21" t="s">
        <v>21</v>
      </c>
      <c r="H16" s="22">
        <v>20</v>
      </c>
      <c r="I16" s="22">
        <f t="shared" si="1"/>
        <v>7.38</v>
      </c>
      <c r="J16" s="22">
        <f t="shared" si="2"/>
        <v>20</v>
      </c>
    </row>
    <row r="17" spans="1:12" ht="13.7" customHeight="1">
      <c r="A17" s="21" t="s">
        <v>5</v>
      </c>
      <c r="B17" s="1">
        <v>3322</v>
      </c>
      <c r="C17" s="2" t="s">
        <v>14</v>
      </c>
      <c r="D17" s="1">
        <v>1</v>
      </c>
      <c r="E17" s="1">
        <v>1.2</v>
      </c>
      <c r="F17" s="1">
        <f t="shared" si="0"/>
        <v>1.2</v>
      </c>
      <c r="G17" s="21" t="s">
        <v>21</v>
      </c>
      <c r="H17" s="22">
        <v>20</v>
      </c>
      <c r="I17" s="22">
        <f t="shared" si="1"/>
        <v>24</v>
      </c>
      <c r="J17" s="22">
        <f t="shared" si="2"/>
        <v>20</v>
      </c>
    </row>
    <row r="18" spans="1:12" ht="13.7" customHeight="1">
      <c r="A18" s="21" t="s">
        <v>6</v>
      </c>
      <c r="B18" s="1">
        <v>15963</v>
      </c>
      <c r="C18" s="2" t="s">
        <v>15</v>
      </c>
      <c r="D18" s="1">
        <v>1</v>
      </c>
      <c r="E18" s="1">
        <v>1.3</v>
      </c>
      <c r="F18" s="1">
        <f t="shared" si="0"/>
        <v>1.3</v>
      </c>
      <c r="G18" s="21" t="s">
        <v>22</v>
      </c>
      <c r="H18" s="22">
        <v>10</v>
      </c>
      <c r="I18" s="22">
        <f t="shared" si="1"/>
        <v>13</v>
      </c>
      <c r="J18" s="22">
        <f t="shared" si="2"/>
        <v>10</v>
      </c>
    </row>
    <row r="19" spans="1:12" ht="13.7" customHeight="1">
      <c r="A19" s="21" t="s">
        <v>8</v>
      </c>
      <c r="B19" s="1">
        <v>15963</v>
      </c>
      <c r="C19" s="2" t="s">
        <v>15</v>
      </c>
      <c r="D19" s="1">
        <v>1</v>
      </c>
      <c r="E19" s="1">
        <v>1.8</v>
      </c>
      <c r="F19" s="1">
        <f t="shared" si="0"/>
        <v>1.8</v>
      </c>
      <c r="G19" s="21" t="s">
        <v>22</v>
      </c>
      <c r="H19" s="22">
        <v>10</v>
      </c>
      <c r="I19" s="22">
        <f t="shared" si="1"/>
        <v>18</v>
      </c>
      <c r="J19" s="22">
        <f t="shared" si="2"/>
        <v>10</v>
      </c>
    </row>
    <row r="20" spans="1:12" ht="13.7" customHeight="1">
      <c r="A20" s="21" t="s">
        <v>7</v>
      </c>
      <c r="B20" s="1">
        <v>111</v>
      </c>
      <c r="C20" s="2" t="s">
        <v>14</v>
      </c>
      <c r="D20" s="1">
        <v>1</v>
      </c>
      <c r="E20" s="1">
        <v>2</v>
      </c>
      <c r="F20" s="1">
        <f t="shared" si="0"/>
        <v>2</v>
      </c>
      <c r="G20" s="21" t="s">
        <v>22</v>
      </c>
      <c r="H20" s="22">
        <v>10</v>
      </c>
      <c r="I20" s="22">
        <f t="shared" si="1"/>
        <v>20</v>
      </c>
      <c r="J20" s="22">
        <f t="shared" si="2"/>
        <v>10</v>
      </c>
    </row>
    <row r="21" spans="1:12" ht="13.7" customHeight="1">
      <c r="A21" s="21" t="s">
        <v>11</v>
      </c>
      <c r="B21" s="1">
        <v>222</v>
      </c>
      <c r="C21" s="2" t="s">
        <v>14</v>
      </c>
      <c r="D21" s="1">
        <v>1</v>
      </c>
      <c r="E21" s="1">
        <v>2.5</v>
      </c>
      <c r="F21" s="1">
        <f t="shared" si="0"/>
        <v>2.5</v>
      </c>
      <c r="G21" s="21" t="s">
        <v>23</v>
      </c>
      <c r="H21" s="22">
        <v>30</v>
      </c>
      <c r="I21" s="22">
        <f t="shared" si="1"/>
        <v>75</v>
      </c>
      <c r="J21" s="22">
        <f t="shared" si="2"/>
        <v>30</v>
      </c>
    </row>
    <row r="22" spans="1:12" ht="13.7" customHeight="1">
      <c r="A22" s="21" t="s">
        <v>5</v>
      </c>
      <c r="B22" s="1">
        <v>333</v>
      </c>
      <c r="C22" s="2" t="s">
        <v>14</v>
      </c>
      <c r="D22" s="1">
        <v>1</v>
      </c>
      <c r="E22" s="1">
        <v>2</v>
      </c>
      <c r="F22" s="1">
        <f t="shared" si="0"/>
        <v>2</v>
      </c>
      <c r="G22" s="21" t="s">
        <v>23</v>
      </c>
      <c r="H22" s="22">
        <v>30</v>
      </c>
      <c r="I22" s="22">
        <f t="shared" si="1"/>
        <v>60</v>
      </c>
      <c r="J22" s="22">
        <f t="shared" si="2"/>
        <v>30</v>
      </c>
    </row>
    <row r="23" spans="1:12" ht="13.7" customHeight="1">
      <c r="A23" s="21" t="s">
        <v>11</v>
      </c>
      <c r="B23" s="1">
        <v>40544</v>
      </c>
      <c r="C23" s="2" t="s">
        <v>14</v>
      </c>
      <c r="D23" s="1">
        <v>1</v>
      </c>
      <c r="E23" s="1">
        <v>6</v>
      </c>
      <c r="F23" s="1">
        <f t="shared" si="0"/>
        <v>6</v>
      </c>
      <c r="G23" s="21" t="s">
        <v>23</v>
      </c>
      <c r="H23" s="22">
        <v>30</v>
      </c>
      <c r="I23" s="22">
        <f t="shared" si="1"/>
        <v>180</v>
      </c>
      <c r="J23" s="22">
        <f t="shared" si="2"/>
        <v>30</v>
      </c>
    </row>
    <row r="24" spans="1:12" ht="13.7" customHeight="1">
      <c r="A24" s="21" t="s">
        <v>6</v>
      </c>
      <c r="B24" s="1">
        <v>40544</v>
      </c>
      <c r="C24" s="2" t="s">
        <v>14</v>
      </c>
      <c r="D24" s="1">
        <v>1</v>
      </c>
      <c r="E24" s="1">
        <v>8</v>
      </c>
      <c r="F24" s="1">
        <f t="shared" si="0"/>
        <v>8</v>
      </c>
      <c r="G24" s="21" t="s">
        <v>23</v>
      </c>
      <c r="H24" s="22">
        <v>30</v>
      </c>
      <c r="I24" s="22">
        <f t="shared" si="1"/>
        <v>240</v>
      </c>
      <c r="J24" s="22">
        <f t="shared" si="2"/>
        <v>30</v>
      </c>
    </row>
    <row r="28" spans="1:12">
      <c r="L28">
        <f>I2+I3+I8+I11+I15+I16+I17+I22</f>
        <v>570.63</v>
      </c>
    </row>
  </sheetData>
  <conditionalFormatting sqref="A2:A24">
    <cfRule type="notContainsBlanks" dxfId="3" priority="10">
      <formula>LEN(TRIM(A2))&gt;0</formula>
    </cfRule>
  </conditionalFormatting>
  <conditionalFormatting sqref="G2:G24">
    <cfRule type="notContainsBlanks" dxfId="2" priority="1">
      <formula>LEN(TRIM(G2))&gt;0</formula>
    </cfRule>
  </conditionalFormatting>
  <conditionalFormatting sqref="H2:I24">
    <cfRule type="containsBlanks" dxfId="1" priority="54">
      <formula>LEN(TRIM(H2))=0</formula>
    </cfRule>
    <cfRule type="containsErrors" dxfId="0" priority="55">
      <formula>ISERROR(H2)</formula>
    </cfRule>
  </conditionalFormatting>
  <pageMargins left="0.75" right="0.75" top="1" bottom="1" header="0.5" footer="0.5"/>
  <pageSetup paperSize="9" orientation="portrait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</vt:lpstr>
      <vt:lpstr>Отчёт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Асташов Михаил Дмитриевич</dc:creator>
  <cp:keywords/>
  <dc:description/>
  <cp:lastModifiedBy>Elena P</cp:lastModifiedBy>
  <cp:lastPrinted>2023-10-30T09:09:23Z</cp:lastPrinted>
  <dcterms:created xsi:type="dcterms:W3CDTF">2023-10-10T08:23:20Z</dcterms:created>
  <dcterms:modified xsi:type="dcterms:W3CDTF">2023-11-01T19:10:17Z</dcterms:modified>
  <cp:category/>
</cp:coreProperties>
</file>