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5" windowWidth="14805" windowHeight="8010"/>
  </bookViews>
  <sheets>
    <sheet name="Неделя в сумме" sheetId="1" r:id="rId1"/>
    <sheet name="Пропорции" sheetId="9" r:id="rId2"/>
    <sheet name="ПРОМО" sheetId="19" r:id="rId3"/>
  </sheets>
  <definedNames>
    <definedName name="_xlnm._FilterDatabase" localSheetId="0" hidden="1">'Неделя в сумме'!$B$2:$AI$131</definedName>
    <definedName name="Итог">'Неделя в сумме'!$Q$3:$Q$4</definedName>
  </definedNames>
  <calcPr calcId="152511"/>
</workbook>
</file>

<file path=xl/calcChain.xml><?xml version="1.0" encoding="utf-8"?>
<calcChain xmlns="http://schemas.openxmlformats.org/spreadsheetml/2006/main">
  <c r="F2" i="19" l="1"/>
  <c r="G2" i="19"/>
  <c r="K8" i="1" l="1"/>
  <c r="G4" i="19" l="1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3" i="19"/>
  <c r="G114" i="19"/>
  <c r="G115" i="19"/>
  <c r="G116" i="19"/>
  <c r="G117" i="19"/>
  <c r="G118" i="19"/>
  <c r="G119" i="19"/>
  <c r="G120" i="19"/>
  <c r="G121" i="19"/>
  <c r="G122" i="19"/>
  <c r="G123" i="19"/>
  <c r="G124" i="19"/>
  <c r="G125" i="19"/>
  <c r="G126" i="19"/>
  <c r="G127" i="19"/>
  <c r="G128" i="19"/>
  <c r="G129" i="19"/>
  <c r="G130" i="19"/>
  <c r="G131" i="19"/>
  <c r="G132" i="19"/>
  <c r="G133" i="19"/>
  <c r="G134" i="19"/>
  <c r="G135" i="19"/>
  <c r="G136" i="19"/>
  <c r="G137" i="19"/>
  <c r="G138" i="19"/>
  <c r="G139" i="19"/>
  <c r="G140" i="19"/>
  <c r="G141" i="19"/>
  <c r="G142" i="19"/>
  <c r="G143" i="19"/>
  <c r="G144" i="19"/>
  <c r="G145" i="19"/>
  <c r="G146" i="19"/>
  <c r="G147" i="19"/>
  <c r="G148" i="19"/>
  <c r="G149" i="19"/>
  <c r="G150" i="19"/>
  <c r="G151" i="19"/>
  <c r="G152" i="19"/>
  <c r="G153" i="19"/>
  <c r="G154" i="19"/>
  <c r="G155" i="19"/>
  <c r="G156" i="19"/>
  <c r="G157" i="19"/>
  <c r="G158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G173" i="19"/>
  <c r="G174" i="19"/>
  <c r="G175" i="19"/>
  <c r="G176" i="19"/>
  <c r="G177" i="19"/>
  <c r="G178" i="19"/>
  <c r="G179" i="19"/>
  <c r="G180" i="19"/>
  <c r="G181" i="19"/>
  <c r="G182" i="19"/>
  <c r="G183" i="19"/>
  <c r="G184" i="19"/>
  <c r="G185" i="19"/>
  <c r="G186" i="19"/>
  <c r="G187" i="19"/>
  <c r="G188" i="19"/>
  <c r="G189" i="19"/>
  <c r="G190" i="19"/>
  <c r="G191" i="19"/>
  <c r="G192" i="19"/>
  <c r="G193" i="19"/>
  <c r="G194" i="19"/>
  <c r="G195" i="19"/>
  <c r="G196" i="19"/>
  <c r="G197" i="19"/>
  <c r="G198" i="19"/>
  <c r="G199" i="19"/>
  <c r="G200" i="19"/>
  <c r="G201" i="19"/>
  <c r="G202" i="19"/>
  <c r="G203" i="19"/>
  <c r="G204" i="19"/>
  <c r="G205" i="19"/>
  <c r="G206" i="19"/>
  <c r="G207" i="19"/>
  <c r="G208" i="19"/>
  <c r="G209" i="19"/>
  <c r="G210" i="19"/>
  <c r="G211" i="19"/>
  <c r="G212" i="19"/>
  <c r="G213" i="19"/>
  <c r="G214" i="19"/>
  <c r="G215" i="19"/>
  <c r="G216" i="19"/>
  <c r="G217" i="19"/>
  <c r="G218" i="19"/>
  <c r="G219" i="19"/>
  <c r="G220" i="19"/>
  <c r="G221" i="19"/>
  <c r="G222" i="19"/>
  <c r="G223" i="19"/>
  <c r="G224" i="19"/>
  <c r="G225" i="19"/>
  <c r="G226" i="19"/>
  <c r="G227" i="19"/>
  <c r="G228" i="19"/>
  <c r="G229" i="19"/>
  <c r="G230" i="19"/>
  <c r="G231" i="19"/>
  <c r="G232" i="19"/>
  <c r="G233" i="19"/>
  <c r="G234" i="19"/>
  <c r="G235" i="19"/>
  <c r="G236" i="19"/>
  <c r="G237" i="19"/>
  <c r="G238" i="19"/>
  <c r="G239" i="19"/>
  <c r="G240" i="19"/>
  <c r="G241" i="19"/>
  <c r="G242" i="19"/>
  <c r="G243" i="19"/>
  <c r="G244" i="19"/>
  <c r="G245" i="19"/>
  <c r="G246" i="19"/>
  <c r="G247" i="19"/>
  <c r="G248" i="19"/>
  <c r="G249" i="19"/>
  <c r="G250" i="19"/>
  <c r="G251" i="19"/>
  <c r="G252" i="19"/>
  <c r="G253" i="19"/>
  <c r="G254" i="19"/>
  <c r="G255" i="19"/>
  <c r="G256" i="19"/>
  <c r="G257" i="19"/>
  <c r="G258" i="19"/>
  <c r="G259" i="19"/>
  <c r="G260" i="19"/>
  <c r="G261" i="19"/>
  <c r="G262" i="19"/>
  <c r="G263" i="19"/>
  <c r="G264" i="19"/>
  <c r="G265" i="19"/>
  <c r="G266" i="19"/>
  <c r="G267" i="19"/>
  <c r="G268" i="19"/>
  <c r="G269" i="19"/>
  <c r="G270" i="19"/>
  <c r="G271" i="19"/>
  <c r="G272" i="19"/>
  <c r="G273" i="19"/>
  <c r="G274" i="19"/>
  <c r="G275" i="19"/>
  <c r="G276" i="19"/>
  <c r="G277" i="19"/>
  <c r="G278" i="19"/>
  <c r="G279" i="19"/>
  <c r="G280" i="19"/>
  <c r="G281" i="19"/>
  <c r="G282" i="19"/>
  <c r="G283" i="19"/>
  <c r="G284" i="19"/>
  <c r="G285" i="19"/>
  <c r="G286" i="19"/>
  <c r="G287" i="19"/>
  <c r="G288" i="19"/>
  <c r="G289" i="19"/>
  <c r="G290" i="19"/>
  <c r="G291" i="19"/>
  <c r="G292" i="19"/>
  <c r="G293" i="19"/>
  <c r="G294" i="19"/>
  <c r="G295" i="19"/>
  <c r="G296" i="19"/>
  <c r="G297" i="19"/>
  <c r="G298" i="19"/>
  <c r="G299" i="19"/>
  <c r="G300" i="19"/>
  <c r="G301" i="19"/>
  <c r="G302" i="19"/>
  <c r="G303" i="19"/>
  <c r="G304" i="19"/>
  <c r="G305" i="19"/>
  <c r="G306" i="19"/>
  <c r="G307" i="19"/>
  <c r="G308" i="19"/>
  <c r="G309" i="19"/>
  <c r="G310" i="19"/>
  <c r="G311" i="19"/>
  <c r="G312" i="19"/>
  <c r="G313" i="19"/>
  <c r="G314" i="19"/>
  <c r="G315" i="19"/>
  <c r="G316" i="19"/>
  <c r="G317" i="19"/>
  <c r="G318" i="19"/>
  <c r="G319" i="19"/>
  <c r="G320" i="19"/>
  <c r="G321" i="19"/>
  <c r="G322" i="19"/>
  <c r="G323" i="19"/>
  <c r="G324" i="19"/>
  <c r="G325" i="19"/>
  <c r="G326" i="19"/>
  <c r="G327" i="19"/>
  <c r="G328" i="19"/>
  <c r="G329" i="19"/>
  <c r="G330" i="19"/>
  <c r="G331" i="19"/>
  <c r="G332" i="19"/>
  <c r="G333" i="19"/>
  <c r="G334" i="19"/>
  <c r="G335" i="19"/>
  <c r="G336" i="19"/>
  <c r="G337" i="19"/>
  <c r="G338" i="19"/>
  <c r="G339" i="19"/>
  <c r="G340" i="19"/>
  <c r="G341" i="19"/>
  <c r="G342" i="19"/>
  <c r="G343" i="19"/>
  <c r="G344" i="19"/>
  <c r="G345" i="19"/>
  <c r="G346" i="19"/>
  <c r="G347" i="19"/>
  <c r="G348" i="19"/>
  <c r="G349" i="19"/>
  <c r="G350" i="19"/>
  <c r="G351" i="19"/>
  <c r="G352" i="19"/>
  <c r="G353" i="19"/>
  <c r="G354" i="19"/>
  <c r="G355" i="19"/>
  <c r="G356" i="19"/>
  <c r="G357" i="19"/>
  <c r="G358" i="19"/>
  <c r="G359" i="19"/>
  <c r="G360" i="19"/>
  <c r="G361" i="19"/>
  <c r="G362" i="19"/>
  <c r="G363" i="19"/>
  <c r="G364" i="19"/>
  <c r="G365" i="19"/>
  <c r="G366" i="19"/>
  <c r="G367" i="19"/>
  <c r="G368" i="19"/>
  <c r="G369" i="19"/>
  <c r="G370" i="19"/>
  <c r="G371" i="19"/>
  <c r="G372" i="19"/>
  <c r="G373" i="19"/>
  <c r="G374" i="19"/>
  <c r="G375" i="19"/>
  <c r="G376" i="19"/>
  <c r="G377" i="19"/>
  <c r="G378" i="19"/>
  <c r="G379" i="19"/>
  <c r="G380" i="19"/>
  <c r="G381" i="19"/>
  <c r="G382" i="19"/>
  <c r="G383" i="19"/>
  <c r="G384" i="19"/>
  <c r="G385" i="19"/>
  <c r="G386" i="19"/>
  <c r="G387" i="19"/>
  <c r="G388" i="19"/>
  <c r="G389" i="19"/>
  <c r="G390" i="19"/>
  <c r="G391" i="19"/>
  <c r="G392" i="19"/>
  <c r="G393" i="19"/>
  <c r="G394" i="19"/>
  <c r="G395" i="19"/>
  <c r="G396" i="19"/>
  <c r="G397" i="19"/>
  <c r="G398" i="19"/>
  <c r="G399" i="19"/>
  <c r="G400" i="19"/>
  <c r="G401" i="19"/>
  <c r="G402" i="19"/>
  <c r="G403" i="19"/>
  <c r="G404" i="19"/>
  <c r="G405" i="19"/>
  <c r="G406" i="19"/>
  <c r="G407" i="19"/>
  <c r="G408" i="19"/>
  <c r="G409" i="19"/>
  <c r="G410" i="19"/>
  <c r="G411" i="19"/>
  <c r="G412" i="19"/>
  <c r="G413" i="19"/>
  <c r="G414" i="19"/>
  <c r="G415" i="19"/>
  <c r="G416" i="19"/>
  <c r="G417" i="19"/>
  <c r="G418" i="19"/>
  <c r="G419" i="19"/>
  <c r="G420" i="19"/>
  <c r="G421" i="19"/>
  <c r="G422" i="19"/>
  <c r="G423" i="19"/>
  <c r="G424" i="19"/>
  <c r="G425" i="19"/>
  <c r="G426" i="19"/>
  <c r="G427" i="19"/>
  <c r="G428" i="19"/>
  <c r="G429" i="19"/>
  <c r="G430" i="19"/>
  <c r="G431" i="19"/>
  <c r="G432" i="19"/>
  <c r="G433" i="19"/>
  <c r="G434" i="19"/>
  <c r="G435" i="19"/>
  <c r="G436" i="19"/>
  <c r="G437" i="19"/>
  <c r="G438" i="19"/>
  <c r="G439" i="19"/>
  <c r="G440" i="19"/>
  <c r="G441" i="19"/>
  <c r="G442" i="19"/>
  <c r="G443" i="19"/>
  <c r="G444" i="19"/>
  <c r="G445" i="19"/>
  <c r="G446" i="19"/>
  <c r="G447" i="19"/>
  <c r="G448" i="19"/>
  <c r="G449" i="19"/>
  <c r="G450" i="19"/>
  <c r="G451" i="19"/>
  <c r="G452" i="19"/>
  <c r="G453" i="19"/>
  <c r="G454" i="19"/>
  <c r="G455" i="19"/>
  <c r="G456" i="19"/>
  <c r="G457" i="19"/>
  <c r="G458" i="19"/>
  <c r="G459" i="19"/>
  <c r="G460" i="19"/>
  <c r="G461" i="19"/>
  <c r="G462" i="19"/>
  <c r="G463" i="19"/>
  <c r="G464" i="19"/>
  <c r="G465" i="19"/>
  <c r="G466" i="19"/>
  <c r="G467" i="19"/>
  <c r="G468" i="19"/>
  <c r="G469" i="19"/>
  <c r="G470" i="19"/>
  <c r="G471" i="19"/>
  <c r="G472" i="19"/>
  <c r="G473" i="19"/>
  <c r="G474" i="19"/>
  <c r="G475" i="19"/>
  <c r="G476" i="19"/>
  <c r="G477" i="19"/>
  <c r="G478" i="19"/>
  <c r="G479" i="19"/>
  <c r="G480" i="19"/>
  <c r="G481" i="19"/>
  <c r="G482" i="19"/>
  <c r="G483" i="19"/>
  <c r="G484" i="19"/>
  <c r="G485" i="19"/>
  <c r="G486" i="19"/>
  <c r="G487" i="19"/>
  <c r="G488" i="19"/>
  <c r="G489" i="19"/>
  <c r="G490" i="19"/>
  <c r="G491" i="19"/>
  <c r="G492" i="19"/>
  <c r="G493" i="19"/>
  <c r="G494" i="19"/>
  <c r="G495" i="19"/>
  <c r="G496" i="19"/>
  <c r="G497" i="19"/>
  <c r="G498" i="19"/>
  <c r="G499" i="19"/>
  <c r="G500" i="19"/>
  <c r="G501" i="19"/>
  <c r="G502" i="19"/>
  <c r="G503" i="19"/>
  <c r="G504" i="19"/>
  <c r="G505" i="19"/>
  <c r="G506" i="19"/>
  <c r="G507" i="19"/>
  <c r="G508" i="19"/>
  <c r="G509" i="19"/>
  <c r="G510" i="19"/>
  <c r="G511" i="19"/>
  <c r="G512" i="19"/>
  <c r="G513" i="19"/>
  <c r="G514" i="19"/>
  <c r="G515" i="19"/>
  <c r="G516" i="19"/>
  <c r="G517" i="19"/>
  <c r="G518" i="19"/>
  <c r="G519" i="19"/>
  <c r="G520" i="19"/>
  <c r="G521" i="19"/>
  <c r="G522" i="19"/>
  <c r="G523" i="19"/>
  <c r="G524" i="19"/>
  <c r="G525" i="19"/>
  <c r="G526" i="19"/>
  <c r="G527" i="19"/>
  <c r="G528" i="19"/>
  <c r="G529" i="19"/>
  <c r="G530" i="19"/>
  <c r="G531" i="19"/>
  <c r="G532" i="19"/>
  <c r="G533" i="19"/>
  <c r="G534" i="19"/>
  <c r="G535" i="19"/>
  <c r="G536" i="19"/>
  <c r="G537" i="19"/>
  <c r="G538" i="19"/>
  <c r="G539" i="19"/>
  <c r="G540" i="19"/>
  <c r="G541" i="19"/>
  <c r="G542" i="19"/>
  <c r="G543" i="19"/>
  <c r="G544" i="19"/>
  <c r="G545" i="19"/>
  <c r="G546" i="19"/>
  <c r="G547" i="19"/>
  <c r="G548" i="19"/>
  <c r="G549" i="19"/>
  <c r="G550" i="19"/>
  <c r="G551" i="19"/>
  <c r="G552" i="19"/>
  <c r="G553" i="19"/>
  <c r="G554" i="19"/>
  <c r="G555" i="19"/>
  <c r="G556" i="19"/>
  <c r="G557" i="19"/>
  <c r="G558" i="19"/>
  <c r="G559" i="19"/>
  <c r="G560" i="19"/>
  <c r="G561" i="19"/>
  <c r="G562" i="19"/>
  <c r="G563" i="19"/>
  <c r="G564" i="19"/>
  <c r="G565" i="19"/>
  <c r="G566" i="19"/>
  <c r="G567" i="19"/>
  <c r="G568" i="19"/>
  <c r="G569" i="19"/>
  <c r="G570" i="19"/>
  <c r="G571" i="19"/>
  <c r="G572" i="19"/>
  <c r="G573" i="19"/>
  <c r="G574" i="19"/>
  <c r="G575" i="19"/>
  <c r="G576" i="19"/>
  <c r="G577" i="19"/>
  <c r="G578" i="19"/>
  <c r="G579" i="19"/>
  <c r="G580" i="19"/>
  <c r="G581" i="19"/>
  <c r="G582" i="19"/>
  <c r="G583" i="19"/>
  <c r="G584" i="19"/>
  <c r="G585" i="19"/>
  <c r="G586" i="19"/>
  <c r="G587" i="19"/>
  <c r="G588" i="19"/>
  <c r="G589" i="19"/>
  <c r="G590" i="19"/>
  <c r="G591" i="19"/>
  <c r="G592" i="19"/>
  <c r="G593" i="19"/>
  <c r="G594" i="19"/>
  <c r="G595" i="19"/>
  <c r="G596" i="19"/>
  <c r="G597" i="19"/>
  <c r="G598" i="19"/>
  <c r="G599" i="19"/>
  <c r="G600" i="19"/>
  <c r="G601" i="19"/>
  <c r="G602" i="19"/>
  <c r="G603" i="19"/>
  <c r="G604" i="19"/>
  <c r="G605" i="19"/>
  <c r="G606" i="19"/>
  <c r="G607" i="19"/>
  <c r="G608" i="19"/>
  <c r="G609" i="19"/>
  <c r="G610" i="19"/>
  <c r="G611" i="19"/>
  <c r="G612" i="19"/>
  <c r="G613" i="19"/>
  <c r="G614" i="19"/>
  <c r="G615" i="19"/>
  <c r="G616" i="19"/>
  <c r="G617" i="19"/>
  <c r="G618" i="19"/>
  <c r="G619" i="19"/>
  <c r="G620" i="19"/>
  <c r="G621" i="19"/>
  <c r="G622" i="19"/>
  <c r="G623" i="19"/>
  <c r="G624" i="19"/>
  <c r="G625" i="19"/>
  <c r="G626" i="19"/>
  <c r="G627" i="19"/>
  <c r="G628" i="19"/>
  <c r="G629" i="19"/>
  <c r="G630" i="19"/>
  <c r="G631" i="19"/>
  <c r="G632" i="19"/>
  <c r="G633" i="19"/>
  <c r="G634" i="19"/>
  <c r="G635" i="19"/>
  <c r="G636" i="19"/>
  <c r="G637" i="19"/>
  <c r="G638" i="19"/>
  <c r="G639" i="19"/>
  <c r="G640" i="19"/>
  <c r="G641" i="19"/>
  <c r="G642" i="19"/>
  <c r="G643" i="19"/>
  <c r="G644" i="19"/>
  <c r="G645" i="19"/>
  <c r="G646" i="19"/>
  <c r="G647" i="19"/>
  <c r="G648" i="19"/>
  <c r="G649" i="19"/>
  <c r="G650" i="19"/>
  <c r="G651" i="19"/>
  <c r="G652" i="19"/>
  <c r="G653" i="19"/>
  <c r="G654" i="19"/>
  <c r="G655" i="19"/>
  <c r="G656" i="19"/>
  <c r="G657" i="19"/>
  <c r="G658" i="19"/>
  <c r="G659" i="19"/>
  <c r="G660" i="19"/>
  <c r="G661" i="19"/>
  <c r="G662" i="19"/>
  <c r="G663" i="19"/>
  <c r="G664" i="19"/>
  <c r="G665" i="19"/>
  <c r="G666" i="19"/>
  <c r="G667" i="19"/>
  <c r="G668" i="19"/>
  <c r="G669" i="19"/>
  <c r="G670" i="19"/>
  <c r="G671" i="19"/>
  <c r="G672" i="19"/>
  <c r="G673" i="19"/>
  <c r="G674" i="19"/>
  <c r="G675" i="19"/>
  <c r="G676" i="19"/>
  <c r="G677" i="19"/>
  <c r="G678" i="19"/>
  <c r="G679" i="19"/>
  <c r="G680" i="19"/>
  <c r="G681" i="19"/>
  <c r="G682" i="19"/>
  <c r="G683" i="19"/>
  <c r="G684" i="19"/>
  <c r="G685" i="19"/>
  <c r="G686" i="19"/>
  <c r="G687" i="19"/>
  <c r="G688" i="19"/>
  <c r="G689" i="19"/>
  <c r="G690" i="19"/>
  <c r="G691" i="19"/>
  <c r="G692" i="19"/>
  <c r="G693" i="19"/>
  <c r="G694" i="19"/>
  <c r="G695" i="19"/>
  <c r="G696" i="19"/>
  <c r="G697" i="19"/>
  <c r="G698" i="19"/>
  <c r="G699" i="19"/>
  <c r="G700" i="19"/>
  <c r="G701" i="19"/>
  <c r="G702" i="19"/>
  <c r="G703" i="19"/>
  <c r="G704" i="19"/>
  <c r="G705" i="19"/>
  <c r="G706" i="19"/>
  <c r="G707" i="19"/>
  <c r="G708" i="19"/>
  <c r="G709" i="19"/>
  <c r="G710" i="19"/>
  <c r="G711" i="19"/>
  <c r="G712" i="19"/>
  <c r="G713" i="19"/>
  <c r="G714" i="19"/>
  <c r="G715" i="19"/>
  <c r="G716" i="19"/>
  <c r="G717" i="19"/>
  <c r="G718" i="19"/>
  <c r="G719" i="19"/>
  <c r="G720" i="19"/>
  <c r="G721" i="19"/>
  <c r="G722" i="19"/>
  <c r="G723" i="19"/>
  <c r="G724" i="19"/>
  <c r="G725" i="19"/>
  <c r="G726" i="19"/>
  <c r="G727" i="19"/>
  <c r="G728" i="19"/>
  <c r="G729" i="19"/>
  <c r="G730" i="19"/>
  <c r="G731" i="19"/>
  <c r="G732" i="19"/>
  <c r="G733" i="19"/>
  <c r="G734" i="19"/>
  <c r="G735" i="19"/>
  <c r="G736" i="19"/>
  <c r="G737" i="19"/>
  <c r="G738" i="19"/>
  <c r="G739" i="19"/>
  <c r="G740" i="19"/>
  <c r="G741" i="19"/>
  <c r="G742" i="19"/>
  <c r="G743" i="19"/>
  <c r="G744" i="19"/>
  <c r="G745" i="19"/>
  <c r="G746" i="19"/>
  <c r="G747" i="19"/>
  <c r="G748" i="19"/>
  <c r="G749" i="19"/>
  <c r="G750" i="19"/>
  <c r="G751" i="19"/>
  <c r="G752" i="19"/>
  <c r="G753" i="19"/>
  <c r="G754" i="19"/>
  <c r="G755" i="19"/>
  <c r="G756" i="19"/>
  <c r="G757" i="19"/>
  <c r="G758" i="19"/>
  <c r="G759" i="19"/>
  <c r="G760" i="19"/>
  <c r="G761" i="19"/>
  <c r="G762" i="19"/>
  <c r="G763" i="19"/>
  <c r="G764" i="19"/>
  <c r="G765" i="19"/>
  <c r="G766" i="19"/>
  <c r="G767" i="19"/>
  <c r="G768" i="19"/>
  <c r="G769" i="19"/>
  <c r="G770" i="19"/>
  <c r="G771" i="19"/>
  <c r="G772" i="19"/>
  <c r="G773" i="19"/>
  <c r="G774" i="19"/>
  <c r="G775" i="19"/>
  <c r="G776" i="19"/>
  <c r="G777" i="19"/>
  <c r="G778" i="19"/>
  <c r="G779" i="19"/>
  <c r="G780" i="19"/>
  <c r="G781" i="19"/>
  <c r="G782" i="19"/>
  <c r="G783" i="19"/>
  <c r="G784" i="19"/>
  <c r="G785" i="19"/>
  <c r="G786" i="19"/>
  <c r="G787" i="19"/>
  <c r="G788" i="19"/>
  <c r="G789" i="19"/>
  <c r="G790" i="19"/>
  <c r="G791" i="19"/>
  <c r="G792" i="19"/>
  <c r="G793" i="19"/>
  <c r="G794" i="19"/>
  <c r="G795" i="19"/>
  <c r="G796" i="19"/>
  <c r="G797" i="19"/>
  <c r="G798" i="19"/>
  <c r="G799" i="19"/>
  <c r="G800" i="19"/>
  <c r="G801" i="19"/>
  <c r="G802" i="19"/>
  <c r="G803" i="19"/>
  <c r="G804" i="19"/>
  <c r="G805" i="19"/>
  <c r="G806" i="19"/>
  <c r="G807" i="19"/>
  <c r="G808" i="19"/>
  <c r="G809" i="19"/>
  <c r="G810" i="19"/>
  <c r="G811" i="19"/>
  <c r="G812" i="19"/>
  <c r="G813" i="19"/>
  <c r="G814" i="19"/>
  <c r="G815" i="19"/>
  <c r="G816" i="19"/>
  <c r="G817" i="19"/>
  <c r="G818" i="19"/>
  <c r="G819" i="19"/>
  <c r="G820" i="19"/>
  <c r="G821" i="19"/>
  <c r="G822" i="19"/>
  <c r="G823" i="19"/>
  <c r="G824" i="19"/>
  <c r="G825" i="19"/>
  <c r="G826" i="19"/>
  <c r="G827" i="19"/>
  <c r="G828" i="19"/>
  <c r="G829" i="19"/>
  <c r="G830" i="19"/>
  <c r="G831" i="19"/>
  <c r="G832" i="19"/>
  <c r="G833" i="19"/>
  <c r="G834" i="19"/>
  <c r="G835" i="19"/>
  <c r="G836" i="19"/>
  <c r="G837" i="19"/>
  <c r="G838" i="19"/>
  <c r="G839" i="19"/>
  <c r="G840" i="19"/>
  <c r="G841" i="19"/>
  <c r="G842" i="19"/>
  <c r="G843" i="19"/>
  <c r="G844" i="19"/>
  <c r="G845" i="19"/>
  <c r="G846" i="19"/>
  <c r="G847" i="19"/>
  <c r="G848" i="19"/>
  <c r="G849" i="19"/>
  <c r="G850" i="19"/>
  <c r="G851" i="19"/>
  <c r="G852" i="19"/>
  <c r="G853" i="19"/>
  <c r="G854" i="19"/>
  <c r="G855" i="19"/>
  <c r="G856" i="19"/>
  <c r="G857" i="19"/>
  <c r="G858" i="19"/>
  <c r="G859" i="19"/>
  <c r="G860" i="19"/>
  <c r="G861" i="19"/>
  <c r="G862" i="19"/>
  <c r="G863" i="19"/>
  <c r="G864" i="19"/>
  <c r="G865" i="19"/>
  <c r="G866" i="19"/>
  <c r="G867" i="19"/>
  <c r="G868" i="19"/>
  <c r="G3" i="19"/>
  <c r="F868" i="19"/>
  <c r="F867" i="19"/>
  <c r="F866" i="19"/>
  <c r="F865" i="19"/>
  <c r="F864" i="19"/>
  <c r="F863" i="19"/>
  <c r="F862" i="19"/>
  <c r="F861" i="19"/>
  <c r="F860" i="19"/>
  <c r="F859" i="19"/>
  <c r="F858" i="19"/>
  <c r="F857" i="19"/>
  <c r="F856" i="19"/>
  <c r="F855" i="19"/>
  <c r="F854" i="19"/>
  <c r="F853" i="19"/>
  <c r="F852" i="19"/>
  <c r="F851" i="19"/>
  <c r="F850" i="19"/>
  <c r="F849" i="19"/>
  <c r="F848" i="19"/>
  <c r="F847" i="19"/>
  <c r="F846" i="19"/>
  <c r="F845" i="19"/>
  <c r="F844" i="19"/>
  <c r="F843" i="19"/>
  <c r="F842" i="19"/>
  <c r="F841" i="19"/>
  <c r="F840" i="19"/>
  <c r="F839" i="19"/>
  <c r="F838" i="19"/>
  <c r="F837" i="19"/>
  <c r="F836" i="19"/>
  <c r="F835" i="19"/>
  <c r="F834" i="19"/>
  <c r="F833" i="19"/>
  <c r="F832" i="19"/>
  <c r="F831" i="19"/>
  <c r="F830" i="19"/>
  <c r="F829" i="19"/>
  <c r="F828" i="19"/>
  <c r="F827" i="19"/>
  <c r="F826" i="19"/>
  <c r="F825" i="19"/>
  <c r="F824" i="19"/>
  <c r="F823" i="19"/>
  <c r="F822" i="19"/>
  <c r="F821" i="19"/>
  <c r="F820" i="19"/>
  <c r="F819" i="19"/>
  <c r="F818" i="19"/>
  <c r="F817" i="19"/>
  <c r="F816" i="19"/>
  <c r="F815" i="19"/>
  <c r="F814" i="19"/>
  <c r="F813" i="19"/>
  <c r="F812" i="19"/>
  <c r="F811" i="19"/>
  <c r="F810" i="19"/>
  <c r="F809" i="19"/>
  <c r="F808" i="19"/>
  <c r="F807" i="19"/>
  <c r="F806" i="19"/>
  <c r="F805" i="19"/>
  <c r="F804" i="19"/>
  <c r="F803" i="19"/>
  <c r="F802" i="19"/>
  <c r="F801" i="19"/>
  <c r="F800" i="19"/>
  <c r="F799" i="19"/>
  <c r="F798" i="19"/>
  <c r="F797" i="19"/>
  <c r="F796" i="19"/>
  <c r="F795" i="19"/>
  <c r="F794" i="19"/>
  <c r="F793" i="19"/>
  <c r="F792" i="19"/>
  <c r="F791" i="19"/>
  <c r="F790" i="19"/>
  <c r="F789" i="19"/>
  <c r="F788" i="19"/>
  <c r="F787" i="19"/>
  <c r="F786" i="19"/>
  <c r="F785" i="19"/>
  <c r="F784" i="19"/>
  <c r="F783" i="19"/>
  <c r="F782" i="19"/>
  <c r="F781" i="19"/>
  <c r="F780" i="19"/>
  <c r="F779" i="19"/>
  <c r="F778" i="19"/>
  <c r="F777" i="19"/>
  <c r="F776" i="19"/>
  <c r="F775" i="19"/>
  <c r="F774" i="19"/>
  <c r="F773" i="19"/>
  <c r="F772" i="19"/>
  <c r="F771" i="19"/>
  <c r="F770" i="19"/>
  <c r="F769" i="19"/>
  <c r="F768" i="19"/>
  <c r="F767" i="19"/>
  <c r="F766" i="19"/>
  <c r="F765" i="19"/>
  <c r="F764" i="19"/>
  <c r="F763" i="19"/>
  <c r="F762" i="19"/>
  <c r="F761" i="19"/>
  <c r="F760" i="19"/>
  <c r="F759" i="19"/>
  <c r="F758" i="19"/>
  <c r="F757" i="19"/>
  <c r="F756" i="19"/>
  <c r="F755" i="19"/>
  <c r="F754" i="19"/>
  <c r="F753" i="19"/>
  <c r="F752" i="19"/>
  <c r="F751" i="19"/>
  <c r="F750" i="19"/>
  <c r="F749" i="19"/>
  <c r="F748" i="19"/>
  <c r="F747" i="19"/>
  <c r="F746" i="19"/>
  <c r="F745" i="19"/>
  <c r="F744" i="19"/>
  <c r="F743" i="19"/>
  <c r="F742" i="19"/>
  <c r="F741" i="19"/>
  <c r="F740" i="19"/>
  <c r="F739" i="19"/>
  <c r="F738" i="19"/>
  <c r="F737" i="19"/>
  <c r="F736" i="19"/>
  <c r="F735" i="19"/>
  <c r="F734" i="19"/>
  <c r="F733" i="19"/>
  <c r="F732" i="19"/>
  <c r="F731" i="19"/>
  <c r="F730" i="19"/>
  <c r="F729" i="19"/>
  <c r="F728" i="19"/>
  <c r="F727" i="19"/>
  <c r="F726" i="19"/>
  <c r="F725" i="19"/>
  <c r="F724" i="19"/>
  <c r="F723" i="19"/>
  <c r="F722" i="19"/>
  <c r="F721" i="19"/>
  <c r="F720" i="19"/>
  <c r="F719" i="19"/>
  <c r="F718" i="19"/>
  <c r="F717" i="19"/>
  <c r="F716" i="19"/>
  <c r="F715" i="19"/>
  <c r="F714" i="19"/>
  <c r="F713" i="19"/>
  <c r="F712" i="19"/>
  <c r="F711" i="19"/>
  <c r="F710" i="19"/>
  <c r="F709" i="19"/>
  <c r="F708" i="19"/>
  <c r="F707" i="19"/>
  <c r="F706" i="19"/>
  <c r="F705" i="19"/>
  <c r="F704" i="19"/>
  <c r="F703" i="19"/>
  <c r="F702" i="19"/>
  <c r="F701" i="19"/>
  <c r="F700" i="19"/>
  <c r="F699" i="19"/>
  <c r="F698" i="19"/>
  <c r="F697" i="19"/>
  <c r="F696" i="19"/>
  <c r="F695" i="19"/>
  <c r="F694" i="19"/>
  <c r="F693" i="19"/>
  <c r="F692" i="19"/>
  <c r="F691" i="19"/>
  <c r="F690" i="19"/>
  <c r="F689" i="19"/>
  <c r="F688" i="19"/>
  <c r="F687" i="19"/>
  <c r="F686" i="19"/>
  <c r="F685" i="19"/>
  <c r="F684" i="19"/>
  <c r="F683" i="19"/>
  <c r="F682" i="19"/>
  <c r="F681" i="19"/>
  <c r="F680" i="19"/>
  <c r="F679" i="19"/>
  <c r="F678" i="19"/>
  <c r="F677" i="19"/>
  <c r="F676" i="19"/>
  <c r="F675" i="19"/>
  <c r="F674" i="19"/>
  <c r="F673" i="19"/>
  <c r="F672" i="19"/>
  <c r="F671" i="19"/>
  <c r="F670" i="19"/>
  <c r="F669" i="19"/>
  <c r="F668" i="19"/>
  <c r="F667" i="19"/>
  <c r="F666" i="19"/>
  <c r="F665" i="19"/>
  <c r="F664" i="19"/>
  <c r="F663" i="19"/>
  <c r="F662" i="19"/>
  <c r="F661" i="19"/>
  <c r="F660" i="19"/>
  <c r="F659" i="19"/>
  <c r="F658" i="19"/>
  <c r="F657" i="19"/>
  <c r="F656" i="19"/>
  <c r="F655" i="19"/>
  <c r="F654" i="19"/>
  <c r="F653" i="19"/>
  <c r="F652" i="19"/>
  <c r="F651" i="19"/>
  <c r="F650" i="19"/>
  <c r="F649" i="19"/>
  <c r="F648" i="19"/>
  <c r="F647" i="19"/>
  <c r="F646" i="19"/>
  <c r="F645" i="19"/>
  <c r="F644" i="19"/>
  <c r="F643" i="19"/>
  <c r="F642" i="19"/>
  <c r="F641" i="19"/>
  <c r="F640" i="19"/>
  <c r="F639" i="19"/>
  <c r="F638" i="19"/>
  <c r="F637" i="19"/>
  <c r="F636" i="19"/>
  <c r="F635" i="19"/>
  <c r="F634" i="19"/>
  <c r="F633" i="19"/>
  <c r="F632" i="19"/>
  <c r="F631" i="19"/>
  <c r="F630" i="19"/>
  <c r="F629" i="19"/>
  <c r="F628" i="19"/>
  <c r="F627" i="19"/>
  <c r="F626" i="19"/>
  <c r="F625" i="19"/>
  <c r="F624" i="19"/>
  <c r="F623" i="19"/>
  <c r="F622" i="19"/>
  <c r="F621" i="19"/>
  <c r="F620" i="19"/>
  <c r="F619" i="19"/>
  <c r="F618" i="19"/>
  <c r="F617" i="19"/>
  <c r="F616" i="19"/>
  <c r="F615" i="19"/>
  <c r="F614" i="19"/>
  <c r="F613" i="19"/>
  <c r="F612" i="19"/>
  <c r="F611" i="19"/>
  <c r="F610" i="19"/>
  <c r="F609" i="19"/>
  <c r="F608" i="19"/>
  <c r="F607" i="19"/>
  <c r="F606" i="19"/>
  <c r="F605" i="19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  <c r="C3" i="19" l="1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186" i="19"/>
  <c r="C187" i="19"/>
  <c r="C188" i="19"/>
  <c r="C189" i="19"/>
  <c r="C190" i="19"/>
  <c r="C191" i="19"/>
  <c r="C192" i="19"/>
  <c r="C193" i="19"/>
  <c r="C194" i="19"/>
  <c r="C195" i="19"/>
  <c r="C196" i="19"/>
  <c r="C197" i="19"/>
  <c r="C198" i="19"/>
  <c r="C199" i="19"/>
  <c r="C200" i="19"/>
  <c r="C201" i="19"/>
  <c r="C202" i="19"/>
  <c r="C203" i="19"/>
  <c r="C204" i="19"/>
  <c r="C205" i="19"/>
  <c r="C206" i="19"/>
  <c r="C207" i="19"/>
  <c r="C208" i="19"/>
  <c r="C209" i="19"/>
  <c r="C210" i="19"/>
  <c r="C211" i="19"/>
  <c r="C212" i="19"/>
  <c r="C213" i="19"/>
  <c r="C214" i="19"/>
  <c r="C215" i="19"/>
  <c r="C216" i="19"/>
  <c r="C217" i="19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C230" i="19"/>
  <c r="C231" i="19"/>
  <c r="C232" i="19"/>
  <c r="C233" i="19"/>
  <c r="C234" i="19"/>
  <c r="C235" i="19"/>
  <c r="C236" i="19"/>
  <c r="C237" i="19"/>
  <c r="C238" i="19"/>
  <c r="C239" i="19"/>
  <c r="C240" i="19"/>
  <c r="C241" i="19"/>
  <c r="C242" i="19"/>
  <c r="C243" i="19"/>
  <c r="C244" i="19"/>
  <c r="C245" i="19"/>
  <c r="C246" i="19"/>
  <c r="C247" i="19"/>
  <c r="C248" i="19"/>
  <c r="C249" i="19"/>
  <c r="C250" i="19"/>
  <c r="C251" i="19"/>
  <c r="C252" i="19"/>
  <c r="C253" i="19"/>
  <c r="C254" i="19"/>
  <c r="C255" i="19"/>
  <c r="C256" i="19"/>
  <c r="C257" i="19"/>
  <c r="C258" i="19"/>
  <c r="C259" i="19"/>
  <c r="C260" i="19"/>
  <c r="C261" i="19"/>
  <c r="C262" i="19"/>
  <c r="C263" i="19"/>
  <c r="C264" i="19"/>
  <c r="C265" i="19"/>
  <c r="C266" i="19"/>
  <c r="C267" i="19"/>
  <c r="C268" i="19"/>
  <c r="C269" i="19"/>
  <c r="C270" i="19"/>
  <c r="C271" i="19"/>
  <c r="C272" i="19"/>
  <c r="C273" i="19"/>
  <c r="C274" i="19"/>
  <c r="C275" i="19"/>
  <c r="C276" i="19"/>
  <c r="C277" i="19"/>
  <c r="C278" i="19"/>
  <c r="C279" i="19"/>
  <c r="C280" i="19"/>
  <c r="C281" i="19"/>
  <c r="C282" i="19"/>
  <c r="C283" i="19"/>
  <c r="C284" i="19"/>
  <c r="C285" i="19"/>
  <c r="C286" i="19"/>
  <c r="C287" i="19"/>
  <c r="C288" i="19"/>
  <c r="C289" i="19"/>
  <c r="C290" i="19"/>
  <c r="C291" i="19"/>
  <c r="C292" i="19"/>
  <c r="C293" i="19"/>
  <c r="C294" i="19"/>
  <c r="C295" i="19"/>
  <c r="C296" i="19"/>
  <c r="C297" i="19"/>
  <c r="C298" i="19"/>
  <c r="C299" i="19"/>
  <c r="C300" i="19"/>
  <c r="C301" i="19"/>
  <c r="C302" i="19"/>
  <c r="C303" i="19"/>
  <c r="C304" i="19"/>
  <c r="C305" i="19"/>
  <c r="C306" i="19"/>
  <c r="C307" i="19"/>
  <c r="C308" i="19"/>
  <c r="C309" i="19"/>
  <c r="C310" i="19"/>
  <c r="C311" i="19"/>
  <c r="C312" i="19"/>
  <c r="C313" i="19"/>
  <c r="C314" i="19"/>
  <c r="C315" i="19"/>
  <c r="C316" i="19"/>
  <c r="C317" i="19"/>
  <c r="C318" i="19"/>
  <c r="C319" i="19"/>
  <c r="C320" i="19"/>
  <c r="C321" i="19"/>
  <c r="C322" i="19"/>
  <c r="C323" i="19"/>
  <c r="C324" i="19"/>
  <c r="C325" i="19"/>
  <c r="C326" i="19"/>
  <c r="C327" i="19"/>
  <c r="C328" i="19"/>
  <c r="C329" i="19"/>
  <c r="C330" i="19"/>
  <c r="C331" i="19"/>
  <c r="C332" i="19"/>
  <c r="C333" i="19"/>
  <c r="C334" i="19"/>
  <c r="C335" i="19"/>
  <c r="C336" i="19"/>
  <c r="C337" i="19"/>
  <c r="C338" i="19"/>
  <c r="C339" i="19"/>
  <c r="C340" i="19"/>
  <c r="C341" i="19"/>
  <c r="C342" i="19"/>
  <c r="C343" i="19"/>
  <c r="C344" i="19"/>
  <c r="C345" i="19"/>
  <c r="C346" i="19"/>
  <c r="C347" i="19"/>
  <c r="C348" i="19"/>
  <c r="C349" i="19"/>
  <c r="C350" i="19"/>
  <c r="C351" i="19"/>
  <c r="C352" i="19"/>
  <c r="C353" i="19"/>
  <c r="C354" i="19"/>
  <c r="C355" i="19"/>
  <c r="C356" i="19"/>
  <c r="C357" i="19"/>
  <c r="C358" i="19"/>
  <c r="C359" i="19"/>
  <c r="C360" i="19"/>
  <c r="C361" i="19"/>
  <c r="C771" i="19"/>
  <c r="C772" i="19"/>
  <c r="C773" i="19"/>
  <c r="C774" i="19"/>
  <c r="C775" i="19"/>
  <c r="C776" i="19"/>
  <c r="C777" i="19"/>
  <c r="C778" i="19"/>
  <c r="C779" i="19"/>
  <c r="C780" i="19"/>
  <c r="C781" i="19"/>
  <c r="C782" i="19"/>
  <c r="C783" i="19"/>
  <c r="C784" i="19"/>
  <c r="C785" i="19"/>
  <c r="C786" i="19"/>
  <c r="C787" i="19"/>
  <c r="C788" i="19"/>
  <c r="C789" i="19"/>
  <c r="C790" i="19"/>
  <c r="C791" i="19"/>
  <c r="C792" i="19"/>
  <c r="C793" i="19"/>
  <c r="C794" i="19"/>
  <c r="C795" i="19"/>
  <c r="C796" i="19"/>
  <c r="C797" i="19"/>
  <c r="C798" i="19"/>
  <c r="C799" i="19"/>
  <c r="C800" i="19"/>
  <c r="C801" i="19"/>
  <c r="C802" i="19"/>
  <c r="C803" i="19"/>
  <c r="C804" i="19"/>
  <c r="C805" i="19"/>
  <c r="C806" i="19"/>
  <c r="C807" i="19"/>
  <c r="C808" i="19"/>
  <c r="C809" i="19"/>
  <c r="C810" i="19"/>
  <c r="C811" i="19"/>
  <c r="C812" i="19"/>
  <c r="C813" i="19"/>
  <c r="C814" i="19"/>
  <c r="C815" i="19"/>
  <c r="C816" i="19"/>
  <c r="C817" i="19"/>
  <c r="C818" i="19"/>
  <c r="C819" i="19"/>
  <c r="C820" i="19"/>
  <c r="C821" i="19"/>
  <c r="C822" i="19"/>
  <c r="C823" i="19"/>
  <c r="C824" i="19"/>
  <c r="C825" i="19"/>
  <c r="C826" i="19"/>
  <c r="C827" i="19"/>
  <c r="C828" i="19"/>
  <c r="C829" i="19"/>
  <c r="C830" i="19"/>
  <c r="C831" i="19"/>
  <c r="C832" i="19"/>
  <c r="C833" i="19"/>
  <c r="C834" i="19"/>
  <c r="C835" i="19"/>
  <c r="C836" i="19"/>
  <c r="C837" i="19"/>
  <c r="C838" i="19"/>
  <c r="C839" i="19"/>
  <c r="C840" i="19"/>
  <c r="C841" i="19"/>
  <c r="C842" i="19"/>
  <c r="C843" i="19"/>
  <c r="C844" i="19"/>
  <c r="C845" i="19"/>
  <c r="C846" i="19"/>
  <c r="C847" i="19"/>
  <c r="C848" i="19"/>
  <c r="C849" i="19"/>
  <c r="C850" i="19"/>
  <c r="C851" i="19"/>
  <c r="C852" i="19"/>
  <c r="C853" i="19"/>
  <c r="C854" i="19"/>
  <c r="C855" i="19"/>
  <c r="C856" i="19"/>
  <c r="C857" i="19"/>
  <c r="C858" i="19"/>
  <c r="C859" i="19"/>
  <c r="C860" i="19"/>
  <c r="C861" i="19"/>
  <c r="C862" i="19"/>
  <c r="C863" i="19"/>
  <c r="C864" i="19"/>
  <c r="C865" i="19"/>
  <c r="C866" i="19"/>
  <c r="C867" i="19"/>
  <c r="C868" i="19"/>
  <c r="C644" i="19"/>
  <c r="C645" i="19"/>
  <c r="C646" i="19"/>
  <c r="C647" i="19"/>
  <c r="C648" i="19"/>
  <c r="C649" i="19"/>
  <c r="C650" i="19"/>
  <c r="C651" i="19"/>
  <c r="C652" i="19"/>
  <c r="C653" i="19"/>
  <c r="C654" i="19"/>
  <c r="C655" i="19"/>
  <c r="C656" i="19"/>
  <c r="C657" i="19"/>
  <c r="C658" i="19"/>
  <c r="C659" i="19"/>
  <c r="C660" i="19"/>
  <c r="C661" i="19"/>
  <c r="C662" i="19"/>
  <c r="C663" i="19"/>
  <c r="C664" i="19"/>
  <c r="C665" i="19"/>
  <c r="C666" i="19"/>
  <c r="C667" i="19"/>
  <c r="C668" i="19"/>
  <c r="C669" i="19"/>
  <c r="C670" i="19"/>
  <c r="C671" i="19"/>
  <c r="C672" i="19"/>
  <c r="C673" i="19"/>
  <c r="C674" i="19"/>
  <c r="C675" i="19"/>
  <c r="C676" i="19"/>
  <c r="C677" i="19"/>
  <c r="C678" i="19"/>
  <c r="C679" i="19"/>
  <c r="C680" i="19"/>
  <c r="C681" i="19"/>
  <c r="C682" i="19"/>
  <c r="C683" i="19"/>
  <c r="C684" i="19"/>
  <c r="C685" i="19"/>
  <c r="C686" i="19"/>
  <c r="C687" i="19"/>
  <c r="C688" i="19"/>
  <c r="C689" i="19"/>
  <c r="C690" i="19"/>
  <c r="C691" i="19"/>
  <c r="C692" i="19"/>
  <c r="C693" i="19"/>
  <c r="C694" i="19"/>
  <c r="C695" i="19"/>
  <c r="C696" i="19"/>
  <c r="C697" i="19"/>
  <c r="C698" i="19"/>
  <c r="C699" i="19"/>
  <c r="C700" i="19"/>
  <c r="C701" i="19"/>
  <c r="C702" i="19"/>
  <c r="C703" i="19"/>
  <c r="C704" i="19"/>
  <c r="C705" i="19"/>
  <c r="C706" i="19"/>
  <c r="C707" i="19"/>
  <c r="C708" i="19"/>
  <c r="C709" i="19"/>
  <c r="C710" i="19"/>
  <c r="C711" i="19"/>
  <c r="C712" i="19"/>
  <c r="C713" i="19"/>
  <c r="C714" i="19"/>
  <c r="C715" i="19"/>
  <c r="C716" i="19"/>
  <c r="C717" i="19"/>
  <c r="C718" i="19"/>
  <c r="C719" i="19"/>
  <c r="C720" i="19"/>
  <c r="C721" i="19"/>
  <c r="C722" i="19"/>
  <c r="C723" i="19"/>
  <c r="C724" i="19"/>
  <c r="C725" i="19"/>
  <c r="C726" i="19"/>
  <c r="C727" i="19"/>
  <c r="C728" i="19"/>
  <c r="C729" i="19"/>
  <c r="C730" i="19"/>
  <c r="C731" i="19"/>
  <c r="C732" i="19"/>
  <c r="C733" i="19"/>
  <c r="C734" i="19"/>
  <c r="C735" i="19"/>
  <c r="C736" i="19"/>
  <c r="C737" i="19"/>
  <c r="C738" i="19"/>
  <c r="C739" i="19"/>
  <c r="C740" i="19"/>
  <c r="C741" i="19"/>
  <c r="C742" i="19"/>
  <c r="C743" i="19"/>
  <c r="C744" i="19"/>
  <c r="C745" i="19"/>
  <c r="C746" i="19"/>
  <c r="C747" i="19"/>
  <c r="C748" i="19"/>
  <c r="C749" i="19"/>
  <c r="C750" i="19"/>
  <c r="C751" i="19"/>
  <c r="C752" i="19"/>
  <c r="C753" i="19"/>
  <c r="C754" i="19"/>
  <c r="C755" i="19"/>
  <c r="C756" i="19"/>
  <c r="C757" i="19"/>
  <c r="C758" i="19"/>
  <c r="C759" i="19"/>
  <c r="C760" i="19"/>
  <c r="C761" i="19"/>
  <c r="C762" i="19"/>
  <c r="C763" i="19"/>
  <c r="C764" i="19"/>
  <c r="C765" i="19"/>
  <c r="C766" i="19"/>
  <c r="C767" i="19"/>
  <c r="C768" i="19"/>
  <c r="C769" i="19"/>
  <c r="C770" i="19"/>
  <c r="C627" i="19"/>
  <c r="C628" i="19"/>
  <c r="C629" i="19"/>
  <c r="C630" i="19"/>
  <c r="C631" i="19"/>
  <c r="C632" i="19"/>
  <c r="C633" i="19"/>
  <c r="C634" i="19"/>
  <c r="C635" i="19"/>
  <c r="C636" i="19"/>
  <c r="C637" i="19"/>
  <c r="C638" i="19"/>
  <c r="C639" i="19"/>
  <c r="C640" i="19"/>
  <c r="C641" i="19"/>
  <c r="C642" i="19"/>
  <c r="C643" i="19"/>
  <c r="C618" i="19"/>
  <c r="C619" i="19"/>
  <c r="C620" i="19"/>
  <c r="C621" i="19"/>
  <c r="C622" i="19"/>
  <c r="C623" i="19"/>
  <c r="C624" i="19"/>
  <c r="C625" i="19"/>
  <c r="C626" i="19"/>
  <c r="C617" i="19"/>
  <c r="C586" i="19"/>
  <c r="C587" i="19"/>
  <c r="C588" i="19"/>
  <c r="C589" i="19"/>
  <c r="C590" i="19"/>
  <c r="C591" i="19"/>
  <c r="C592" i="19"/>
  <c r="C593" i="19"/>
  <c r="C594" i="19"/>
  <c r="C595" i="19"/>
  <c r="C596" i="19"/>
  <c r="C597" i="19"/>
  <c r="C598" i="19"/>
  <c r="C599" i="19"/>
  <c r="C600" i="19"/>
  <c r="C601" i="19"/>
  <c r="C602" i="19"/>
  <c r="C603" i="19"/>
  <c r="C604" i="19"/>
  <c r="C605" i="19"/>
  <c r="C606" i="19"/>
  <c r="C607" i="19"/>
  <c r="C608" i="19"/>
  <c r="C609" i="19"/>
  <c r="C610" i="19"/>
  <c r="C611" i="19"/>
  <c r="C612" i="19"/>
  <c r="C613" i="19"/>
  <c r="C614" i="19"/>
  <c r="C615" i="19"/>
  <c r="C616" i="19"/>
  <c r="C584" i="19"/>
  <c r="C585" i="19"/>
  <c r="C510" i="19"/>
  <c r="C511" i="19"/>
  <c r="C512" i="19"/>
  <c r="C513" i="19"/>
  <c r="C514" i="19"/>
  <c r="C515" i="19"/>
  <c r="C516" i="19"/>
  <c r="C517" i="19"/>
  <c r="C518" i="19"/>
  <c r="C519" i="19"/>
  <c r="C520" i="19"/>
  <c r="C521" i="19"/>
  <c r="C522" i="19"/>
  <c r="C523" i="19"/>
  <c r="C524" i="19"/>
  <c r="C525" i="19"/>
  <c r="C526" i="19"/>
  <c r="C527" i="19"/>
  <c r="C528" i="19"/>
  <c r="C529" i="19"/>
  <c r="C530" i="19"/>
  <c r="C531" i="19"/>
  <c r="C532" i="19"/>
  <c r="C533" i="19"/>
  <c r="C534" i="19"/>
  <c r="C535" i="19"/>
  <c r="C536" i="19"/>
  <c r="C537" i="19"/>
  <c r="C538" i="19"/>
  <c r="C539" i="19"/>
  <c r="C540" i="19"/>
  <c r="C541" i="19"/>
  <c r="C542" i="19"/>
  <c r="C543" i="19"/>
  <c r="C544" i="19"/>
  <c r="C545" i="19"/>
  <c r="C546" i="19"/>
  <c r="C547" i="19"/>
  <c r="C548" i="19"/>
  <c r="C549" i="19"/>
  <c r="C550" i="19"/>
  <c r="C551" i="19"/>
  <c r="C552" i="19"/>
  <c r="C553" i="19"/>
  <c r="C554" i="19"/>
  <c r="C555" i="19"/>
  <c r="C556" i="19"/>
  <c r="C557" i="19"/>
  <c r="C558" i="19"/>
  <c r="C559" i="19"/>
  <c r="C560" i="19"/>
  <c r="C561" i="19"/>
  <c r="C562" i="19"/>
  <c r="C563" i="19"/>
  <c r="C564" i="19"/>
  <c r="C565" i="19"/>
  <c r="C566" i="19"/>
  <c r="C567" i="19"/>
  <c r="C568" i="19"/>
  <c r="C569" i="19"/>
  <c r="C570" i="19"/>
  <c r="C571" i="19"/>
  <c r="C572" i="19"/>
  <c r="C573" i="19"/>
  <c r="C574" i="19"/>
  <c r="C575" i="19"/>
  <c r="C576" i="19"/>
  <c r="C577" i="19"/>
  <c r="C578" i="19"/>
  <c r="C579" i="19"/>
  <c r="C580" i="19"/>
  <c r="C581" i="19"/>
  <c r="C582" i="19"/>
  <c r="C583" i="19"/>
  <c r="L555" i="9" l="1"/>
  <c r="M555" i="9"/>
  <c r="N555" i="9"/>
  <c r="O555" i="9"/>
  <c r="P555" i="9"/>
  <c r="Q555" i="9"/>
  <c r="R555" i="9"/>
  <c r="S555" i="9"/>
  <c r="L556" i="9"/>
  <c r="M556" i="9"/>
  <c r="N556" i="9"/>
  <c r="O556" i="9"/>
  <c r="P556" i="9"/>
  <c r="Q556" i="9"/>
  <c r="R556" i="9"/>
  <c r="S556" i="9"/>
  <c r="L557" i="9"/>
  <c r="M557" i="9"/>
  <c r="N557" i="9"/>
  <c r="O557" i="9"/>
  <c r="P557" i="9"/>
  <c r="Q557" i="9"/>
  <c r="R557" i="9"/>
  <c r="S557" i="9"/>
  <c r="L558" i="9"/>
  <c r="M558" i="9"/>
  <c r="N558" i="9"/>
  <c r="O558" i="9"/>
  <c r="P558" i="9"/>
  <c r="Q558" i="9"/>
  <c r="R558" i="9"/>
  <c r="S558" i="9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K3" i="1"/>
  <c r="K4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C362" i="19" l="1"/>
  <c r="C363" i="19"/>
  <c r="C364" i="19"/>
  <c r="C365" i="19"/>
  <c r="C366" i="19"/>
  <c r="C367" i="19"/>
  <c r="C368" i="19"/>
  <c r="C369" i="19"/>
  <c r="C370" i="19"/>
  <c r="C371" i="19"/>
  <c r="C372" i="19"/>
  <c r="C373" i="19"/>
  <c r="C374" i="19"/>
  <c r="C375" i="19"/>
  <c r="C376" i="19"/>
  <c r="C377" i="19"/>
  <c r="C378" i="19"/>
  <c r="C379" i="19"/>
  <c r="C380" i="19"/>
  <c r="C381" i="19"/>
  <c r="C382" i="19"/>
  <c r="C383" i="19"/>
  <c r="C384" i="19"/>
  <c r="C385" i="19"/>
  <c r="C386" i="19"/>
  <c r="C387" i="19"/>
  <c r="C388" i="19"/>
  <c r="C389" i="19"/>
  <c r="C390" i="19"/>
  <c r="C391" i="19"/>
  <c r="C392" i="19"/>
  <c r="C393" i="19"/>
  <c r="C394" i="19"/>
  <c r="C395" i="19"/>
  <c r="C396" i="19"/>
  <c r="C397" i="19"/>
  <c r="C398" i="19"/>
  <c r="C399" i="19"/>
  <c r="C400" i="19"/>
  <c r="C401" i="19"/>
  <c r="C402" i="19"/>
  <c r="C403" i="19"/>
  <c r="C404" i="19"/>
  <c r="C405" i="19"/>
  <c r="C406" i="19"/>
  <c r="C407" i="19"/>
  <c r="C408" i="19"/>
  <c r="C409" i="19"/>
  <c r="C410" i="19"/>
  <c r="C411" i="19"/>
  <c r="C412" i="19"/>
  <c r="C413" i="19"/>
  <c r="C414" i="19"/>
  <c r="C415" i="19"/>
  <c r="C416" i="19"/>
  <c r="C417" i="19"/>
  <c r="C418" i="19"/>
  <c r="C419" i="19"/>
  <c r="C420" i="19"/>
  <c r="C421" i="19"/>
  <c r="C422" i="19"/>
  <c r="C423" i="19"/>
  <c r="C424" i="19"/>
  <c r="C425" i="19"/>
  <c r="C426" i="19"/>
  <c r="C427" i="19"/>
  <c r="C428" i="19"/>
  <c r="C429" i="19"/>
  <c r="C430" i="19"/>
  <c r="C431" i="19"/>
  <c r="C432" i="19"/>
  <c r="C433" i="19"/>
  <c r="C434" i="19"/>
  <c r="C435" i="19"/>
  <c r="C436" i="19"/>
  <c r="C437" i="19"/>
  <c r="C438" i="19"/>
  <c r="C439" i="19"/>
  <c r="C440" i="19"/>
  <c r="C441" i="19"/>
  <c r="C442" i="19"/>
  <c r="C443" i="19"/>
  <c r="C444" i="19"/>
  <c r="C445" i="19"/>
  <c r="C446" i="19"/>
  <c r="C447" i="19"/>
  <c r="C448" i="19"/>
  <c r="C449" i="19"/>
  <c r="C450" i="19"/>
  <c r="C451" i="19"/>
  <c r="C452" i="19"/>
  <c r="C453" i="19"/>
  <c r="C454" i="19"/>
  <c r="C455" i="19"/>
  <c r="C456" i="19"/>
  <c r="C457" i="19"/>
  <c r="C458" i="19"/>
  <c r="C459" i="19"/>
  <c r="C460" i="19"/>
  <c r="C461" i="19"/>
  <c r="C462" i="19"/>
  <c r="C463" i="19"/>
  <c r="C464" i="19"/>
  <c r="C465" i="19"/>
  <c r="C466" i="19"/>
  <c r="C467" i="19"/>
  <c r="C468" i="19"/>
  <c r="C469" i="19"/>
  <c r="C470" i="19"/>
  <c r="C471" i="19"/>
  <c r="C472" i="19"/>
  <c r="C473" i="19"/>
  <c r="C474" i="19"/>
  <c r="C475" i="19"/>
  <c r="C476" i="19"/>
  <c r="C477" i="19"/>
  <c r="C478" i="19"/>
  <c r="C479" i="19"/>
  <c r="C480" i="19"/>
  <c r="C481" i="19"/>
  <c r="C482" i="19"/>
  <c r="C483" i="19"/>
  <c r="C484" i="19"/>
  <c r="C485" i="19"/>
  <c r="C486" i="19"/>
  <c r="C487" i="19"/>
  <c r="C488" i="19"/>
  <c r="C489" i="19"/>
  <c r="C490" i="19"/>
  <c r="C491" i="19"/>
  <c r="C492" i="19"/>
  <c r="C493" i="19"/>
  <c r="C494" i="19"/>
  <c r="C495" i="19"/>
  <c r="C496" i="19"/>
  <c r="C497" i="19"/>
  <c r="C498" i="19"/>
  <c r="C499" i="19"/>
  <c r="C500" i="19"/>
  <c r="C501" i="19"/>
  <c r="C502" i="19"/>
  <c r="C503" i="19"/>
  <c r="C504" i="19"/>
  <c r="C505" i="19"/>
  <c r="C506" i="19"/>
  <c r="C507" i="19"/>
  <c r="C508" i="19"/>
  <c r="C509" i="19"/>
  <c r="L542" i="9" l="1"/>
  <c r="M542" i="9"/>
  <c r="N542" i="9"/>
  <c r="O542" i="9"/>
  <c r="P542" i="9"/>
  <c r="Q542" i="9"/>
  <c r="R542" i="9"/>
  <c r="S542" i="9"/>
  <c r="L543" i="9"/>
  <c r="M543" i="9"/>
  <c r="N543" i="9"/>
  <c r="O543" i="9"/>
  <c r="P543" i="9"/>
  <c r="Q543" i="9"/>
  <c r="R543" i="9"/>
  <c r="S543" i="9"/>
  <c r="L544" i="9"/>
  <c r="M544" i="9"/>
  <c r="N544" i="9"/>
  <c r="O544" i="9"/>
  <c r="P544" i="9"/>
  <c r="Q544" i="9"/>
  <c r="R544" i="9"/>
  <c r="S544" i="9"/>
  <c r="L545" i="9"/>
  <c r="M545" i="9"/>
  <c r="N545" i="9"/>
  <c r="O545" i="9"/>
  <c r="P545" i="9"/>
  <c r="Q545" i="9"/>
  <c r="R545" i="9"/>
  <c r="S545" i="9"/>
  <c r="L546" i="9"/>
  <c r="M546" i="9"/>
  <c r="N546" i="9"/>
  <c r="O546" i="9"/>
  <c r="P546" i="9"/>
  <c r="Q546" i="9"/>
  <c r="R546" i="9"/>
  <c r="S546" i="9"/>
  <c r="L547" i="9"/>
  <c r="M547" i="9"/>
  <c r="N547" i="9"/>
  <c r="O547" i="9"/>
  <c r="P547" i="9"/>
  <c r="Q547" i="9"/>
  <c r="R547" i="9"/>
  <c r="S547" i="9"/>
  <c r="L548" i="9"/>
  <c r="M548" i="9"/>
  <c r="N548" i="9"/>
  <c r="O548" i="9"/>
  <c r="P548" i="9"/>
  <c r="Q548" i="9"/>
  <c r="R548" i="9"/>
  <c r="S548" i="9"/>
  <c r="L549" i="9"/>
  <c r="M549" i="9"/>
  <c r="N549" i="9"/>
  <c r="O549" i="9"/>
  <c r="P549" i="9"/>
  <c r="Q549" i="9"/>
  <c r="R549" i="9"/>
  <c r="S549" i="9"/>
  <c r="L550" i="9"/>
  <c r="M550" i="9"/>
  <c r="N550" i="9"/>
  <c r="O550" i="9"/>
  <c r="P550" i="9"/>
  <c r="Q550" i="9"/>
  <c r="R550" i="9"/>
  <c r="S550" i="9"/>
  <c r="L551" i="9"/>
  <c r="M551" i="9"/>
  <c r="N551" i="9"/>
  <c r="O551" i="9"/>
  <c r="P551" i="9"/>
  <c r="Q551" i="9"/>
  <c r="R551" i="9"/>
  <c r="S551" i="9"/>
  <c r="L552" i="9"/>
  <c r="M552" i="9"/>
  <c r="N552" i="9"/>
  <c r="O552" i="9"/>
  <c r="P552" i="9"/>
  <c r="Q552" i="9"/>
  <c r="R552" i="9"/>
  <c r="S552" i="9"/>
  <c r="L553" i="9"/>
  <c r="M553" i="9"/>
  <c r="N553" i="9"/>
  <c r="O553" i="9"/>
  <c r="P553" i="9"/>
  <c r="Q553" i="9"/>
  <c r="R553" i="9"/>
  <c r="S553" i="9"/>
  <c r="L554" i="9"/>
  <c r="M554" i="9"/>
  <c r="N554" i="9"/>
  <c r="O554" i="9"/>
  <c r="P554" i="9"/>
  <c r="Q554" i="9"/>
  <c r="R554" i="9"/>
  <c r="S554" i="9"/>
  <c r="A3" i="1" l="1"/>
  <c r="L4" i="1"/>
  <c r="L5" i="1"/>
  <c r="L6" i="1"/>
  <c r="L7" i="1"/>
  <c r="L8" i="1"/>
  <c r="M8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M112" i="1" l="1"/>
  <c r="N112" i="1" s="1"/>
  <c r="M86" i="1"/>
  <c r="N86" i="1" s="1"/>
  <c r="M76" i="1"/>
  <c r="N76" i="1" s="1"/>
  <c r="M66" i="1"/>
  <c r="N66" i="1" s="1"/>
  <c r="M58" i="1"/>
  <c r="N58" i="1" s="1"/>
  <c r="M129" i="1"/>
  <c r="N129" i="1" s="1"/>
  <c r="M117" i="1"/>
  <c r="N117" i="1" s="1"/>
  <c r="M101" i="1"/>
  <c r="N101" i="1" s="1"/>
  <c r="M37" i="1"/>
  <c r="N37" i="1" s="1"/>
  <c r="M4" i="1"/>
  <c r="N4" i="1" s="1"/>
  <c r="L534" i="9" l="1"/>
  <c r="M534" i="9"/>
  <c r="N534" i="9"/>
  <c r="O534" i="9"/>
  <c r="P534" i="9"/>
  <c r="Q534" i="9"/>
  <c r="R534" i="9"/>
  <c r="S534" i="9"/>
  <c r="L535" i="9"/>
  <c r="M535" i="9"/>
  <c r="N535" i="9"/>
  <c r="O535" i="9"/>
  <c r="P535" i="9"/>
  <c r="Q535" i="9"/>
  <c r="R535" i="9"/>
  <c r="S535" i="9"/>
  <c r="L536" i="9"/>
  <c r="M536" i="9"/>
  <c r="N536" i="9"/>
  <c r="O536" i="9"/>
  <c r="P536" i="9"/>
  <c r="Q536" i="9"/>
  <c r="R536" i="9"/>
  <c r="S536" i="9"/>
  <c r="L537" i="9"/>
  <c r="M537" i="9"/>
  <c r="N537" i="9"/>
  <c r="O537" i="9"/>
  <c r="P537" i="9"/>
  <c r="Q537" i="9"/>
  <c r="R537" i="9"/>
  <c r="S537" i="9"/>
  <c r="L538" i="9"/>
  <c r="M538" i="9"/>
  <c r="N538" i="9"/>
  <c r="O538" i="9"/>
  <c r="P538" i="9"/>
  <c r="Q538" i="9"/>
  <c r="R538" i="9"/>
  <c r="S538" i="9"/>
  <c r="L539" i="9"/>
  <c r="M539" i="9"/>
  <c r="N539" i="9"/>
  <c r="O539" i="9"/>
  <c r="P539" i="9"/>
  <c r="Q539" i="9"/>
  <c r="R539" i="9"/>
  <c r="S539" i="9"/>
  <c r="L540" i="9"/>
  <c r="M540" i="9"/>
  <c r="N540" i="9"/>
  <c r="O540" i="9"/>
  <c r="P540" i="9"/>
  <c r="Q540" i="9"/>
  <c r="R540" i="9"/>
  <c r="S540" i="9"/>
  <c r="L541" i="9"/>
  <c r="M541" i="9"/>
  <c r="N541" i="9"/>
  <c r="O541" i="9"/>
  <c r="P541" i="9"/>
  <c r="Q541" i="9"/>
  <c r="R541" i="9"/>
  <c r="S541" i="9"/>
  <c r="L521" i="9" l="1"/>
  <c r="M521" i="9"/>
  <c r="N521" i="9"/>
  <c r="O521" i="9"/>
  <c r="P521" i="9"/>
  <c r="Q521" i="9"/>
  <c r="R521" i="9"/>
  <c r="S521" i="9"/>
  <c r="L522" i="9"/>
  <c r="M522" i="9"/>
  <c r="N522" i="9"/>
  <c r="O522" i="9"/>
  <c r="P522" i="9"/>
  <c r="Q522" i="9"/>
  <c r="R522" i="9"/>
  <c r="S522" i="9"/>
  <c r="L523" i="9"/>
  <c r="M523" i="9"/>
  <c r="N523" i="9"/>
  <c r="O523" i="9"/>
  <c r="P523" i="9"/>
  <c r="Q523" i="9"/>
  <c r="R523" i="9"/>
  <c r="S523" i="9"/>
  <c r="L524" i="9"/>
  <c r="M524" i="9"/>
  <c r="N524" i="9"/>
  <c r="O524" i="9"/>
  <c r="P524" i="9"/>
  <c r="Q524" i="9"/>
  <c r="R524" i="9"/>
  <c r="S524" i="9"/>
  <c r="L525" i="9"/>
  <c r="M525" i="9"/>
  <c r="N525" i="9"/>
  <c r="O525" i="9"/>
  <c r="P525" i="9"/>
  <c r="Q525" i="9"/>
  <c r="R525" i="9"/>
  <c r="S525" i="9"/>
  <c r="L526" i="9"/>
  <c r="M526" i="9"/>
  <c r="N526" i="9"/>
  <c r="O526" i="9"/>
  <c r="P526" i="9"/>
  <c r="Q526" i="9"/>
  <c r="R526" i="9"/>
  <c r="S526" i="9"/>
  <c r="L527" i="9"/>
  <c r="M527" i="9"/>
  <c r="N527" i="9"/>
  <c r="O527" i="9"/>
  <c r="P527" i="9"/>
  <c r="Q527" i="9"/>
  <c r="R527" i="9"/>
  <c r="S527" i="9"/>
  <c r="L528" i="9"/>
  <c r="M528" i="9"/>
  <c r="N528" i="9"/>
  <c r="O528" i="9"/>
  <c r="P528" i="9"/>
  <c r="Q528" i="9"/>
  <c r="R528" i="9"/>
  <c r="S528" i="9"/>
  <c r="L529" i="9"/>
  <c r="M529" i="9"/>
  <c r="N529" i="9"/>
  <c r="O529" i="9"/>
  <c r="P529" i="9"/>
  <c r="Q529" i="9"/>
  <c r="R529" i="9"/>
  <c r="S529" i="9"/>
  <c r="L530" i="9"/>
  <c r="M530" i="9"/>
  <c r="N530" i="9"/>
  <c r="O530" i="9"/>
  <c r="P530" i="9"/>
  <c r="Q530" i="9"/>
  <c r="R530" i="9"/>
  <c r="S530" i="9"/>
  <c r="L531" i="9"/>
  <c r="M531" i="9"/>
  <c r="N531" i="9"/>
  <c r="O531" i="9"/>
  <c r="P531" i="9"/>
  <c r="Q531" i="9"/>
  <c r="R531" i="9"/>
  <c r="S531" i="9"/>
  <c r="L532" i="9"/>
  <c r="M532" i="9"/>
  <c r="N532" i="9"/>
  <c r="O532" i="9"/>
  <c r="P532" i="9"/>
  <c r="Q532" i="9"/>
  <c r="R532" i="9"/>
  <c r="S532" i="9"/>
  <c r="L533" i="9"/>
  <c r="M533" i="9"/>
  <c r="N533" i="9"/>
  <c r="O533" i="9"/>
  <c r="P533" i="9"/>
  <c r="Q533" i="9"/>
  <c r="R533" i="9"/>
  <c r="S533" i="9"/>
  <c r="S77" i="1"/>
  <c r="P78" i="1"/>
  <c r="S78" i="1"/>
  <c r="S79" i="1"/>
  <c r="M79" i="1" l="1"/>
  <c r="N79" i="1" s="1"/>
  <c r="P79" i="1"/>
  <c r="M77" i="1"/>
  <c r="N77" i="1" s="1"/>
  <c r="M78" i="1"/>
  <c r="N78" i="1" s="1"/>
  <c r="P77" i="1"/>
  <c r="Q77" i="1" l="1"/>
  <c r="O77" i="1"/>
  <c r="O79" i="1"/>
  <c r="Q79" i="1"/>
  <c r="Q78" i="1"/>
  <c r="O78" i="1" l="1"/>
  <c r="L502" i="9" l="1"/>
  <c r="M502" i="9"/>
  <c r="N502" i="9"/>
  <c r="O502" i="9"/>
  <c r="P502" i="9"/>
  <c r="Q502" i="9"/>
  <c r="R502" i="9"/>
  <c r="S502" i="9"/>
  <c r="L503" i="9"/>
  <c r="M503" i="9"/>
  <c r="N503" i="9"/>
  <c r="O503" i="9"/>
  <c r="P503" i="9"/>
  <c r="Q503" i="9"/>
  <c r="R503" i="9"/>
  <c r="S503" i="9"/>
  <c r="L504" i="9"/>
  <c r="M504" i="9"/>
  <c r="N504" i="9"/>
  <c r="O504" i="9"/>
  <c r="P504" i="9"/>
  <c r="Q504" i="9"/>
  <c r="R504" i="9"/>
  <c r="S504" i="9"/>
  <c r="L505" i="9"/>
  <c r="M505" i="9"/>
  <c r="N505" i="9"/>
  <c r="O505" i="9"/>
  <c r="P505" i="9"/>
  <c r="Q505" i="9"/>
  <c r="R505" i="9"/>
  <c r="S505" i="9"/>
  <c r="L506" i="9"/>
  <c r="M506" i="9"/>
  <c r="N506" i="9"/>
  <c r="O506" i="9"/>
  <c r="P506" i="9"/>
  <c r="Q506" i="9"/>
  <c r="R506" i="9"/>
  <c r="S506" i="9"/>
  <c r="L507" i="9"/>
  <c r="M507" i="9"/>
  <c r="N507" i="9"/>
  <c r="O507" i="9"/>
  <c r="P507" i="9"/>
  <c r="Q507" i="9"/>
  <c r="R507" i="9"/>
  <c r="S507" i="9"/>
  <c r="L508" i="9"/>
  <c r="M508" i="9"/>
  <c r="N508" i="9"/>
  <c r="O508" i="9"/>
  <c r="P508" i="9"/>
  <c r="Q508" i="9"/>
  <c r="R508" i="9"/>
  <c r="S508" i="9"/>
  <c r="L509" i="9"/>
  <c r="M509" i="9"/>
  <c r="N509" i="9"/>
  <c r="O509" i="9"/>
  <c r="P509" i="9"/>
  <c r="Q509" i="9"/>
  <c r="R509" i="9"/>
  <c r="S509" i="9"/>
  <c r="L510" i="9"/>
  <c r="M510" i="9"/>
  <c r="N510" i="9"/>
  <c r="O510" i="9"/>
  <c r="P510" i="9"/>
  <c r="Q510" i="9"/>
  <c r="R510" i="9"/>
  <c r="S510" i="9"/>
  <c r="L511" i="9"/>
  <c r="M511" i="9"/>
  <c r="N511" i="9"/>
  <c r="O511" i="9"/>
  <c r="P511" i="9"/>
  <c r="Q511" i="9"/>
  <c r="R511" i="9"/>
  <c r="S511" i="9"/>
  <c r="L512" i="9"/>
  <c r="M512" i="9"/>
  <c r="N512" i="9"/>
  <c r="O512" i="9"/>
  <c r="P512" i="9"/>
  <c r="Q512" i="9"/>
  <c r="R512" i="9"/>
  <c r="S512" i="9"/>
  <c r="L513" i="9"/>
  <c r="M513" i="9"/>
  <c r="N513" i="9"/>
  <c r="O513" i="9"/>
  <c r="P513" i="9"/>
  <c r="Q513" i="9"/>
  <c r="R513" i="9"/>
  <c r="S513" i="9"/>
  <c r="L514" i="9"/>
  <c r="M514" i="9"/>
  <c r="N514" i="9"/>
  <c r="O514" i="9"/>
  <c r="P514" i="9"/>
  <c r="Q514" i="9"/>
  <c r="R514" i="9"/>
  <c r="S514" i="9"/>
  <c r="L515" i="9"/>
  <c r="M515" i="9"/>
  <c r="N515" i="9"/>
  <c r="O515" i="9"/>
  <c r="P515" i="9"/>
  <c r="Q515" i="9"/>
  <c r="R515" i="9"/>
  <c r="S515" i="9"/>
  <c r="L516" i="9"/>
  <c r="M516" i="9"/>
  <c r="N516" i="9"/>
  <c r="O516" i="9"/>
  <c r="P516" i="9"/>
  <c r="Q516" i="9"/>
  <c r="R516" i="9"/>
  <c r="S516" i="9"/>
  <c r="L517" i="9"/>
  <c r="M517" i="9"/>
  <c r="N517" i="9"/>
  <c r="O517" i="9"/>
  <c r="P517" i="9"/>
  <c r="Q517" i="9"/>
  <c r="R517" i="9"/>
  <c r="S517" i="9"/>
  <c r="L518" i="9"/>
  <c r="M518" i="9"/>
  <c r="N518" i="9"/>
  <c r="O518" i="9"/>
  <c r="P518" i="9"/>
  <c r="Q518" i="9"/>
  <c r="R518" i="9"/>
  <c r="S518" i="9"/>
  <c r="L519" i="9"/>
  <c r="M519" i="9"/>
  <c r="N519" i="9"/>
  <c r="O519" i="9"/>
  <c r="P519" i="9"/>
  <c r="Q519" i="9"/>
  <c r="R519" i="9"/>
  <c r="S519" i="9"/>
  <c r="L520" i="9"/>
  <c r="M520" i="9"/>
  <c r="N520" i="9"/>
  <c r="O520" i="9"/>
  <c r="P520" i="9"/>
  <c r="Q520" i="9"/>
  <c r="R520" i="9"/>
  <c r="S520" i="9"/>
  <c r="S71" i="1"/>
  <c r="S130" i="1"/>
  <c r="P72" i="1"/>
  <c r="S72" i="1"/>
  <c r="S73" i="1"/>
  <c r="S74" i="1"/>
  <c r="P75" i="1"/>
  <c r="S75" i="1"/>
  <c r="P76" i="1"/>
  <c r="S76" i="1"/>
  <c r="M71" i="1" l="1"/>
  <c r="N71" i="1" s="1"/>
  <c r="M73" i="1"/>
  <c r="N73" i="1" s="1"/>
  <c r="M75" i="1"/>
  <c r="N75" i="1" s="1"/>
  <c r="M74" i="1"/>
  <c r="N74" i="1" s="1"/>
  <c r="M72" i="1"/>
  <c r="N72" i="1" s="1"/>
  <c r="P71" i="1"/>
  <c r="P73" i="1"/>
  <c r="P74" i="1"/>
  <c r="M130" i="1"/>
  <c r="N130" i="1" s="1"/>
  <c r="P130" i="1"/>
  <c r="C2" i="19"/>
  <c r="Q71" i="1" l="1"/>
  <c r="Q74" i="1"/>
  <c r="Q72" i="1"/>
  <c r="Q73" i="1"/>
  <c r="O130" i="1"/>
  <c r="Q76" i="1"/>
  <c r="Q75" i="1"/>
  <c r="O71" i="1"/>
  <c r="Q130" i="1"/>
  <c r="T2" i="19"/>
  <c r="U2" i="19"/>
  <c r="V2" i="19"/>
  <c r="W2" i="19"/>
  <c r="X2" i="19"/>
  <c r="Y2" i="19"/>
  <c r="O75" i="1" l="1"/>
  <c r="O73" i="1"/>
  <c r="O76" i="1"/>
  <c r="O72" i="1"/>
  <c r="O74" i="1"/>
  <c r="M111" i="1"/>
  <c r="N111" i="1" s="1"/>
  <c r="M51" i="1"/>
  <c r="N51" i="1" s="1"/>
  <c r="M92" i="1"/>
  <c r="N92" i="1" s="1"/>
  <c r="M17" i="1"/>
  <c r="N17" i="1" s="1"/>
  <c r="L3" i="1"/>
  <c r="M3" i="1" s="1"/>
  <c r="M16" i="1"/>
  <c r="N16" i="1" s="1"/>
  <c r="O17" i="1" l="1"/>
  <c r="O16" i="1"/>
  <c r="O92" i="1"/>
  <c r="O111" i="1"/>
  <c r="O51" i="1"/>
  <c r="M89" i="1"/>
  <c r="N89" i="1" s="1"/>
  <c r="M126" i="1"/>
  <c r="N126" i="1" s="1"/>
  <c r="M62" i="1"/>
  <c r="N62" i="1" s="1"/>
  <c r="M118" i="1"/>
  <c r="N118" i="1" s="1"/>
  <c r="M85" i="1"/>
  <c r="N85" i="1" s="1"/>
  <c r="M124" i="1"/>
  <c r="N124" i="1" s="1"/>
  <c r="M22" i="1"/>
  <c r="N22" i="1" s="1"/>
  <c r="M24" i="1"/>
  <c r="N24" i="1" s="1"/>
  <c r="M9" i="1"/>
  <c r="N9" i="1" s="1"/>
  <c r="M116" i="1"/>
  <c r="N116" i="1" s="1"/>
  <c r="M29" i="1"/>
  <c r="N29" i="1" s="1"/>
  <c r="M6" i="1"/>
  <c r="N6" i="1" s="1"/>
  <c r="M11" i="1"/>
  <c r="N11" i="1" s="1"/>
  <c r="M13" i="1"/>
  <c r="N13" i="1" s="1"/>
  <c r="M14" i="1"/>
  <c r="N14" i="1" s="1"/>
  <c r="M88" i="1"/>
  <c r="N88" i="1" s="1"/>
  <c r="N3" i="1"/>
  <c r="M95" i="1"/>
  <c r="N95" i="1" s="1"/>
  <c r="M44" i="1"/>
  <c r="N44" i="1" s="1"/>
  <c r="M110" i="1"/>
  <c r="N110" i="1" s="1"/>
  <c r="M53" i="1"/>
  <c r="N53" i="1" s="1"/>
  <c r="M83" i="1"/>
  <c r="N83" i="1" s="1"/>
  <c r="M67" i="1"/>
  <c r="N67" i="1" s="1"/>
  <c r="M100" i="1"/>
  <c r="N100" i="1" s="1"/>
  <c r="M127" i="1"/>
  <c r="N127" i="1" s="1"/>
  <c r="M131" i="1"/>
  <c r="N131" i="1" s="1"/>
  <c r="M26" i="1"/>
  <c r="N26" i="1" s="1"/>
  <c r="M31" i="1"/>
  <c r="N31" i="1" s="1"/>
  <c r="M94" i="1"/>
  <c r="N94" i="1" s="1"/>
  <c r="M36" i="1"/>
  <c r="N36" i="1" s="1"/>
  <c r="M49" i="1"/>
  <c r="N49" i="1" s="1"/>
  <c r="M54" i="1"/>
  <c r="N54" i="1" s="1"/>
  <c r="N8" i="1"/>
  <c r="M65" i="1"/>
  <c r="N65" i="1" s="1"/>
  <c r="M38" i="1"/>
  <c r="N38" i="1" s="1"/>
  <c r="M30" i="1"/>
  <c r="N30" i="1" s="1"/>
  <c r="M98" i="1"/>
  <c r="N98" i="1" s="1"/>
  <c r="M43" i="1"/>
  <c r="N43" i="1" s="1"/>
  <c r="M56" i="1"/>
  <c r="N56" i="1" s="1"/>
  <c r="M80" i="1"/>
  <c r="N80" i="1" s="1"/>
  <c r="M64" i="1"/>
  <c r="N64" i="1" s="1"/>
  <c r="M69" i="1"/>
  <c r="N69" i="1" s="1"/>
  <c r="M18" i="1"/>
  <c r="N18" i="1" s="1"/>
  <c r="M91" i="1"/>
  <c r="N91" i="1" s="1"/>
  <c r="M33" i="1"/>
  <c r="N33" i="1" s="1"/>
  <c r="M48" i="1"/>
  <c r="N48" i="1" s="1"/>
  <c r="M10" i="1"/>
  <c r="N10" i="1" s="1"/>
  <c r="M119" i="1"/>
  <c r="N119" i="1" s="1"/>
  <c r="M27" i="1"/>
  <c r="N27" i="1" s="1"/>
  <c r="M97" i="1"/>
  <c r="N97" i="1" s="1"/>
  <c r="M45" i="1"/>
  <c r="N45" i="1" s="1"/>
  <c r="M115" i="1"/>
  <c r="N115" i="1" s="1"/>
  <c r="M123" i="1"/>
  <c r="N123" i="1" s="1"/>
  <c r="M19" i="1"/>
  <c r="N19" i="1" s="1"/>
  <c r="M23" i="1"/>
  <c r="N23" i="1" s="1"/>
  <c r="M25" i="1"/>
  <c r="N25" i="1" s="1"/>
  <c r="M93" i="1"/>
  <c r="N93" i="1" s="1"/>
  <c r="M41" i="1"/>
  <c r="N41" i="1" s="1"/>
  <c r="M47" i="1"/>
  <c r="N47" i="1" s="1"/>
  <c r="M5" i="1"/>
  <c r="N5" i="1" s="1"/>
  <c r="M61" i="1"/>
  <c r="N61" i="1" s="1"/>
  <c r="M122" i="1"/>
  <c r="N122" i="1" s="1"/>
  <c r="M12" i="1"/>
  <c r="N12" i="1" s="1"/>
  <c r="M35" i="1"/>
  <c r="N35" i="1" s="1"/>
  <c r="M96" i="1"/>
  <c r="N96" i="1" s="1"/>
  <c r="M40" i="1"/>
  <c r="N40" i="1" s="1"/>
  <c r="M46" i="1"/>
  <c r="N46" i="1" s="1"/>
  <c r="M108" i="1"/>
  <c r="N108" i="1" s="1"/>
  <c r="M109" i="1"/>
  <c r="N109" i="1" s="1"/>
  <c r="M59" i="1"/>
  <c r="N59" i="1" s="1"/>
  <c r="M81" i="1"/>
  <c r="N81" i="1" s="1"/>
  <c r="M70" i="1"/>
  <c r="N70" i="1" s="1"/>
  <c r="M20" i="1"/>
  <c r="N20" i="1" s="1"/>
  <c r="M21" i="1"/>
  <c r="N21" i="1" s="1"/>
  <c r="M87" i="1"/>
  <c r="N87" i="1" s="1"/>
  <c r="M15" i="1"/>
  <c r="N15" i="1" s="1"/>
  <c r="M34" i="1"/>
  <c r="N34" i="1" s="1"/>
  <c r="M102" i="1"/>
  <c r="N102" i="1" s="1"/>
  <c r="M104" i="1"/>
  <c r="N104" i="1" s="1"/>
  <c r="M106" i="1"/>
  <c r="N106" i="1" s="1"/>
  <c r="M107" i="1"/>
  <c r="N107" i="1" s="1"/>
  <c r="M50" i="1"/>
  <c r="N50" i="1" s="1"/>
  <c r="M55" i="1"/>
  <c r="N55" i="1" s="1"/>
  <c r="M113" i="1"/>
  <c r="N113" i="1" s="1"/>
  <c r="M60" i="1"/>
  <c r="N60" i="1" s="1"/>
  <c r="M90" i="1"/>
  <c r="N90" i="1" s="1"/>
  <c r="M42" i="1"/>
  <c r="N42" i="1" s="1"/>
  <c r="M128" i="1"/>
  <c r="N128" i="1" s="1"/>
  <c r="M7" i="1"/>
  <c r="N7" i="1" s="1"/>
  <c r="M114" i="1"/>
  <c r="N114" i="1" s="1"/>
  <c r="M121" i="1"/>
  <c r="N121" i="1" s="1"/>
  <c r="M68" i="1"/>
  <c r="N68" i="1" s="1"/>
  <c r="M28" i="1"/>
  <c r="N28" i="1" s="1"/>
  <c r="M63" i="1"/>
  <c r="N63" i="1" s="1"/>
  <c r="M125" i="1"/>
  <c r="N125" i="1" s="1"/>
  <c r="M32" i="1"/>
  <c r="N32" i="1" s="1"/>
  <c r="M39" i="1"/>
  <c r="N39" i="1" s="1"/>
  <c r="M103" i="1"/>
  <c r="N103" i="1" s="1"/>
  <c r="M52" i="1"/>
  <c r="N52" i="1" s="1"/>
  <c r="M57" i="1"/>
  <c r="N57" i="1" s="1"/>
  <c r="M120" i="1"/>
  <c r="N120" i="1" s="1"/>
  <c r="M99" i="1"/>
  <c r="N99" i="1" s="1"/>
  <c r="M105" i="1"/>
  <c r="N105" i="1" s="1"/>
  <c r="M82" i="1"/>
  <c r="N82" i="1" s="1"/>
  <c r="M84" i="1"/>
  <c r="N84" i="1" s="1"/>
  <c r="O121" i="1" l="1"/>
  <c r="O104" i="1"/>
  <c r="O34" i="1"/>
  <c r="O12" i="1"/>
  <c r="O119" i="1"/>
  <c r="O86" i="1"/>
  <c r="O85" i="1"/>
  <c r="O89" i="1"/>
  <c r="O105" i="1"/>
  <c r="O57" i="1"/>
  <c r="O103" i="1"/>
  <c r="O63" i="1"/>
  <c r="O128" i="1"/>
  <c r="O90" i="1"/>
  <c r="O15" i="1"/>
  <c r="O21" i="1"/>
  <c r="O40" i="1"/>
  <c r="O122" i="1"/>
  <c r="O93" i="1"/>
  <c r="O27" i="1"/>
  <c r="O43" i="1"/>
  <c r="O8" i="1"/>
  <c r="O49" i="1"/>
  <c r="O36" i="1"/>
  <c r="O94" i="1"/>
  <c r="O26" i="1"/>
  <c r="O83" i="1"/>
  <c r="O53" i="1"/>
  <c r="O29" i="1"/>
  <c r="O24" i="1"/>
  <c r="O118" i="1"/>
  <c r="O37" i="1"/>
  <c r="O28" i="1"/>
  <c r="O101" i="1"/>
  <c r="O60" i="1"/>
  <c r="O107" i="1"/>
  <c r="O4" i="1"/>
  <c r="O25" i="1"/>
  <c r="O45" i="1"/>
  <c r="O91" i="1"/>
  <c r="O18" i="1"/>
  <c r="O67" i="1"/>
  <c r="O6" i="1"/>
  <c r="O82" i="1"/>
  <c r="O120" i="1"/>
  <c r="O39" i="1"/>
  <c r="O32" i="1"/>
  <c r="O125" i="1"/>
  <c r="O114" i="1"/>
  <c r="O113" i="1"/>
  <c r="O106" i="1"/>
  <c r="O102" i="1"/>
  <c r="O87" i="1"/>
  <c r="O59" i="1"/>
  <c r="O109" i="1"/>
  <c r="O35" i="1"/>
  <c r="O19" i="1"/>
  <c r="O112" i="1"/>
  <c r="O97" i="1"/>
  <c r="O48" i="1"/>
  <c r="O33" i="1"/>
  <c r="O80" i="1"/>
  <c r="O30" i="1"/>
  <c r="O38" i="1"/>
  <c r="O54" i="1"/>
  <c r="O127" i="1"/>
  <c r="O44" i="1"/>
  <c r="O3" i="1"/>
  <c r="O14" i="1"/>
  <c r="O116" i="1"/>
  <c r="O124" i="1"/>
  <c r="O62" i="1"/>
  <c r="O52" i="1"/>
  <c r="O50" i="1"/>
  <c r="O58" i="1"/>
  <c r="O46" i="1"/>
  <c r="O96" i="1"/>
  <c r="O5" i="1"/>
  <c r="O41" i="1"/>
  <c r="O23" i="1"/>
  <c r="O129" i="1"/>
  <c r="O64" i="1"/>
  <c r="O65" i="1"/>
  <c r="O95" i="1"/>
  <c r="O13" i="1"/>
  <c r="O84" i="1"/>
  <c r="O99" i="1"/>
  <c r="O68" i="1"/>
  <c r="O7" i="1"/>
  <c r="O42" i="1"/>
  <c r="O117" i="1"/>
  <c r="O55" i="1"/>
  <c r="O20" i="1"/>
  <c r="O70" i="1"/>
  <c r="O81" i="1"/>
  <c r="O108" i="1"/>
  <c r="O61" i="1"/>
  <c r="O47" i="1"/>
  <c r="O123" i="1"/>
  <c r="O115" i="1"/>
  <c r="O10" i="1"/>
  <c r="O69" i="1"/>
  <c r="O56" i="1"/>
  <c r="O98" i="1"/>
  <c r="O66" i="1"/>
  <c r="O31" i="1"/>
  <c r="O131" i="1"/>
  <c r="O100" i="1"/>
  <c r="O110" i="1"/>
  <c r="O88" i="1"/>
  <c r="O11" i="1"/>
  <c r="O9" i="1"/>
  <c r="O22" i="1"/>
  <c r="O126" i="1"/>
  <c r="Q131" i="1"/>
  <c r="Q86" i="1"/>
  <c r="Q12" i="1"/>
  <c r="Q87" i="1"/>
  <c r="P87" i="1"/>
  <c r="Q13" i="1"/>
  <c r="P13" i="1"/>
  <c r="Q14" i="1"/>
  <c r="P14" i="1"/>
  <c r="Q15" i="1"/>
  <c r="P15" i="1"/>
  <c r="Q16" i="1"/>
  <c r="P16" i="1"/>
  <c r="Q88" i="1"/>
  <c r="Q3" i="1"/>
  <c r="P3" i="1"/>
  <c r="Q17" i="1"/>
  <c r="P17" i="1"/>
  <c r="Q4" i="1"/>
  <c r="P4" i="1"/>
  <c r="Q18" i="1"/>
  <c r="P124" i="1"/>
  <c r="Q19" i="1"/>
  <c r="P19" i="1"/>
  <c r="Q20" i="1"/>
  <c r="Q89" i="1"/>
  <c r="P21" i="1"/>
  <c r="P22" i="1"/>
  <c r="Q90" i="1"/>
  <c r="P90" i="1"/>
  <c r="P23" i="1"/>
  <c r="P24" i="1"/>
  <c r="Q25" i="1"/>
  <c r="P25" i="1"/>
  <c r="Q91" i="1"/>
  <c r="P91" i="1"/>
  <c r="Q92" i="1"/>
  <c r="P92" i="1"/>
  <c r="Q28" i="1"/>
  <c r="P28" i="1"/>
  <c r="Q30" i="1"/>
  <c r="P30" i="1"/>
  <c r="Q31" i="1"/>
  <c r="P31" i="1"/>
  <c r="P33" i="1"/>
  <c r="Q93" i="1"/>
  <c r="P93" i="1"/>
  <c r="P94" i="1"/>
  <c r="P35" i="1"/>
  <c r="Q95" i="1"/>
  <c r="P95" i="1"/>
  <c r="P36" i="1"/>
  <c r="Q96" i="1"/>
  <c r="P96" i="1"/>
  <c r="Q37" i="1"/>
  <c r="P37" i="1"/>
  <c r="Q97" i="1"/>
  <c r="P97" i="1"/>
  <c r="Q38" i="1"/>
  <c r="P38" i="1"/>
  <c r="P100" i="1"/>
  <c r="Q100" i="1"/>
  <c r="P101" i="1"/>
  <c r="Q127" i="1"/>
  <c r="P127" i="1"/>
  <c r="Q40" i="1"/>
  <c r="P40" i="1"/>
  <c r="Q41" i="1"/>
  <c r="P41" i="1"/>
  <c r="P102" i="1"/>
  <c r="Q102" i="1"/>
  <c r="Q44" i="1"/>
  <c r="P44" i="1"/>
  <c r="P106" i="1"/>
  <c r="Q106" i="1"/>
  <c r="P45" i="1"/>
  <c r="Q45" i="1"/>
  <c r="P46" i="1"/>
  <c r="Q46" i="1"/>
  <c r="P47" i="1"/>
  <c r="Q47" i="1"/>
  <c r="Q108" i="1"/>
  <c r="P108" i="1"/>
  <c r="Q48" i="1"/>
  <c r="P48" i="1"/>
  <c r="P109" i="1"/>
  <c r="Q50" i="1"/>
  <c r="P50" i="1"/>
  <c r="Q52" i="1"/>
  <c r="P52" i="1"/>
  <c r="Q112" i="1"/>
  <c r="P112" i="1"/>
  <c r="Q128" i="1"/>
  <c r="P128" i="1"/>
  <c r="Q129" i="1"/>
  <c r="P129" i="1"/>
  <c r="Q7" i="1"/>
  <c r="P7" i="1"/>
  <c r="Q57" i="1"/>
  <c r="P57" i="1"/>
  <c r="Q58" i="1"/>
  <c r="P58" i="1"/>
  <c r="Q115" i="1"/>
  <c r="P115" i="1"/>
  <c r="Q9" i="1"/>
  <c r="P9" i="1"/>
  <c r="Q59" i="1"/>
  <c r="P59" i="1"/>
  <c r="Q10" i="1"/>
  <c r="P10" i="1"/>
  <c r="Q80" i="1"/>
  <c r="P80" i="1"/>
  <c r="Q117" i="1"/>
  <c r="P117" i="1"/>
  <c r="Q62" i="1"/>
  <c r="P62" i="1"/>
  <c r="Q63" i="1"/>
  <c r="P63" i="1"/>
  <c r="Q82" i="1"/>
  <c r="P82" i="1"/>
  <c r="P119" i="1"/>
  <c r="P65" i="1"/>
  <c r="Q66" i="1"/>
  <c r="P66" i="1"/>
  <c r="Q120" i="1"/>
  <c r="P120" i="1"/>
  <c r="P67" i="1"/>
  <c r="Q121" i="1"/>
  <c r="P121" i="1"/>
  <c r="P68" i="1"/>
  <c r="P122" i="1"/>
  <c r="Q125" i="1"/>
  <c r="P125" i="1"/>
  <c r="Q69" i="1"/>
  <c r="P69" i="1"/>
  <c r="Q84" i="1"/>
  <c r="P84" i="1"/>
  <c r="Q123" i="1"/>
  <c r="Q70" i="1"/>
  <c r="Q85" i="1"/>
  <c r="Q81" i="1" l="1"/>
  <c r="P81" i="1"/>
  <c r="Q60" i="1"/>
  <c r="P60" i="1"/>
  <c r="Q116" i="1"/>
  <c r="P116" i="1"/>
  <c r="Q110" i="1"/>
  <c r="P110" i="1"/>
  <c r="P85" i="1"/>
  <c r="Q68" i="1"/>
  <c r="Q114" i="1"/>
  <c r="P114" i="1"/>
  <c r="Q56" i="1"/>
  <c r="P56" i="1"/>
  <c r="Q53" i="1"/>
  <c r="P53" i="1"/>
  <c r="P42" i="1"/>
  <c r="Q42" i="1"/>
  <c r="Q34" i="1"/>
  <c r="P34" i="1"/>
  <c r="P70" i="1"/>
  <c r="P123" i="1"/>
  <c r="Q122" i="1"/>
  <c r="Q83" i="1"/>
  <c r="P83" i="1"/>
  <c r="Q65" i="1"/>
  <c r="Q119" i="1"/>
  <c r="Q118" i="1"/>
  <c r="Q61" i="1"/>
  <c r="Q8" i="1"/>
  <c r="Q6" i="1"/>
  <c r="Q5" i="1"/>
  <c r="Q113" i="1"/>
  <c r="Q55" i="1"/>
  <c r="Q54" i="1"/>
  <c r="Q111" i="1"/>
  <c r="Q51" i="1"/>
  <c r="Q49" i="1"/>
  <c r="Q64" i="1"/>
  <c r="P64" i="1"/>
  <c r="Q67" i="1"/>
  <c r="P98" i="1"/>
  <c r="Q98" i="1"/>
  <c r="P118" i="1"/>
  <c r="P61" i="1"/>
  <c r="P8" i="1"/>
  <c r="P6" i="1"/>
  <c r="P5" i="1"/>
  <c r="P113" i="1"/>
  <c r="P55" i="1"/>
  <c r="P54" i="1"/>
  <c r="P111" i="1"/>
  <c r="P51" i="1"/>
  <c r="P49" i="1"/>
  <c r="Q105" i="1"/>
  <c r="P105" i="1"/>
  <c r="Q103" i="1"/>
  <c r="P103" i="1"/>
  <c r="Q39" i="1"/>
  <c r="P39" i="1"/>
  <c r="Q99" i="1"/>
  <c r="P99" i="1"/>
  <c r="Q109" i="1"/>
  <c r="Q101" i="1"/>
  <c r="Q107" i="1"/>
  <c r="P107" i="1"/>
  <c r="Q43" i="1"/>
  <c r="P43" i="1"/>
  <c r="Q104" i="1"/>
  <c r="P104" i="1"/>
  <c r="Q126" i="1"/>
  <c r="P126" i="1"/>
  <c r="Q36" i="1"/>
  <c r="Q35" i="1"/>
  <c r="Q94" i="1"/>
  <c r="Q32" i="1"/>
  <c r="P32" i="1"/>
  <c r="Q29" i="1"/>
  <c r="Q27" i="1"/>
  <c r="Q26" i="1"/>
  <c r="Q33" i="1"/>
  <c r="P29" i="1"/>
  <c r="P27" i="1"/>
  <c r="P26" i="1"/>
  <c r="Q24" i="1"/>
  <c r="Q23" i="1"/>
  <c r="Q22" i="1"/>
  <c r="Q21" i="1"/>
  <c r="P89" i="1"/>
  <c r="P20" i="1"/>
  <c r="Q124" i="1"/>
  <c r="P18" i="1"/>
  <c r="P88" i="1"/>
  <c r="P12" i="1"/>
  <c r="P86" i="1"/>
  <c r="P131" i="1"/>
  <c r="S3" i="1" l="1"/>
  <c r="L500" i="9"/>
  <c r="M500" i="9"/>
  <c r="N500" i="9"/>
  <c r="O500" i="9"/>
  <c r="P500" i="9"/>
  <c r="Q500" i="9"/>
  <c r="R500" i="9"/>
  <c r="S500" i="9"/>
  <c r="L501" i="9"/>
  <c r="M501" i="9"/>
  <c r="N501" i="9"/>
  <c r="O501" i="9"/>
  <c r="P501" i="9"/>
  <c r="Q501" i="9"/>
  <c r="R501" i="9"/>
  <c r="S501" i="9"/>
  <c r="Q11" i="1" l="1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4" i="9"/>
  <c r="S26" i="1"/>
  <c r="S34" i="1"/>
  <c r="S54" i="1"/>
  <c r="S94" i="1"/>
  <c r="S8" i="1"/>
  <c r="S58" i="1"/>
  <c r="S27" i="1"/>
  <c r="S115" i="1"/>
  <c r="S64" i="1"/>
  <c r="S92" i="1"/>
  <c r="S112" i="1"/>
  <c r="S46" i="1"/>
  <c r="S22" i="1"/>
  <c r="S90" i="1"/>
  <c r="S9" i="1"/>
  <c r="S11" i="1"/>
  <c r="S86" i="1"/>
  <c r="S59" i="1"/>
  <c r="S47" i="1"/>
  <c r="S55" i="1"/>
  <c r="S116" i="1"/>
  <c r="S41" i="1"/>
  <c r="S108" i="1"/>
  <c r="S102" i="1"/>
  <c r="S12" i="1"/>
  <c r="S28" i="1"/>
  <c r="S35" i="1"/>
  <c r="S65" i="1"/>
  <c r="S95" i="1"/>
  <c r="S56" i="1"/>
  <c r="S113" i="1"/>
  <c r="S87" i="1"/>
  <c r="S48" i="1"/>
  <c r="S42" i="1"/>
  <c r="S109" i="1"/>
  <c r="S10" i="1"/>
  <c r="S29" i="1"/>
  <c r="S60" i="1"/>
  <c r="S13" i="1"/>
  <c r="S128" i="1"/>
  <c r="S83" i="1"/>
  <c r="S36" i="1"/>
  <c r="S44" i="1"/>
  <c r="S96" i="1"/>
  <c r="S106" i="1"/>
  <c r="S14" i="1"/>
  <c r="S103" i="1"/>
  <c r="S61" i="1"/>
  <c r="S129" i="1"/>
  <c r="S80" i="1"/>
  <c r="S117" i="1"/>
  <c r="S66" i="1"/>
  <c r="S104" i="1"/>
  <c r="S23" i="1"/>
  <c r="S30" i="1"/>
  <c r="S37" i="1"/>
  <c r="S49" i="1"/>
  <c r="S15" i="1"/>
  <c r="S62" i="1"/>
  <c r="S31" i="1"/>
  <c r="S81" i="1"/>
  <c r="S120" i="1"/>
  <c r="S105" i="1"/>
  <c r="S118" i="1"/>
  <c r="S50" i="1"/>
  <c r="S24" i="1"/>
  <c r="S110" i="1"/>
  <c r="S16" i="1"/>
  <c r="S32" i="1"/>
  <c r="S97" i="1"/>
  <c r="S43" i="1"/>
  <c r="S51" i="1"/>
  <c r="S5" i="1"/>
  <c r="S98" i="1"/>
  <c r="S88" i="1"/>
  <c r="S67" i="1"/>
  <c r="S121" i="1"/>
  <c r="S68" i="1"/>
  <c r="S17" i="1"/>
  <c r="S63" i="1"/>
  <c r="S45" i="1"/>
  <c r="S107" i="1"/>
  <c r="S52" i="1"/>
  <c r="S131" i="1"/>
  <c r="S99" i="1"/>
  <c r="S6" i="1"/>
  <c r="S82" i="1"/>
  <c r="S122" i="1"/>
  <c r="S7" i="1"/>
  <c r="S119" i="1"/>
  <c r="S125" i="1"/>
  <c r="S38" i="1"/>
  <c r="S57" i="1"/>
  <c r="S100" i="1"/>
  <c r="S89" i="1"/>
  <c r="S126" i="1"/>
  <c r="S114" i="1"/>
  <c r="S33" i="1"/>
  <c r="S93" i="1"/>
  <c r="S69" i="1"/>
  <c r="S4" i="1"/>
  <c r="S53" i="1"/>
  <c r="S84" i="1"/>
  <c r="S18" i="1"/>
  <c r="S39" i="1"/>
  <c r="S111" i="1"/>
  <c r="S123" i="1"/>
  <c r="S124" i="1"/>
  <c r="S101" i="1"/>
  <c r="S21" i="1"/>
  <c r="S19" i="1"/>
  <c r="S25" i="1"/>
  <c r="S127" i="1"/>
  <c r="S20" i="1"/>
  <c r="S91" i="1"/>
  <c r="S70" i="1"/>
  <c r="S85" i="1"/>
  <c r="S40" i="1"/>
  <c r="M5" i="9"/>
  <c r="N5" i="9"/>
  <c r="O5" i="9"/>
  <c r="P5" i="9"/>
  <c r="Q5" i="9"/>
  <c r="R5" i="9"/>
  <c r="S5" i="9"/>
  <c r="M6" i="9"/>
  <c r="N6" i="9"/>
  <c r="O6" i="9"/>
  <c r="P6" i="9"/>
  <c r="Q6" i="9"/>
  <c r="R6" i="9"/>
  <c r="S6" i="9"/>
  <c r="M7" i="9"/>
  <c r="N7" i="9"/>
  <c r="O7" i="9"/>
  <c r="P7" i="9"/>
  <c r="Q7" i="9"/>
  <c r="R7" i="9"/>
  <c r="S7" i="9"/>
  <c r="M8" i="9"/>
  <c r="N8" i="9"/>
  <c r="O8" i="9"/>
  <c r="P8" i="9"/>
  <c r="Q8" i="9"/>
  <c r="R8" i="9"/>
  <c r="S8" i="9"/>
  <c r="M9" i="9"/>
  <c r="N9" i="9"/>
  <c r="O9" i="9"/>
  <c r="P9" i="9"/>
  <c r="Q9" i="9"/>
  <c r="R9" i="9"/>
  <c r="S9" i="9"/>
  <c r="M10" i="9"/>
  <c r="N10" i="9"/>
  <c r="O10" i="9"/>
  <c r="P10" i="9"/>
  <c r="Q10" i="9"/>
  <c r="R10" i="9"/>
  <c r="S10" i="9"/>
  <c r="M11" i="9"/>
  <c r="N11" i="9"/>
  <c r="O11" i="9"/>
  <c r="P11" i="9"/>
  <c r="Q11" i="9"/>
  <c r="R11" i="9"/>
  <c r="S11" i="9"/>
  <c r="M12" i="9"/>
  <c r="N12" i="9"/>
  <c r="O12" i="9"/>
  <c r="P12" i="9"/>
  <c r="Q12" i="9"/>
  <c r="R12" i="9"/>
  <c r="S12" i="9"/>
  <c r="M13" i="9"/>
  <c r="N13" i="9"/>
  <c r="O13" i="9"/>
  <c r="P13" i="9"/>
  <c r="Q13" i="9"/>
  <c r="R13" i="9"/>
  <c r="S13" i="9"/>
  <c r="M14" i="9"/>
  <c r="N14" i="9"/>
  <c r="O14" i="9"/>
  <c r="P14" i="9"/>
  <c r="Q14" i="9"/>
  <c r="R14" i="9"/>
  <c r="S14" i="9"/>
  <c r="M15" i="9"/>
  <c r="N15" i="9"/>
  <c r="O15" i="9"/>
  <c r="P15" i="9"/>
  <c r="Q15" i="9"/>
  <c r="R15" i="9"/>
  <c r="S15" i="9"/>
  <c r="M16" i="9"/>
  <c r="N16" i="9"/>
  <c r="O16" i="9"/>
  <c r="P16" i="9"/>
  <c r="Q16" i="9"/>
  <c r="R16" i="9"/>
  <c r="S16" i="9"/>
  <c r="M17" i="9"/>
  <c r="N17" i="9"/>
  <c r="O17" i="9"/>
  <c r="P17" i="9"/>
  <c r="Q17" i="9"/>
  <c r="R17" i="9"/>
  <c r="S17" i="9"/>
  <c r="M18" i="9"/>
  <c r="N18" i="9"/>
  <c r="O18" i="9"/>
  <c r="P18" i="9"/>
  <c r="Q18" i="9"/>
  <c r="R18" i="9"/>
  <c r="S18" i="9"/>
  <c r="M19" i="9"/>
  <c r="N19" i="9"/>
  <c r="O19" i="9"/>
  <c r="P19" i="9"/>
  <c r="Q19" i="9"/>
  <c r="R19" i="9"/>
  <c r="S19" i="9"/>
  <c r="M20" i="9"/>
  <c r="N20" i="9"/>
  <c r="O20" i="9"/>
  <c r="P20" i="9"/>
  <c r="Q20" i="9"/>
  <c r="R20" i="9"/>
  <c r="S20" i="9"/>
  <c r="M21" i="9"/>
  <c r="N21" i="9"/>
  <c r="O21" i="9"/>
  <c r="P21" i="9"/>
  <c r="Q21" i="9"/>
  <c r="R21" i="9"/>
  <c r="S21" i="9"/>
  <c r="M22" i="9"/>
  <c r="N22" i="9"/>
  <c r="O22" i="9"/>
  <c r="P22" i="9"/>
  <c r="Q22" i="9"/>
  <c r="R22" i="9"/>
  <c r="S22" i="9"/>
  <c r="M23" i="9"/>
  <c r="N23" i="9"/>
  <c r="O23" i="9"/>
  <c r="P23" i="9"/>
  <c r="Q23" i="9"/>
  <c r="R23" i="9"/>
  <c r="S23" i="9"/>
  <c r="M24" i="9"/>
  <c r="N24" i="9"/>
  <c r="O24" i="9"/>
  <c r="P24" i="9"/>
  <c r="Q24" i="9"/>
  <c r="R24" i="9"/>
  <c r="S24" i="9"/>
  <c r="M25" i="9"/>
  <c r="N25" i="9"/>
  <c r="O25" i="9"/>
  <c r="P25" i="9"/>
  <c r="Q25" i="9"/>
  <c r="R25" i="9"/>
  <c r="S25" i="9"/>
  <c r="M26" i="9"/>
  <c r="N26" i="9"/>
  <c r="O26" i="9"/>
  <c r="P26" i="9"/>
  <c r="Q26" i="9"/>
  <c r="R26" i="9"/>
  <c r="S26" i="9"/>
  <c r="M27" i="9"/>
  <c r="N27" i="9"/>
  <c r="O27" i="9"/>
  <c r="P27" i="9"/>
  <c r="Q27" i="9"/>
  <c r="R27" i="9"/>
  <c r="S27" i="9"/>
  <c r="M28" i="9"/>
  <c r="N28" i="9"/>
  <c r="O28" i="9"/>
  <c r="P28" i="9"/>
  <c r="Q28" i="9"/>
  <c r="R28" i="9"/>
  <c r="S28" i="9"/>
  <c r="M29" i="9"/>
  <c r="N29" i="9"/>
  <c r="O29" i="9"/>
  <c r="P29" i="9"/>
  <c r="Q29" i="9"/>
  <c r="R29" i="9"/>
  <c r="S29" i="9"/>
  <c r="M30" i="9"/>
  <c r="N30" i="9"/>
  <c r="O30" i="9"/>
  <c r="P30" i="9"/>
  <c r="Q30" i="9"/>
  <c r="R30" i="9"/>
  <c r="S30" i="9"/>
  <c r="M31" i="9"/>
  <c r="N31" i="9"/>
  <c r="O31" i="9"/>
  <c r="P31" i="9"/>
  <c r="Q31" i="9"/>
  <c r="R31" i="9"/>
  <c r="S31" i="9"/>
  <c r="M32" i="9"/>
  <c r="N32" i="9"/>
  <c r="O32" i="9"/>
  <c r="P32" i="9"/>
  <c r="Q32" i="9"/>
  <c r="R32" i="9"/>
  <c r="S32" i="9"/>
  <c r="M33" i="9"/>
  <c r="N33" i="9"/>
  <c r="O33" i="9"/>
  <c r="P33" i="9"/>
  <c r="Q33" i="9"/>
  <c r="R33" i="9"/>
  <c r="S33" i="9"/>
  <c r="M34" i="9"/>
  <c r="N34" i="9"/>
  <c r="O34" i="9"/>
  <c r="P34" i="9"/>
  <c r="Q34" i="9"/>
  <c r="R34" i="9"/>
  <c r="S34" i="9"/>
  <c r="M35" i="9"/>
  <c r="N35" i="9"/>
  <c r="O35" i="9"/>
  <c r="P35" i="9"/>
  <c r="Q35" i="9"/>
  <c r="R35" i="9"/>
  <c r="S35" i="9"/>
  <c r="M36" i="9"/>
  <c r="N36" i="9"/>
  <c r="O36" i="9"/>
  <c r="P36" i="9"/>
  <c r="Q36" i="9"/>
  <c r="R36" i="9"/>
  <c r="S36" i="9"/>
  <c r="M37" i="9"/>
  <c r="N37" i="9"/>
  <c r="O37" i="9"/>
  <c r="P37" i="9"/>
  <c r="Q37" i="9"/>
  <c r="R37" i="9"/>
  <c r="S37" i="9"/>
  <c r="M38" i="9"/>
  <c r="N38" i="9"/>
  <c r="O38" i="9"/>
  <c r="P38" i="9"/>
  <c r="Q38" i="9"/>
  <c r="R38" i="9"/>
  <c r="S38" i="9"/>
  <c r="M39" i="9"/>
  <c r="N39" i="9"/>
  <c r="O39" i="9"/>
  <c r="P39" i="9"/>
  <c r="Q39" i="9"/>
  <c r="R39" i="9"/>
  <c r="S39" i="9"/>
  <c r="M40" i="9"/>
  <c r="N40" i="9"/>
  <c r="O40" i="9"/>
  <c r="P40" i="9"/>
  <c r="Q40" i="9"/>
  <c r="R40" i="9"/>
  <c r="S40" i="9"/>
  <c r="M41" i="9"/>
  <c r="N41" i="9"/>
  <c r="O41" i="9"/>
  <c r="P41" i="9"/>
  <c r="Q41" i="9"/>
  <c r="R41" i="9"/>
  <c r="S41" i="9"/>
  <c r="M42" i="9"/>
  <c r="N42" i="9"/>
  <c r="O42" i="9"/>
  <c r="P42" i="9"/>
  <c r="Q42" i="9"/>
  <c r="R42" i="9"/>
  <c r="S42" i="9"/>
  <c r="M43" i="9"/>
  <c r="N43" i="9"/>
  <c r="O43" i="9"/>
  <c r="P43" i="9"/>
  <c r="Q43" i="9"/>
  <c r="R43" i="9"/>
  <c r="S43" i="9"/>
  <c r="M44" i="9"/>
  <c r="N44" i="9"/>
  <c r="O44" i="9"/>
  <c r="P44" i="9"/>
  <c r="Q44" i="9"/>
  <c r="R44" i="9"/>
  <c r="S44" i="9"/>
  <c r="M45" i="9"/>
  <c r="N45" i="9"/>
  <c r="O45" i="9"/>
  <c r="P45" i="9"/>
  <c r="Q45" i="9"/>
  <c r="R45" i="9"/>
  <c r="S45" i="9"/>
  <c r="M46" i="9"/>
  <c r="N46" i="9"/>
  <c r="O46" i="9"/>
  <c r="P46" i="9"/>
  <c r="Q46" i="9"/>
  <c r="R46" i="9"/>
  <c r="S46" i="9"/>
  <c r="M47" i="9"/>
  <c r="N47" i="9"/>
  <c r="O47" i="9"/>
  <c r="P47" i="9"/>
  <c r="Q47" i="9"/>
  <c r="R47" i="9"/>
  <c r="S47" i="9"/>
  <c r="M48" i="9"/>
  <c r="N48" i="9"/>
  <c r="O48" i="9"/>
  <c r="P48" i="9"/>
  <c r="Q48" i="9"/>
  <c r="R48" i="9"/>
  <c r="S48" i="9"/>
  <c r="M49" i="9"/>
  <c r="N49" i="9"/>
  <c r="O49" i="9"/>
  <c r="P49" i="9"/>
  <c r="Q49" i="9"/>
  <c r="R49" i="9"/>
  <c r="S49" i="9"/>
  <c r="M50" i="9"/>
  <c r="N50" i="9"/>
  <c r="O50" i="9"/>
  <c r="P50" i="9"/>
  <c r="Q50" i="9"/>
  <c r="R50" i="9"/>
  <c r="S50" i="9"/>
  <c r="M51" i="9"/>
  <c r="N51" i="9"/>
  <c r="O51" i="9"/>
  <c r="P51" i="9"/>
  <c r="Q51" i="9"/>
  <c r="R51" i="9"/>
  <c r="S51" i="9"/>
  <c r="M52" i="9"/>
  <c r="N52" i="9"/>
  <c r="O52" i="9"/>
  <c r="P52" i="9"/>
  <c r="Q52" i="9"/>
  <c r="R52" i="9"/>
  <c r="S52" i="9"/>
  <c r="M53" i="9"/>
  <c r="N53" i="9"/>
  <c r="O53" i="9"/>
  <c r="P53" i="9"/>
  <c r="Q53" i="9"/>
  <c r="R53" i="9"/>
  <c r="S53" i="9"/>
  <c r="M54" i="9"/>
  <c r="N54" i="9"/>
  <c r="O54" i="9"/>
  <c r="P54" i="9"/>
  <c r="Q54" i="9"/>
  <c r="R54" i="9"/>
  <c r="S54" i="9"/>
  <c r="M55" i="9"/>
  <c r="N55" i="9"/>
  <c r="O55" i="9"/>
  <c r="P55" i="9"/>
  <c r="Q55" i="9"/>
  <c r="R55" i="9"/>
  <c r="S55" i="9"/>
  <c r="M56" i="9"/>
  <c r="N56" i="9"/>
  <c r="O56" i="9"/>
  <c r="P56" i="9"/>
  <c r="Q56" i="9"/>
  <c r="R56" i="9"/>
  <c r="S56" i="9"/>
  <c r="M57" i="9"/>
  <c r="N57" i="9"/>
  <c r="O57" i="9"/>
  <c r="P57" i="9"/>
  <c r="Q57" i="9"/>
  <c r="R57" i="9"/>
  <c r="S57" i="9"/>
  <c r="M58" i="9"/>
  <c r="N58" i="9"/>
  <c r="O58" i="9"/>
  <c r="P58" i="9"/>
  <c r="Q58" i="9"/>
  <c r="R58" i="9"/>
  <c r="S58" i="9"/>
  <c r="M59" i="9"/>
  <c r="N59" i="9"/>
  <c r="O59" i="9"/>
  <c r="P59" i="9"/>
  <c r="Q59" i="9"/>
  <c r="R59" i="9"/>
  <c r="S59" i="9"/>
  <c r="M60" i="9"/>
  <c r="N60" i="9"/>
  <c r="O60" i="9"/>
  <c r="P60" i="9"/>
  <c r="Q60" i="9"/>
  <c r="R60" i="9"/>
  <c r="S60" i="9"/>
  <c r="M61" i="9"/>
  <c r="N61" i="9"/>
  <c r="O61" i="9"/>
  <c r="P61" i="9"/>
  <c r="Q61" i="9"/>
  <c r="R61" i="9"/>
  <c r="S61" i="9"/>
  <c r="M62" i="9"/>
  <c r="N62" i="9"/>
  <c r="O62" i="9"/>
  <c r="P62" i="9"/>
  <c r="Q62" i="9"/>
  <c r="R62" i="9"/>
  <c r="S62" i="9"/>
  <c r="M63" i="9"/>
  <c r="N63" i="9"/>
  <c r="O63" i="9"/>
  <c r="P63" i="9"/>
  <c r="Q63" i="9"/>
  <c r="R63" i="9"/>
  <c r="S63" i="9"/>
  <c r="M64" i="9"/>
  <c r="N64" i="9"/>
  <c r="O64" i="9"/>
  <c r="P64" i="9"/>
  <c r="Q64" i="9"/>
  <c r="R64" i="9"/>
  <c r="S64" i="9"/>
  <c r="M65" i="9"/>
  <c r="N65" i="9"/>
  <c r="O65" i="9"/>
  <c r="P65" i="9"/>
  <c r="Q65" i="9"/>
  <c r="R65" i="9"/>
  <c r="S65" i="9"/>
  <c r="M66" i="9"/>
  <c r="N66" i="9"/>
  <c r="O66" i="9"/>
  <c r="P66" i="9"/>
  <c r="Q66" i="9"/>
  <c r="R66" i="9"/>
  <c r="S66" i="9"/>
  <c r="M67" i="9"/>
  <c r="N67" i="9"/>
  <c r="O67" i="9"/>
  <c r="P67" i="9"/>
  <c r="Q67" i="9"/>
  <c r="R67" i="9"/>
  <c r="S67" i="9"/>
  <c r="M68" i="9"/>
  <c r="N68" i="9"/>
  <c r="O68" i="9"/>
  <c r="P68" i="9"/>
  <c r="Q68" i="9"/>
  <c r="R68" i="9"/>
  <c r="S68" i="9"/>
  <c r="M69" i="9"/>
  <c r="N69" i="9"/>
  <c r="O69" i="9"/>
  <c r="P69" i="9"/>
  <c r="Q69" i="9"/>
  <c r="R69" i="9"/>
  <c r="S69" i="9"/>
  <c r="M70" i="9"/>
  <c r="N70" i="9"/>
  <c r="O70" i="9"/>
  <c r="P70" i="9"/>
  <c r="Q70" i="9"/>
  <c r="R70" i="9"/>
  <c r="S70" i="9"/>
  <c r="M71" i="9"/>
  <c r="N71" i="9"/>
  <c r="O71" i="9"/>
  <c r="P71" i="9"/>
  <c r="Q71" i="9"/>
  <c r="R71" i="9"/>
  <c r="S71" i="9"/>
  <c r="M72" i="9"/>
  <c r="N72" i="9"/>
  <c r="O72" i="9"/>
  <c r="P72" i="9"/>
  <c r="Q72" i="9"/>
  <c r="R72" i="9"/>
  <c r="S72" i="9"/>
  <c r="M73" i="9"/>
  <c r="N73" i="9"/>
  <c r="O73" i="9"/>
  <c r="P73" i="9"/>
  <c r="Q73" i="9"/>
  <c r="R73" i="9"/>
  <c r="S73" i="9"/>
  <c r="M74" i="9"/>
  <c r="N74" i="9"/>
  <c r="O74" i="9"/>
  <c r="P74" i="9"/>
  <c r="Q74" i="9"/>
  <c r="R74" i="9"/>
  <c r="S74" i="9"/>
  <c r="M75" i="9"/>
  <c r="N75" i="9"/>
  <c r="O75" i="9"/>
  <c r="P75" i="9"/>
  <c r="Q75" i="9"/>
  <c r="R75" i="9"/>
  <c r="S75" i="9"/>
  <c r="M76" i="9"/>
  <c r="N76" i="9"/>
  <c r="O76" i="9"/>
  <c r="P76" i="9"/>
  <c r="Q76" i="9"/>
  <c r="R76" i="9"/>
  <c r="S76" i="9"/>
  <c r="M77" i="9"/>
  <c r="N77" i="9"/>
  <c r="O77" i="9"/>
  <c r="P77" i="9"/>
  <c r="Q77" i="9"/>
  <c r="R77" i="9"/>
  <c r="S77" i="9"/>
  <c r="M78" i="9"/>
  <c r="N78" i="9"/>
  <c r="O78" i="9"/>
  <c r="P78" i="9"/>
  <c r="Q78" i="9"/>
  <c r="R78" i="9"/>
  <c r="S78" i="9"/>
  <c r="M79" i="9"/>
  <c r="N79" i="9"/>
  <c r="O79" i="9"/>
  <c r="P79" i="9"/>
  <c r="Q79" i="9"/>
  <c r="R79" i="9"/>
  <c r="S79" i="9"/>
  <c r="M80" i="9"/>
  <c r="N80" i="9"/>
  <c r="O80" i="9"/>
  <c r="P80" i="9"/>
  <c r="Q80" i="9"/>
  <c r="R80" i="9"/>
  <c r="S80" i="9"/>
  <c r="M81" i="9"/>
  <c r="N81" i="9"/>
  <c r="O81" i="9"/>
  <c r="P81" i="9"/>
  <c r="Q81" i="9"/>
  <c r="R81" i="9"/>
  <c r="S81" i="9"/>
  <c r="M82" i="9"/>
  <c r="N82" i="9"/>
  <c r="O82" i="9"/>
  <c r="P82" i="9"/>
  <c r="Q82" i="9"/>
  <c r="R82" i="9"/>
  <c r="S82" i="9"/>
  <c r="M83" i="9"/>
  <c r="N83" i="9"/>
  <c r="O83" i="9"/>
  <c r="P83" i="9"/>
  <c r="Q83" i="9"/>
  <c r="R83" i="9"/>
  <c r="S83" i="9"/>
  <c r="M84" i="9"/>
  <c r="N84" i="9"/>
  <c r="O84" i="9"/>
  <c r="P84" i="9"/>
  <c r="Q84" i="9"/>
  <c r="R84" i="9"/>
  <c r="S84" i="9"/>
  <c r="M85" i="9"/>
  <c r="N85" i="9"/>
  <c r="O85" i="9"/>
  <c r="P85" i="9"/>
  <c r="Q85" i="9"/>
  <c r="R85" i="9"/>
  <c r="S85" i="9"/>
  <c r="M86" i="9"/>
  <c r="N86" i="9"/>
  <c r="O86" i="9"/>
  <c r="P86" i="9"/>
  <c r="Q86" i="9"/>
  <c r="R86" i="9"/>
  <c r="S86" i="9"/>
  <c r="M87" i="9"/>
  <c r="N87" i="9"/>
  <c r="O87" i="9"/>
  <c r="P87" i="9"/>
  <c r="Q87" i="9"/>
  <c r="R87" i="9"/>
  <c r="S87" i="9"/>
  <c r="M88" i="9"/>
  <c r="N88" i="9"/>
  <c r="O88" i="9"/>
  <c r="P88" i="9"/>
  <c r="Q88" i="9"/>
  <c r="R88" i="9"/>
  <c r="S88" i="9"/>
  <c r="M89" i="9"/>
  <c r="N89" i="9"/>
  <c r="O89" i="9"/>
  <c r="P89" i="9"/>
  <c r="Q89" i="9"/>
  <c r="R89" i="9"/>
  <c r="S89" i="9"/>
  <c r="M90" i="9"/>
  <c r="N90" i="9"/>
  <c r="O90" i="9"/>
  <c r="P90" i="9"/>
  <c r="Q90" i="9"/>
  <c r="R90" i="9"/>
  <c r="S90" i="9"/>
  <c r="M91" i="9"/>
  <c r="N91" i="9"/>
  <c r="O91" i="9"/>
  <c r="P91" i="9"/>
  <c r="Q91" i="9"/>
  <c r="R91" i="9"/>
  <c r="S91" i="9"/>
  <c r="M92" i="9"/>
  <c r="N92" i="9"/>
  <c r="O92" i="9"/>
  <c r="P92" i="9"/>
  <c r="Q92" i="9"/>
  <c r="R92" i="9"/>
  <c r="S92" i="9"/>
  <c r="M93" i="9"/>
  <c r="N93" i="9"/>
  <c r="O93" i="9"/>
  <c r="P93" i="9"/>
  <c r="Q93" i="9"/>
  <c r="R93" i="9"/>
  <c r="S93" i="9"/>
  <c r="M94" i="9"/>
  <c r="N94" i="9"/>
  <c r="O94" i="9"/>
  <c r="P94" i="9"/>
  <c r="Q94" i="9"/>
  <c r="R94" i="9"/>
  <c r="S94" i="9"/>
  <c r="M95" i="9"/>
  <c r="N95" i="9"/>
  <c r="O95" i="9"/>
  <c r="P95" i="9"/>
  <c r="Q95" i="9"/>
  <c r="R95" i="9"/>
  <c r="S95" i="9"/>
  <c r="M96" i="9"/>
  <c r="N96" i="9"/>
  <c r="O96" i="9"/>
  <c r="P96" i="9"/>
  <c r="Q96" i="9"/>
  <c r="R96" i="9"/>
  <c r="S96" i="9"/>
  <c r="M97" i="9"/>
  <c r="N97" i="9"/>
  <c r="O97" i="9"/>
  <c r="P97" i="9"/>
  <c r="Q97" i="9"/>
  <c r="R97" i="9"/>
  <c r="S97" i="9"/>
  <c r="M98" i="9"/>
  <c r="N98" i="9"/>
  <c r="O98" i="9"/>
  <c r="P98" i="9"/>
  <c r="Q98" i="9"/>
  <c r="R98" i="9"/>
  <c r="S98" i="9"/>
  <c r="M99" i="9"/>
  <c r="N99" i="9"/>
  <c r="O99" i="9"/>
  <c r="P99" i="9"/>
  <c r="Q99" i="9"/>
  <c r="R99" i="9"/>
  <c r="S99" i="9"/>
  <c r="M100" i="9"/>
  <c r="N100" i="9"/>
  <c r="O100" i="9"/>
  <c r="P100" i="9"/>
  <c r="Q100" i="9"/>
  <c r="R100" i="9"/>
  <c r="S100" i="9"/>
  <c r="M101" i="9"/>
  <c r="N101" i="9"/>
  <c r="O101" i="9"/>
  <c r="P101" i="9"/>
  <c r="Q101" i="9"/>
  <c r="R101" i="9"/>
  <c r="S101" i="9"/>
  <c r="M102" i="9"/>
  <c r="N102" i="9"/>
  <c r="O102" i="9"/>
  <c r="P102" i="9"/>
  <c r="Q102" i="9"/>
  <c r="R102" i="9"/>
  <c r="S102" i="9"/>
  <c r="M103" i="9"/>
  <c r="N103" i="9"/>
  <c r="O103" i="9"/>
  <c r="P103" i="9"/>
  <c r="Q103" i="9"/>
  <c r="R103" i="9"/>
  <c r="S103" i="9"/>
  <c r="M104" i="9"/>
  <c r="N104" i="9"/>
  <c r="O104" i="9"/>
  <c r="P104" i="9"/>
  <c r="Q104" i="9"/>
  <c r="R104" i="9"/>
  <c r="S104" i="9"/>
  <c r="M105" i="9"/>
  <c r="N105" i="9"/>
  <c r="O105" i="9"/>
  <c r="P105" i="9"/>
  <c r="Q105" i="9"/>
  <c r="R105" i="9"/>
  <c r="S105" i="9"/>
  <c r="M106" i="9"/>
  <c r="N106" i="9"/>
  <c r="O106" i="9"/>
  <c r="P106" i="9"/>
  <c r="Q106" i="9"/>
  <c r="R106" i="9"/>
  <c r="S106" i="9"/>
  <c r="M107" i="9"/>
  <c r="N107" i="9"/>
  <c r="O107" i="9"/>
  <c r="P107" i="9"/>
  <c r="Q107" i="9"/>
  <c r="R107" i="9"/>
  <c r="S107" i="9"/>
  <c r="M108" i="9"/>
  <c r="N108" i="9"/>
  <c r="O108" i="9"/>
  <c r="P108" i="9"/>
  <c r="Q108" i="9"/>
  <c r="R108" i="9"/>
  <c r="S108" i="9"/>
  <c r="M109" i="9"/>
  <c r="N109" i="9"/>
  <c r="O109" i="9"/>
  <c r="P109" i="9"/>
  <c r="Q109" i="9"/>
  <c r="R109" i="9"/>
  <c r="S109" i="9"/>
  <c r="M110" i="9"/>
  <c r="N110" i="9"/>
  <c r="O110" i="9"/>
  <c r="P110" i="9"/>
  <c r="Q110" i="9"/>
  <c r="R110" i="9"/>
  <c r="S110" i="9"/>
  <c r="M111" i="9"/>
  <c r="N111" i="9"/>
  <c r="O111" i="9"/>
  <c r="P111" i="9"/>
  <c r="Q111" i="9"/>
  <c r="R111" i="9"/>
  <c r="S111" i="9"/>
  <c r="M112" i="9"/>
  <c r="N112" i="9"/>
  <c r="O112" i="9"/>
  <c r="P112" i="9"/>
  <c r="Q112" i="9"/>
  <c r="R112" i="9"/>
  <c r="S112" i="9"/>
  <c r="M113" i="9"/>
  <c r="N113" i="9"/>
  <c r="O113" i="9"/>
  <c r="P113" i="9"/>
  <c r="Q113" i="9"/>
  <c r="R113" i="9"/>
  <c r="S113" i="9"/>
  <c r="M114" i="9"/>
  <c r="N114" i="9"/>
  <c r="O114" i="9"/>
  <c r="P114" i="9"/>
  <c r="Q114" i="9"/>
  <c r="R114" i="9"/>
  <c r="S114" i="9"/>
  <c r="M115" i="9"/>
  <c r="N115" i="9"/>
  <c r="O115" i="9"/>
  <c r="P115" i="9"/>
  <c r="Q115" i="9"/>
  <c r="R115" i="9"/>
  <c r="S115" i="9"/>
  <c r="M116" i="9"/>
  <c r="N116" i="9"/>
  <c r="O116" i="9"/>
  <c r="P116" i="9"/>
  <c r="Q116" i="9"/>
  <c r="R116" i="9"/>
  <c r="S116" i="9"/>
  <c r="M117" i="9"/>
  <c r="N117" i="9"/>
  <c r="O117" i="9"/>
  <c r="P117" i="9"/>
  <c r="Q117" i="9"/>
  <c r="R117" i="9"/>
  <c r="S117" i="9"/>
  <c r="M118" i="9"/>
  <c r="N118" i="9"/>
  <c r="O118" i="9"/>
  <c r="P118" i="9"/>
  <c r="Q118" i="9"/>
  <c r="R118" i="9"/>
  <c r="S118" i="9"/>
  <c r="M119" i="9"/>
  <c r="N119" i="9"/>
  <c r="O119" i="9"/>
  <c r="P119" i="9"/>
  <c r="Q119" i="9"/>
  <c r="R119" i="9"/>
  <c r="S119" i="9"/>
  <c r="M120" i="9"/>
  <c r="N120" i="9"/>
  <c r="O120" i="9"/>
  <c r="P120" i="9"/>
  <c r="Q120" i="9"/>
  <c r="R120" i="9"/>
  <c r="S120" i="9"/>
  <c r="M121" i="9"/>
  <c r="N121" i="9"/>
  <c r="O121" i="9"/>
  <c r="P121" i="9"/>
  <c r="Q121" i="9"/>
  <c r="R121" i="9"/>
  <c r="S121" i="9"/>
  <c r="M122" i="9"/>
  <c r="N122" i="9"/>
  <c r="O122" i="9"/>
  <c r="P122" i="9"/>
  <c r="Q122" i="9"/>
  <c r="R122" i="9"/>
  <c r="S122" i="9"/>
  <c r="M123" i="9"/>
  <c r="N123" i="9"/>
  <c r="O123" i="9"/>
  <c r="P123" i="9"/>
  <c r="Q123" i="9"/>
  <c r="R123" i="9"/>
  <c r="S123" i="9"/>
  <c r="M124" i="9"/>
  <c r="N124" i="9"/>
  <c r="O124" i="9"/>
  <c r="P124" i="9"/>
  <c r="Q124" i="9"/>
  <c r="R124" i="9"/>
  <c r="S124" i="9"/>
  <c r="M125" i="9"/>
  <c r="N125" i="9"/>
  <c r="O125" i="9"/>
  <c r="P125" i="9"/>
  <c r="Q125" i="9"/>
  <c r="R125" i="9"/>
  <c r="S125" i="9"/>
  <c r="M126" i="9"/>
  <c r="N126" i="9"/>
  <c r="O126" i="9"/>
  <c r="P126" i="9"/>
  <c r="Q126" i="9"/>
  <c r="R126" i="9"/>
  <c r="S126" i="9"/>
  <c r="M127" i="9"/>
  <c r="N127" i="9"/>
  <c r="O127" i="9"/>
  <c r="P127" i="9"/>
  <c r="Q127" i="9"/>
  <c r="R127" i="9"/>
  <c r="S127" i="9"/>
  <c r="M128" i="9"/>
  <c r="N128" i="9"/>
  <c r="O128" i="9"/>
  <c r="P128" i="9"/>
  <c r="Q128" i="9"/>
  <c r="R128" i="9"/>
  <c r="S128" i="9"/>
  <c r="M129" i="9"/>
  <c r="N129" i="9"/>
  <c r="O129" i="9"/>
  <c r="P129" i="9"/>
  <c r="Q129" i="9"/>
  <c r="R129" i="9"/>
  <c r="S129" i="9"/>
  <c r="M130" i="9"/>
  <c r="N130" i="9"/>
  <c r="O130" i="9"/>
  <c r="P130" i="9"/>
  <c r="Q130" i="9"/>
  <c r="R130" i="9"/>
  <c r="S130" i="9"/>
  <c r="M131" i="9"/>
  <c r="N131" i="9"/>
  <c r="O131" i="9"/>
  <c r="P131" i="9"/>
  <c r="Q131" i="9"/>
  <c r="R131" i="9"/>
  <c r="S131" i="9"/>
  <c r="M132" i="9"/>
  <c r="N132" i="9"/>
  <c r="O132" i="9"/>
  <c r="P132" i="9"/>
  <c r="Q132" i="9"/>
  <c r="R132" i="9"/>
  <c r="S132" i="9"/>
  <c r="M133" i="9"/>
  <c r="N133" i="9"/>
  <c r="O133" i="9"/>
  <c r="P133" i="9"/>
  <c r="Q133" i="9"/>
  <c r="R133" i="9"/>
  <c r="S133" i="9"/>
  <c r="M134" i="9"/>
  <c r="N134" i="9"/>
  <c r="O134" i="9"/>
  <c r="P134" i="9"/>
  <c r="Q134" i="9"/>
  <c r="R134" i="9"/>
  <c r="S134" i="9"/>
  <c r="M135" i="9"/>
  <c r="N135" i="9"/>
  <c r="O135" i="9"/>
  <c r="P135" i="9"/>
  <c r="Q135" i="9"/>
  <c r="R135" i="9"/>
  <c r="S135" i="9"/>
  <c r="M136" i="9"/>
  <c r="N136" i="9"/>
  <c r="O136" i="9"/>
  <c r="P136" i="9"/>
  <c r="Q136" i="9"/>
  <c r="R136" i="9"/>
  <c r="S136" i="9"/>
  <c r="M137" i="9"/>
  <c r="N137" i="9"/>
  <c r="O137" i="9"/>
  <c r="P137" i="9"/>
  <c r="Q137" i="9"/>
  <c r="R137" i="9"/>
  <c r="S137" i="9"/>
  <c r="M138" i="9"/>
  <c r="N138" i="9"/>
  <c r="O138" i="9"/>
  <c r="P138" i="9"/>
  <c r="Q138" i="9"/>
  <c r="R138" i="9"/>
  <c r="S138" i="9"/>
  <c r="M139" i="9"/>
  <c r="N139" i="9"/>
  <c r="O139" i="9"/>
  <c r="P139" i="9"/>
  <c r="Q139" i="9"/>
  <c r="R139" i="9"/>
  <c r="S139" i="9"/>
  <c r="M140" i="9"/>
  <c r="N140" i="9"/>
  <c r="O140" i="9"/>
  <c r="P140" i="9"/>
  <c r="Q140" i="9"/>
  <c r="R140" i="9"/>
  <c r="S140" i="9"/>
  <c r="M141" i="9"/>
  <c r="N141" i="9"/>
  <c r="O141" i="9"/>
  <c r="P141" i="9"/>
  <c r="Q141" i="9"/>
  <c r="R141" i="9"/>
  <c r="S141" i="9"/>
  <c r="M142" i="9"/>
  <c r="N142" i="9"/>
  <c r="O142" i="9"/>
  <c r="P142" i="9"/>
  <c r="Q142" i="9"/>
  <c r="R142" i="9"/>
  <c r="S142" i="9"/>
  <c r="M143" i="9"/>
  <c r="N143" i="9"/>
  <c r="O143" i="9"/>
  <c r="P143" i="9"/>
  <c r="Q143" i="9"/>
  <c r="R143" i="9"/>
  <c r="S143" i="9"/>
  <c r="M144" i="9"/>
  <c r="N144" i="9"/>
  <c r="O144" i="9"/>
  <c r="P144" i="9"/>
  <c r="Q144" i="9"/>
  <c r="R144" i="9"/>
  <c r="S144" i="9"/>
  <c r="M145" i="9"/>
  <c r="N145" i="9"/>
  <c r="O145" i="9"/>
  <c r="P145" i="9"/>
  <c r="Q145" i="9"/>
  <c r="R145" i="9"/>
  <c r="S145" i="9"/>
  <c r="M146" i="9"/>
  <c r="N146" i="9"/>
  <c r="O146" i="9"/>
  <c r="P146" i="9"/>
  <c r="Q146" i="9"/>
  <c r="R146" i="9"/>
  <c r="S146" i="9"/>
  <c r="M147" i="9"/>
  <c r="N147" i="9"/>
  <c r="O147" i="9"/>
  <c r="P147" i="9"/>
  <c r="Q147" i="9"/>
  <c r="R147" i="9"/>
  <c r="S147" i="9"/>
  <c r="M148" i="9"/>
  <c r="N148" i="9"/>
  <c r="O148" i="9"/>
  <c r="P148" i="9"/>
  <c r="Q148" i="9"/>
  <c r="R148" i="9"/>
  <c r="S148" i="9"/>
  <c r="M149" i="9"/>
  <c r="N149" i="9"/>
  <c r="O149" i="9"/>
  <c r="P149" i="9"/>
  <c r="Q149" i="9"/>
  <c r="R149" i="9"/>
  <c r="S149" i="9"/>
  <c r="M150" i="9"/>
  <c r="N150" i="9"/>
  <c r="O150" i="9"/>
  <c r="P150" i="9"/>
  <c r="Q150" i="9"/>
  <c r="R150" i="9"/>
  <c r="S150" i="9"/>
  <c r="M151" i="9"/>
  <c r="N151" i="9"/>
  <c r="O151" i="9"/>
  <c r="P151" i="9"/>
  <c r="Q151" i="9"/>
  <c r="R151" i="9"/>
  <c r="S151" i="9"/>
  <c r="M152" i="9"/>
  <c r="N152" i="9"/>
  <c r="O152" i="9"/>
  <c r="P152" i="9"/>
  <c r="Q152" i="9"/>
  <c r="R152" i="9"/>
  <c r="S152" i="9"/>
  <c r="M153" i="9"/>
  <c r="N153" i="9"/>
  <c r="O153" i="9"/>
  <c r="P153" i="9"/>
  <c r="Q153" i="9"/>
  <c r="R153" i="9"/>
  <c r="S153" i="9"/>
  <c r="M154" i="9"/>
  <c r="N154" i="9"/>
  <c r="O154" i="9"/>
  <c r="P154" i="9"/>
  <c r="Q154" i="9"/>
  <c r="R154" i="9"/>
  <c r="S154" i="9"/>
  <c r="M155" i="9"/>
  <c r="N155" i="9"/>
  <c r="O155" i="9"/>
  <c r="P155" i="9"/>
  <c r="Q155" i="9"/>
  <c r="R155" i="9"/>
  <c r="S155" i="9"/>
  <c r="M156" i="9"/>
  <c r="N156" i="9"/>
  <c r="O156" i="9"/>
  <c r="P156" i="9"/>
  <c r="Q156" i="9"/>
  <c r="R156" i="9"/>
  <c r="S156" i="9"/>
  <c r="M157" i="9"/>
  <c r="N157" i="9"/>
  <c r="O157" i="9"/>
  <c r="P157" i="9"/>
  <c r="Q157" i="9"/>
  <c r="R157" i="9"/>
  <c r="S157" i="9"/>
  <c r="M158" i="9"/>
  <c r="N158" i="9"/>
  <c r="O158" i="9"/>
  <c r="P158" i="9"/>
  <c r="Q158" i="9"/>
  <c r="R158" i="9"/>
  <c r="S158" i="9"/>
  <c r="M159" i="9"/>
  <c r="N159" i="9"/>
  <c r="O159" i="9"/>
  <c r="P159" i="9"/>
  <c r="Q159" i="9"/>
  <c r="R159" i="9"/>
  <c r="S159" i="9"/>
  <c r="M160" i="9"/>
  <c r="N160" i="9"/>
  <c r="O160" i="9"/>
  <c r="P160" i="9"/>
  <c r="Q160" i="9"/>
  <c r="R160" i="9"/>
  <c r="S160" i="9"/>
  <c r="M161" i="9"/>
  <c r="N161" i="9"/>
  <c r="O161" i="9"/>
  <c r="P161" i="9"/>
  <c r="Q161" i="9"/>
  <c r="R161" i="9"/>
  <c r="S161" i="9"/>
  <c r="M162" i="9"/>
  <c r="N162" i="9"/>
  <c r="O162" i="9"/>
  <c r="P162" i="9"/>
  <c r="Q162" i="9"/>
  <c r="R162" i="9"/>
  <c r="S162" i="9"/>
  <c r="M163" i="9"/>
  <c r="N163" i="9"/>
  <c r="O163" i="9"/>
  <c r="P163" i="9"/>
  <c r="Q163" i="9"/>
  <c r="R163" i="9"/>
  <c r="S163" i="9"/>
  <c r="M164" i="9"/>
  <c r="N164" i="9"/>
  <c r="O164" i="9"/>
  <c r="P164" i="9"/>
  <c r="Q164" i="9"/>
  <c r="R164" i="9"/>
  <c r="S164" i="9"/>
  <c r="M165" i="9"/>
  <c r="N165" i="9"/>
  <c r="O165" i="9"/>
  <c r="P165" i="9"/>
  <c r="Q165" i="9"/>
  <c r="R165" i="9"/>
  <c r="S165" i="9"/>
  <c r="M166" i="9"/>
  <c r="N166" i="9"/>
  <c r="O166" i="9"/>
  <c r="P166" i="9"/>
  <c r="Q166" i="9"/>
  <c r="R166" i="9"/>
  <c r="S166" i="9"/>
  <c r="M167" i="9"/>
  <c r="N167" i="9"/>
  <c r="O167" i="9"/>
  <c r="P167" i="9"/>
  <c r="Q167" i="9"/>
  <c r="R167" i="9"/>
  <c r="S167" i="9"/>
  <c r="M168" i="9"/>
  <c r="N168" i="9"/>
  <c r="O168" i="9"/>
  <c r="P168" i="9"/>
  <c r="Q168" i="9"/>
  <c r="R168" i="9"/>
  <c r="S168" i="9"/>
  <c r="M169" i="9"/>
  <c r="N169" i="9"/>
  <c r="O169" i="9"/>
  <c r="P169" i="9"/>
  <c r="Q169" i="9"/>
  <c r="R169" i="9"/>
  <c r="S169" i="9"/>
  <c r="M170" i="9"/>
  <c r="N170" i="9"/>
  <c r="O170" i="9"/>
  <c r="P170" i="9"/>
  <c r="Q170" i="9"/>
  <c r="R170" i="9"/>
  <c r="S170" i="9"/>
  <c r="M171" i="9"/>
  <c r="N171" i="9"/>
  <c r="O171" i="9"/>
  <c r="P171" i="9"/>
  <c r="Q171" i="9"/>
  <c r="R171" i="9"/>
  <c r="S171" i="9"/>
  <c r="M172" i="9"/>
  <c r="N172" i="9"/>
  <c r="O172" i="9"/>
  <c r="P172" i="9"/>
  <c r="Q172" i="9"/>
  <c r="R172" i="9"/>
  <c r="S172" i="9"/>
  <c r="M173" i="9"/>
  <c r="N173" i="9"/>
  <c r="O173" i="9"/>
  <c r="P173" i="9"/>
  <c r="Q173" i="9"/>
  <c r="R173" i="9"/>
  <c r="S173" i="9"/>
  <c r="M174" i="9"/>
  <c r="N174" i="9"/>
  <c r="O174" i="9"/>
  <c r="P174" i="9"/>
  <c r="Q174" i="9"/>
  <c r="R174" i="9"/>
  <c r="S174" i="9"/>
  <c r="M175" i="9"/>
  <c r="N175" i="9"/>
  <c r="O175" i="9"/>
  <c r="P175" i="9"/>
  <c r="Q175" i="9"/>
  <c r="R175" i="9"/>
  <c r="S175" i="9"/>
  <c r="M176" i="9"/>
  <c r="N176" i="9"/>
  <c r="O176" i="9"/>
  <c r="P176" i="9"/>
  <c r="Q176" i="9"/>
  <c r="R176" i="9"/>
  <c r="S176" i="9"/>
  <c r="M177" i="9"/>
  <c r="N177" i="9"/>
  <c r="O177" i="9"/>
  <c r="P177" i="9"/>
  <c r="Q177" i="9"/>
  <c r="R177" i="9"/>
  <c r="S177" i="9"/>
  <c r="M178" i="9"/>
  <c r="N178" i="9"/>
  <c r="O178" i="9"/>
  <c r="P178" i="9"/>
  <c r="Q178" i="9"/>
  <c r="R178" i="9"/>
  <c r="S178" i="9"/>
  <c r="M179" i="9"/>
  <c r="N179" i="9"/>
  <c r="O179" i="9"/>
  <c r="P179" i="9"/>
  <c r="Q179" i="9"/>
  <c r="R179" i="9"/>
  <c r="S179" i="9"/>
  <c r="M180" i="9"/>
  <c r="N180" i="9"/>
  <c r="O180" i="9"/>
  <c r="P180" i="9"/>
  <c r="Q180" i="9"/>
  <c r="R180" i="9"/>
  <c r="S180" i="9"/>
  <c r="M181" i="9"/>
  <c r="N181" i="9"/>
  <c r="O181" i="9"/>
  <c r="P181" i="9"/>
  <c r="Q181" i="9"/>
  <c r="R181" i="9"/>
  <c r="S181" i="9"/>
  <c r="M182" i="9"/>
  <c r="N182" i="9"/>
  <c r="O182" i="9"/>
  <c r="P182" i="9"/>
  <c r="Q182" i="9"/>
  <c r="R182" i="9"/>
  <c r="S182" i="9"/>
  <c r="M183" i="9"/>
  <c r="N183" i="9"/>
  <c r="O183" i="9"/>
  <c r="P183" i="9"/>
  <c r="Q183" i="9"/>
  <c r="R183" i="9"/>
  <c r="S183" i="9"/>
  <c r="M184" i="9"/>
  <c r="N184" i="9"/>
  <c r="O184" i="9"/>
  <c r="P184" i="9"/>
  <c r="Q184" i="9"/>
  <c r="R184" i="9"/>
  <c r="S184" i="9"/>
  <c r="M185" i="9"/>
  <c r="N185" i="9"/>
  <c r="O185" i="9"/>
  <c r="P185" i="9"/>
  <c r="Q185" i="9"/>
  <c r="R185" i="9"/>
  <c r="S185" i="9"/>
  <c r="M186" i="9"/>
  <c r="N186" i="9"/>
  <c r="O186" i="9"/>
  <c r="P186" i="9"/>
  <c r="Q186" i="9"/>
  <c r="R186" i="9"/>
  <c r="S186" i="9"/>
  <c r="M187" i="9"/>
  <c r="N187" i="9"/>
  <c r="O187" i="9"/>
  <c r="P187" i="9"/>
  <c r="Q187" i="9"/>
  <c r="R187" i="9"/>
  <c r="S187" i="9"/>
  <c r="M188" i="9"/>
  <c r="N188" i="9"/>
  <c r="O188" i="9"/>
  <c r="P188" i="9"/>
  <c r="Q188" i="9"/>
  <c r="R188" i="9"/>
  <c r="S188" i="9"/>
  <c r="M189" i="9"/>
  <c r="N189" i="9"/>
  <c r="O189" i="9"/>
  <c r="P189" i="9"/>
  <c r="Q189" i="9"/>
  <c r="R189" i="9"/>
  <c r="S189" i="9"/>
  <c r="M190" i="9"/>
  <c r="N190" i="9"/>
  <c r="O190" i="9"/>
  <c r="P190" i="9"/>
  <c r="Q190" i="9"/>
  <c r="R190" i="9"/>
  <c r="S190" i="9"/>
  <c r="M191" i="9"/>
  <c r="N191" i="9"/>
  <c r="O191" i="9"/>
  <c r="P191" i="9"/>
  <c r="Q191" i="9"/>
  <c r="R191" i="9"/>
  <c r="S191" i="9"/>
  <c r="M192" i="9"/>
  <c r="N192" i="9"/>
  <c r="O192" i="9"/>
  <c r="P192" i="9"/>
  <c r="Q192" i="9"/>
  <c r="R192" i="9"/>
  <c r="S192" i="9"/>
  <c r="M193" i="9"/>
  <c r="N193" i="9"/>
  <c r="O193" i="9"/>
  <c r="P193" i="9"/>
  <c r="Q193" i="9"/>
  <c r="R193" i="9"/>
  <c r="S193" i="9"/>
  <c r="M194" i="9"/>
  <c r="N194" i="9"/>
  <c r="O194" i="9"/>
  <c r="P194" i="9"/>
  <c r="Q194" i="9"/>
  <c r="R194" i="9"/>
  <c r="S194" i="9"/>
  <c r="M195" i="9"/>
  <c r="N195" i="9"/>
  <c r="O195" i="9"/>
  <c r="P195" i="9"/>
  <c r="Q195" i="9"/>
  <c r="R195" i="9"/>
  <c r="S195" i="9"/>
  <c r="M196" i="9"/>
  <c r="N196" i="9"/>
  <c r="O196" i="9"/>
  <c r="P196" i="9"/>
  <c r="Q196" i="9"/>
  <c r="R196" i="9"/>
  <c r="S196" i="9"/>
  <c r="M197" i="9"/>
  <c r="N197" i="9"/>
  <c r="O197" i="9"/>
  <c r="P197" i="9"/>
  <c r="Q197" i="9"/>
  <c r="R197" i="9"/>
  <c r="S197" i="9"/>
  <c r="M198" i="9"/>
  <c r="N198" i="9"/>
  <c r="O198" i="9"/>
  <c r="P198" i="9"/>
  <c r="Q198" i="9"/>
  <c r="R198" i="9"/>
  <c r="S198" i="9"/>
  <c r="M199" i="9"/>
  <c r="N199" i="9"/>
  <c r="O199" i="9"/>
  <c r="P199" i="9"/>
  <c r="Q199" i="9"/>
  <c r="R199" i="9"/>
  <c r="S199" i="9"/>
  <c r="M200" i="9"/>
  <c r="N200" i="9"/>
  <c r="O200" i="9"/>
  <c r="P200" i="9"/>
  <c r="Q200" i="9"/>
  <c r="R200" i="9"/>
  <c r="S200" i="9"/>
  <c r="M201" i="9"/>
  <c r="N201" i="9"/>
  <c r="O201" i="9"/>
  <c r="P201" i="9"/>
  <c r="Q201" i="9"/>
  <c r="R201" i="9"/>
  <c r="S201" i="9"/>
  <c r="M202" i="9"/>
  <c r="N202" i="9"/>
  <c r="O202" i="9"/>
  <c r="P202" i="9"/>
  <c r="Q202" i="9"/>
  <c r="R202" i="9"/>
  <c r="S202" i="9"/>
  <c r="M203" i="9"/>
  <c r="N203" i="9"/>
  <c r="O203" i="9"/>
  <c r="P203" i="9"/>
  <c r="Q203" i="9"/>
  <c r="R203" i="9"/>
  <c r="S203" i="9"/>
  <c r="M204" i="9"/>
  <c r="N204" i="9"/>
  <c r="O204" i="9"/>
  <c r="P204" i="9"/>
  <c r="Q204" i="9"/>
  <c r="R204" i="9"/>
  <c r="S204" i="9"/>
  <c r="M205" i="9"/>
  <c r="N205" i="9"/>
  <c r="O205" i="9"/>
  <c r="P205" i="9"/>
  <c r="Q205" i="9"/>
  <c r="R205" i="9"/>
  <c r="S205" i="9"/>
  <c r="M206" i="9"/>
  <c r="N206" i="9"/>
  <c r="O206" i="9"/>
  <c r="P206" i="9"/>
  <c r="Q206" i="9"/>
  <c r="R206" i="9"/>
  <c r="S206" i="9"/>
  <c r="M207" i="9"/>
  <c r="N207" i="9"/>
  <c r="O207" i="9"/>
  <c r="P207" i="9"/>
  <c r="Q207" i="9"/>
  <c r="R207" i="9"/>
  <c r="S207" i="9"/>
  <c r="M208" i="9"/>
  <c r="N208" i="9"/>
  <c r="O208" i="9"/>
  <c r="P208" i="9"/>
  <c r="Q208" i="9"/>
  <c r="R208" i="9"/>
  <c r="S208" i="9"/>
  <c r="M209" i="9"/>
  <c r="N209" i="9"/>
  <c r="O209" i="9"/>
  <c r="P209" i="9"/>
  <c r="Q209" i="9"/>
  <c r="R209" i="9"/>
  <c r="S209" i="9"/>
  <c r="M210" i="9"/>
  <c r="N210" i="9"/>
  <c r="O210" i="9"/>
  <c r="P210" i="9"/>
  <c r="Q210" i="9"/>
  <c r="R210" i="9"/>
  <c r="S210" i="9"/>
  <c r="M211" i="9"/>
  <c r="N211" i="9"/>
  <c r="O211" i="9"/>
  <c r="P211" i="9"/>
  <c r="Q211" i="9"/>
  <c r="R211" i="9"/>
  <c r="S211" i="9"/>
  <c r="M212" i="9"/>
  <c r="N212" i="9"/>
  <c r="O212" i="9"/>
  <c r="P212" i="9"/>
  <c r="Q212" i="9"/>
  <c r="R212" i="9"/>
  <c r="S212" i="9"/>
  <c r="M213" i="9"/>
  <c r="N213" i="9"/>
  <c r="O213" i="9"/>
  <c r="P213" i="9"/>
  <c r="Q213" i="9"/>
  <c r="R213" i="9"/>
  <c r="S213" i="9"/>
  <c r="M214" i="9"/>
  <c r="N214" i="9"/>
  <c r="O214" i="9"/>
  <c r="P214" i="9"/>
  <c r="Q214" i="9"/>
  <c r="R214" i="9"/>
  <c r="S214" i="9"/>
  <c r="M215" i="9"/>
  <c r="N215" i="9"/>
  <c r="O215" i="9"/>
  <c r="P215" i="9"/>
  <c r="Q215" i="9"/>
  <c r="R215" i="9"/>
  <c r="S215" i="9"/>
  <c r="M216" i="9"/>
  <c r="N216" i="9"/>
  <c r="O216" i="9"/>
  <c r="P216" i="9"/>
  <c r="Q216" i="9"/>
  <c r="R216" i="9"/>
  <c r="S216" i="9"/>
  <c r="M217" i="9"/>
  <c r="N217" i="9"/>
  <c r="O217" i="9"/>
  <c r="P217" i="9"/>
  <c r="Q217" i="9"/>
  <c r="R217" i="9"/>
  <c r="S217" i="9"/>
  <c r="M218" i="9"/>
  <c r="N218" i="9"/>
  <c r="O218" i="9"/>
  <c r="P218" i="9"/>
  <c r="Q218" i="9"/>
  <c r="R218" i="9"/>
  <c r="S218" i="9"/>
  <c r="M219" i="9"/>
  <c r="N219" i="9"/>
  <c r="O219" i="9"/>
  <c r="P219" i="9"/>
  <c r="Q219" i="9"/>
  <c r="R219" i="9"/>
  <c r="S219" i="9"/>
  <c r="M220" i="9"/>
  <c r="N220" i="9"/>
  <c r="O220" i="9"/>
  <c r="P220" i="9"/>
  <c r="Q220" i="9"/>
  <c r="R220" i="9"/>
  <c r="S220" i="9"/>
  <c r="M221" i="9"/>
  <c r="N221" i="9"/>
  <c r="O221" i="9"/>
  <c r="P221" i="9"/>
  <c r="Q221" i="9"/>
  <c r="R221" i="9"/>
  <c r="S221" i="9"/>
  <c r="M222" i="9"/>
  <c r="N222" i="9"/>
  <c r="O222" i="9"/>
  <c r="P222" i="9"/>
  <c r="Q222" i="9"/>
  <c r="R222" i="9"/>
  <c r="S222" i="9"/>
  <c r="M223" i="9"/>
  <c r="N223" i="9"/>
  <c r="O223" i="9"/>
  <c r="P223" i="9"/>
  <c r="Q223" i="9"/>
  <c r="R223" i="9"/>
  <c r="S223" i="9"/>
  <c r="M224" i="9"/>
  <c r="N224" i="9"/>
  <c r="O224" i="9"/>
  <c r="P224" i="9"/>
  <c r="Q224" i="9"/>
  <c r="R224" i="9"/>
  <c r="S224" i="9"/>
  <c r="M225" i="9"/>
  <c r="N225" i="9"/>
  <c r="O225" i="9"/>
  <c r="P225" i="9"/>
  <c r="Q225" i="9"/>
  <c r="R225" i="9"/>
  <c r="S225" i="9"/>
  <c r="M226" i="9"/>
  <c r="N226" i="9"/>
  <c r="O226" i="9"/>
  <c r="P226" i="9"/>
  <c r="Q226" i="9"/>
  <c r="R226" i="9"/>
  <c r="S226" i="9"/>
  <c r="M227" i="9"/>
  <c r="N227" i="9"/>
  <c r="O227" i="9"/>
  <c r="P227" i="9"/>
  <c r="Q227" i="9"/>
  <c r="R227" i="9"/>
  <c r="S227" i="9"/>
  <c r="M228" i="9"/>
  <c r="N228" i="9"/>
  <c r="O228" i="9"/>
  <c r="P228" i="9"/>
  <c r="Q228" i="9"/>
  <c r="R228" i="9"/>
  <c r="S228" i="9"/>
  <c r="M229" i="9"/>
  <c r="N229" i="9"/>
  <c r="O229" i="9"/>
  <c r="P229" i="9"/>
  <c r="Q229" i="9"/>
  <c r="R229" i="9"/>
  <c r="S229" i="9"/>
  <c r="M230" i="9"/>
  <c r="N230" i="9"/>
  <c r="O230" i="9"/>
  <c r="P230" i="9"/>
  <c r="Q230" i="9"/>
  <c r="R230" i="9"/>
  <c r="S230" i="9"/>
  <c r="M231" i="9"/>
  <c r="N231" i="9"/>
  <c r="O231" i="9"/>
  <c r="P231" i="9"/>
  <c r="Q231" i="9"/>
  <c r="R231" i="9"/>
  <c r="S231" i="9"/>
  <c r="M232" i="9"/>
  <c r="N232" i="9"/>
  <c r="O232" i="9"/>
  <c r="P232" i="9"/>
  <c r="Q232" i="9"/>
  <c r="R232" i="9"/>
  <c r="S232" i="9"/>
  <c r="M233" i="9"/>
  <c r="N233" i="9"/>
  <c r="O233" i="9"/>
  <c r="P233" i="9"/>
  <c r="Q233" i="9"/>
  <c r="R233" i="9"/>
  <c r="S233" i="9"/>
  <c r="M234" i="9"/>
  <c r="N234" i="9"/>
  <c r="O234" i="9"/>
  <c r="P234" i="9"/>
  <c r="Q234" i="9"/>
  <c r="R234" i="9"/>
  <c r="S234" i="9"/>
  <c r="M235" i="9"/>
  <c r="N235" i="9"/>
  <c r="O235" i="9"/>
  <c r="P235" i="9"/>
  <c r="Q235" i="9"/>
  <c r="R235" i="9"/>
  <c r="S235" i="9"/>
  <c r="M236" i="9"/>
  <c r="N236" i="9"/>
  <c r="O236" i="9"/>
  <c r="P236" i="9"/>
  <c r="Q236" i="9"/>
  <c r="R236" i="9"/>
  <c r="S236" i="9"/>
  <c r="M237" i="9"/>
  <c r="N237" i="9"/>
  <c r="O237" i="9"/>
  <c r="P237" i="9"/>
  <c r="Q237" i="9"/>
  <c r="R237" i="9"/>
  <c r="S237" i="9"/>
  <c r="M238" i="9"/>
  <c r="N238" i="9"/>
  <c r="O238" i="9"/>
  <c r="P238" i="9"/>
  <c r="Q238" i="9"/>
  <c r="R238" i="9"/>
  <c r="S238" i="9"/>
  <c r="M239" i="9"/>
  <c r="N239" i="9"/>
  <c r="O239" i="9"/>
  <c r="P239" i="9"/>
  <c r="Q239" i="9"/>
  <c r="R239" i="9"/>
  <c r="S239" i="9"/>
  <c r="M240" i="9"/>
  <c r="N240" i="9"/>
  <c r="O240" i="9"/>
  <c r="P240" i="9"/>
  <c r="Q240" i="9"/>
  <c r="R240" i="9"/>
  <c r="S240" i="9"/>
  <c r="M241" i="9"/>
  <c r="N241" i="9"/>
  <c r="O241" i="9"/>
  <c r="P241" i="9"/>
  <c r="Q241" i="9"/>
  <c r="R241" i="9"/>
  <c r="S241" i="9"/>
  <c r="M242" i="9"/>
  <c r="N242" i="9"/>
  <c r="O242" i="9"/>
  <c r="P242" i="9"/>
  <c r="Q242" i="9"/>
  <c r="R242" i="9"/>
  <c r="S242" i="9"/>
  <c r="M243" i="9"/>
  <c r="N243" i="9"/>
  <c r="O243" i="9"/>
  <c r="P243" i="9"/>
  <c r="Q243" i="9"/>
  <c r="R243" i="9"/>
  <c r="S243" i="9"/>
  <c r="M244" i="9"/>
  <c r="N244" i="9"/>
  <c r="O244" i="9"/>
  <c r="P244" i="9"/>
  <c r="Q244" i="9"/>
  <c r="R244" i="9"/>
  <c r="S244" i="9"/>
  <c r="M245" i="9"/>
  <c r="N245" i="9"/>
  <c r="O245" i="9"/>
  <c r="P245" i="9"/>
  <c r="Q245" i="9"/>
  <c r="R245" i="9"/>
  <c r="S245" i="9"/>
  <c r="M246" i="9"/>
  <c r="N246" i="9"/>
  <c r="O246" i="9"/>
  <c r="P246" i="9"/>
  <c r="Q246" i="9"/>
  <c r="R246" i="9"/>
  <c r="S246" i="9"/>
  <c r="M247" i="9"/>
  <c r="N247" i="9"/>
  <c r="O247" i="9"/>
  <c r="P247" i="9"/>
  <c r="Q247" i="9"/>
  <c r="R247" i="9"/>
  <c r="S247" i="9"/>
  <c r="M248" i="9"/>
  <c r="N248" i="9"/>
  <c r="O248" i="9"/>
  <c r="P248" i="9"/>
  <c r="Q248" i="9"/>
  <c r="R248" i="9"/>
  <c r="S248" i="9"/>
  <c r="M249" i="9"/>
  <c r="N249" i="9"/>
  <c r="O249" i="9"/>
  <c r="P249" i="9"/>
  <c r="Q249" i="9"/>
  <c r="R249" i="9"/>
  <c r="S249" i="9"/>
  <c r="M250" i="9"/>
  <c r="N250" i="9"/>
  <c r="O250" i="9"/>
  <c r="P250" i="9"/>
  <c r="Q250" i="9"/>
  <c r="R250" i="9"/>
  <c r="S250" i="9"/>
  <c r="M251" i="9"/>
  <c r="N251" i="9"/>
  <c r="O251" i="9"/>
  <c r="P251" i="9"/>
  <c r="Q251" i="9"/>
  <c r="R251" i="9"/>
  <c r="S251" i="9"/>
  <c r="M252" i="9"/>
  <c r="N252" i="9"/>
  <c r="O252" i="9"/>
  <c r="P252" i="9"/>
  <c r="Q252" i="9"/>
  <c r="R252" i="9"/>
  <c r="S252" i="9"/>
  <c r="M253" i="9"/>
  <c r="N253" i="9"/>
  <c r="O253" i="9"/>
  <c r="P253" i="9"/>
  <c r="Q253" i="9"/>
  <c r="R253" i="9"/>
  <c r="S253" i="9"/>
  <c r="M254" i="9"/>
  <c r="N254" i="9"/>
  <c r="O254" i="9"/>
  <c r="P254" i="9"/>
  <c r="Q254" i="9"/>
  <c r="R254" i="9"/>
  <c r="S254" i="9"/>
  <c r="M255" i="9"/>
  <c r="N255" i="9"/>
  <c r="O255" i="9"/>
  <c r="P255" i="9"/>
  <c r="Q255" i="9"/>
  <c r="R255" i="9"/>
  <c r="S255" i="9"/>
  <c r="M256" i="9"/>
  <c r="N256" i="9"/>
  <c r="O256" i="9"/>
  <c r="P256" i="9"/>
  <c r="Q256" i="9"/>
  <c r="R256" i="9"/>
  <c r="S256" i="9"/>
  <c r="M257" i="9"/>
  <c r="N257" i="9"/>
  <c r="O257" i="9"/>
  <c r="P257" i="9"/>
  <c r="Q257" i="9"/>
  <c r="R257" i="9"/>
  <c r="S257" i="9"/>
  <c r="M258" i="9"/>
  <c r="N258" i="9"/>
  <c r="O258" i="9"/>
  <c r="P258" i="9"/>
  <c r="Q258" i="9"/>
  <c r="R258" i="9"/>
  <c r="S258" i="9"/>
  <c r="M259" i="9"/>
  <c r="N259" i="9"/>
  <c r="O259" i="9"/>
  <c r="P259" i="9"/>
  <c r="Q259" i="9"/>
  <c r="R259" i="9"/>
  <c r="S259" i="9"/>
  <c r="M260" i="9"/>
  <c r="N260" i="9"/>
  <c r="O260" i="9"/>
  <c r="P260" i="9"/>
  <c r="Q260" i="9"/>
  <c r="R260" i="9"/>
  <c r="S260" i="9"/>
  <c r="M261" i="9"/>
  <c r="N261" i="9"/>
  <c r="O261" i="9"/>
  <c r="P261" i="9"/>
  <c r="Q261" i="9"/>
  <c r="R261" i="9"/>
  <c r="S261" i="9"/>
  <c r="M262" i="9"/>
  <c r="N262" i="9"/>
  <c r="O262" i="9"/>
  <c r="P262" i="9"/>
  <c r="Q262" i="9"/>
  <c r="R262" i="9"/>
  <c r="S262" i="9"/>
  <c r="M263" i="9"/>
  <c r="N263" i="9"/>
  <c r="O263" i="9"/>
  <c r="P263" i="9"/>
  <c r="Q263" i="9"/>
  <c r="R263" i="9"/>
  <c r="S263" i="9"/>
  <c r="M264" i="9"/>
  <c r="N264" i="9"/>
  <c r="O264" i="9"/>
  <c r="P264" i="9"/>
  <c r="Q264" i="9"/>
  <c r="R264" i="9"/>
  <c r="S264" i="9"/>
  <c r="M265" i="9"/>
  <c r="N265" i="9"/>
  <c r="O265" i="9"/>
  <c r="P265" i="9"/>
  <c r="Q265" i="9"/>
  <c r="R265" i="9"/>
  <c r="S265" i="9"/>
  <c r="M266" i="9"/>
  <c r="N266" i="9"/>
  <c r="O266" i="9"/>
  <c r="P266" i="9"/>
  <c r="Q266" i="9"/>
  <c r="R266" i="9"/>
  <c r="S266" i="9"/>
  <c r="M267" i="9"/>
  <c r="N267" i="9"/>
  <c r="O267" i="9"/>
  <c r="P267" i="9"/>
  <c r="Q267" i="9"/>
  <c r="R267" i="9"/>
  <c r="S267" i="9"/>
  <c r="M268" i="9"/>
  <c r="N268" i="9"/>
  <c r="O268" i="9"/>
  <c r="P268" i="9"/>
  <c r="Q268" i="9"/>
  <c r="R268" i="9"/>
  <c r="S268" i="9"/>
  <c r="M269" i="9"/>
  <c r="N269" i="9"/>
  <c r="O269" i="9"/>
  <c r="P269" i="9"/>
  <c r="Q269" i="9"/>
  <c r="R269" i="9"/>
  <c r="S269" i="9"/>
  <c r="M270" i="9"/>
  <c r="N270" i="9"/>
  <c r="O270" i="9"/>
  <c r="P270" i="9"/>
  <c r="Q270" i="9"/>
  <c r="R270" i="9"/>
  <c r="S270" i="9"/>
  <c r="M271" i="9"/>
  <c r="N271" i="9"/>
  <c r="O271" i="9"/>
  <c r="P271" i="9"/>
  <c r="Q271" i="9"/>
  <c r="R271" i="9"/>
  <c r="S271" i="9"/>
  <c r="M272" i="9"/>
  <c r="N272" i="9"/>
  <c r="O272" i="9"/>
  <c r="P272" i="9"/>
  <c r="Q272" i="9"/>
  <c r="R272" i="9"/>
  <c r="S272" i="9"/>
  <c r="M273" i="9"/>
  <c r="N273" i="9"/>
  <c r="O273" i="9"/>
  <c r="P273" i="9"/>
  <c r="Q273" i="9"/>
  <c r="R273" i="9"/>
  <c r="S273" i="9"/>
  <c r="M274" i="9"/>
  <c r="N274" i="9"/>
  <c r="O274" i="9"/>
  <c r="P274" i="9"/>
  <c r="Q274" i="9"/>
  <c r="R274" i="9"/>
  <c r="S274" i="9"/>
  <c r="M275" i="9"/>
  <c r="N275" i="9"/>
  <c r="O275" i="9"/>
  <c r="P275" i="9"/>
  <c r="Q275" i="9"/>
  <c r="R275" i="9"/>
  <c r="S275" i="9"/>
  <c r="M276" i="9"/>
  <c r="N276" i="9"/>
  <c r="O276" i="9"/>
  <c r="P276" i="9"/>
  <c r="Q276" i="9"/>
  <c r="R276" i="9"/>
  <c r="S276" i="9"/>
  <c r="M277" i="9"/>
  <c r="N277" i="9"/>
  <c r="O277" i="9"/>
  <c r="P277" i="9"/>
  <c r="Q277" i="9"/>
  <c r="R277" i="9"/>
  <c r="S277" i="9"/>
  <c r="M278" i="9"/>
  <c r="N278" i="9"/>
  <c r="O278" i="9"/>
  <c r="P278" i="9"/>
  <c r="Q278" i="9"/>
  <c r="R278" i="9"/>
  <c r="S278" i="9"/>
  <c r="M279" i="9"/>
  <c r="N279" i="9"/>
  <c r="O279" i="9"/>
  <c r="P279" i="9"/>
  <c r="Q279" i="9"/>
  <c r="R279" i="9"/>
  <c r="S279" i="9"/>
  <c r="M280" i="9"/>
  <c r="N280" i="9"/>
  <c r="O280" i="9"/>
  <c r="P280" i="9"/>
  <c r="Q280" i="9"/>
  <c r="R280" i="9"/>
  <c r="S280" i="9"/>
  <c r="M281" i="9"/>
  <c r="N281" i="9"/>
  <c r="O281" i="9"/>
  <c r="P281" i="9"/>
  <c r="Q281" i="9"/>
  <c r="R281" i="9"/>
  <c r="S281" i="9"/>
  <c r="M282" i="9"/>
  <c r="N282" i="9"/>
  <c r="O282" i="9"/>
  <c r="P282" i="9"/>
  <c r="Q282" i="9"/>
  <c r="R282" i="9"/>
  <c r="S282" i="9"/>
  <c r="M283" i="9"/>
  <c r="N283" i="9"/>
  <c r="O283" i="9"/>
  <c r="P283" i="9"/>
  <c r="Q283" i="9"/>
  <c r="R283" i="9"/>
  <c r="S283" i="9"/>
  <c r="M284" i="9"/>
  <c r="N284" i="9"/>
  <c r="O284" i="9"/>
  <c r="P284" i="9"/>
  <c r="Q284" i="9"/>
  <c r="R284" i="9"/>
  <c r="S284" i="9"/>
  <c r="M285" i="9"/>
  <c r="N285" i="9"/>
  <c r="O285" i="9"/>
  <c r="P285" i="9"/>
  <c r="Q285" i="9"/>
  <c r="R285" i="9"/>
  <c r="S285" i="9"/>
  <c r="M286" i="9"/>
  <c r="N286" i="9"/>
  <c r="O286" i="9"/>
  <c r="P286" i="9"/>
  <c r="Q286" i="9"/>
  <c r="R286" i="9"/>
  <c r="S286" i="9"/>
  <c r="M287" i="9"/>
  <c r="N287" i="9"/>
  <c r="O287" i="9"/>
  <c r="P287" i="9"/>
  <c r="Q287" i="9"/>
  <c r="R287" i="9"/>
  <c r="S287" i="9"/>
  <c r="M288" i="9"/>
  <c r="N288" i="9"/>
  <c r="O288" i="9"/>
  <c r="P288" i="9"/>
  <c r="Q288" i="9"/>
  <c r="R288" i="9"/>
  <c r="S288" i="9"/>
  <c r="M289" i="9"/>
  <c r="N289" i="9"/>
  <c r="O289" i="9"/>
  <c r="P289" i="9"/>
  <c r="Q289" i="9"/>
  <c r="R289" i="9"/>
  <c r="S289" i="9"/>
  <c r="M290" i="9"/>
  <c r="N290" i="9"/>
  <c r="O290" i="9"/>
  <c r="P290" i="9"/>
  <c r="Q290" i="9"/>
  <c r="R290" i="9"/>
  <c r="S290" i="9"/>
  <c r="M291" i="9"/>
  <c r="N291" i="9"/>
  <c r="O291" i="9"/>
  <c r="P291" i="9"/>
  <c r="Q291" i="9"/>
  <c r="R291" i="9"/>
  <c r="S291" i="9"/>
  <c r="M292" i="9"/>
  <c r="N292" i="9"/>
  <c r="O292" i="9"/>
  <c r="P292" i="9"/>
  <c r="Q292" i="9"/>
  <c r="R292" i="9"/>
  <c r="S292" i="9"/>
  <c r="M293" i="9"/>
  <c r="N293" i="9"/>
  <c r="O293" i="9"/>
  <c r="P293" i="9"/>
  <c r="Q293" i="9"/>
  <c r="R293" i="9"/>
  <c r="S293" i="9"/>
  <c r="M294" i="9"/>
  <c r="N294" i="9"/>
  <c r="O294" i="9"/>
  <c r="P294" i="9"/>
  <c r="Q294" i="9"/>
  <c r="R294" i="9"/>
  <c r="S294" i="9"/>
  <c r="M295" i="9"/>
  <c r="N295" i="9"/>
  <c r="O295" i="9"/>
  <c r="P295" i="9"/>
  <c r="Q295" i="9"/>
  <c r="R295" i="9"/>
  <c r="S295" i="9"/>
  <c r="M296" i="9"/>
  <c r="N296" i="9"/>
  <c r="O296" i="9"/>
  <c r="P296" i="9"/>
  <c r="Q296" i="9"/>
  <c r="R296" i="9"/>
  <c r="S296" i="9"/>
  <c r="M297" i="9"/>
  <c r="N297" i="9"/>
  <c r="O297" i="9"/>
  <c r="P297" i="9"/>
  <c r="Q297" i="9"/>
  <c r="R297" i="9"/>
  <c r="S297" i="9"/>
  <c r="M298" i="9"/>
  <c r="N298" i="9"/>
  <c r="O298" i="9"/>
  <c r="P298" i="9"/>
  <c r="Q298" i="9"/>
  <c r="R298" i="9"/>
  <c r="S298" i="9"/>
  <c r="M299" i="9"/>
  <c r="N299" i="9"/>
  <c r="O299" i="9"/>
  <c r="P299" i="9"/>
  <c r="Q299" i="9"/>
  <c r="R299" i="9"/>
  <c r="S299" i="9"/>
  <c r="M300" i="9"/>
  <c r="N300" i="9"/>
  <c r="O300" i="9"/>
  <c r="P300" i="9"/>
  <c r="Q300" i="9"/>
  <c r="R300" i="9"/>
  <c r="S300" i="9"/>
  <c r="M301" i="9"/>
  <c r="N301" i="9"/>
  <c r="O301" i="9"/>
  <c r="P301" i="9"/>
  <c r="Q301" i="9"/>
  <c r="R301" i="9"/>
  <c r="S301" i="9"/>
  <c r="M302" i="9"/>
  <c r="N302" i="9"/>
  <c r="O302" i="9"/>
  <c r="P302" i="9"/>
  <c r="Q302" i="9"/>
  <c r="R302" i="9"/>
  <c r="S302" i="9"/>
  <c r="M303" i="9"/>
  <c r="N303" i="9"/>
  <c r="O303" i="9"/>
  <c r="P303" i="9"/>
  <c r="Q303" i="9"/>
  <c r="R303" i="9"/>
  <c r="S303" i="9"/>
  <c r="M304" i="9"/>
  <c r="N304" i="9"/>
  <c r="O304" i="9"/>
  <c r="P304" i="9"/>
  <c r="Q304" i="9"/>
  <c r="R304" i="9"/>
  <c r="S304" i="9"/>
  <c r="M305" i="9"/>
  <c r="N305" i="9"/>
  <c r="O305" i="9"/>
  <c r="P305" i="9"/>
  <c r="Q305" i="9"/>
  <c r="R305" i="9"/>
  <c r="S305" i="9"/>
  <c r="M306" i="9"/>
  <c r="N306" i="9"/>
  <c r="O306" i="9"/>
  <c r="P306" i="9"/>
  <c r="Q306" i="9"/>
  <c r="R306" i="9"/>
  <c r="S306" i="9"/>
  <c r="M307" i="9"/>
  <c r="N307" i="9"/>
  <c r="O307" i="9"/>
  <c r="P307" i="9"/>
  <c r="Q307" i="9"/>
  <c r="R307" i="9"/>
  <c r="S307" i="9"/>
  <c r="M308" i="9"/>
  <c r="N308" i="9"/>
  <c r="O308" i="9"/>
  <c r="P308" i="9"/>
  <c r="Q308" i="9"/>
  <c r="R308" i="9"/>
  <c r="S308" i="9"/>
  <c r="M309" i="9"/>
  <c r="N309" i="9"/>
  <c r="O309" i="9"/>
  <c r="P309" i="9"/>
  <c r="Q309" i="9"/>
  <c r="R309" i="9"/>
  <c r="S309" i="9"/>
  <c r="M310" i="9"/>
  <c r="N310" i="9"/>
  <c r="O310" i="9"/>
  <c r="P310" i="9"/>
  <c r="Q310" i="9"/>
  <c r="R310" i="9"/>
  <c r="S310" i="9"/>
  <c r="M311" i="9"/>
  <c r="N311" i="9"/>
  <c r="O311" i="9"/>
  <c r="P311" i="9"/>
  <c r="Q311" i="9"/>
  <c r="R311" i="9"/>
  <c r="S311" i="9"/>
  <c r="M312" i="9"/>
  <c r="N312" i="9"/>
  <c r="O312" i="9"/>
  <c r="P312" i="9"/>
  <c r="Q312" i="9"/>
  <c r="R312" i="9"/>
  <c r="S312" i="9"/>
  <c r="M313" i="9"/>
  <c r="N313" i="9"/>
  <c r="O313" i="9"/>
  <c r="P313" i="9"/>
  <c r="Q313" i="9"/>
  <c r="R313" i="9"/>
  <c r="S313" i="9"/>
  <c r="M314" i="9"/>
  <c r="N314" i="9"/>
  <c r="O314" i="9"/>
  <c r="P314" i="9"/>
  <c r="Q314" i="9"/>
  <c r="R314" i="9"/>
  <c r="S314" i="9"/>
  <c r="M315" i="9"/>
  <c r="N315" i="9"/>
  <c r="O315" i="9"/>
  <c r="P315" i="9"/>
  <c r="Q315" i="9"/>
  <c r="R315" i="9"/>
  <c r="S315" i="9"/>
  <c r="M316" i="9"/>
  <c r="N316" i="9"/>
  <c r="O316" i="9"/>
  <c r="P316" i="9"/>
  <c r="Q316" i="9"/>
  <c r="R316" i="9"/>
  <c r="S316" i="9"/>
  <c r="M317" i="9"/>
  <c r="N317" i="9"/>
  <c r="O317" i="9"/>
  <c r="P317" i="9"/>
  <c r="Q317" i="9"/>
  <c r="R317" i="9"/>
  <c r="S317" i="9"/>
  <c r="M318" i="9"/>
  <c r="N318" i="9"/>
  <c r="O318" i="9"/>
  <c r="P318" i="9"/>
  <c r="Q318" i="9"/>
  <c r="R318" i="9"/>
  <c r="S318" i="9"/>
  <c r="M319" i="9"/>
  <c r="N319" i="9"/>
  <c r="O319" i="9"/>
  <c r="P319" i="9"/>
  <c r="Q319" i="9"/>
  <c r="R319" i="9"/>
  <c r="S319" i="9"/>
  <c r="M320" i="9"/>
  <c r="N320" i="9"/>
  <c r="O320" i="9"/>
  <c r="P320" i="9"/>
  <c r="Q320" i="9"/>
  <c r="R320" i="9"/>
  <c r="S320" i="9"/>
  <c r="M321" i="9"/>
  <c r="N321" i="9"/>
  <c r="O321" i="9"/>
  <c r="P321" i="9"/>
  <c r="Q321" i="9"/>
  <c r="R321" i="9"/>
  <c r="S321" i="9"/>
  <c r="M322" i="9"/>
  <c r="N322" i="9"/>
  <c r="O322" i="9"/>
  <c r="P322" i="9"/>
  <c r="Q322" i="9"/>
  <c r="R322" i="9"/>
  <c r="S322" i="9"/>
  <c r="M323" i="9"/>
  <c r="N323" i="9"/>
  <c r="O323" i="9"/>
  <c r="P323" i="9"/>
  <c r="Q323" i="9"/>
  <c r="R323" i="9"/>
  <c r="S323" i="9"/>
  <c r="M324" i="9"/>
  <c r="N324" i="9"/>
  <c r="O324" i="9"/>
  <c r="P324" i="9"/>
  <c r="Q324" i="9"/>
  <c r="R324" i="9"/>
  <c r="S324" i="9"/>
  <c r="M325" i="9"/>
  <c r="N325" i="9"/>
  <c r="O325" i="9"/>
  <c r="P325" i="9"/>
  <c r="Q325" i="9"/>
  <c r="R325" i="9"/>
  <c r="S325" i="9"/>
  <c r="M326" i="9"/>
  <c r="N326" i="9"/>
  <c r="O326" i="9"/>
  <c r="P326" i="9"/>
  <c r="Q326" i="9"/>
  <c r="R326" i="9"/>
  <c r="S326" i="9"/>
  <c r="M327" i="9"/>
  <c r="N327" i="9"/>
  <c r="O327" i="9"/>
  <c r="P327" i="9"/>
  <c r="Q327" i="9"/>
  <c r="R327" i="9"/>
  <c r="S327" i="9"/>
  <c r="M328" i="9"/>
  <c r="N328" i="9"/>
  <c r="O328" i="9"/>
  <c r="P328" i="9"/>
  <c r="Q328" i="9"/>
  <c r="R328" i="9"/>
  <c r="S328" i="9"/>
  <c r="M329" i="9"/>
  <c r="N329" i="9"/>
  <c r="O329" i="9"/>
  <c r="P329" i="9"/>
  <c r="Q329" i="9"/>
  <c r="R329" i="9"/>
  <c r="S329" i="9"/>
  <c r="M330" i="9"/>
  <c r="N330" i="9"/>
  <c r="O330" i="9"/>
  <c r="P330" i="9"/>
  <c r="Q330" i="9"/>
  <c r="R330" i="9"/>
  <c r="S330" i="9"/>
  <c r="M331" i="9"/>
  <c r="N331" i="9"/>
  <c r="O331" i="9"/>
  <c r="P331" i="9"/>
  <c r="Q331" i="9"/>
  <c r="R331" i="9"/>
  <c r="S331" i="9"/>
  <c r="M332" i="9"/>
  <c r="N332" i="9"/>
  <c r="O332" i="9"/>
  <c r="P332" i="9"/>
  <c r="Q332" i="9"/>
  <c r="R332" i="9"/>
  <c r="S332" i="9"/>
  <c r="M333" i="9"/>
  <c r="N333" i="9"/>
  <c r="O333" i="9"/>
  <c r="P333" i="9"/>
  <c r="Q333" i="9"/>
  <c r="R333" i="9"/>
  <c r="S333" i="9"/>
  <c r="M334" i="9"/>
  <c r="N334" i="9"/>
  <c r="O334" i="9"/>
  <c r="P334" i="9"/>
  <c r="Q334" i="9"/>
  <c r="R334" i="9"/>
  <c r="S334" i="9"/>
  <c r="M335" i="9"/>
  <c r="N335" i="9"/>
  <c r="O335" i="9"/>
  <c r="P335" i="9"/>
  <c r="Q335" i="9"/>
  <c r="R335" i="9"/>
  <c r="S335" i="9"/>
  <c r="M336" i="9"/>
  <c r="N336" i="9"/>
  <c r="O336" i="9"/>
  <c r="P336" i="9"/>
  <c r="Q336" i="9"/>
  <c r="R336" i="9"/>
  <c r="S336" i="9"/>
  <c r="M337" i="9"/>
  <c r="N337" i="9"/>
  <c r="O337" i="9"/>
  <c r="P337" i="9"/>
  <c r="Q337" i="9"/>
  <c r="R337" i="9"/>
  <c r="S337" i="9"/>
  <c r="M338" i="9"/>
  <c r="N338" i="9"/>
  <c r="O338" i="9"/>
  <c r="P338" i="9"/>
  <c r="Q338" i="9"/>
  <c r="R338" i="9"/>
  <c r="S338" i="9"/>
  <c r="M339" i="9"/>
  <c r="N339" i="9"/>
  <c r="O339" i="9"/>
  <c r="P339" i="9"/>
  <c r="Q339" i="9"/>
  <c r="R339" i="9"/>
  <c r="S339" i="9"/>
  <c r="M340" i="9"/>
  <c r="N340" i="9"/>
  <c r="O340" i="9"/>
  <c r="P340" i="9"/>
  <c r="Q340" i="9"/>
  <c r="R340" i="9"/>
  <c r="S340" i="9"/>
  <c r="M341" i="9"/>
  <c r="N341" i="9"/>
  <c r="O341" i="9"/>
  <c r="P341" i="9"/>
  <c r="Q341" i="9"/>
  <c r="R341" i="9"/>
  <c r="S341" i="9"/>
  <c r="M342" i="9"/>
  <c r="N342" i="9"/>
  <c r="O342" i="9"/>
  <c r="P342" i="9"/>
  <c r="Q342" i="9"/>
  <c r="R342" i="9"/>
  <c r="S342" i="9"/>
  <c r="M343" i="9"/>
  <c r="N343" i="9"/>
  <c r="O343" i="9"/>
  <c r="P343" i="9"/>
  <c r="Q343" i="9"/>
  <c r="R343" i="9"/>
  <c r="S343" i="9"/>
  <c r="M344" i="9"/>
  <c r="N344" i="9"/>
  <c r="O344" i="9"/>
  <c r="P344" i="9"/>
  <c r="Q344" i="9"/>
  <c r="R344" i="9"/>
  <c r="S344" i="9"/>
  <c r="M345" i="9"/>
  <c r="N345" i="9"/>
  <c r="O345" i="9"/>
  <c r="P345" i="9"/>
  <c r="Q345" i="9"/>
  <c r="R345" i="9"/>
  <c r="S345" i="9"/>
  <c r="M346" i="9"/>
  <c r="N346" i="9"/>
  <c r="O346" i="9"/>
  <c r="P346" i="9"/>
  <c r="Q346" i="9"/>
  <c r="R346" i="9"/>
  <c r="S346" i="9"/>
  <c r="M347" i="9"/>
  <c r="N347" i="9"/>
  <c r="O347" i="9"/>
  <c r="P347" i="9"/>
  <c r="Q347" i="9"/>
  <c r="R347" i="9"/>
  <c r="S347" i="9"/>
  <c r="M348" i="9"/>
  <c r="N348" i="9"/>
  <c r="O348" i="9"/>
  <c r="P348" i="9"/>
  <c r="Q348" i="9"/>
  <c r="R348" i="9"/>
  <c r="S348" i="9"/>
  <c r="M349" i="9"/>
  <c r="N349" i="9"/>
  <c r="O349" i="9"/>
  <c r="P349" i="9"/>
  <c r="Q349" i="9"/>
  <c r="R349" i="9"/>
  <c r="S349" i="9"/>
  <c r="M350" i="9"/>
  <c r="N350" i="9"/>
  <c r="O350" i="9"/>
  <c r="P350" i="9"/>
  <c r="Q350" i="9"/>
  <c r="R350" i="9"/>
  <c r="S350" i="9"/>
  <c r="M351" i="9"/>
  <c r="N351" i="9"/>
  <c r="O351" i="9"/>
  <c r="P351" i="9"/>
  <c r="Q351" i="9"/>
  <c r="R351" i="9"/>
  <c r="S351" i="9"/>
  <c r="M352" i="9"/>
  <c r="N352" i="9"/>
  <c r="O352" i="9"/>
  <c r="P352" i="9"/>
  <c r="Q352" i="9"/>
  <c r="R352" i="9"/>
  <c r="S352" i="9"/>
  <c r="M353" i="9"/>
  <c r="N353" i="9"/>
  <c r="O353" i="9"/>
  <c r="P353" i="9"/>
  <c r="Q353" i="9"/>
  <c r="R353" i="9"/>
  <c r="S353" i="9"/>
  <c r="M354" i="9"/>
  <c r="N354" i="9"/>
  <c r="O354" i="9"/>
  <c r="P354" i="9"/>
  <c r="Q354" i="9"/>
  <c r="R354" i="9"/>
  <c r="S354" i="9"/>
  <c r="M355" i="9"/>
  <c r="N355" i="9"/>
  <c r="O355" i="9"/>
  <c r="P355" i="9"/>
  <c r="Q355" i="9"/>
  <c r="R355" i="9"/>
  <c r="S355" i="9"/>
  <c r="M356" i="9"/>
  <c r="N356" i="9"/>
  <c r="O356" i="9"/>
  <c r="P356" i="9"/>
  <c r="Q356" i="9"/>
  <c r="R356" i="9"/>
  <c r="S356" i="9"/>
  <c r="M357" i="9"/>
  <c r="N357" i="9"/>
  <c r="O357" i="9"/>
  <c r="P357" i="9"/>
  <c r="Q357" i="9"/>
  <c r="R357" i="9"/>
  <c r="S357" i="9"/>
  <c r="M358" i="9"/>
  <c r="N358" i="9"/>
  <c r="O358" i="9"/>
  <c r="P358" i="9"/>
  <c r="Q358" i="9"/>
  <c r="R358" i="9"/>
  <c r="S358" i="9"/>
  <c r="M359" i="9"/>
  <c r="N359" i="9"/>
  <c r="O359" i="9"/>
  <c r="P359" i="9"/>
  <c r="Q359" i="9"/>
  <c r="R359" i="9"/>
  <c r="S359" i="9"/>
  <c r="M360" i="9"/>
  <c r="N360" i="9"/>
  <c r="O360" i="9"/>
  <c r="P360" i="9"/>
  <c r="Q360" i="9"/>
  <c r="R360" i="9"/>
  <c r="S360" i="9"/>
  <c r="M361" i="9"/>
  <c r="N361" i="9"/>
  <c r="O361" i="9"/>
  <c r="P361" i="9"/>
  <c r="Q361" i="9"/>
  <c r="R361" i="9"/>
  <c r="S361" i="9"/>
  <c r="M362" i="9"/>
  <c r="N362" i="9"/>
  <c r="O362" i="9"/>
  <c r="P362" i="9"/>
  <c r="Q362" i="9"/>
  <c r="R362" i="9"/>
  <c r="S362" i="9"/>
  <c r="M363" i="9"/>
  <c r="N363" i="9"/>
  <c r="O363" i="9"/>
  <c r="P363" i="9"/>
  <c r="Q363" i="9"/>
  <c r="R363" i="9"/>
  <c r="S363" i="9"/>
  <c r="M364" i="9"/>
  <c r="N364" i="9"/>
  <c r="O364" i="9"/>
  <c r="P364" i="9"/>
  <c r="Q364" i="9"/>
  <c r="R364" i="9"/>
  <c r="S364" i="9"/>
  <c r="M365" i="9"/>
  <c r="N365" i="9"/>
  <c r="O365" i="9"/>
  <c r="P365" i="9"/>
  <c r="Q365" i="9"/>
  <c r="R365" i="9"/>
  <c r="S365" i="9"/>
  <c r="M366" i="9"/>
  <c r="N366" i="9"/>
  <c r="O366" i="9"/>
  <c r="P366" i="9"/>
  <c r="Q366" i="9"/>
  <c r="R366" i="9"/>
  <c r="S366" i="9"/>
  <c r="M367" i="9"/>
  <c r="N367" i="9"/>
  <c r="O367" i="9"/>
  <c r="P367" i="9"/>
  <c r="Q367" i="9"/>
  <c r="R367" i="9"/>
  <c r="S367" i="9"/>
  <c r="M368" i="9"/>
  <c r="N368" i="9"/>
  <c r="O368" i="9"/>
  <c r="P368" i="9"/>
  <c r="Q368" i="9"/>
  <c r="R368" i="9"/>
  <c r="S368" i="9"/>
  <c r="M369" i="9"/>
  <c r="N369" i="9"/>
  <c r="O369" i="9"/>
  <c r="P369" i="9"/>
  <c r="Q369" i="9"/>
  <c r="R369" i="9"/>
  <c r="S369" i="9"/>
  <c r="M370" i="9"/>
  <c r="N370" i="9"/>
  <c r="O370" i="9"/>
  <c r="P370" i="9"/>
  <c r="Q370" i="9"/>
  <c r="R370" i="9"/>
  <c r="S370" i="9"/>
  <c r="M371" i="9"/>
  <c r="N371" i="9"/>
  <c r="O371" i="9"/>
  <c r="P371" i="9"/>
  <c r="Q371" i="9"/>
  <c r="R371" i="9"/>
  <c r="S371" i="9"/>
  <c r="M372" i="9"/>
  <c r="N372" i="9"/>
  <c r="O372" i="9"/>
  <c r="P372" i="9"/>
  <c r="Q372" i="9"/>
  <c r="R372" i="9"/>
  <c r="S372" i="9"/>
  <c r="M373" i="9"/>
  <c r="N373" i="9"/>
  <c r="O373" i="9"/>
  <c r="P373" i="9"/>
  <c r="Q373" i="9"/>
  <c r="R373" i="9"/>
  <c r="S373" i="9"/>
  <c r="M374" i="9"/>
  <c r="N374" i="9"/>
  <c r="O374" i="9"/>
  <c r="P374" i="9"/>
  <c r="Q374" i="9"/>
  <c r="R374" i="9"/>
  <c r="S374" i="9"/>
  <c r="M375" i="9"/>
  <c r="N375" i="9"/>
  <c r="O375" i="9"/>
  <c r="P375" i="9"/>
  <c r="Q375" i="9"/>
  <c r="R375" i="9"/>
  <c r="S375" i="9"/>
  <c r="M376" i="9"/>
  <c r="N376" i="9"/>
  <c r="O376" i="9"/>
  <c r="P376" i="9"/>
  <c r="Q376" i="9"/>
  <c r="R376" i="9"/>
  <c r="S376" i="9"/>
  <c r="M377" i="9"/>
  <c r="N377" i="9"/>
  <c r="O377" i="9"/>
  <c r="P377" i="9"/>
  <c r="Q377" i="9"/>
  <c r="R377" i="9"/>
  <c r="S377" i="9"/>
  <c r="M378" i="9"/>
  <c r="N378" i="9"/>
  <c r="O378" i="9"/>
  <c r="P378" i="9"/>
  <c r="Q378" i="9"/>
  <c r="R378" i="9"/>
  <c r="S378" i="9"/>
  <c r="M379" i="9"/>
  <c r="N379" i="9"/>
  <c r="O379" i="9"/>
  <c r="P379" i="9"/>
  <c r="Q379" i="9"/>
  <c r="R379" i="9"/>
  <c r="S379" i="9"/>
  <c r="M380" i="9"/>
  <c r="N380" i="9"/>
  <c r="O380" i="9"/>
  <c r="P380" i="9"/>
  <c r="Q380" i="9"/>
  <c r="R380" i="9"/>
  <c r="S380" i="9"/>
  <c r="M381" i="9"/>
  <c r="N381" i="9"/>
  <c r="O381" i="9"/>
  <c r="P381" i="9"/>
  <c r="Q381" i="9"/>
  <c r="R381" i="9"/>
  <c r="S381" i="9"/>
  <c r="M382" i="9"/>
  <c r="N382" i="9"/>
  <c r="O382" i="9"/>
  <c r="P382" i="9"/>
  <c r="Q382" i="9"/>
  <c r="R382" i="9"/>
  <c r="S382" i="9"/>
  <c r="M383" i="9"/>
  <c r="N383" i="9"/>
  <c r="O383" i="9"/>
  <c r="P383" i="9"/>
  <c r="Q383" i="9"/>
  <c r="R383" i="9"/>
  <c r="S383" i="9"/>
  <c r="M384" i="9"/>
  <c r="N384" i="9"/>
  <c r="O384" i="9"/>
  <c r="P384" i="9"/>
  <c r="Q384" i="9"/>
  <c r="R384" i="9"/>
  <c r="S384" i="9"/>
  <c r="M385" i="9"/>
  <c r="N385" i="9"/>
  <c r="O385" i="9"/>
  <c r="P385" i="9"/>
  <c r="Q385" i="9"/>
  <c r="R385" i="9"/>
  <c r="S385" i="9"/>
  <c r="M386" i="9"/>
  <c r="N386" i="9"/>
  <c r="O386" i="9"/>
  <c r="P386" i="9"/>
  <c r="Q386" i="9"/>
  <c r="R386" i="9"/>
  <c r="S386" i="9"/>
  <c r="M387" i="9"/>
  <c r="N387" i="9"/>
  <c r="O387" i="9"/>
  <c r="P387" i="9"/>
  <c r="Q387" i="9"/>
  <c r="R387" i="9"/>
  <c r="S387" i="9"/>
  <c r="M388" i="9"/>
  <c r="N388" i="9"/>
  <c r="O388" i="9"/>
  <c r="P388" i="9"/>
  <c r="Q388" i="9"/>
  <c r="R388" i="9"/>
  <c r="S388" i="9"/>
  <c r="M389" i="9"/>
  <c r="N389" i="9"/>
  <c r="O389" i="9"/>
  <c r="P389" i="9"/>
  <c r="Q389" i="9"/>
  <c r="R389" i="9"/>
  <c r="S389" i="9"/>
  <c r="M390" i="9"/>
  <c r="N390" i="9"/>
  <c r="O390" i="9"/>
  <c r="P390" i="9"/>
  <c r="Q390" i="9"/>
  <c r="R390" i="9"/>
  <c r="S390" i="9"/>
  <c r="M391" i="9"/>
  <c r="N391" i="9"/>
  <c r="O391" i="9"/>
  <c r="P391" i="9"/>
  <c r="Q391" i="9"/>
  <c r="R391" i="9"/>
  <c r="S391" i="9"/>
  <c r="M392" i="9"/>
  <c r="N392" i="9"/>
  <c r="O392" i="9"/>
  <c r="P392" i="9"/>
  <c r="Q392" i="9"/>
  <c r="R392" i="9"/>
  <c r="S392" i="9"/>
  <c r="M393" i="9"/>
  <c r="N393" i="9"/>
  <c r="O393" i="9"/>
  <c r="P393" i="9"/>
  <c r="Q393" i="9"/>
  <c r="R393" i="9"/>
  <c r="S393" i="9"/>
  <c r="M394" i="9"/>
  <c r="N394" i="9"/>
  <c r="O394" i="9"/>
  <c r="P394" i="9"/>
  <c r="Q394" i="9"/>
  <c r="R394" i="9"/>
  <c r="S394" i="9"/>
  <c r="M395" i="9"/>
  <c r="N395" i="9"/>
  <c r="O395" i="9"/>
  <c r="P395" i="9"/>
  <c r="Q395" i="9"/>
  <c r="R395" i="9"/>
  <c r="S395" i="9"/>
  <c r="M396" i="9"/>
  <c r="N396" i="9"/>
  <c r="O396" i="9"/>
  <c r="P396" i="9"/>
  <c r="Q396" i="9"/>
  <c r="R396" i="9"/>
  <c r="S396" i="9"/>
  <c r="M397" i="9"/>
  <c r="N397" i="9"/>
  <c r="O397" i="9"/>
  <c r="P397" i="9"/>
  <c r="Q397" i="9"/>
  <c r="R397" i="9"/>
  <c r="S397" i="9"/>
  <c r="M398" i="9"/>
  <c r="N398" i="9"/>
  <c r="O398" i="9"/>
  <c r="P398" i="9"/>
  <c r="Q398" i="9"/>
  <c r="R398" i="9"/>
  <c r="S398" i="9"/>
  <c r="M399" i="9"/>
  <c r="N399" i="9"/>
  <c r="O399" i="9"/>
  <c r="P399" i="9"/>
  <c r="Q399" i="9"/>
  <c r="R399" i="9"/>
  <c r="S399" i="9"/>
  <c r="M400" i="9"/>
  <c r="N400" i="9"/>
  <c r="O400" i="9"/>
  <c r="P400" i="9"/>
  <c r="Q400" i="9"/>
  <c r="R400" i="9"/>
  <c r="S400" i="9"/>
  <c r="M401" i="9"/>
  <c r="N401" i="9"/>
  <c r="O401" i="9"/>
  <c r="P401" i="9"/>
  <c r="Q401" i="9"/>
  <c r="R401" i="9"/>
  <c r="S401" i="9"/>
  <c r="M402" i="9"/>
  <c r="N402" i="9"/>
  <c r="O402" i="9"/>
  <c r="P402" i="9"/>
  <c r="Q402" i="9"/>
  <c r="R402" i="9"/>
  <c r="S402" i="9"/>
  <c r="M403" i="9"/>
  <c r="N403" i="9"/>
  <c r="O403" i="9"/>
  <c r="P403" i="9"/>
  <c r="Q403" i="9"/>
  <c r="R403" i="9"/>
  <c r="S403" i="9"/>
  <c r="M404" i="9"/>
  <c r="N404" i="9"/>
  <c r="O404" i="9"/>
  <c r="P404" i="9"/>
  <c r="Q404" i="9"/>
  <c r="R404" i="9"/>
  <c r="S404" i="9"/>
  <c r="M405" i="9"/>
  <c r="N405" i="9"/>
  <c r="O405" i="9"/>
  <c r="P405" i="9"/>
  <c r="Q405" i="9"/>
  <c r="R405" i="9"/>
  <c r="S405" i="9"/>
  <c r="M406" i="9"/>
  <c r="N406" i="9"/>
  <c r="O406" i="9"/>
  <c r="P406" i="9"/>
  <c r="Q406" i="9"/>
  <c r="R406" i="9"/>
  <c r="S406" i="9"/>
  <c r="M407" i="9"/>
  <c r="N407" i="9"/>
  <c r="O407" i="9"/>
  <c r="P407" i="9"/>
  <c r="Q407" i="9"/>
  <c r="R407" i="9"/>
  <c r="S407" i="9"/>
  <c r="M408" i="9"/>
  <c r="N408" i="9"/>
  <c r="O408" i="9"/>
  <c r="P408" i="9"/>
  <c r="Q408" i="9"/>
  <c r="R408" i="9"/>
  <c r="S408" i="9"/>
  <c r="M409" i="9"/>
  <c r="N409" i="9"/>
  <c r="O409" i="9"/>
  <c r="P409" i="9"/>
  <c r="Q409" i="9"/>
  <c r="R409" i="9"/>
  <c r="S409" i="9"/>
  <c r="M410" i="9"/>
  <c r="N410" i="9"/>
  <c r="O410" i="9"/>
  <c r="P410" i="9"/>
  <c r="Q410" i="9"/>
  <c r="R410" i="9"/>
  <c r="S410" i="9"/>
  <c r="M411" i="9"/>
  <c r="N411" i="9"/>
  <c r="O411" i="9"/>
  <c r="P411" i="9"/>
  <c r="Q411" i="9"/>
  <c r="R411" i="9"/>
  <c r="S411" i="9"/>
  <c r="M412" i="9"/>
  <c r="N412" i="9"/>
  <c r="O412" i="9"/>
  <c r="P412" i="9"/>
  <c r="Q412" i="9"/>
  <c r="R412" i="9"/>
  <c r="S412" i="9"/>
  <c r="M413" i="9"/>
  <c r="N413" i="9"/>
  <c r="O413" i="9"/>
  <c r="P413" i="9"/>
  <c r="Q413" i="9"/>
  <c r="R413" i="9"/>
  <c r="S413" i="9"/>
  <c r="M414" i="9"/>
  <c r="N414" i="9"/>
  <c r="O414" i="9"/>
  <c r="P414" i="9"/>
  <c r="Q414" i="9"/>
  <c r="R414" i="9"/>
  <c r="S414" i="9"/>
  <c r="M415" i="9"/>
  <c r="N415" i="9"/>
  <c r="O415" i="9"/>
  <c r="P415" i="9"/>
  <c r="Q415" i="9"/>
  <c r="R415" i="9"/>
  <c r="S415" i="9"/>
  <c r="M416" i="9"/>
  <c r="N416" i="9"/>
  <c r="O416" i="9"/>
  <c r="P416" i="9"/>
  <c r="Q416" i="9"/>
  <c r="R416" i="9"/>
  <c r="S416" i="9"/>
  <c r="M417" i="9"/>
  <c r="N417" i="9"/>
  <c r="O417" i="9"/>
  <c r="P417" i="9"/>
  <c r="Q417" i="9"/>
  <c r="R417" i="9"/>
  <c r="S417" i="9"/>
  <c r="M418" i="9"/>
  <c r="N418" i="9"/>
  <c r="O418" i="9"/>
  <c r="P418" i="9"/>
  <c r="Q418" i="9"/>
  <c r="R418" i="9"/>
  <c r="S418" i="9"/>
  <c r="M419" i="9"/>
  <c r="N419" i="9"/>
  <c r="O419" i="9"/>
  <c r="P419" i="9"/>
  <c r="Q419" i="9"/>
  <c r="R419" i="9"/>
  <c r="S419" i="9"/>
  <c r="M420" i="9"/>
  <c r="N420" i="9"/>
  <c r="O420" i="9"/>
  <c r="P420" i="9"/>
  <c r="Q420" i="9"/>
  <c r="R420" i="9"/>
  <c r="S420" i="9"/>
  <c r="M421" i="9"/>
  <c r="N421" i="9"/>
  <c r="O421" i="9"/>
  <c r="P421" i="9"/>
  <c r="Q421" i="9"/>
  <c r="R421" i="9"/>
  <c r="S421" i="9"/>
  <c r="M422" i="9"/>
  <c r="N422" i="9"/>
  <c r="O422" i="9"/>
  <c r="P422" i="9"/>
  <c r="Q422" i="9"/>
  <c r="R422" i="9"/>
  <c r="S422" i="9"/>
  <c r="M423" i="9"/>
  <c r="N423" i="9"/>
  <c r="O423" i="9"/>
  <c r="P423" i="9"/>
  <c r="Q423" i="9"/>
  <c r="R423" i="9"/>
  <c r="S423" i="9"/>
  <c r="M424" i="9"/>
  <c r="N424" i="9"/>
  <c r="O424" i="9"/>
  <c r="P424" i="9"/>
  <c r="Q424" i="9"/>
  <c r="R424" i="9"/>
  <c r="S424" i="9"/>
  <c r="M425" i="9"/>
  <c r="N425" i="9"/>
  <c r="O425" i="9"/>
  <c r="P425" i="9"/>
  <c r="Q425" i="9"/>
  <c r="R425" i="9"/>
  <c r="S425" i="9"/>
  <c r="M426" i="9"/>
  <c r="N426" i="9"/>
  <c r="O426" i="9"/>
  <c r="P426" i="9"/>
  <c r="Q426" i="9"/>
  <c r="R426" i="9"/>
  <c r="S426" i="9"/>
  <c r="M427" i="9"/>
  <c r="N427" i="9"/>
  <c r="O427" i="9"/>
  <c r="P427" i="9"/>
  <c r="Q427" i="9"/>
  <c r="R427" i="9"/>
  <c r="S427" i="9"/>
  <c r="M428" i="9"/>
  <c r="N428" i="9"/>
  <c r="O428" i="9"/>
  <c r="P428" i="9"/>
  <c r="Q428" i="9"/>
  <c r="R428" i="9"/>
  <c r="S428" i="9"/>
  <c r="M429" i="9"/>
  <c r="N429" i="9"/>
  <c r="O429" i="9"/>
  <c r="P429" i="9"/>
  <c r="Q429" i="9"/>
  <c r="R429" i="9"/>
  <c r="S429" i="9"/>
  <c r="M430" i="9"/>
  <c r="N430" i="9"/>
  <c r="O430" i="9"/>
  <c r="P430" i="9"/>
  <c r="Q430" i="9"/>
  <c r="R430" i="9"/>
  <c r="S430" i="9"/>
  <c r="M431" i="9"/>
  <c r="N431" i="9"/>
  <c r="O431" i="9"/>
  <c r="P431" i="9"/>
  <c r="Q431" i="9"/>
  <c r="R431" i="9"/>
  <c r="S431" i="9"/>
  <c r="M432" i="9"/>
  <c r="N432" i="9"/>
  <c r="O432" i="9"/>
  <c r="P432" i="9"/>
  <c r="Q432" i="9"/>
  <c r="R432" i="9"/>
  <c r="S432" i="9"/>
  <c r="M433" i="9"/>
  <c r="N433" i="9"/>
  <c r="O433" i="9"/>
  <c r="P433" i="9"/>
  <c r="Q433" i="9"/>
  <c r="R433" i="9"/>
  <c r="S433" i="9"/>
  <c r="M434" i="9"/>
  <c r="N434" i="9"/>
  <c r="O434" i="9"/>
  <c r="P434" i="9"/>
  <c r="Q434" i="9"/>
  <c r="R434" i="9"/>
  <c r="S434" i="9"/>
  <c r="M435" i="9"/>
  <c r="N435" i="9"/>
  <c r="O435" i="9"/>
  <c r="P435" i="9"/>
  <c r="Q435" i="9"/>
  <c r="R435" i="9"/>
  <c r="S435" i="9"/>
  <c r="M436" i="9"/>
  <c r="N436" i="9"/>
  <c r="O436" i="9"/>
  <c r="P436" i="9"/>
  <c r="Q436" i="9"/>
  <c r="R436" i="9"/>
  <c r="S436" i="9"/>
  <c r="M437" i="9"/>
  <c r="N437" i="9"/>
  <c r="O437" i="9"/>
  <c r="P437" i="9"/>
  <c r="Q437" i="9"/>
  <c r="R437" i="9"/>
  <c r="S437" i="9"/>
  <c r="M438" i="9"/>
  <c r="N438" i="9"/>
  <c r="O438" i="9"/>
  <c r="P438" i="9"/>
  <c r="Q438" i="9"/>
  <c r="R438" i="9"/>
  <c r="S438" i="9"/>
  <c r="M439" i="9"/>
  <c r="N439" i="9"/>
  <c r="O439" i="9"/>
  <c r="P439" i="9"/>
  <c r="Q439" i="9"/>
  <c r="R439" i="9"/>
  <c r="S439" i="9"/>
  <c r="M440" i="9"/>
  <c r="N440" i="9"/>
  <c r="O440" i="9"/>
  <c r="P440" i="9"/>
  <c r="Q440" i="9"/>
  <c r="R440" i="9"/>
  <c r="S440" i="9"/>
  <c r="M441" i="9"/>
  <c r="N441" i="9"/>
  <c r="O441" i="9"/>
  <c r="P441" i="9"/>
  <c r="Q441" i="9"/>
  <c r="R441" i="9"/>
  <c r="S441" i="9"/>
  <c r="M442" i="9"/>
  <c r="N442" i="9"/>
  <c r="O442" i="9"/>
  <c r="P442" i="9"/>
  <c r="Q442" i="9"/>
  <c r="R442" i="9"/>
  <c r="S442" i="9"/>
  <c r="M443" i="9"/>
  <c r="N443" i="9"/>
  <c r="O443" i="9"/>
  <c r="P443" i="9"/>
  <c r="Q443" i="9"/>
  <c r="R443" i="9"/>
  <c r="S443" i="9"/>
  <c r="M444" i="9"/>
  <c r="N444" i="9"/>
  <c r="O444" i="9"/>
  <c r="P444" i="9"/>
  <c r="Q444" i="9"/>
  <c r="R444" i="9"/>
  <c r="S444" i="9"/>
  <c r="M445" i="9"/>
  <c r="N445" i="9"/>
  <c r="O445" i="9"/>
  <c r="P445" i="9"/>
  <c r="Q445" i="9"/>
  <c r="R445" i="9"/>
  <c r="S445" i="9"/>
  <c r="M446" i="9"/>
  <c r="N446" i="9"/>
  <c r="O446" i="9"/>
  <c r="P446" i="9"/>
  <c r="Q446" i="9"/>
  <c r="R446" i="9"/>
  <c r="S446" i="9"/>
  <c r="M447" i="9"/>
  <c r="N447" i="9"/>
  <c r="O447" i="9"/>
  <c r="P447" i="9"/>
  <c r="Q447" i="9"/>
  <c r="R447" i="9"/>
  <c r="S447" i="9"/>
  <c r="M448" i="9"/>
  <c r="N448" i="9"/>
  <c r="O448" i="9"/>
  <c r="P448" i="9"/>
  <c r="Q448" i="9"/>
  <c r="R448" i="9"/>
  <c r="S448" i="9"/>
  <c r="M449" i="9"/>
  <c r="N449" i="9"/>
  <c r="O449" i="9"/>
  <c r="P449" i="9"/>
  <c r="Q449" i="9"/>
  <c r="R449" i="9"/>
  <c r="S449" i="9"/>
  <c r="M450" i="9"/>
  <c r="N450" i="9"/>
  <c r="O450" i="9"/>
  <c r="P450" i="9"/>
  <c r="Q450" i="9"/>
  <c r="R450" i="9"/>
  <c r="S450" i="9"/>
  <c r="M451" i="9"/>
  <c r="N451" i="9"/>
  <c r="O451" i="9"/>
  <c r="P451" i="9"/>
  <c r="Q451" i="9"/>
  <c r="R451" i="9"/>
  <c r="S451" i="9"/>
  <c r="M452" i="9"/>
  <c r="N452" i="9"/>
  <c r="O452" i="9"/>
  <c r="P452" i="9"/>
  <c r="Q452" i="9"/>
  <c r="R452" i="9"/>
  <c r="S452" i="9"/>
  <c r="M453" i="9"/>
  <c r="N453" i="9"/>
  <c r="O453" i="9"/>
  <c r="P453" i="9"/>
  <c r="Q453" i="9"/>
  <c r="R453" i="9"/>
  <c r="S453" i="9"/>
  <c r="M454" i="9"/>
  <c r="N454" i="9"/>
  <c r="O454" i="9"/>
  <c r="P454" i="9"/>
  <c r="Q454" i="9"/>
  <c r="R454" i="9"/>
  <c r="S454" i="9"/>
  <c r="M455" i="9"/>
  <c r="N455" i="9"/>
  <c r="O455" i="9"/>
  <c r="P455" i="9"/>
  <c r="Q455" i="9"/>
  <c r="R455" i="9"/>
  <c r="S455" i="9"/>
  <c r="M456" i="9"/>
  <c r="N456" i="9"/>
  <c r="O456" i="9"/>
  <c r="P456" i="9"/>
  <c r="Q456" i="9"/>
  <c r="R456" i="9"/>
  <c r="S456" i="9"/>
  <c r="M457" i="9"/>
  <c r="N457" i="9"/>
  <c r="O457" i="9"/>
  <c r="P457" i="9"/>
  <c r="Q457" i="9"/>
  <c r="R457" i="9"/>
  <c r="S457" i="9"/>
  <c r="M458" i="9"/>
  <c r="N458" i="9"/>
  <c r="O458" i="9"/>
  <c r="P458" i="9"/>
  <c r="Q458" i="9"/>
  <c r="R458" i="9"/>
  <c r="S458" i="9"/>
  <c r="M459" i="9"/>
  <c r="N459" i="9"/>
  <c r="O459" i="9"/>
  <c r="P459" i="9"/>
  <c r="Q459" i="9"/>
  <c r="R459" i="9"/>
  <c r="S459" i="9"/>
  <c r="M460" i="9"/>
  <c r="N460" i="9"/>
  <c r="O460" i="9"/>
  <c r="P460" i="9"/>
  <c r="Q460" i="9"/>
  <c r="R460" i="9"/>
  <c r="S460" i="9"/>
  <c r="M461" i="9"/>
  <c r="N461" i="9"/>
  <c r="O461" i="9"/>
  <c r="P461" i="9"/>
  <c r="Q461" i="9"/>
  <c r="R461" i="9"/>
  <c r="S461" i="9"/>
  <c r="M462" i="9"/>
  <c r="N462" i="9"/>
  <c r="O462" i="9"/>
  <c r="P462" i="9"/>
  <c r="Q462" i="9"/>
  <c r="R462" i="9"/>
  <c r="S462" i="9"/>
  <c r="M463" i="9"/>
  <c r="N463" i="9"/>
  <c r="O463" i="9"/>
  <c r="P463" i="9"/>
  <c r="Q463" i="9"/>
  <c r="R463" i="9"/>
  <c r="S463" i="9"/>
  <c r="M464" i="9"/>
  <c r="N464" i="9"/>
  <c r="O464" i="9"/>
  <c r="P464" i="9"/>
  <c r="Q464" i="9"/>
  <c r="R464" i="9"/>
  <c r="S464" i="9"/>
  <c r="M465" i="9"/>
  <c r="N465" i="9"/>
  <c r="O465" i="9"/>
  <c r="P465" i="9"/>
  <c r="Q465" i="9"/>
  <c r="R465" i="9"/>
  <c r="S465" i="9"/>
  <c r="M466" i="9"/>
  <c r="N466" i="9"/>
  <c r="O466" i="9"/>
  <c r="P466" i="9"/>
  <c r="Q466" i="9"/>
  <c r="R466" i="9"/>
  <c r="S466" i="9"/>
  <c r="M467" i="9"/>
  <c r="N467" i="9"/>
  <c r="O467" i="9"/>
  <c r="P467" i="9"/>
  <c r="Q467" i="9"/>
  <c r="R467" i="9"/>
  <c r="S467" i="9"/>
  <c r="M468" i="9"/>
  <c r="N468" i="9"/>
  <c r="O468" i="9"/>
  <c r="P468" i="9"/>
  <c r="Q468" i="9"/>
  <c r="R468" i="9"/>
  <c r="S468" i="9"/>
  <c r="M469" i="9"/>
  <c r="N469" i="9"/>
  <c r="O469" i="9"/>
  <c r="P469" i="9"/>
  <c r="Q469" i="9"/>
  <c r="R469" i="9"/>
  <c r="S469" i="9"/>
  <c r="M470" i="9"/>
  <c r="N470" i="9"/>
  <c r="O470" i="9"/>
  <c r="P470" i="9"/>
  <c r="Q470" i="9"/>
  <c r="R470" i="9"/>
  <c r="S470" i="9"/>
  <c r="M471" i="9"/>
  <c r="N471" i="9"/>
  <c r="O471" i="9"/>
  <c r="P471" i="9"/>
  <c r="Q471" i="9"/>
  <c r="R471" i="9"/>
  <c r="S471" i="9"/>
  <c r="M472" i="9"/>
  <c r="N472" i="9"/>
  <c r="O472" i="9"/>
  <c r="P472" i="9"/>
  <c r="Q472" i="9"/>
  <c r="R472" i="9"/>
  <c r="S472" i="9"/>
  <c r="M473" i="9"/>
  <c r="N473" i="9"/>
  <c r="O473" i="9"/>
  <c r="P473" i="9"/>
  <c r="Q473" i="9"/>
  <c r="R473" i="9"/>
  <c r="S473" i="9"/>
  <c r="M474" i="9"/>
  <c r="N474" i="9"/>
  <c r="O474" i="9"/>
  <c r="P474" i="9"/>
  <c r="Q474" i="9"/>
  <c r="R474" i="9"/>
  <c r="S474" i="9"/>
  <c r="M475" i="9"/>
  <c r="N475" i="9"/>
  <c r="O475" i="9"/>
  <c r="P475" i="9"/>
  <c r="Q475" i="9"/>
  <c r="R475" i="9"/>
  <c r="S475" i="9"/>
  <c r="M476" i="9"/>
  <c r="N476" i="9"/>
  <c r="O476" i="9"/>
  <c r="P476" i="9"/>
  <c r="Q476" i="9"/>
  <c r="R476" i="9"/>
  <c r="S476" i="9"/>
  <c r="M477" i="9"/>
  <c r="N477" i="9"/>
  <c r="O477" i="9"/>
  <c r="P477" i="9"/>
  <c r="Q477" i="9"/>
  <c r="R477" i="9"/>
  <c r="S477" i="9"/>
  <c r="M478" i="9"/>
  <c r="N478" i="9"/>
  <c r="O478" i="9"/>
  <c r="P478" i="9"/>
  <c r="Q478" i="9"/>
  <c r="R478" i="9"/>
  <c r="S478" i="9"/>
  <c r="M479" i="9"/>
  <c r="N479" i="9"/>
  <c r="O479" i="9"/>
  <c r="P479" i="9"/>
  <c r="Q479" i="9"/>
  <c r="R479" i="9"/>
  <c r="S479" i="9"/>
  <c r="M480" i="9"/>
  <c r="N480" i="9"/>
  <c r="O480" i="9"/>
  <c r="P480" i="9"/>
  <c r="Q480" i="9"/>
  <c r="R480" i="9"/>
  <c r="S480" i="9"/>
  <c r="M481" i="9"/>
  <c r="N481" i="9"/>
  <c r="O481" i="9"/>
  <c r="P481" i="9"/>
  <c r="Q481" i="9"/>
  <c r="R481" i="9"/>
  <c r="S481" i="9"/>
  <c r="M482" i="9"/>
  <c r="N482" i="9"/>
  <c r="O482" i="9"/>
  <c r="P482" i="9"/>
  <c r="Q482" i="9"/>
  <c r="R482" i="9"/>
  <c r="S482" i="9"/>
  <c r="M483" i="9"/>
  <c r="N483" i="9"/>
  <c r="O483" i="9"/>
  <c r="P483" i="9"/>
  <c r="Q483" i="9"/>
  <c r="R483" i="9"/>
  <c r="S483" i="9"/>
  <c r="M484" i="9"/>
  <c r="N484" i="9"/>
  <c r="O484" i="9"/>
  <c r="P484" i="9"/>
  <c r="Q484" i="9"/>
  <c r="R484" i="9"/>
  <c r="S484" i="9"/>
  <c r="M485" i="9"/>
  <c r="N485" i="9"/>
  <c r="O485" i="9"/>
  <c r="P485" i="9"/>
  <c r="Q485" i="9"/>
  <c r="R485" i="9"/>
  <c r="S485" i="9"/>
  <c r="M486" i="9"/>
  <c r="N486" i="9"/>
  <c r="O486" i="9"/>
  <c r="P486" i="9"/>
  <c r="Q486" i="9"/>
  <c r="R486" i="9"/>
  <c r="S486" i="9"/>
  <c r="M487" i="9"/>
  <c r="N487" i="9"/>
  <c r="O487" i="9"/>
  <c r="P487" i="9"/>
  <c r="Q487" i="9"/>
  <c r="R487" i="9"/>
  <c r="S487" i="9"/>
  <c r="M488" i="9"/>
  <c r="N488" i="9"/>
  <c r="O488" i="9"/>
  <c r="P488" i="9"/>
  <c r="Q488" i="9"/>
  <c r="R488" i="9"/>
  <c r="S488" i="9"/>
  <c r="M489" i="9"/>
  <c r="N489" i="9"/>
  <c r="O489" i="9"/>
  <c r="P489" i="9"/>
  <c r="Q489" i="9"/>
  <c r="R489" i="9"/>
  <c r="S489" i="9"/>
  <c r="M490" i="9"/>
  <c r="N490" i="9"/>
  <c r="O490" i="9"/>
  <c r="P490" i="9"/>
  <c r="Q490" i="9"/>
  <c r="R490" i="9"/>
  <c r="S490" i="9"/>
  <c r="M491" i="9"/>
  <c r="N491" i="9"/>
  <c r="O491" i="9"/>
  <c r="P491" i="9"/>
  <c r="Q491" i="9"/>
  <c r="R491" i="9"/>
  <c r="S491" i="9"/>
  <c r="M492" i="9"/>
  <c r="N492" i="9"/>
  <c r="O492" i="9"/>
  <c r="P492" i="9"/>
  <c r="Q492" i="9"/>
  <c r="R492" i="9"/>
  <c r="S492" i="9"/>
  <c r="M493" i="9"/>
  <c r="N493" i="9"/>
  <c r="O493" i="9"/>
  <c r="P493" i="9"/>
  <c r="Q493" i="9"/>
  <c r="R493" i="9"/>
  <c r="S493" i="9"/>
  <c r="M494" i="9"/>
  <c r="N494" i="9"/>
  <c r="O494" i="9"/>
  <c r="P494" i="9"/>
  <c r="Q494" i="9"/>
  <c r="R494" i="9"/>
  <c r="S494" i="9"/>
  <c r="M495" i="9"/>
  <c r="N495" i="9"/>
  <c r="O495" i="9"/>
  <c r="P495" i="9"/>
  <c r="Q495" i="9"/>
  <c r="R495" i="9"/>
  <c r="S495" i="9"/>
  <c r="M496" i="9"/>
  <c r="N496" i="9"/>
  <c r="O496" i="9"/>
  <c r="P496" i="9"/>
  <c r="Q496" i="9"/>
  <c r="R496" i="9"/>
  <c r="S496" i="9"/>
  <c r="M497" i="9"/>
  <c r="N497" i="9"/>
  <c r="O497" i="9"/>
  <c r="P497" i="9"/>
  <c r="Q497" i="9"/>
  <c r="R497" i="9"/>
  <c r="S497" i="9"/>
  <c r="M498" i="9"/>
  <c r="N498" i="9"/>
  <c r="O498" i="9"/>
  <c r="P498" i="9"/>
  <c r="Q498" i="9"/>
  <c r="R498" i="9"/>
  <c r="S498" i="9"/>
  <c r="M499" i="9"/>
  <c r="N499" i="9"/>
  <c r="O499" i="9"/>
  <c r="P499" i="9"/>
  <c r="Q499" i="9"/>
  <c r="R499" i="9"/>
  <c r="S499" i="9"/>
  <c r="S4" i="9"/>
  <c r="R4" i="9"/>
  <c r="Q4" i="9"/>
  <c r="P4" i="9"/>
  <c r="O4" i="9"/>
  <c r="N4" i="9"/>
  <c r="M4" i="9"/>
  <c r="T79" i="1" l="1"/>
  <c r="Z79" i="1"/>
  <c r="Z78" i="1"/>
  <c r="AG78" i="1" s="1"/>
  <c r="X78" i="1"/>
  <c r="AE78" i="1" s="1"/>
  <c r="Y77" i="1"/>
  <c r="W77" i="1"/>
  <c r="AD77" i="1" s="1"/>
  <c r="U79" i="1"/>
  <c r="AB79" i="1" s="1"/>
  <c r="W78" i="1"/>
  <c r="X77" i="1"/>
  <c r="AE77" i="1" s="1"/>
  <c r="W79" i="1"/>
  <c r="AD79" i="1" s="1"/>
  <c r="Y79" i="1"/>
  <c r="V78" i="1"/>
  <c r="AC78" i="1" s="1"/>
  <c r="T78" i="1"/>
  <c r="AA78" i="1" s="1"/>
  <c r="U77" i="1"/>
  <c r="Y78" i="1"/>
  <c r="AF78" i="1" s="1"/>
  <c r="V79" i="1"/>
  <c r="AC79" i="1" s="1"/>
  <c r="U78" i="1"/>
  <c r="Z77" i="1"/>
  <c r="T77" i="1"/>
  <c r="AA77" i="1" s="1"/>
  <c r="X79" i="1"/>
  <c r="AE79" i="1" s="1"/>
  <c r="V77" i="1"/>
  <c r="X75" i="1"/>
  <c r="V75" i="1"/>
  <c r="U72" i="1"/>
  <c r="W72" i="1"/>
  <c r="Z74" i="1"/>
  <c r="X74" i="1"/>
  <c r="X73" i="1"/>
  <c r="W73" i="1"/>
  <c r="V130" i="1"/>
  <c r="T130" i="1"/>
  <c r="Y76" i="1"/>
  <c r="Z76" i="1"/>
  <c r="Z71" i="1"/>
  <c r="Y71" i="1"/>
  <c r="Y72" i="1"/>
  <c r="U74" i="1"/>
  <c r="Z130" i="1"/>
  <c r="T76" i="1"/>
  <c r="AA76" i="1" s="1"/>
  <c r="T75" i="1"/>
  <c r="AA75" i="1" s="1"/>
  <c r="Y75" i="1"/>
  <c r="V72" i="1"/>
  <c r="Z72" i="1"/>
  <c r="Y74" i="1"/>
  <c r="V74" i="1"/>
  <c r="Y73" i="1"/>
  <c r="Y130" i="1"/>
  <c r="U76" i="1"/>
  <c r="W76" i="1"/>
  <c r="W71" i="1"/>
  <c r="T72" i="1"/>
  <c r="V73" i="1"/>
  <c r="U71" i="1"/>
  <c r="W75" i="1"/>
  <c r="U75" i="1"/>
  <c r="X72" i="1"/>
  <c r="T74" i="1"/>
  <c r="Z73" i="1"/>
  <c r="U73" i="1"/>
  <c r="W130" i="1"/>
  <c r="X130" i="1"/>
  <c r="X76" i="1"/>
  <c r="V76" i="1"/>
  <c r="X71" i="1"/>
  <c r="V71" i="1"/>
  <c r="Z75" i="1"/>
  <c r="W74" i="1"/>
  <c r="T73" i="1"/>
  <c r="AA73" i="1" s="1"/>
  <c r="U130" i="1"/>
  <c r="T71" i="1"/>
  <c r="AA71" i="1" s="1"/>
  <c r="Z3" i="1"/>
  <c r="Y3" i="1"/>
  <c r="V3" i="1"/>
  <c r="U3" i="1"/>
  <c r="X3" i="1"/>
  <c r="W3" i="1"/>
  <c r="T3" i="1"/>
  <c r="AA3" i="1" s="1"/>
  <c r="Z101" i="1"/>
  <c r="V101" i="1"/>
  <c r="Y101" i="1"/>
  <c r="U101" i="1"/>
  <c r="T101" i="1"/>
  <c r="X101" i="1"/>
  <c r="W101" i="1"/>
  <c r="W126" i="1"/>
  <c r="Z126" i="1"/>
  <c r="V126" i="1"/>
  <c r="U126" i="1"/>
  <c r="T126" i="1"/>
  <c r="Y126" i="1"/>
  <c r="X126" i="1"/>
  <c r="Y100" i="1"/>
  <c r="U100" i="1"/>
  <c r="X100" i="1"/>
  <c r="T100" i="1"/>
  <c r="AA100" i="1" s="1"/>
  <c r="W100" i="1"/>
  <c r="Z100" i="1"/>
  <c r="V100" i="1"/>
  <c r="Z125" i="1"/>
  <c r="V125" i="1"/>
  <c r="Y125" i="1"/>
  <c r="U125" i="1"/>
  <c r="T125" i="1"/>
  <c r="AA125" i="1" s="1"/>
  <c r="X125" i="1"/>
  <c r="W125" i="1"/>
  <c r="Y88" i="1"/>
  <c r="U88" i="1"/>
  <c r="X88" i="1"/>
  <c r="T88" i="1"/>
  <c r="AA88" i="1" s="1"/>
  <c r="W88" i="1"/>
  <c r="Z88" i="1"/>
  <c r="V88" i="1"/>
  <c r="Z5" i="1"/>
  <c r="V5" i="1"/>
  <c r="X5" i="1"/>
  <c r="W5" i="1"/>
  <c r="Y5" i="1"/>
  <c r="U5" i="1"/>
  <c r="T5" i="1"/>
  <c r="W50" i="1"/>
  <c r="U50" i="1"/>
  <c r="Z50" i="1"/>
  <c r="V50" i="1"/>
  <c r="Y50" i="1"/>
  <c r="X50" i="1"/>
  <c r="T50" i="1"/>
  <c r="Z81" i="1"/>
  <c r="V81" i="1"/>
  <c r="Y81" i="1"/>
  <c r="U81" i="1"/>
  <c r="X81" i="1"/>
  <c r="T81" i="1"/>
  <c r="W81" i="1"/>
  <c r="X103" i="1"/>
  <c r="T103" i="1"/>
  <c r="AA103" i="1" s="1"/>
  <c r="W103" i="1"/>
  <c r="V103" i="1"/>
  <c r="U103" i="1"/>
  <c r="Z103" i="1"/>
  <c r="Y103" i="1"/>
  <c r="W106" i="1"/>
  <c r="Z106" i="1"/>
  <c r="V106" i="1"/>
  <c r="Y106" i="1"/>
  <c r="X106" i="1"/>
  <c r="U106" i="1"/>
  <c r="T106" i="1"/>
  <c r="AA106" i="1" s="1"/>
  <c r="Z29" i="1"/>
  <c r="V29" i="1"/>
  <c r="T29" i="1"/>
  <c r="Y29" i="1"/>
  <c r="U29" i="1"/>
  <c r="X29" i="1"/>
  <c r="W29" i="1"/>
  <c r="W86" i="1"/>
  <c r="Z86" i="1"/>
  <c r="V86" i="1"/>
  <c r="U86" i="1"/>
  <c r="T86" i="1"/>
  <c r="AA86" i="1" s="1"/>
  <c r="Y86" i="1"/>
  <c r="X86" i="1"/>
  <c r="X127" i="1"/>
  <c r="T127" i="1"/>
  <c r="W127" i="1"/>
  <c r="V127" i="1"/>
  <c r="Z127" i="1"/>
  <c r="U127" i="1"/>
  <c r="Y127" i="1"/>
  <c r="Z25" i="1"/>
  <c r="V25" i="1"/>
  <c r="T25" i="1"/>
  <c r="Y25" i="1"/>
  <c r="U25" i="1"/>
  <c r="X25" i="1"/>
  <c r="W25" i="1"/>
  <c r="X123" i="1"/>
  <c r="T123" i="1"/>
  <c r="AA123" i="1" s="1"/>
  <c r="W123" i="1"/>
  <c r="Z123" i="1"/>
  <c r="V123" i="1"/>
  <c r="Y123" i="1"/>
  <c r="U123" i="1"/>
  <c r="W18" i="1"/>
  <c r="Y18" i="1"/>
  <c r="U18" i="1"/>
  <c r="T18" i="1"/>
  <c r="AA18" i="1" s="1"/>
  <c r="Z18" i="1"/>
  <c r="V18" i="1"/>
  <c r="X18" i="1"/>
  <c r="Z53" i="1"/>
  <c r="V53" i="1"/>
  <c r="X53" i="1"/>
  <c r="W53" i="1"/>
  <c r="Y53" i="1"/>
  <c r="U53" i="1"/>
  <c r="T53" i="1"/>
  <c r="AA53" i="1" s="1"/>
  <c r="Z69" i="1"/>
  <c r="V69" i="1"/>
  <c r="T69" i="1"/>
  <c r="Y69" i="1"/>
  <c r="U69" i="1"/>
  <c r="X69" i="1"/>
  <c r="W69" i="1"/>
  <c r="Z57" i="1"/>
  <c r="V57" i="1"/>
  <c r="X57" i="1"/>
  <c r="Y57" i="1"/>
  <c r="U57" i="1"/>
  <c r="T57" i="1"/>
  <c r="W57" i="1"/>
  <c r="X119" i="1"/>
  <c r="T119" i="1"/>
  <c r="AA119" i="1" s="1"/>
  <c r="W119" i="1"/>
  <c r="V119" i="1"/>
  <c r="Y119" i="1"/>
  <c r="U119" i="1"/>
  <c r="Z119" i="1"/>
  <c r="W122" i="1"/>
  <c r="Z122" i="1"/>
  <c r="V122" i="1"/>
  <c r="Y122" i="1"/>
  <c r="T122" i="1"/>
  <c r="X122" i="1"/>
  <c r="U122" i="1"/>
  <c r="X99" i="1"/>
  <c r="T99" i="1"/>
  <c r="W99" i="1"/>
  <c r="Z99" i="1"/>
  <c r="U99" i="1"/>
  <c r="Y99" i="1"/>
  <c r="V99" i="1"/>
  <c r="Y52" i="1"/>
  <c r="U52" i="1"/>
  <c r="W52" i="1"/>
  <c r="X52" i="1"/>
  <c r="T52" i="1"/>
  <c r="V52" i="1"/>
  <c r="Z52" i="1"/>
  <c r="Z45" i="1"/>
  <c r="V45" i="1"/>
  <c r="T45" i="1"/>
  <c r="AA45" i="1" s="1"/>
  <c r="Y45" i="1"/>
  <c r="U45" i="1"/>
  <c r="X45" i="1"/>
  <c r="W45" i="1"/>
  <c r="Z121" i="1"/>
  <c r="V121" i="1"/>
  <c r="Y121" i="1"/>
  <c r="U121" i="1"/>
  <c r="X121" i="1"/>
  <c r="T121" i="1"/>
  <c r="AA121" i="1" s="1"/>
  <c r="W121" i="1"/>
  <c r="X51" i="1"/>
  <c r="T51" i="1"/>
  <c r="AA51" i="1" s="1"/>
  <c r="V51" i="1"/>
  <c r="Y51" i="1"/>
  <c r="W51" i="1"/>
  <c r="Z51" i="1"/>
  <c r="U51" i="1"/>
  <c r="Y32" i="1"/>
  <c r="U32" i="1"/>
  <c r="W32" i="1"/>
  <c r="X32" i="1"/>
  <c r="T32" i="1"/>
  <c r="AA32" i="1" s="1"/>
  <c r="Z32" i="1"/>
  <c r="V32" i="1"/>
  <c r="W110" i="1"/>
  <c r="Z110" i="1"/>
  <c r="V110" i="1"/>
  <c r="U110" i="1"/>
  <c r="T110" i="1"/>
  <c r="AA110" i="1" s="1"/>
  <c r="Y110" i="1"/>
  <c r="X110" i="1"/>
  <c r="X15" i="1"/>
  <c r="T15" i="1"/>
  <c r="AA15" i="1" s="1"/>
  <c r="Z15" i="1"/>
  <c r="W15" i="1"/>
  <c r="V15" i="1"/>
  <c r="U15" i="1"/>
  <c r="Y15" i="1"/>
  <c r="Z49" i="1"/>
  <c r="V49" i="1"/>
  <c r="T49" i="1"/>
  <c r="W49" i="1"/>
  <c r="Y49" i="1"/>
  <c r="U49" i="1"/>
  <c r="X49" i="1"/>
  <c r="Z37" i="1"/>
  <c r="V37" i="1"/>
  <c r="T37" i="1"/>
  <c r="AA37" i="1" s="1"/>
  <c r="Y37" i="1"/>
  <c r="U37" i="1"/>
  <c r="X37" i="1"/>
  <c r="W37" i="1"/>
  <c r="W30" i="1"/>
  <c r="U30" i="1"/>
  <c r="T30" i="1"/>
  <c r="Z30" i="1"/>
  <c r="V30" i="1"/>
  <c r="Y30" i="1"/>
  <c r="X30" i="1"/>
  <c r="Y96" i="1"/>
  <c r="U96" i="1"/>
  <c r="X96" i="1"/>
  <c r="T96" i="1"/>
  <c r="W96" i="1"/>
  <c r="V96" i="1"/>
  <c r="Z96" i="1"/>
  <c r="Y128" i="1"/>
  <c r="U128" i="1"/>
  <c r="X128" i="1"/>
  <c r="T128" i="1"/>
  <c r="AA128" i="1" s="1"/>
  <c r="W128" i="1"/>
  <c r="Z128" i="1"/>
  <c r="V128" i="1"/>
  <c r="Z109" i="1"/>
  <c r="V109" i="1"/>
  <c r="Y109" i="1"/>
  <c r="U109" i="1"/>
  <c r="T109" i="1"/>
  <c r="AA109" i="1" s="1"/>
  <c r="X109" i="1"/>
  <c r="W109" i="1"/>
  <c r="X87" i="1"/>
  <c r="T87" i="1"/>
  <c r="AA87" i="1" s="1"/>
  <c r="W87" i="1"/>
  <c r="V87" i="1"/>
  <c r="Z87" i="1"/>
  <c r="U87" i="1"/>
  <c r="Y87" i="1"/>
  <c r="Y28" i="1"/>
  <c r="U28" i="1"/>
  <c r="V28" i="1"/>
  <c r="X28" i="1"/>
  <c r="T28" i="1"/>
  <c r="W28" i="1"/>
  <c r="Z28" i="1"/>
  <c r="X11" i="1"/>
  <c r="T11" i="1"/>
  <c r="AA11" i="1" s="1"/>
  <c r="V11" i="1"/>
  <c r="AC11" i="1" s="1"/>
  <c r="U11" i="1"/>
  <c r="AB11" i="1" s="1"/>
  <c r="W11" i="1"/>
  <c r="AD11" i="1" s="1"/>
  <c r="Z11" i="1"/>
  <c r="AG11" i="1" s="1"/>
  <c r="Y11" i="1"/>
  <c r="AF11" i="1" s="1"/>
  <c r="Y64" i="1"/>
  <c r="U64" i="1"/>
  <c r="Z64" i="1"/>
  <c r="X64" i="1"/>
  <c r="T64" i="1"/>
  <c r="AA64" i="1" s="1"/>
  <c r="W64" i="1"/>
  <c r="V64" i="1"/>
  <c r="X115" i="1"/>
  <c r="T115" i="1"/>
  <c r="AA115" i="1" s="1"/>
  <c r="W115" i="1"/>
  <c r="Z115" i="1"/>
  <c r="V115" i="1"/>
  <c r="Y115" i="1"/>
  <c r="U115" i="1"/>
  <c r="W94" i="1"/>
  <c r="Z94" i="1"/>
  <c r="V94" i="1"/>
  <c r="U94" i="1"/>
  <c r="X94" i="1"/>
  <c r="T94" i="1"/>
  <c r="Y94" i="1"/>
  <c r="W54" i="1"/>
  <c r="Z54" i="1"/>
  <c r="V54" i="1"/>
  <c r="Y54" i="1"/>
  <c r="U54" i="1"/>
  <c r="T54" i="1"/>
  <c r="AA54" i="1" s="1"/>
  <c r="X54" i="1"/>
  <c r="W26" i="1"/>
  <c r="Y26" i="1"/>
  <c r="U26" i="1"/>
  <c r="X26" i="1"/>
  <c r="Z26" i="1"/>
  <c r="V26" i="1"/>
  <c r="T26" i="1"/>
  <c r="AA26" i="1" s="1"/>
  <c r="Z97" i="1"/>
  <c r="V97" i="1"/>
  <c r="Y97" i="1"/>
  <c r="U97" i="1"/>
  <c r="X97" i="1"/>
  <c r="W97" i="1"/>
  <c r="T97" i="1"/>
  <c r="Y24" i="1"/>
  <c r="U24" i="1"/>
  <c r="V24" i="1"/>
  <c r="X24" i="1"/>
  <c r="T24" i="1"/>
  <c r="W24" i="1"/>
  <c r="Z24" i="1"/>
  <c r="Z105" i="1"/>
  <c r="V105" i="1"/>
  <c r="Y105" i="1"/>
  <c r="U105" i="1"/>
  <c r="X105" i="1"/>
  <c r="T105" i="1"/>
  <c r="W105" i="1"/>
  <c r="Y36" i="1"/>
  <c r="U36" i="1"/>
  <c r="V36" i="1"/>
  <c r="X36" i="1"/>
  <c r="T36" i="1"/>
  <c r="AA36" i="1" s="1"/>
  <c r="W36" i="1"/>
  <c r="Z36" i="1"/>
  <c r="Y60" i="1"/>
  <c r="U60" i="1"/>
  <c r="W60" i="1"/>
  <c r="X60" i="1"/>
  <c r="T60" i="1"/>
  <c r="AA60" i="1" s="1"/>
  <c r="V60" i="1"/>
  <c r="Z60" i="1"/>
  <c r="Y56" i="1"/>
  <c r="U56" i="1"/>
  <c r="W56" i="1"/>
  <c r="Z56" i="1"/>
  <c r="X56" i="1"/>
  <c r="T56" i="1"/>
  <c r="V56" i="1"/>
  <c r="X35" i="1"/>
  <c r="T35" i="1"/>
  <c r="AA35" i="1" s="1"/>
  <c r="Z35" i="1"/>
  <c r="W35" i="1"/>
  <c r="V35" i="1"/>
  <c r="U35" i="1"/>
  <c r="Y35" i="1"/>
  <c r="X47" i="1"/>
  <c r="T47" i="1"/>
  <c r="AA47" i="1" s="1"/>
  <c r="V47" i="1"/>
  <c r="Y47" i="1"/>
  <c r="W47" i="1"/>
  <c r="Z47" i="1"/>
  <c r="U47" i="1"/>
  <c r="Z85" i="1"/>
  <c r="V85" i="1"/>
  <c r="Y85" i="1"/>
  <c r="U85" i="1"/>
  <c r="T85" i="1"/>
  <c r="AA85" i="1" s="1"/>
  <c r="X85" i="1"/>
  <c r="W85" i="1"/>
  <c r="X19" i="1"/>
  <c r="T19" i="1"/>
  <c r="AA19" i="1" s="1"/>
  <c r="Z19" i="1"/>
  <c r="Y19" i="1"/>
  <c r="W19" i="1"/>
  <c r="V19" i="1"/>
  <c r="U19" i="1"/>
  <c r="Z21" i="1"/>
  <c r="V21" i="1"/>
  <c r="T21" i="1"/>
  <c r="AA21" i="1" s="1"/>
  <c r="W21" i="1"/>
  <c r="Y21" i="1"/>
  <c r="U21" i="1"/>
  <c r="X21" i="1"/>
  <c r="Y124" i="1"/>
  <c r="U124" i="1"/>
  <c r="X124" i="1"/>
  <c r="T124" i="1"/>
  <c r="Z124" i="1"/>
  <c r="W124" i="1"/>
  <c r="V124" i="1"/>
  <c r="X111" i="1"/>
  <c r="T111" i="1"/>
  <c r="AA111" i="1" s="1"/>
  <c r="W111" i="1"/>
  <c r="V111" i="1"/>
  <c r="Z111" i="1"/>
  <c r="U111" i="1"/>
  <c r="Y111" i="1"/>
  <c r="Y84" i="1"/>
  <c r="U84" i="1"/>
  <c r="X84" i="1"/>
  <c r="T84" i="1"/>
  <c r="AA84" i="1" s="1"/>
  <c r="Z84" i="1"/>
  <c r="W84" i="1"/>
  <c r="V84" i="1"/>
  <c r="W114" i="1"/>
  <c r="Z114" i="1"/>
  <c r="V114" i="1"/>
  <c r="Y114" i="1"/>
  <c r="U114" i="1"/>
  <c r="X114" i="1"/>
  <c r="T114" i="1"/>
  <c r="AA114" i="1" s="1"/>
  <c r="X7" i="1"/>
  <c r="T7" i="1"/>
  <c r="AA7" i="1" s="1"/>
  <c r="U7" i="1"/>
  <c r="W7" i="1"/>
  <c r="Z7" i="1"/>
  <c r="V7" i="1"/>
  <c r="Y7" i="1"/>
  <c r="W82" i="1"/>
  <c r="Z82" i="1"/>
  <c r="V82" i="1"/>
  <c r="Y82" i="1"/>
  <c r="T82" i="1"/>
  <c r="AA82" i="1" s="1"/>
  <c r="X82" i="1"/>
  <c r="U82" i="1"/>
  <c r="X63" i="1"/>
  <c r="T63" i="1"/>
  <c r="Z63" i="1"/>
  <c r="U63" i="1"/>
  <c r="W63" i="1"/>
  <c r="V63" i="1"/>
  <c r="Y63" i="1"/>
  <c r="Z17" i="1"/>
  <c r="V17" i="1"/>
  <c r="T17" i="1"/>
  <c r="AA17" i="1" s="1"/>
  <c r="Y17" i="1"/>
  <c r="U17" i="1"/>
  <c r="X17" i="1"/>
  <c r="W17" i="1"/>
  <c r="W98" i="1"/>
  <c r="Z98" i="1"/>
  <c r="V98" i="1"/>
  <c r="Y98" i="1"/>
  <c r="U98" i="1"/>
  <c r="X98" i="1"/>
  <c r="T98" i="1"/>
  <c r="X43" i="1"/>
  <c r="T43" i="1"/>
  <c r="AA43" i="1" s="1"/>
  <c r="V43" i="1"/>
  <c r="U43" i="1"/>
  <c r="W43" i="1"/>
  <c r="Z43" i="1"/>
  <c r="Y43" i="1"/>
  <c r="Y16" i="1"/>
  <c r="U16" i="1"/>
  <c r="V16" i="1"/>
  <c r="X16" i="1"/>
  <c r="T16" i="1"/>
  <c r="AA16" i="1" s="1"/>
  <c r="W16" i="1"/>
  <c r="Z16" i="1"/>
  <c r="W118" i="1"/>
  <c r="Z118" i="1"/>
  <c r="V118" i="1"/>
  <c r="U118" i="1"/>
  <c r="Y118" i="1"/>
  <c r="T118" i="1"/>
  <c r="AA118" i="1" s="1"/>
  <c r="X118" i="1"/>
  <c r="W62" i="1"/>
  <c r="Y62" i="1"/>
  <c r="T62" i="1"/>
  <c r="AA62" i="1" s="1"/>
  <c r="Z62" i="1"/>
  <c r="V62" i="1"/>
  <c r="U62" i="1"/>
  <c r="X62" i="1"/>
  <c r="X23" i="1"/>
  <c r="T23" i="1"/>
  <c r="AA23" i="1" s="1"/>
  <c r="V23" i="1"/>
  <c r="U23" i="1"/>
  <c r="W23" i="1"/>
  <c r="Z23" i="1"/>
  <c r="Y23" i="1"/>
  <c r="Y104" i="1"/>
  <c r="U104" i="1"/>
  <c r="X104" i="1"/>
  <c r="T104" i="1"/>
  <c r="AA104" i="1" s="1"/>
  <c r="W104" i="1"/>
  <c r="Z104" i="1"/>
  <c r="V104" i="1"/>
  <c r="Y80" i="1"/>
  <c r="U80" i="1"/>
  <c r="X80" i="1"/>
  <c r="T80" i="1"/>
  <c r="AA80" i="1" s="1"/>
  <c r="W80" i="1"/>
  <c r="V80" i="1"/>
  <c r="Z80" i="1"/>
  <c r="Z13" i="1"/>
  <c r="V13" i="1"/>
  <c r="X13" i="1"/>
  <c r="Y13" i="1"/>
  <c r="U13" i="1"/>
  <c r="T13" i="1"/>
  <c r="AA13" i="1" s="1"/>
  <c r="W13" i="1"/>
  <c r="Y48" i="1"/>
  <c r="U48" i="1"/>
  <c r="W48" i="1"/>
  <c r="X48" i="1"/>
  <c r="T48" i="1"/>
  <c r="AA48" i="1" s="1"/>
  <c r="Z48" i="1"/>
  <c r="V48" i="1"/>
  <c r="Z113" i="1"/>
  <c r="V113" i="1"/>
  <c r="Y113" i="1"/>
  <c r="U113" i="1"/>
  <c r="X113" i="1"/>
  <c r="W113" i="1"/>
  <c r="T113" i="1"/>
  <c r="AA113" i="1" s="1"/>
  <c r="W102" i="1"/>
  <c r="Z102" i="1"/>
  <c r="V102" i="1"/>
  <c r="U102" i="1"/>
  <c r="Y102" i="1"/>
  <c r="X102" i="1"/>
  <c r="T102" i="1"/>
  <c r="AA102" i="1" s="1"/>
  <c r="Y108" i="1"/>
  <c r="U108" i="1"/>
  <c r="X108" i="1"/>
  <c r="T108" i="1"/>
  <c r="AA108" i="1" s="1"/>
  <c r="V108" i="1"/>
  <c r="Z108" i="1"/>
  <c r="W108" i="1"/>
  <c r="Y116" i="1"/>
  <c r="U116" i="1"/>
  <c r="X116" i="1"/>
  <c r="T116" i="1"/>
  <c r="AA116" i="1" s="1"/>
  <c r="V116" i="1"/>
  <c r="Z116" i="1"/>
  <c r="W116" i="1"/>
  <c r="W46" i="1"/>
  <c r="U46" i="1"/>
  <c r="T46" i="1"/>
  <c r="AA46" i="1" s="1"/>
  <c r="Z46" i="1"/>
  <c r="V46" i="1"/>
  <c r="Y46" i="1"/>
  <c r="X46" i="1"/>
  <c r="X27" i="1"/>
  <c r="T27" i="1"/>
  <c r="AA27" i="1" s="1"/>
  <c r="Z27" i="1"/>
  <c r="W27" i="1"/>
  <c r="V27" i="1"/>
  <c r="U27" i="1"/>
  <c r="Y27" i="1"/>
  <c r="Y20" i="1"/>
  <c r="U20" i="1"/>
  <c r="X20" i="1"/>
  <c r="T20" i="1"/>
  <c r="AA20" i="1" s="1"/>
  <c r="W20" i="1"/>
  <c r="V20" i="1"/>
  <c r="Z20" i="1"/>
  <c r="Y4" i="1"/>
  <c r="U4" i="1"/>
  <c r="W4" i="1"/>
  <c r="V4" i="1"/>
  <c r="X4" i="1"/>
  <c r="T4" i="1"/>
  <c r="AA4" i="1" s="1"/>
  <c r="Z4" i="1"/>
  <c r="Z93" i="1"/>
  <c r="V93" i="1"/>
  <c r="Y93" i="1"/>
  <c r="U93" i="1"/>
  <c r="T93" i="1"/>
  <c r="AA93" i="1" s="1"/>
  <c r="X93" i="1"/>
  <c r="W93" i="1"/>
  <c r="Z89" i="1"/>
  <c r="V89" i="1"/>
  <c r="Y89" i="1"/>
  <c r="U89" i="1"/>
  <c r="X89" i="1"/>
  <c r="W89" i="1"/>
  <c r="T89" i="1"/>
  <c r="AA89" i="1" s="1"/>
  <c r="X107" i="1"/>
  <c r="T107" i="1"/>
  <c r="AA107" i="1" s="1"/>
  <c r="W107" i="1"/>
  <c r="Z107" i="1"/>
  <c r="V107" i="1"/>
  <c r="Y107" i="1"/>
  <c r="U107" i="1"/>
  <c r="X31" i="1"/>
  <c r="T31" i="1"/>
  <c r="AA31" i="1" s="1"/>
  <c r="V31" i="1"/>
  <c r="Y31" i="1"/>
  <c r="W31" i="1"/>
  <c r="Z31" i="1"/>
  <c r="U31" i="1"/>
  <c r="Z117" i="1"/>
  <c r="V117" i="1"/>
  <c r="Y117" i="1"/>
  <c r="U117" i="1"/>
  <c r="T117" i="1"/>
  <c r="AA117" i="1" s="1"/>
  <c r="X117" i="1"/>
  <c r="W117" i="1"/>
  <c r="W22" i="1"/>
  <c r="U22" i="1"/>
  <c r="Z22" i="1"/>
  <c r="V22" i="1"/>
  <c r="Y22" i="1"/>
  <c r="T22" i="1"/>
  <c r="AA22" i="1" s="1"/>
  <c r="X22" i="1"/>
  <c r="Y92" i="1"/>
  <c r="U92" i="1"/>
  <c r="X92" i="1"/>
  <c r="T92" i="1"/>
  <c r="AA92" i="1" s="1"/>
  <c r="W92" i="1"/>
  <c r="V92" i="1"/>
  <c r="Z92" i="1"/>
  <c r="W58" i="1"/>
  <c r="Y58" i="1"/>
  <c r="T58" i="1"/>
  <c r="AA58" i="1" s="1"/>
  <c r="Z58" i="1"/>
  <c r="V58" i="1"/>
  <c r="U58" i="1"/>
  <c r="X58" i="1"/>
  <c r="W34" i="1"/>
  <c r="Y34" i="1"/>
  <c r="X34" i="1"/>
  <c r="Z34" i="1"/>
  <c r="V34" i="1"/>
  <c r="U34" i="1"/>
  <c r="T34" i="1"/>
  <c r="AA34" i="1" s="1"/>
  <c r="Y40" i="1"/>
  <c r="U40" i="1"/>
  <c r="W40" i="1"/>
  <c r="X40" i="1"/>
  <c r="T40" i="1"/>
  <c r="AA40" i="1" s="1"/>
  <c r="V40" i="1"/>
  <c r="Z40" i="1"/>
  <c r="W70" i="1"/>
  <c r="Y70" i="1"/>
  <c r="U70" i="1"/>
  <c r="X70" i="1"/>
  <c r="Z70" i="1"/>
  <c r="V70" i="1"/>
  <c r="T70" i="1"/>
  <c r="AA70" i="1" s="1"/>
  <c r="X91" i="1"/>
  <c r="T91" i="1"/>
  <c r="AA91" i="1" s="1"/>
  <c r="W91" i="1"/>
  <c r="Z91" i="1"/>
  <c r="Y91" i="1"/>
  <c r="V91" i="1"/>
  <c r="U91" i="1"/>
  <c r="X39" i="1"/>
  <c r="T39" i="1"/>
  <c r="AA39" i="1" s="1"/>
  <c r="V39" i="1"/>
  <c r="Y39" i="1"/>
  <c r="W39" i="1"/>
  <c r="Z39" i="1"/>
  <c r="U39" i="1"/>
  <c r="Z33" i="1"/>
  <c r="V33" i="1"/>
  <c r="X33" i="1"/>
  <c r="W33" i="1"/>
  <c r="Y33" i="1"/>
  <c r="U33" i="1"/>
  <c r="T33" i="1"/>
  <c r="AA33" i="1" s="1"/>
  <c r="W38" i="1"/>
  <c r="U38" i="1"/>
  <c r="T38" i="1"/>
  <c r="AA38" i="1" s="1"/>
  <c r="Z38" i="1"/>
  <c r="V38" i="1"/>
  <c r="Y38" i="1"/>
  <c r="X38" i="1"/>
  <c r="W6" i="1"/>
  <c r="Y6" i="1"/>
  <c r="Z6" i="1"/>
  <c r="V6" i="1"/>
  <c r="U6" i="1"/>
  <c r="T6" i="1"/>
  <c r="AA6" i="1" s="1"/>
  <c r="X6" i="1"/>
  <c r="X131" i="1"/>
  <c r="T131" i="1"/>
  <c r="AA131" i="1" s="1"/>
  <c r="W131" i="1"/>
  <c r="Z131" i="1"/>
  <c r="V131" i="1"/>
  <c r="U131" i="1"/>
  <c r="Y131" i="1"/>
  <c r="Y68" i="1"/>
  <c r="U68" i="1"/>
  <c r="Z68" i="1"/>
  <c r="X68" i="1"/>
  <c r="T68" i="1"/>
  <c r="AA68" i="1" s="1"/>
  <c r="W68" i="1"/>
  <c r="V68" i="1"/>
  <c r="X67" i="1"/>
  <c r="T67" i="1"/>
  <c r="AA67" i="1" s="1"/>
  <c r="Z67" i="1"/>
  <c r="W67" i="1"/>
  <c r="V67" i="1"/>
  <c r="Y67" i="1"/>
  <c r="U67" i="1"/>
  <c r="Y120" i="1"/>
  <c r="U120" i="1"/>
  <c r="X120" i="1"/>
  <c r="T120" i="1"/>
  <c r="AA120" i="1" s="1"/>
  <c r="W120" i="1"/>
  <c r="V120" i="1"/>
  <c r="Z120" i="1"/>
  <c r="W66" i="1"/>
  <c r="Y66" i="1"/>
  <c r="X66" i="1"/>
  <c r="Z66" i="1"/>
  <c r="V66" i="1"/>
  <c r="U66" i="1"/>
  <c r="T66" i="1"/>
  <c r="AA66" i="1" s="1"/>
  <c r="Z129" i="1"/>
  <c r="V129" i="1"/>
  <c r="Y129" i="1"/>
  <c r="U129" i="1"/>
  <c r="X129" i="1"/>
  <c r="T129" i="1"/>
  <c r="AA129" i="1" s="1"/>
  <c r="W129" i="1"/>
  <c r="Z61" i="1"/>
  <c r="V61" i="1"/>
  <c r="X61" i="1"/>
  <c r="Y61" i="1"/>
  <c r="U61" i="1"/>
  <c r="T61" i="1"/>
  <c r="AA61" i="1" s="1"/>
  <c r="W61" i="1"/>
  <c r="W14" i="1"/>
  <c r="Y14" i="1"/>
  <c r="X14" i="1"/>
  <c r="Z14" i="1"/>
  <c r="V14" i="1"/>
  <c r="U14" i="1"/>
  <c r="T14" i="1"/>
  <c r="AA14" i="1" s="1"/>
  <c r="Y44" i="1"/>
  <c r="U44" i="1"/>
  <c r="W44" i="1"/>
  <c r="Z44" i="1"/>
  <c r="X44" i="1"/>
  <c r="T44" i="1"/>
  <c r="AA44" i="1" s="1"/>
  <c r="V44" i="1"/>
  <c r="X83" i="1"/>
  <c r="T83" i="1"/>
  <c r="AA83" i="1" s="1"/>
  <c r="W83" i="1"/>
  <c r="Z83" i="1"/>
  <c r="V83" i="1"/>
  <c r="Y83" i="1"/>
  <c r="U83" i="1"/>
  <c r="W10" i="1"/>
  <c r="U10" i="1"/>
  <c r="Z10" i="1"/>
  <c r="V10" i="1"/>
  <c r="Y10" i="1"/>
  <c r="X10" i="1"/>
  <c r="T10" i="1"/>
  <c r="AA10" i="1" s="1"/>
  <c r="W42" i="1"/>
  <c r="Y42" i="1"/>
  <c r="Z42" i="1"/>
  <c r="V42" i="1"/>
  <c r="U42" i="1"/>
  <c r="T42" i="1"/>
  <c r="AA42" i="1" s="1"/>
  <c r="X42" i="1"/>
  <c r="X95" i="1"/>
  <c r="T95" i="1"/>
  <c r="AA95" i="1" s="1"/>
  <c r="W95" i="1"/>
  <c r="V95" i="1"/>
  <c r="Z95" i="1"/>
  <c r="U95" i="1"/>
  <c r="Y95" i="1"/>
  <c r="Z65" i="1"/>
  <c r="V65" i="1"/>
  <c r="X65" i="1"/>
  <c r="T65" i="1"/>
  <c r="AA65" i="1" s="1"/>
  <c r="Y65" i="1"/>
  <c r="U65" i="1"/>
  <c r="W65" i="1"/>
  <c r="Y12" i="1"/>
  <c r="U12" i="1"/>
  <c r="W12" i="1"/>
  <c r="V12" i="1"/>
  <c r="X12" i="1"/>
  <c r="T12" i="1"/>
  <c r="AA12" i="1" s="1"/>
  <c r="Z12" i="1"/>
  <c r="Z41" i="1"/>
  <c r="V41" i="1"/>
  <c r="X41" i="1"/>
  <c r="W41" i="1"/>
  <c r="Y41" i="1"/>
  <c r="U41" i="1"/>
  <c r="T41" i="1"/>
  <c r="AA41" i="1" s="1"/>
  <c r="X55" i="1"/>
  <c r="T55" i="1"/>
  <c r="AA55" i="1" s="1"/>
  <c r="V55" i="1"/>
  <c r="U55" i="1"/>
  <c r="W55" i="1"/>
  <c r="Z55" i="1"/>
  <c r="Y55" i="1"/>
  <c r="X59" i="1"/>
  <c r="T59" i="1"/>
  <c r="AA59" i="1" s="1"/>
  <c r="Z59" i="1"/>
  <c r="W59" i="1"/>
  <c r="V59" i="1"/>
  <c r="U59" i="1"/>
  <c r="Y59" i="1"/>
  <c r="Z9" i="1"/>
  <c r="V9" i="1"/>
  <c r="T9" i="1"/>
  <c r="AA9" i="1" s="1"/>
  <c r="W9" i="1"/>
  <c r="Y9" i="1"/>
  <c r="U9" i="1"/>
  <c r="X9" i="1"/>
  <c r="W90" i="1"/>
  <c r="Z90" i="1"/>
  <c r="V90" i="1"/>
  <c r="Y90" i="1"/>
  <c r="U90" i="1"/>
  <c r="X90" i="1"/>
  <c r="T90" i="1"/>
  <c r="AA90" i="1" s="1"/>
  <c r="Y112" i="1"/>
  <c r="U112" i="1"/>
  <c r="X112" i="1"/>
  <c r="T112" i="1"/>
  <c r="AA112" i="1" s="1"/>
  <c r="W112" i="1"/>
  <c r="Z112" i="1"/>
  <c r="V112" i="1"/>
  <c r="Y8" i="1"/>
  <c r="U8" i="1"/>
  <c r="W8" i="1"/>
  <c r="Z8" i="1"/>
  <c r="X8" i="1"/>
  <c r="T8" i="1"/>
  <c r="AA8" i="1" s="1"/>
  <c r="V8" i="1"/>
  <c r="AB77" i="1"/>
  <c r="AA79" i="1"/>
  <c r="AC77" i="1"/>
  <c r="AF79" i="1"/>
  <c r="AB78" i="1"/>
  <c r="AG79" i="1"/>
  <c r="AD78" i="1"/>
  <c r="AF77" i="1"/>
  <c r="AG77" i="1"/>
  <c r="AA72" i="1"/>
  <c r="AA130" i="1"/>
  <c r="AA74" i="1"/>
  <c r="AA127" i="1"/>
  <c r="AA96" i="1"/>
  <c r="AE11" i="1"/>
  <c r="AA69" i="1"/>
  <c r="AA63" i="1"/>
  <c r="AA52" i="1"/>
  <c r="AA50" i="1"/>
  <c r="AA105" i="1"/>
  <c r="AA126" i="1"/>
  <c r="AA99" i="1"/>
  <c r="AA29" i="1"/>
  <c r="AA57" i="1"/>
  <c r="AA98" i="1"/>
  <c r="AA24" i="1"/>
  <c r="AA124" i="1"/>
  <c r="AA81" i="1"/>
  <c r="AA56" i="1"/>
  <c r="AA122" i="1"/>
  <c r="AA5" i="1"/>
  <c r="AA101" i="1"/>
  <c r="AA97" i="1"/>
  <c r="AA94" i="1"/>
  <c r="AA30" i="1"/>
  <c r="AA28" i="1"/>
  <c r="AA25" i="1"/>
  <c r="AA49" i="1"/>
  <c r="AH79" i="1" l="1"/>
  <c r="AH77" i="1"/>
  <c r="AH78" i="1"/>
  <c r="AF124" i="1"/>
  <c r="AG53" i="1"/>
  <c r="AE92" i="1"/>
  <c r="AG28" i="1"/>
  <c r="AG30" i="1"/>
  <c r="AE94" i="1"/>
  <c r="AE35" i="1"/>
  <c r="AE97" i="1"/>
  <c r="AE108" i="1"/>
  <c r="AG110" i="1"/>
  <c r="AE95" i="1"/>
  <c r="AE49" i="1"/>
  <c r="AD114" i="1"/>
  <c r="AF80" i="1"/>
  <c r="AB69" i="1"/>
  <c r="AF131" i="1"/>
  <c r="AB86" i="1"/>
  <c r="AB89" i="1"/>
  <c r="AB31" i="1"/>
  <c r="AF37" i="1"/>
  <c r="AD38" i="1"/>
  <c r="AC127" i="1"/>
  <c r="AD41" i="1"/>
  <c r="AB42" i="1"/>
  <c r="AB55" i="1"/>
  <c r="AB6" i="1"/>
  <c r="AB118" i="1"/>
  <c r="AB83" i="1"/>
  <c r="AC125" i="1"/>
  <c r="AC22" i="1"/>
  <c r="AE48" i="1"/>
  <c r="AB13" i="1"/>
  <c r="AG14" i="1"/>
  <c r="AD3" i="1"/>
  <c r="AC29" i="1"/>
  <c r="AF32" i="1"/>
  <c r="AB34" i="1"/>
  <c r="AE99" i="1"/>
  <c r="AF39" i="1"/>
  <c r="AB104" i="1"/>
  <c r="AC43" i="1"/>
  <c r="AB52" i="1"/>
  <c r="AF10" i="1"/>
  <c r="AG117" i="1"/>
  <c r="AD82" i="1"/>
  <c r="AG120" i="1"/>
  <c r="AD9" i="1"/>
  <c r="AF56" i="1"/>
  <c r="AC81" i="1"/>
  <c r="AF123" i="1"/>
  <c r="AG51" i="1"/>
  <c r="AG67" i="1"/>
  <c r="AD58" i="1"/>
  <c r="AD63" i="1"/>
  <c r="AD28" i="1"/>
  <c r="AE93" i="1"/>
  <c r="AB85" i="1"/>
  <c r="AG72" i="1"/>
  <c r="AF72" i="1"/>
  <c r="AE76" i="1"/>
  <c r="AF75" i="1"/>
  <c r="AE91" i="1"/>
  <c r="AB98" i="1"/>
  <c r="AE127" i="1"/>
  <c r="AE112" i="1"/>
  <c r="AE129" i="1"/>
  <c r="AE58" i="1"/>
  <c r="AE9" i="1"/>
  <c r="AE80" i="1"/>
  <c r="AE66" i="1"/>
  <c r="AE125" i="1"/>
  <c r="AB87" i="1"/>
  <c r="AB15" i="1"/>
  <c r="AB16" i="1"/>
  <c r="AB17" i="1"/>
  <c r="AB4" i="1"/>
  <c r="AB19" i="1"/>
  <c r="AB25" i="1"/>
  <c r="AC92" i="1"/>
  <c r="AC28" i="1"/>
  <c r="AC30" i="1"/>
  <c r="AB33" i="1"/>
  <c r="AC94" i="1"/>
  <c r="AC35" i="1"/>
  <c r="AC36" i="1"/>
  <c r="AC97" i="1"/>
  <c r="AB101" i="1"/>
  <c r="AC108" i="1"/>
  <c r="AC110" i="1"/>
  <c r="AB22" i="1"/>
  <c r="AB24" i="1"/>
  <c r="AB45" i="1"/>
  <c r="AB48" i="1"/>
  <c r="AE6" i="1"/>
  <c r="AB58" i="1"/>
  <c r="AD116" i="1"/>
  <c r="AE118" i="1"/>
  <c r="AF63" i="1"/>
  <c r="AE83" i="1"/>
  <c r="AE67" i="1"/>
  <c r="AF69" i="1"/>
  <c r="AD131" i="1"/>
  <c r="AB131" i="1"/>
  <c r="AG86" i="1"/>
  <c r="AD12" i="1"/>
  <c r="AB12" i="1"/>
  <c r="AD88" i="1"/>
  <c r="AB88" i="1"/>
  <c r="AG18" i="1"/>
  <c r="AF20" i="1"/>
  <c r="AG89" i="1"/>
  <c r="AF91" i="1"/>
  <c r="AG31" i="1"/>
  <c r="AG93" i="1"/>
  <c r="AD95" i="1"/>
  <c r="AB95" i="1"/>
  <c r="AC96" i="1"/>
  <c r="AD37" i="1"/>
  <c r="AB37" i="1"/>
  <c r="AG38" i="1"/>
  <c r="AF127" i="1"/>
  <c r="AC40" i="1"/>
  <c r="AG41" i="1"/>
  <c r="AG44" i="1"/>
  <c r="AD49" i="1"/>
  <c r="AB49" i="1"/>
  <c r="AF24" i="1"/>
  <c r="AF45" i="1"/>
  <c r="AE53" i="1"/>
  <c r="AG112" i="1"/>
  <c r="AF55" i="1"/>
  <c r="AE56" i="1"/>
  <c r="AG129" i="1"/>
  <c r="AF6" i="1"/>
  <c r="AE114" i="1"/>
  <c r="AG58" i="1"/>
  <c r="AG9" i="1"/>
  <c r="AG80" i="1"/>
  <c r="AF118" i="1"/>
  <c r="AE119" i="1"/>
  <c r="AE65" i="1"/>
  <c r="AF83" i="1"/>
  <c r="AG66" i="1"/>
  <c r="AF67" i="1"/>
  <c r="AE68" i="1"/>
  <c r="AG125" i="1"/>
  <c r="AE123" i="1"/>
  <c r="AG124" i="1"/>
  <c r="AD21" i="1"/>
  <c r="AG23" i="1"/>
  <c r="AE98" i="1"/>
  <c r="AC98" i="1"/>
  <c r="AG100" i="1"/>
  <c r="AG102" i="1"/>
  <c r="AD42" i="1"/>
  <c r="AG106" i="1"/>
  <c r="AG46" i="1"/>
  <c r="AE115" i="1"/>
  <c r="AE62" i="1"/>
  <c r="AE84" i="1"/>
  <c r="AE117" i="1"/>
  <c r="AC13" i="1"/>
  <c r="AE13" i="1"/>
  <c r="AC14" i="1"/>
  <c r="AB3" i="1"/>
  <c r="AC90" i="1"/>
  <c r="AE90" i="1"/>
  <c r="AF26" i="1"/>
  <c r="AD26" i="1"/>
  <c r="AF27" i="1"/>
  <c r="AD27" i="1"/>
  <c r="AF29" i="1"/>
  <c r="AD29" i="1"/>
  <c r="AB32" i="1"/>
  <c r="AC34" i="1"/>
  <c r="AE34" i="1"/>
  <c r="AC99" i="1"/>
  <c r="AF126" i="1"/>
  <c r="AD126" i="1"/>
  <c r="AB39" i="1"/>
  <c r="AB103" i="1"/>
  <c r="AC104" i="1"/>
  <c r="AE104" i="1"/>
  <c r="AC105" i="1"/>
  <c r="AF43" i="1"/>
  <c r="AD43" i="1"/>
  <c r="AC107" i="1"/>
  <c r="AE107" i="1"/>
  <c r="AF47" i="1"/>
  <c r="AD47" i="1"/>
  <c r="AC109" i="1"/>
  <c r="AE109" i="1"/>
  <c r="AC50" i="1"/>
  <c r="AE50" i="1"/>
  <c r="AG52" i="1"/>
  <c r="AF57" i="1"/>
  <c r="AD115" i="1"/>
  <c r="AB115" i="1"/>
  <c r="AC59" i="1"/>
  <c r="AD10" i="1"/>
  <c r="AB10" i="1"/>
  <c r="AC117" i="1"/>
  <c r="AD62" i="1"/>
  <c r="AB62" i="1"/>
  <c r="AG82" i="1"/>
  <c r="AC120" i="1"/>
  <c r="AG84" i="1"/>
  <c r="AD66" i="1"/>
  <c r="AD80" i="1"/>
  <c r="AB56" i="1"/>
  <c r="AC116" i="1"/>
  <c r="AB60" i="1"/>
  <c r="AB65" i="1"/>
  <c r="AB123" i="1"/>
  <c r="AG55" i="1"/>
  <c r="AD51" i="1"/>
  <c r="AD54" i="1"/>
  <c r="AD113" i="1"/>
  <c r="AC6" i="1"/>
  <c r="AD8" i="1"/>
  <c r="AD61" i="1"/>
  <c r="AD64" i="1"/>
  <c r="AC67" i="1"/>
  <c r="AD122" i="1"/>
  <c r="AD17" i="1"/>
  <c r="AD25" i="1"/>
  <c r="AD94" i="1"/>
  <c r="AD101" i="1"/>
  <c r="AD110" i="1"/>
  <c r="AB114" i="1"/>
  <c r="AE41" i="1"/>
  <c r="AB102" i="1"/>
  <c r="AB106" i="1"/>
  <c r="AG70" i="1"/>
  <c r="AC70" i="1"/>
  <c r="AD85" i="1"/>
  <c r="AE74" i="1"/>
  <c r="AB130" i="1"/>
  <c r="AD74" i="1"/>
  <c r="AB72" i="1"/>
  <c r="AG76" i="1"/>
  <c r="AB75" i="1"/>
  <c r="AF71" i="1"/>
  <c r="AF102" i="1"/>
  <c r="AG114" i="1"/>
  <c r="AG68" i="1"/>
  <c r="AF87" i="1"/>
  <c r="AF15" i="1"/>
  <c r="AF16" i="1"/>
  <c r="AF17" i="1"/>
  <c r="AF4" i="1"/>
  <c r="AF19" i="1"/>
  <c r="AF25" i="1"/>
  <c r="AE30" i="1"/>
  <c r="AG94" i="1"/>
  <c r="AG35" i="1"/>
  <c r="AE36" i="1"/>
  <c r="AG108" i="1"/>
  <c r="AE12" i="1"/>
  <c r="AF112" i="1"/>
  <c r="AE8" i="1"/>
  <c r="AD68" i="1"/>
  <c r="AD86" i="1"/>
  <c r="AF12" i="1"/>
  <c r="AB18" i="1"/>
  <c r="AD31" i="1"/>
  <c r="AB93" i="1"/>
  <c r="AF95" i="1"/>
  <c r="AB38" i="1"/>
  <c r="AG40" i="1"/>
  <c r="AB41" i="1"/>
  <c r="AB44" i="1"/>
  <c r="AC112" i="1"/>
  <c r="AC129" i="1"/>
  <c r="AC58" i="1"/>
  <c r="AC9" i="1"/>
  <c r="AC66" i="1"/>
  <c r="AB67" i="1"/>
  <c r="AD124" i="1"/>
  <c r="AE22" i="1"/>
  <c r="AD23" i="1"/>
  <c r="AC24" i="1"/>
  <c r="AG98" i="1"/>
  <c r="AD102" i="1"/>
  <c r="AE45" i="1"/>
  <c r="AE14" i="1"/>
  <c r="AF3" i="1"/>
  <c r="AB90" i="1"/>
  <c r="AC27" i="1"/>
  <c r="AD39" i="1"/>
  <c r="AD103" i="1"/>
  <c r="AE105" i="1"/>
  <c r="AC47" i="1"/>
  <c r="AB109" i="1"/>
  <c r="AB50" i="1"/>
  <c r="AD52" i="1"/>
  <c r="AC57" i="1"/>
  <c r="AF115" i="1"/>
  <c r="AG59" i="1"/>
  <c r="AF62" i="1"/>
  <c r="AB82" i="1"/>
  <c r="AB84" i="1"/>
  <c r="AF65" i="1"/>
  <c r="AC111" i="1"/>
  <c r="AG113" i="1"/>
  <c r="AG6" i="1"/>
  <c r="AC61" i="1"/>
  <c r="AD83" i="1"/>
  <c r="AD19" i="1"/>
  <c r="AD36" i="1"/>
  <c r="AD108" i="1"/>
  <c r="AF60" i="1"/>
  <c r="AC113" i="1"/>
  <c r="AB70" i="1"/>
  <c r="AC85" i="1"/>
  <c r="AF130" i="1"/>
  <c r="AE71" i="1"/>
  <c r="AB74" i="1"/>
  <c r="AC72" i="1"/>
  <c r="AD16" i="1"/>
  <c r="AE20" i="1"/>
  <c r="AF23" i="1"/>
  <c r="AF106" i="1"/>
  <c r="AG116" i="1"/>
  <c r="AG60" i="1"/>
  <c r="AG81" i="1"/>
  <c r="AG87" i="1"/>
  <c r="AE87" i="1"/>
  <c r="AG15" i="1"/>
  <c r="AE15" i="1"/>
  <c r="AG16" i="1"/>
  <c r="AE16" i="1"/>
  <c r="AG17" i="1"/>
  <c r="AE17" i="1"/>
  <c r="AG4" i="1"/>
  <c r="AE4" i="1"/>
  <c r="AG19" i="1"/>
  <c r="AE19" i="1"/>
  <c r="AG25" i="1"/>
  <c r="AE25" i="1"/>
  <c r="AF92" i="1"/>
  <c r="AF28" i="1"/>
  <c r="AF30" i="1"/>
  <c r="AG33" i="1"/>
  <c r="AE33" i="1"/>
  <c r="AF94" i="1"/>
  <c r="AF35" i="1"/>
  <c r="AF36" i="1"/>
  <c r="AF97" i="1"/>
  <c r="AG101" i="1"/>
  <c r="AE101" i="1"/>
  <c r="AF108" i="1"/>
  <c r="AF110" i="1"/>
  <c r="AF98" i="1"/>
  <c r="AD53" i="1"/>
  <c r="AE54" i="1"/>
  <c r="AD56" i="1"/>
  <c r="AB128" i="1"/>
  <c r="AB7" i="1"/>
  <c r="AF58" i="1"/>
  <c r="AE61" i="1"/>
  <c r="AD119" i="1"/>
  <c r="AE64" i="1"/>
  <c r="AD65" i="1"/>
  <c r="AB121" i="1"/>
  <c r="AE122" i="1"/>
  <c r="AD123" i="1"/>
  <c r="AG131" i="1"/>
  <c r="AC86" i="1"/>
  <c r="AG12" i="1"/>
  <c r="AG88" i="1"/>
  <c r="AC18" i="1"/>
  <c r="AD20" i="1"/>
  <c r="AB20" i="1"/>
  <c r="AC89" i="1"/>
  <c r="AD91" i="1"/>
  <c r="AB91" i="1"/>
  <c r="AC31" i="1"/>
  <c r="AC93" i="1"/>
  <c r="AG95" i="1"/>
  <c r="AF96" i="1"/>
  <c r="AG37" i="1"/>
  <c r="AC38" i="1"/>
  <c r="AD127" i="1"/>
  <c r="AB127" i="1"/>
  <c r="AF40" i="1"/>
  <c r="AC41" i="1"/>
  <c r="AC44" i="1"/>
  <c r="AG49" i="1"/>
  <c r="AB21" i="1"/>
  <c r="AB51" i="1"/>
  <c r="AB111" i="1"/>
  <c r="AB54" i="1"/>
  <c r="AB113" i="1"/>
  <c r="AC128" i="1"/>
  <c r="AB5" i="1"/>
  <c r="AC7" i="1"/>
  <c r="AB8" i="1"/>
  <c r="AB61" i="1"/>
  <c r="AC63" i="1"/>
  <c r="AB64" i="1"/>
  <c r="AC121" i="1"/>
  <c r="AB122" i="1"/>
  <c r="AC69" i="1"/>
  <c r="AE124" i="1"/>
  <c r="AC124" i="1"/>
  <c r="AG21" i="1"/>
  <c r="AD22" i="1"/>
  <c r="AE23" i="1"/>
  <c r="AC23" i="1"/>
  <c r="AD24" i="1"/>
  <c r="AE100" i="1"/>
  <c r="AC100" i="1"/>
  <c r="AE102" i="1"/>
  <c r="AC102" i="1"/>
  <c r="AG42" i="1"/>
  <c r="AE106" i="1"/>
  <c r="AC106" i="1"/>
  <c r="AD45" i="1"/>
  <c r="AE46" i="1"/>
  <c r="AC46" i="1"/>
  <c r="AD48" i="1"/>
  <c r="AG13" i="1"/>
  <c r="AF14" i="1"/>
  <c r="AD14" i="1"/>
  <c r="AG3" i="1"/>
  <c r="AE3" i="1"/>
  <c r="AG90" i="1"/>
  <c r="AB26" i="1"/>
  <c r="AB27" i="1"/>
  <c r="AB29" i="1"/>
  <c r="AG32" i="1"/>
  <c r="AE32" i="1"/>
  <c r="AG34" i="1"/>
  <c r="AF99" i="1"/>
  <c r="AD99" i="1"/>
  <c r="AB126" i="1"/>
  <c r="AG39" i="1"/>
  <c r="AE39" i="1"/>
  <c r="AG103" i="1"/>
  <c r="AE103" i="1"/>
  <c r="AG104" i="1"/>
  <c r="AF105" i="1"/>
  <c r="AD105" i="1"/>
  <c r="AB43" i="1"/>
  <c r="AG107" i="1"/>
  <c r="AB47" i="1"/>
  <c r="AG109" i="1"/>
  <c r="AG50" i="1"/>
  <c r="AE52" i="1"/>
  <c r="AC52" i="1"/>
  <c r="AD57" i="1"/>
  <c r="AB57" i="1"/>
  <c r="AG115" i="1"/>
  <c r="AF59" i="1"/>
  <c r="AG10" i="1"/>
  <c r="AF117" i="1"/>
  <c r="AG62" i="1"/>
  <c r="AC82" i="1"/>
  <c r="AF120" i="1"/>
  <c r="AC84" i="1"/>
  <c r="AE96" i="1"/>
  <c r="AC5" i="1"/>
  <c r="AF81" i="1"/>
  <c r="AB68" i="1"/>
  <c r="AC51" i="1"/>
  <c r="AD125" i="1"/>
  <c r="AF53" i="1"/>
  <c r="AC56" i="1"/>
  <c r="AC60" i="1"/>
  <c r="AF119" i="1"/>
  <c r="AC65" i="1"/>
  <c r="AC123" i="1"/>
  <c r="AD129" i="1"/>
  <c r="AE40" i="1"/>
  <c r="AG111" i="1"/>
  <c r="AC55" i="1"/>
  <c r="AG5" i="1"/>
  <c r="AD6" i="1"/>
  <c r="AG118" i="1"/>
  <c r="AG83" i="1"/>
  <c r="AD67" i="1"/>
  <c r="AD128" i="1"/>
  <c r="AD69" i="1"/>
  <c r="AD15" i="1"/>
  <c r="AD35" i="1"/>
  <c r="AE18" i="1"/>
  <c r="AE31" i="1"/>
  <c r="AE44" i="1"/>
  <c r="AF21" i="1"/>
  <c r="AF42" i="1"/>
  <c r="AE70" i="1"/>
  <c r="AG85" i="1"/>
  <c r="AB76" i="1"/>
  <c r="AC73" i="1"/>
  <c r="AG73" i="1"/>
  <c r="AC74" i="1"/>
  <c r="AE75" i="1"/>
  <c r="AC76" i="1"/>
  <c r="AD71" i="1"/>
  <c r="AF74" i="1"/>
  <c r="AG75" i="1"/>
  <c r="AD73" i="1"/>
  <c r="AG71" i="1"/>
  <c r="AD130" i="1"/>
  <c r="AG74" i="1"/>
  <c r="AD72" i="1"/>
  <c r="AB71" i="1"/>
  <c r="AG56" i="1"/>
  <c r="AG119" i="1"/>
  <c r="AG65" i="1"/>
  <c r="AG123" i="1"/>
  <c r="AG92" i="1"/>
  <c r="AE28" i="1"/>
  <c r="AF33" i="1"/>
  <c r="AG36" i="1"/>
  <c r="AG97" i="1"/>
  <c r="AF101" i="1"/>
  <c r="AE110" i="1"/>
  <c r="AE131" i="1"/>
  <c r="AE88" i="1"/>
  <c r="AE37" i="1"/>
  <c r="AE51" i="1"/>
  <c r="AE111" i="1"/>
  <c r="AE113" i="1"/>
  <c r="AF129" i="1"/>
  <c r="AE5" i="1"/>
  <c r="AF9" i="1"/>
  <c r="AB63" i="1"/>
  <c r="AF66" i="1"/>
  <c r="AF125" i="1"/>
  <c r="AF88" i="1"/>
  <c r="AD18" i="1"/>
  <c r="AC20" i="1"/>
  <c r="AD89" i="1"/>
  <c r="AC91" i="1"/>
  <c r="AD93" i="1"/>
  <c r="AG96" i="1"/>
  <c r="AD44" i="1"/>
  <c r="AF49" i="1"/>
  <c r="AC80" i="1"/>
  <c r="AE24" i="1"/>
  <c r="AD100" i="1"/>
  <c r="AD106" i="1"/>
  <c r="AC45" i="1"/>
  <c r="AD46" i="1"/>
  <c r="AC48" i="1"/>
  <c r="AE57" i="1"/>
  <c r="AC26" i="1"/>
  <c r="AD32" i="1"/>
  <c r="AG99" i="1"/>
  <c r="AC126" i="1"/>
  <c r="AF103" i="1"/>
  <c r="AG105" i="1"/>
  <c r="AB107" i="1"/>
  <c r="AD84" i="1"/>
  <c r="AD112" i="1"/>
  <c r="AC53" i="1"/>
  <c r="AC114" i="1"/>
  <c r="AB116" i="1"/>
  <c r="AC119" i="1"/>
  <c r="AC68" i="1"/>
  <c r="AC54" i="1"/>
  <c r="AG8" i="1"/>
  <c r="AD118" i="1"/>
  <c r="AC64" i="1"/>
  <c r="AC122" i="1"/>
  <c r="AD7" i="1"/>
  <c r="AD121" i="1"/>
  <c r="AE89" i="1"/>
  <c r="AD70" i="1"/>
  <c r="AE130" i="1"/>
  <c r="AD75" i="1"/>
  <c r="AD76" i="1"/>
  <c r="AD4" i="1"/>
  <c r="AD33" i="1"/>
  <c r="AF100" i="1"/>
  <c r="AF46" i="1"/>
  <c r="AE128" i="1"/>
  <c r="AE7" i="1"/>
  <c r="AE63" i="1"/>
  <c r="AE121" i="1"/>
  <c r="AE69" i="1"/>
  <c r="AC87" i="1"/>
  <c r="AC15" i="1"/>
  <c r="AC16" i="1"/>
  <c r="AC17" i="1"/>
  <c r="AC4" i="1"/>
  <c r="AC19" i="1"/>
  <c r="AC25" i="1"/>
  <c r="AB92" i="1"/>
  <c r="AB28" i="1"/>
  <c r="AB30" i="1"/>
  <c r="AC33" i="1"/>
  <c r="AB94" i="1"/>
  <c r="AB35" i="1"/>
  <c r="AB36" i="1"/>
  <c r="AB97" i="1"/>
  <c r="AC101" i="1"/>
  <c r="AB108" i="1"/>
  <c r="AB110" i="1"/>
  <c r="AB112" i="1"/>
  <c r="AE55" i="1"/>
  <c r="AF128" i="1"/>
  <c r="AB129" i="1"/>
  <c r="AF7" i="1"/>
  <c r="AB9" i="1"/>
  <c r="AD60" i="1"/>
  <c r="AB80" i="1"/>
  <c r="AD81" i="1"/>
  <c r="AB66" i="1"/>
  <c r="AF121" i="1"/>
  <c r="AB125" i="1"/>
  <c r="AC131" i="1"/>
  <c r="AF86" i="1"/>
  <c r="AC12" i="1"/>
  <c r="AC88" i="1"/>
  <c r="AF18" i="1"/>
  <c r="AG20" i="1"/>
  <c r="AF89" i="1"/>
  <c r="AG91" i="1"/>
  <c r="AF31" i="1"/>
  <c r="AF93" i="1"/>
  <c r="AC95" i="1"/>
  <c r="AD96" i="1"/>
  <c r="AB96" i="1"/>
  <c r="AC37" i="1"/>
  <c r="AF38" i="1"/>
  <c r="AG127" i="1"/>
  <c r="AD40" i="1"/>
  <c r="AB40" i="1"/>
  <c r="AF41" i="1"/>
  <c r="AF44" i="1"/>
  <c r="AC49" i="1"/>
  <c r="AF22" i="1"/>
  <c r="AF48" i="1"/>
  <c r="AF51" i="1"/>
  <c r="AF111" i="1"/>
  <c r="AF54" i="1"/>
  <c r="AF113" i="1"/>
  <c r="AG128" i="1"/>
  <c r="AF5" i="1"/>
  <c r="AG7" i="1"/>
  <c r="AF8" i="1"/>
  <c r="AE116" i="1"/>
  <c r="AE60" i="1"/>
  <c r="AF61" i="1"/>
  <c r="AE81" i="1"/>
  <c r="AG63" i="1"/>
  <c r="AF64" i="1"/>
  <c r="AG121" i="1"/>
  <c r="AF122" i="1"/>
  <c r="AG69" i="1"/>
  <c r="AE21" i="1"/>
  <c r="AC21" i="1"/>
  <c r="AG22" i="1"/>
  <c r="AG24" i="1"/>
  <c r="AD98" i="1"/>
  <c r="AE42" i="1"/>
  <c r="AC42" i="1"/>
  <c r="AG45" i="1"/>
  <c r="AG48" i="1"/>
  <c r="AE10" i="1"/>
  <c r="AE82" i="1"/>
  <c r="AE59" i="1"/>
  <c r="AE120" i="1"/>
  <c r="AF13" i="1"/>
  <c r="AD13" i="1"/>
  <c r="AB14" i="1"/>
  <c r="AC3" i="1"/>
  <c r="AF90" i="1"/>
  <c r="AD90" i="1"/>
  <c r="AG26" i="1"/>
  <c r="AE26" i="1"/>
  <c r="AG27" i="1"/>
  <c r="AE27" i="1"/>
  <c r="AG29" i="1"/>
  <c r="AE29" i="1"/>
  <c r="AC32" i="1"/>
  <c r="AF34" i="1"/>
  <c r="AD34" i="1"/>
  <c r="AB99" i="1"/>
  <c r="AG126" i="1"/>
  <c r="AE126" i="1"/>
  <c r="AC39" i="1"/>
  <c r="AC103" i="1"/>
  <c r="AF104" i="1"/>
  <c r="AD104" i="1"/>
  <c r="AB105" i="1"/>
  <c r="AG43" i="1"/>
  <c r="AE43" i="1"/>
  <c r="AF107" i="1"/>
  <c r="AD107" i="1"/>
  <c r="AG47" i="1"/>
  <c r="AE47" i="1"/>
  <c r="AF109" i="1"/>
  <c r="AD109" i="1"/>
  <c r="AF50" i="1"/>
  <c r="AD50" i="1"/>
  <c r="AF52" i="1"/>
  <c r="AG57" i="1"/>
  <c r="AC115" i="1"/>
  <c r="AD59" i="1"/>
  <c r="AB59" i="1"/>
  <c r="AC10" i="1"/>
  <c r="AD117" i="1"/>
  <c r="AB117" i="1"/>
  <c r="AC62" i="1"/>
  <c r="AF82" i="1"/>
  <c r="AD120" i="1"/>
  <c r="AB120" i="1"/>
  <c r="AF84" i="1"/>
  <c r="AC8" i="1"/>
  <c r="AB53" i="1"/>
  <c r="AF114" i="1"/>
  <c r="AF116" i="1"/>
  <c r="AB81" i="1"/>
  <c r="AB119" i="1"/>
  <c r="AF68" i="1"/>
  <c r="AD111" i="1"/>
  <c r="AG54" i="1"/>
  <c r="AD55" i="1"/>
  <c r="AD5" i="1"/>
  <c r="AG61" i="1"/>
  <c r="AC118" i="1"/>
  <c r="AG64" i="1"/>
  <c r="AC83" i="1"/>
  <c r="AG122" i="1"/>
  <c r="AD87" i="1"/>
  <c r="AD92" i="1"/>
  <c r="AD30" i="1"/>
  <c r="AD97" i="1"/>
  <c r="AE86" i="1"/>
  <c r="AE38" i="1"/>
  <c r="AB124" i="1"/>
  <c r="AB23" i="1"/>
  <c r="AB100" i="1"/>
  <c r="AB46" i="1"/>
  <c r="AF70" i="1"/>
  <c r="AE85" i="1"/>
  <c r="AF85" i="1"/>
  <c r="AF76" i="1"/>
  <c r="AC130" i="1"/>
  <c r="AG130" i="1"/>
  <c r="AB73" i="1"/>
  <c r="AE73" i="1"/>
  <c r="AC75" i="1"/>
  <c r="AE72" i="1"/>
  <c r="AC71" i="1"/>
  <c r="AF73" i="1"/>
  <c r="AH89" i="1" l="1"/>
  <c r="AH113" i="1"/>
  <c r="AH47" i="1"/>
  <c r="AH74" i="1"/>
  <c r="AH56" i="1"/>
  <c r="AH108" i="1"/>
  <c r="AH99" i="1"/>
  <c r="AH119" i="1"/>
  <c r="AH8" i="1"/>
  <c r="AH70" i="1"/>
  <c r="AH49" i="1"/>
  <c r="AH124" i="1"/>
  <c r="AH19" i="1"/>
  <c r="AH100" i="1"/>
  <c r="AH5" i="1"/>
  <c r="AH16" i="1"/>
  <c r="AH106" i="1"/>
  <c r="AH15" i="1"/>
  <c r="AH80" i="1"/>
  <c r="AH30" i="1"/>
  <c r="AH123" i="1"/>
  <c r="AH107" i="1"/>
  <c r="AH63" i="1"/>
  <c r="AH101" i="1"/>
  <c r="AH54" i="1"/>
  <c r="AH22" i="1"/>
  <c r="AH39" i="1"/>
  <c r="AH12" i="1"/>
  <c r="AH14" i="1"/>
  <c r="AH23" i="1"/>
  <c r="AH111" i="1"/>
  <c r="AH17" i="1"/>
  <c r="AH50" i="1"/>
  <c r="AH34" i="1"/>
  <c r="AH120" i="1"/>
  <c r="AH98" i="1"/>
  <c r="AH55" i="1"/>
  <c r="AH36" i="1"/>
  <c r="AH28" i="1"/>
  <c r="AH115" i="1"/>
  <c r="AH43" i="1"/>
  <c r="AH126" i="1"/>
  <c r="AH114" i="1"/>
  <c r="AH32" i="1"/>
  <c r="AH3" i="1"/>
  <c r="AH31" i="1"/>
  <c r="AH86" i="1"/>
  <c r="AH116" i="1"/>
  <c r="AH92" i="1"/>
  <c r="AH45" i="1"/>
  <c r="AH24" i="1"/>
  <c r="AH122" i="1"/>
  <c r="AH94" i="1"/>
  <c r="AH68" i="1"/>
  <c r="AH46" i="1"/>
  <c r="AH67" i="1"/>
  <c r="AH112" i="1"/>
  <c r="AH128" i="1"/>
  <c r="AH52" i="1"/>
  <c r="AH102" i="1"/>
  <c r="AH51" i="1"/>
  <c r="AH25" i="1"/>
  <c r="AH4" i="1"/>
  <c r="AH87" i="1"/>
  <c r="AH9" i="1"/>
  <c r="AH104" i="1"/>
  <c r="AH82" i="1"/>
  <c r="AH97" i="1"/>
  <c r="AH62" i="1"/>
  <c r="AH88" i="1"/>
  <c r="AH129" i="1"/>
  <c r="AH96" i="1"/>
  <c r="AH117" i="1"/>
  <c r="AH29" i="1"/>
  <c r="AH10" i="1"/>
  <c r="AH95" i="1"/>
  <c r="AH27" i="1"/>
  <c r="AH21" i="1"/>
  <c r="AH118" i="1"/>
  <c r="AH105" i="1"/>
  <c r="AH103" i="1"/>
  <c r="AH90" i="1"/>
  <c r="AH75" i="1"/>
  <c r="AH73" i="1"/>
  <c r="AH33" i="1"/>
  <c r="AH121" i="1"/>
  <c r="AH42" i="1"/>
  <c r="AH57" i="1"/>
  <c r="AH84" i="1"/>
  <c r="AH130" i="1"/>
  <c r="AH85" i="1"/>
  <c r="AH53" i="1"/>
  <c r="AH76" i="1"/>
  <c r="AH35" i="1"/>
  <c r="AH60" i="1"/>
  <c r="AH7" i="1"/>
  <c r="AH41" i="1"/>
  <c r="AH93" i="1"/>
  <c r="AH18" i="1"/>
  <c r="AH61" i="1"/>
  <c r="AH48" i="1"/>
  <c r="AH131" i="1"/>
  <c r="AH44" i="1"/>
  <c r="AH127" i="1"/>
  <c r="AH91" i="1"/>
  <c r="AH59" i="1"/>
  <c r="AH110" i="1"/>
  <c r="AH20" i="1"/>
  <c r="AH69" i="1"/>
  <c r="AH64" i="1"/>
  <c r="AH26" i="1"/>
  <c r="AH65" i="1"/>
  <c r="AH83" i="1"/>
  <c r="AH58" i="1"/>
  <c r="AH38" i="1"/>
  <c r="AH66" i="1"/>
  <c r="AH81" i="1"/>
  <c r="AH37" i="1"/>
  <c r="AH40" i="1"/>
  <c r="AH71" i="1"/>
  <c r="AH109" i="1"/>
  <c r="AH13" i="1"/>
  <c r="AH6" i="1"/>
  <c r="AH125" i="1"/>
  <c r="AH72" i="1"/>
  <c r="P11" i="1"/>
  <c r="AH11" i="1" l="1"/>
</calcChain>
</file>

<file path=xl/sharedStrings.xml><?xml version="1.0" encoding="utf-8"?>
<sst xmlns="http://schemas.openxmlformats.org/spreadsheetml/2006/main" count="99" uniqueCount="36">
  <si>
    <t>Группа номенклатуры</t>
  </si>
  <si>
    <t>Номенклатура</t>
  </si>
  <si>
    <t>Контрагент</t>
  </si>
  <si>
    <t>Итого</t>
  </si>
  <si>
    <t>Мест</t>
  </si>
  <si>
    <t>Тн заказ</t>
  </si>
  <si>
    <t>Тренд</t>
  </si>
  <si>
    <t>Количество недель с заказами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</si>
  <si>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</si>
  <si>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</si>
  <si>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</si>
  <si>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</si>
  <si>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</si>
  <si>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</si>
  <si>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</si>
  <si>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Пропорции</t>
  </si>
  <si>
    <t>сцеп</t>
  </si>
  <si>
    <t>СЦЕП</t>
  </si>
  <si>
    <t>Номенклатура.Группа номенклатуры</t>
  </si>
  <si>
    <t>Номенклатура.Наименование 2</t>
  </si>
  <si>
    <t>Заказ 1 нед</t>
  </si>
  <si>
    <t>Если недель &lt;6</t>
  </si>
  <si>
    <t>Тренд &lt;&gt; 0,15</t>
  </si>
  <si>
    <t>Итог 1 нед</t>
  </si>
  <si>
    <t>начало промо</t>
  </si>
  <si>
    <t>конец промо</t>
  </si>
  <si>
    <t>Столбец1</t>
  </si>
  <si>
    <t>Сеть2</t>
  </si>
  <si>
    <t>Заказ предложение</t>
  </si>
  <si>
    <t>Реальный заказ</t>
  </si>
  <si>
    <t>Разница</t>
  </si>
  <si>
    <t>Сцепка</t>
  </si>
  <si>
    <t>862Н</t>
  </si>
  <si>
    <t>863Н</t>
  </si>
  <si>
    <t>488 </t>
  </si>
  <si>
    <t>489 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</si>
</sst>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##,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10"/>
      <name val="Arial"/>
      <family val="2"/>
      <charset val="1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b/>
      <sz val="10"/>
      <name val="Calibri"/>
      <family val="2"/>
      <charset val="204"/>
    </font>
    <font>
      <b/>
      <sz val="8"/>
      <name val="Calibri"/>
      <family val="2"/>
      <charset val="204"/>
    </font>
    <font>
      <b/>
      <sz val="9"/>
      <name val="Calibri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</font>
    <font>
      <i/>
      <sz val="8"/>
      <name val="Arial"/>
      <family val="2"/>
      <charset val="204"/>
    </font>
    <font>
      <sz val="8"/>
      <color rgb="FF1F497D"/>
      <name val="Verdana"/>
      <family val="2"/>
      <charset val="204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8" fillId="10" borderId="23" applyNumberFormat="0" applyAlignment="0" applyProtection="0">
      <alignment horizontal="left" vertical="center" indent="1"/>
    </xf>
    <xf numFmtId="0" fontId="19" fillId="0" borderId="0"/>
    <xf numFmtId="0" fontId="19" fillId="0" borderId="0"/>
  </cellStyleXfs>
  <cellXfs count="93">
    <xf numFmtId="0" fontId="0" fillId="0" borderId="0" xfId="0"/>
    <xf numFmtId="2" fontId="0" fillId="0" borderId="0" xfId="0" applyNumberFormat="1"/>
    <xf numFmtId="2" fontId="4" fillId="0" borderId="0" xfId="0" applyNumberFormat="1" applyFont="1"/>
    <xf numFmtId="2" fontId="4" fillId="0" borderId="0" xfId="1" applyNumberFormat="1" applyFont="1"/>
    <xf numFmtId="0" fontId="3" fillId="2" borderId="2" xfId="3" applyNumberFormat="1" applyFont="1" applyFill="1" applyBorder="1" applyAlignment="1">
      <alignment vertical="top" wrapText="1"/>
    </xf>
    <xf numFmtId="0" fontId="3" fillId="3" borderId="2" xfId="3" applyNumberFormat="1" applyFont="1" applyFill="1" applyBorder="1" applyAlignment="1">
      <alignment vertical="top" wrapText="1"/>
    </xf>
    <xf numFmtId="9" fontId="2" fillId="0" borderId="2" xfId="1" applyFont="1" applyBorder="1" applyAlignment="1">
      <alignment horizontal="right" vertical="top"/>
    </xf>
    <xf numFmtId="0" fontId="3" fillId="3" borderId="9" xfId="3" applyNumberFormat="1" applyFont="1" applyFill="1" applyBorder="1" applyAlignment="1">
      <alignment vertical="top" wrapText="1"/>
    </xf>
    <xf numFmtId="0" fontId="3" fillId="3" borderId="10" xfId="3" applyNumberFormat="1" applyFont="1" applyFill="1" applyBorder="1" applyAlignment="1">
      <alignment vertical="top" wrapText="1"/>
    </xf>
    <xf numFmtId="0" fontId="3" fillId="3" borderId="8" xfId="3" applyNumberFormat="1" applyFont="1" applyFill="1" applyBorder="1" applyAlignment="1">
      <alignment vertical="top" wrapText="1"/>
    </xf>
    <xf numFmtId="9" fontId="2" fillId="0" borderId="7" xfId="1" applyFont="1" applyBorder="1" applyAlignment="1">
      <alignment horizontal="right" vertical="top"/>
    </xf>
    <xf numFmtId="9" fontId="2" fillId="0" borderId="8" xfId="1" applyFont="1" applyBorder="1" applyAlignment="1">
      <alignment horizontal="right" vertical="top"/>
    </xf>
    <xf numFmtId="0" fontId="3" fillId="3" borderId="11" xfId="3" applyNumberFormat="1" applyFont="1" applyFill="1" applyBorder="1" applyAlignment="1">
      <alignment vertical="top" wrapText="1"/>
    </xf>
    <xf numFmtId="0" fontId="3" fillId="3" borderId="12" xfId="3" applyNumberFormat="1" applyFont="1" applyFill="1" applyBorder="1" applyAlignment="1">
      <alignment vertical="top" wrapText="1"/>
    </xf>
    <xf numFmtId="9" fontId="2" fillId="0" borderId="12" xfId="1" applyFont="1" applyBorder="1" applyAlignment="1">
      <alignment horizontal="right" vertical="top"/>
    </xf>
    <xf numFmtId="2" fontId="2" fillId="0" borderId="16" xfId="3" applyNumberFormat="1" applyFont="1" applyBorder="1" applyAlignment="1">
      <alignment horizontal="right" vertical="top"/>
    </xf>
    <xf numFmtId="0" fontId="2" fillId="0" borderId="6" xfId="2" applyNumberFormat="1" applyFont="1" applyBorder="1" applyAlignment="1">
      <alignment vertical="top" wrapText="1"/>
    </xf>
    <xf numFmtId="0" fontId="0" fillId="0" borderId="0" xfId="0" applyBorder="1"/>
    <xf numFmtId="2" fontId="2" fillId="0" borderId="7" xfId="2" applyNumberFormat="1" applyFont="1" applyBorder="1" applyAlignment="1">
      <alignment horizontal="center" vertical="center"/>
    </xf>
    <xf numFmtId="2" fontId="2" fillId="0" borderId="2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0" fillId="0" borderId="0" xfId="0" applyBorder="1" applyAlignment="1">
      <alignment horizontal="center" vertical="top"/>
    </xf>
    <xf numFmtId="2" fontId="0" fillId="0" borderId="0" xfId="0" applyNumberFormat="1" applyBorder="1"/>
    <xf numFmtId="2" fontId="11" fillId="5" borderId="3" xfId="2" applyNumberFormat="1" applyFont="1" applyFill="1" applyBorder="1" applyAlignment="1">
      <alignment vertical="top" wrapText="1"/>
    </xf>
    <xf numFmtId="0" fontId="11" fillId="5" borderId="3" xfId="2" applyNumberFormat="1" applyFont="1" applyFill="1" applyBorder="1" applyAlignment="1">
      <alignment vertical="top" wrapText="1"/>
    </xf>
    <xf numFmtId="0" fontId="11" fillId="5" borderId="5" xfId="2" applyNumberFormat="1" applyFont="1" applyFill="1" applyBorder="1" applyAlignment="1">
      <alignment vertical="top" wrapText="1"/>
    </xf>
    <xf numFmtId="0" fontId="11" fillId="5" borderId="0" xfId="2" applyNumberFormat="1" applyFont="1" applyFill="1" applyBorder="1" applyAlignment="1">
      <alignment vertical="top" wrapText="1"/>
    </xf>
    <xf numFmtId="0" fontId="11" fillId="6" borderId="0" xfId="2" applyNumberFormat="1" applyFont="1" applyFill="1" applyBorder="1" applyAlignment="1">
      <alignment vertical="top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0" borderId="0" xfId="0" applyFont="1" applyFill="1"/>
    <xf numFmtId="0" fontId="6" fillId="4" borderId="0" xfId="0" applyFont="1" applyFill="1"/>
    <xf numFmtId="0" fontId="8" fillId="8" borderId="2" xfId="2" applyNumberFormat="1" applyFont="1" applyFill="1" applyBorder="1" applyAlignment="1">
      <alignment horizontal="center" vertical="center" wrapText="1"/>
    </xf>
    <xf numFmtId="0" fontId="3" fillId="2" borderId="2" xfId="3" applyNumberFormat="1" applyFont="1" applyFill="1" applyBorder="1" applyAlignment="1">
      <alignment vertical="top"/>
    </xf>
    <xf numFmtId="14" fontId="5" fillId="3" borderId="0" xfId="0" applyNumberFormat="1" applyFont="1" applyFill="1"/>
    <xf numFmtId="0" fontId="13" fillId="4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14" fontId="4" fillId="7" borderId="0" xfId="0" applyNumberFormat="1" applyFont="1" applyFill="1" applyAlignment="1">
      <alignment horizontal="center" vertical="center"/>
    </xf>
    <xf numFmtId="0" fontId="15" fillId="0" borderId="0" xfId="0" applyFont="1"/>
    <xf numFmtId="14" fontId="15" fillId="0" borderId="0" xfId="0" applyNumberFormat="1" applyFont="1"/>
    <xf numFmtId="0" fontId="2" fillId="0" borderId="2" xfId="4" applyNumberFormat="1" applyFont="1" applyBorder="1" applyAlignment="1">
      <alignment vertical="top" wrapText="1"/>
    </xf>
    <xf numFmtId="1" fontId="16" fillId="3" borderId="0" xfId="0" applyNumberFormat="1" applyFont="1" applyFill="1"/>
    <xf numFmtId="0" fontId="16" fillId="3" borderId="0" xfId="0" applyFont="1" applyFill="1"/>
    <xf numFmtId="2" fontId="17" fillId="0" borderId="0" xfId="2" applyNumberFormat="1" applyFont="1" applyBorder="1" applyAlignment="1">
      <alignment horizontal="right" vertical="top"/>
    </xf>
    <xf numFmtId="0" fontId="14" fillId="0" borderId="0" xfId="0" applyFont="1" applyFill="1" applyBorder="1" applyAlignment="1">
      <alignment horizontal="left" vertical="center"/>
    </xf>
    <xf numFmtId="14" fontId="4" fillId="7" borderId="0" xfId="0" applyNumberFormat="1" applyFont="1" applyFill="1" applyBorder="1" applyAlignment="1">
      <alignment horizontal="center" vertical="center"/>
    </xf>
    <xf numFmtId="9" fontId="2" fillId="0" borderId="6" xfId="1" applyFont="1" applyBorder="1" applyAlignment="1">
      <alignment horizontal="right" vertical="top"/>
    </xf>
    <xf numFmtId="14" fontId="11" fillId="5" borderId="20" xfId="3" applyNumberFormat="1" applyFont="1" applyFill="1" applyBorder="1" applyAlignment="1">
      <alignment horizontal="center" vertical="center" wrapText="1"/>
    </xf>
    <xf numFmtId="2" fontId="2" fillId="0" borderId="21" xfId="2" applyNumberFormat="1" applyFont="1" applyBorder="1" applyAlignment="1">
      <alignment horizontal="center" vertical="center"/>
    </xf>
    <xf numFmtId="2" fontId="2" fillId="0" borderId="4" xfId="2" applyNumberFormat="1" applyFont="1" applyBorder="1" applyAlignment="1">
      <alignment horizontal="center" vertical="center"/>
    </xf>
    <xf numFmtId="0" fontId="8" fillId="2" borderId="6" xfId="3" applyNumberFormat="1" applyFont="1" applyFill="1" applyBorder="1" applyAlignment="1">
      <alignment horizontal="center" vertical="center" wrapText="1"/>
    </xf>
    <xf numFmtId="0" fontId="12" fillId="9" borderId="5" xfId="2" applyNumberFormat="1" applyFont="1" applyFill="1" applyBorder="1" applyAlignment="1">
      <alignment vertical="top" wrapText="1"/>
    </xf>
    <xf numFmtId="0" fontId="16" fillId="3" borderId="0" xfId="0" applyFont="1" applyFill="1" applyAlignment="1">
      <alignment horizontal="center" vertical="center"/>
    </xf>
    <xf numFmtId="0" fontId="11" fillId="9" borderId="5" xfId="2" applyNumberFormat="1" applyFont="1" applyFill="1" applyBorder="1" applyAlignment="1">
      <alignment horizontal="center" vertical="center" wrapText="1"/>
    </xf>
    <xf numFmtId="0" fontId="11" fillId="6" borderId="5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Border="1" applyAlignment="1">
      <alignment horizontal="center" vertical="center"/>
    </xf>
    <xf numFmtId="2" fontId="2" fillId="0" borderId="22" xfId="2" applyNumberFormat="1" applyFont="1" applyBorder="1" applyAlignment="1">
      <alignment horizontal="center" vertical="center"/>
    </xf>
    <xf numFmtId="2" fontId="2" fillId="0" borderId="6" xfId="2" applyNumberFormat="1" applyFont="1" applyBorder="1" applyAlignment="1">
      <alignment horizontal="center" vertical="center"/>
    </xf>
    <xf numFmtId="2" fontId="2" fillId="0" borderId="16" xfId="2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9" fillId="8" borderId="2" xfId="2" applyNumberFormat="1" applyFont="1" applyFill="1" applyBorder="1" applyAlignment="1">
      <alignment horizontal="center" vertical="center" wrapText="1"/>
    </xf>
    <xf numFmtId="0" fontId="19" fillId="0" borderId="24" xfId="6" applyNumberFormat="1" applyFont="1" applyBorder="1" applyAlignment="1">
      <alignment vertical="top" wrapText="1"/>
    </xf>
    <xf numFmtId="164" fontId="19" fillId="0" borderId="24" xfId="6" applyNumberFormat="1" applyFont="1" applyBorder="1" applyAlignment="1">
      <alignment horizontal="right" vertical="top"/>
    </xf>
    <xf numFmtId="0" fontId="19" fillId="0" borderId="24" xfId="6" applyNumberFormat="1" applyFont="1" applyBorder="1" applyAlignment="1">
      <alignment vertical="top"/>
    </xf>
    <xf numFmtId="0" fontId="19" fillId="0" borderId="24" xfId="7" applyNumberFormat="1" applyFont="1" applyBorder="1" applyAlignment="1">
      <alignment vertical="top" wrapText="1"/>
    </xf>
    <xf numFmtId="164" fontId="19" fillId="0" borderId="24" xfId="7" applyNumberFormat="1" applyFont="1" applyBorder="1" applyAlignment="1">
      <alignment horizontal="right" vertical="top"/>
    </xf>
    <xf numFmtId="0" fontId="19" fillId="0" borderId="24" xfId="7" applyNumberFormat="1" applyFont="1" applyBorder="1" applyAlignment="1">
      <alignment vertical="top"/>
    </xf>
    <xf numFmtId="0" fontId="19" fillId="0" borderId="24" xfId="7" applyNumberFormat="1" applyFont="1" applyBorder="1" applyAlignment="1">
      <alignment horizontal="right" vertical="top"/>
    </xf>
    <xf numFmtId="1" fontId="15" fillId="0" borderId="0" xfId="0" applyNumberFormat="1" applyFont="1"/>
    <xf numFmtId="1" fontId="2" fillId="0" borderId="2" xfId="2" applyNumberFormat="1" applyFont="1" applyBorder="1" applyAlignment="1">
      <alignment horizontal="center" vertical="top" wrapText="1"/>
    </xf>
    <xf numFmtId="1" fontId="14" fillId="0" borderId="2" xfId="0" applyNumberFormat="1" applyFont="1" applyFill="1" applyBorder="1" applyAlignment="1">
      <alignment horizontal="center" vertical="top" wrapText="1"/>
    </xf>
    <xf numFmtId="1" fontId="14" fillId="0" borderId="1" xfId="0" applyNumberFormat="1" applyFont="1" applyFill="1" applyBorder="1" applyAlignment="1">
      <alignment horizontal="center" vertical="top" wrapText="1"/>
    </xf>
    <xf numFmtId="0" fontId="8" fillId="11" borderId="1" xfId="2" applyNumberFormat="1" applyFont="1" applyFill="1" applyBorder="1" applyAlignment="1">
      <alignment horizontal="center" vertical="center" wrapText="1"/>
    </xf>
    <xf numFmtId="0" fontId="8" fillId="11" borderId="4" xfId="2" applyNumberFormat="1" applyFont="1" applyFill="1" applyBorder="1" applyAlignment="1">
      <alignment horizontal="center" vertical="center" wrapText="1"/>
    </xf>
    <xf numFmtId="0" fontId="8" fillId="8" borderId="1" xfId="2" applyNumberFormat="1" applyFont="1" applyFill="1" applyBorder="1" applyAlignment="1">
      <alignment horizontal="center" vertical="center" wrapText="1"/>
    </xf>
    <xf numFmtId="0" fontId="8" fillId="8" borderId="4" xfId="2" applyNumberFormat="1" applyFont="1" applyFill="1" applyBorder="1" applyAlignment="1">
      <alignment horizontal="center" vertical="center" wrapText="1"/>
    </xf>
    <xf numFmtId="0" fontId="10" fillId="5" borderId="17" xfId="3" applyNumberFormat="1" applyFont="1" applyFill="1" applyBorder="1" applyAlignment="1">
      <alignment horizontal="center" vertical="center" wrapText="1"/>
    </xf>
    <xf numFmtId="0" fontId="10" fillId="5" borderId="18" xfId="3" applyNumberFormat="1" applyFont="1" applyFill="1" applyBorder="1" applyAlignment="1">
      <alignment horizontal="center" vertical="center" wrapText="1"/>
    </xf>
    <xf numFmtId="0" fontId="10" fillId="5" borderId="19" xfId="3" applyNumberFormat="1" applyFont="1" applyFill="1" applyBorder="1" applyAlignment="1">
      <alignment horizontal="center" vertical="center" wrapText="1"/>
    </xf>
    <xf numFmtId="14" fontId="11" fillId="5" borderId="13" xfId="3" applyNumberFormat="1" applyFont="1" applyFill="1" applyBorder="1" applyAlignment="1">
      <alignment horizontal="center" vertical="center" wrapText="1"/>
    </xf>
    <xf numFmtId="14" fontId="11" fillId="5" borderId="15" xfId="3" applyNumberFormat="1" applyFont="1" applyFill="1" applyBorder="1" applyAlignment="1">
      <alignment horizontal="center" vertical="center" wrapText="1"/>
    </xf>
    <xf numFmtId="0" fontId="8" fillId="2" borderId="17" xfId="3" applyNumberFormat="1" applyFont="1" applyFill="1" applyBorder="1" applyAlignment="1">
      <alignment horizontal="center" vertical="center" wrapText="1"/>
    </xf>
    <xf numFmtId="0" fontId="8" fillId="2" borderId="18" xfId="3" applyNumberFormat="1" applyFont="1" applyFill="1" applyBorder="1" applyAlignment="1">
      <alignment horizontal="center" vertical="center" wrapText="1"/>
    </xf>
    <xf numFmtId="0" fontId="7" fillId="8" borderId="1" xfId="2" applyNumberFormat="1" applyFont="1" applyFill="1" applyBorder="1" applyAlignment="1">
      <alignment horizontal="center" vertical="center" wrapText="1"/>
    </xf>
    <xf numFmtId="0" fontId="7" fillId="8" borderId="4" xfId="2" applyNumberFormat="1" applyFont="1" applyFill="1" applyBorder="1" applyAlignment="1">
      <alignment horizontal="center" vertical="center" wrapText="1"/>
    </xf>
    <xf numFmtId="0" fontId="3" fillId="4" borderId="13" xfId="3" applyNumberFormat="1" applyFont="1" applyFill="1" applyBorder="1" applyAlignment="1">
      <alignment horizontal="center" vertical="center" wrapText="1"/>
    </xf>
    <xf numFmtId="0" fontId="3" fillId="4" borderId="14" xfId="3" applyNumberFormat="1" applyFont="1" applyFill="1" applyBorder="1" applyAlignment="1">
      <alignment horizontal="center" vertical="center" wrapText="1"/>
    </xf>
    <xf numFmtId="0" fontId="3" fillId="4" borderId="15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vertical="top" wrapText="1"/>
    </xf>
    <xf numFmtId="0" fontId="3" fillId="2" borderId="3" xfId="3" applyNumberFormat="1" applyFont="1" applyFill="1" applyBorder="1" applyAlignment="1">
      <alignment vertical="top" wrapText="1"/>
    </xf>
    <xf numFmtId="0" fontId="3" fillId="2" borderId="4" xfId="3" applyNumberFormat="1" applyFont="1" applyFill="1" applyBorder="1" applyAlignment="1">
      <alignment vertical="top" wrapText="1"/>
    </xf>
  </cellXfs>
  <cellStyles count="8">
    <cellStyle name="SAPMemberCell" xfId="5"/>
    <cellStyle name="Обычный" xfId="0" builtinId="0"/>
    <cellStyle name="Обычный_Лист1" xfId="2"/>
    <cellStyle name="Обычный_Неделя в сумме" xfId="4"/>
    <cellStyle name="Обычный_Неделя в сумме_1" xfId="6"/>
    <cellStyle name="Обычный_Пропорции" xfId="3"/>
    <cellStyle name="Обычный_Пропорции_1" xfId="7"/>
    <cellStyle name="Процентный" xfId="1" builtinId="5"/>
  </cellStyles>
  <dxfs count="15"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outline="0">
        <left style="thin">
          <color indexed="23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outline="0">
        <right style="thin">
          <color indexed="23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E868" totalsRowShown="0" headerRowDxfId="14">
  <autoFilter ref="A1:E868"/>
  <tableColumns count="5">
    <tableColumn id="2" name="Номенклатура" dataDxfId="13"/>
    <tableColumn id="6" name="Сеть2" dataDxfId="12"/>
    <tableColumn id="3" name="Столбец1" dataDxfId="11">
      <calculatedColumnFormula>CONCATENATE(A2,B2)</calculatedColumnFormula>
    </tableColumn>
    <tableColumn id="4" name="начало промо" dataDxfId="10"/>
    <tableColumn id="5" name="конец промо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O131"/>
  <sheetViews>
    <sheetView tabSelected="1" zoomScaleNormal="100" workbookViewId="0">
      <pane ySplit="2" topLeftCell="A3" activePane="bottomLeft" state="frozen"/>
      <selection activeCell="B1" sqref="B1"/>
      <selection pane="bottomLeft" activeCell="K19" sqref="K19"/>
    </sheetView>
  </sheetViews>
  <sheetFormatPr defaultRowHeight="12" customHeight="1" outlineLevelCol="1" x14ac:dyDescent="0.25"/>
  <cols>
    <col min="1" max="1" width="4.42578125" style="22" customWidth="1"/>
    <col min="2" max="2" width="6.5703125" style="22" customWidth="1"/>
    <col min="3" max="3" width="12.7109375" style="22" bestFit="1" customWidth="1"/>
    <col min="4" max="4" width="10" style="22" bestFit="1" customWidth="1"/>
    <col min="5" max="5" width="9.42578125" style="22" customWidth="1" outlineLevel="1"/>
    <col min="6" max="6" width="10.28515625" style="22" customWidth="1" outlineLevel="1"/>
    <col min="7" max="7" width="9.28515625" style="22" customWidth="1" outlineLevel="1"/>
    <col min="8" max="8" width="9.5703125" style="22" customWidth="1" outlineLevel="1"/>
    <col min="9" max="9" width="10.140625" style="22" customWidth="1" outlineLevel="1"/>
    <col min="10" max="10" width="10" style="22" customWidth="1" outlineLevel="1"/>
    <col min="11" max="11" width="5.85546875" style="23" customWidth="1"/>
    <col min="12" max="12" width="5" style="17" customWidth="1"/>
    <col min="13" max="13" width="12.85546875" style="20" customWidth="1"/>
    <col min="14" max="14" width="10.28515625" style="20" customWidth="1"/>
    <col min="15" max="15" width="7" style="17" customWidth="1"/>
    <col min="16" max="16" width="4" style="17" customWidth="1"/>
    <col min="17" max="18" width="4.140625" style="17" customWidth="1"/>
    <col min="19" max="19" width="5.42578125" style="17" hidden="1" customWidth="1" outlineLevel="1"/>
    <col min="20" max="20" width="10.140625" style="17" hidden="1" customWidth="1" outlineLevel="1"/>
    <col min="21" max="25" width="9.140625" style="17" hidden="1" customWidth="1" outlineLevel="1"/>
    <col min="26" max="26" width="10.42578125" style="17" customWidth="1" collapsed="1"/>
    <col min="27" max="27" width="11.85546875" style="20" customWidth="1" outlineLevel="1"/>
    <col min="28" max="32" width="9.140625" style="20" customWidth="1" outlineLevel="1"/>
    <col min="33" max="33" width="11.28515625" style="20" customWidth="1" outlineLevel="1"/>
    <col min="34" max="34" width="11.28515625" style="61" customWidth="1"/>
    <col min="35" max="35" width="10.140625" style="17" bestFit="1" customWidth="1"/>
    <col min="36" max="16384" width="9.140625" style="17"/>
  </cols>
  <sheetData>
    <row r="1" spans="1:39" customFormat="1" ht="12" customHeight="1" x14ac:dyDescent="0.25">
      <c r="A1" s="74" t="s">
        <v>31</v>
      </c>
      <c r="B1" s="76" t="s">
        <v>0</v>
      </c>
      <c r="C1" s="85" t="s">
        <v>1</v>
      </c>
      <c r="D1" s="85" t="s">
        <v>2</v>
      </c>
      <c r="E1" s="62">
        <v>32</v>
      </c>
      <c r="F1" s="62">
        <v>33</v>
      </c>
      <c r="G1" s="62">
        <v>34</v>
      </c>
      <c r="H1" s="62">
        <v>35</v>
      </c>
      <c r="I1" s="62">
        <v>36</v>
      </c>
      <c r="J1" s="62">
        <v>37</v>
      </c>
      <c r="K1" s="43">
        <v>1</v>
      </c>
      <c r="L1" s="44">
        <v>2</v>
      </c>
      <c r="M1" s="54">
        <v>3</v>
      </c>
      <c r="N1" s="54">
        <v>4</v>
      </c>
      <c r="O1" s="44">
        <v>5</v>
      </c>
      <c r="P1" s="44">
        <v>6</v>
      </c>
      <c r="Q1" s="31"/>
      <c r="R1" s="31"/>
      <c r="S1" s="32"/>
      <c r="T1" s="83" t="s">
        <v>15</v>
      </c>
      <c r="U1" s="84"/>
      <c r="V1" s="84"/>
      <c r="W1" s="84"/>
      <c r="X1" s="84"/>
      <c r="Y1" s="84"/>
      <c r="Z1" s="84"/>
      <c r="AA1" s="78" t="s">
        <v>20</v>
      </c>
      <c r="AB1" s="79"/>
      <c r="AC1" s="79"/>
      <c r="AD1" s="79"/>
      <c r="AE1" s="79"/>
      <c r="AF1" s="79"/>
      <c r="AG1" s="80"/>
      <c r="AH1" s="81" t="s">
        <v>23</v>
      </c>
      <c r="AI1" s="36">
        <v>45189</v>
      </c>
      <c r="AM1" s="21"/>
    </row>
    <row r="2" spans="1:39" customFormat="1" ht="20.25" customHeight="1" thickBot="1" x14ac:dyDescent="0.3">
      <c r="A2" s="75"/>
      <c r="B2" s="77"/>
      <c r="C2" s="86"/>
      <c r="D2" s="86"/>
      <c r="E2" s="34" t="s">
        <v>5</v>
      </c>
      <c r="F2" s="34" t="s">
        <v>5</v>
      </c>
      <c r="G2" s="34" t="s">
        <v>5</v>
      </c>
      <c r="H2" s="34" t="s">
        <v>5</v>
      </c>
      <c r="I2" s="34" t="s">
        <v>5</v>
      </c>
      <c r="J2" s="34" t="s">
        <v>5</v>
      </c>
      <c r="K2" s="24" t="s">
        <v>6</v>
      </c>
      <c r="L2" s="25" t="s">
        <v>7</v>
      </c>
      <c r="M2" s="55" t="s">
        <v>28</v>
      </c>
      <c r="N2" s="56" t="s">
        <v>29</v>
      </c>
      <c r="O2" s="53" t="s">
        <v>30</v>
      </c>
      <c r="P2" s="26" t="s">
        <v>21</v>
      </c>
      <c r="Q2" s="27" t="s">
        <v>22</v>
      </c>
      <c r="R2" s="28"/>
      <c r="S2" s="33" t="s">
        <v>16</v>
      </c>
      <c r="T2" s="29" t="s">
        <v>8</v>
      </c>
      <c r="U2" s="30" t="s">
        <v>9</v>
      </c>
      <c r="V2" s="30" t="s">
        <v>10</v>
      </c>
      <c r="W2" s="30" t="s">
        <v>11</v>
      </c>
      <c r="X2" s="30" t="s">
        <v>12</v>
      </c>
      <c r="Y2" s="30" t="s">
        <v>13</v>
      </c>
      <c r="Z2" s="52" t="s">
        <v>14</v>
      </c>
      <c r="AA2" s="49">
        <v>45194</v>
      </c>
      <c r="AB2" s="49">
        <v>45195</v>
      </c>
      <c r="AC2" s="49">
        <v>45196</v>
      </c>
      <c r="AD2" s="49">
        <v>45197</v>
      </c>
      <c r="AE2" s="49">
        <v>45198</v>
      </c>
      <c r="AF2" s="49">
        <v>45199</v>
      </c>
      <c r="AG2" s="49">
        <v>45200</v>
      </c>
      <c r="AH2" s="82"/>
      <c r="AM2" s="21"/>
    </row>
    <row r="3" spans="1:39" customFormat="1" ht="12" customHeight="1" x14ac:dyDescent="0.25">
      <c r="A3" s="42" t="str">
        <f>CONCATENATE(C3,D3)</f>
        <v>15621074</v>
      </c>
      <c r="B3" s="63">
        <v>1</v>
      </c>
      <c r="C3" s="63">
        <v>1562</v>
      </c>
      <c r="D3" s="63">
        <v>1074</v>
      </c>
      <c r="E3" s="64">
        <v>1.3320000000000001</v>
      </c>
      <c r="F3" s="64">
        <v>0.876</v>
      </c>
      <c r="G3" s="64">
        <v>1.2949999999999999</v>
      </c>
      <c r="H3" s="64">
        <v>1.7949999999999999</v>
      </c>
      <c r="I3" s="64">
        <v>1.2150000000000001</v>
      </c>
      <c r="J3" s="64">
        <v>1.548</v>
      </c>
      <c r="K3" s="3">
        <f>LINEST(G3:J3,$M$1:$P$1,1,0)</f>
        <v>1.7900000000000034E-2</v>
      </c>
      <c r="L3" s="2">
        <f t="shared" ref="L3:L7" si="0">COUNTIF(E3:J3,"&gt;0")</f>
        <v>6</v>
      </c>
      <c r="M3" s="19">
        <f t="shared" ref="M3:M7" si="1">(E3+F3+G3+H3+I3+J3)/L3+K3</f>
        <v>1.3613999999999999</v>
      </c>
      <c r="N3" s="57">
        <f t="shared" ref="N3:N66" si="2">M3</f>
        <v>1.3613999999999999</v>
      </c>
      <c r="O3" s="45">
        <f t="shared" ref="O3:O7" si="3">N3-M3</f>
        <v>0</v>
      </c>
      <c r="P3" t="str">
        <f t="shared" ref="P3:P7" si="4">IF(L3&lt;6,"✖","✔")</f>
        <v>✔</v>
      </c>
      <c r="Q3" t="str">
        <f t="shared" ref="Q3:Q7" si="5">IF(AND(M3&gt;0.5,OR(K3&lt;-0.15,K3&gt;0.15,)),"✖","✔")</f>
        <v>✔</v>
      </c>
      <c r="S3" s="16" t="str">
        <f t="shared" ref="S3:S7" si="6">CONCATENATE(C3,D3)</f>
        <v>15621074</v>
      </c>
      <c r="T3" s="10">
        <f>VLOOKUP(S3,Пропорции!$L:$S,2,0)</f>
        <v>0.23492929794095757</v>
      </c>
      <c r="U3" s="6">
        <f>VLOOKUP(S3,Пропорции!$L:$S,3,0)</f>
        <v>0</v>
      </c>
      <c r="V3" s="6">
        <f>VLOOKUP(S3,Пропорции!$L:$S,4,0)</f>
        <v>0.20962540312577524</v>
      </c>
      <c r="W3" s="6">
        <f>VLOOKUP(S3,Пропорции!$L:$S,5,0)</f>
        <v>0.1538079880922848</v>
      </c>
      <c r="X3" s="6">
        <f>VLOOKUP(S3,Пропорции!$L:$S,6,0)</f>
        <v>0.1415281567849169</v>
      </c>
      <c r="Y3" s="6">
        <f>VLOOKUP(S3,Пропорции!$L:$S,7,0)</f>
        <v>0.25018605805011163</v>
      </c>
      <c r="Z3" s="48">
        <f>VLOOKUP(S3,Пропорции!$L:$S,8,0)</f>
        <v>9.9230960059538582E-3</v>
      </c>
      <c r="AA3" s="50">
        <f t="shared" ref="AA3:AA7" si="7">$N3*T3</f>
        <v>0.31983274621681962</v>
      </c>
      <c r="AB3" s="51">
        <f t="shared" ref="AB3:AB7" si="8">$N3*U3</f>
        <v>0</v>
      </c>
      <c r="AC3" s="51">
        <f t="shared" ref="AC3:AC7" si="9">$N3*V3</f>
        <v>0.28538402381543038</v>
      </c>
      <c r="AD3" s="51">
        <f t="shared" ref="AD3:AD7" si="10">$N3*W3</f>
        <v>0.20939419498883652</v>
      </c>
      <c r="AE3" s="51">
        <f t="shared" ref="AE3:AE7" si="11">$N3*X3</f>
        <v>0.19267643264698586</v>
      </c>
      <c r="AF3" s="51">
        <f t="shared" ref="AF3:AF7" si="12">$N3*Y3</f>
        <v>0.34060329942942197</v>
      </c>
      <c r="AG3" s="58">
        <f t="shared" ref="AG3:AG7" si="13">$N3*Z3</f>
        <v>1.3509302902505581E-2</v>
      </c>
      <c r="AH3" s="60">
        <f t="shared" ref="AH3:AH7" si="14">SUM(AA3:AG3)</f>
        <v>1.3613999999999997</v>
      </c>
      <c r="AM3" s="21"/>
    </row>
    <row r="4" spans="1:39" customFormat="1" ht="12" customHeight="1" x14ac:dyDescent="0.25">
      <c r="A4" s="42" t="str">
        <f t="shared" ref="A4:A67" si="15">CONCATENATE(C4,D4)</f>
        <v>15622882</v>
      </c>
      <c r="B4" s="63">
        <v>1</v>
      </c>
      <c r="C4" s="63">
        <v>1562</v>
      </c>
      <c r="D4" s="63">
        <v>2882</v>
      </c>
      <c r="E4" s="64">
        <v>2.1190000000000002</v>
      </c>
      <c r="F4" s="64">
        <v>1.712</v>
      </c>
      <c r="G4" s="64">
        <v>3.38</v>
      </c>
      <c r="H4" s="64">
        <v>1.351</v>
      </c>
      <c r="I4" s="64">
        <v>1.0549999999999999</v>
      </c>
      <c r="J4" s="64">
        <v>1.9119999999999999</v>
      </c>
      <c r="K4" s="3">
        <f t="shared" ref="K4:K7" si="16">LINEST(G4:J4,$M$1:$P$1,1,0)</f>
        <v>-0.47</v>
      </c>
      <c r="L4" s="2">
        <f t="shared" si="0"/>
        <v>6</v>
      </c>
      <c r="M4" s="19">
        <f t="shared" si="1"/>
        <v>1.4515</v>
      </c>
      <c r="N4" s="57">
        <f t="shared" si="2"/>
        <v>1.4515</v>
      </c>
      <c r="O4" s="45">
        <f t="shared" si="3"/>
        <v>0</v>
      </c>
      <c r="P4" t="str">
        <f t="shared" si="4"/>
        <v>✔</v>
      </c>
      <c r="Q4" t="str">
        <f t="shared" si="5"/>
        <v>✖</v>
      </c>
      <c r="S4" s="16" t="str">
        <f t="shared" si="6"/>
        <v>15622882</v>
      </c>
      <c r="T4" s="10">
        <f>VLOOKUP(S4,Пропорции!$L:$S,2,0)</f>
        <v>0.15839694656488548</v>
      </c>
      <c r="U4" s="6">
        <f>VLOOKUP(S4,Пропорции!$L:$S,3,0)</f>
        <v>0.12196391394864677</v>
      </c>
      <c r="V4" s="6">
        <f>VLOOKUP(S4,Пропорции!$L:$S,4,0)</f>
        <v>0.11346287300485773</v>
      </c>
      <c r="W4" s="6">
        <f>VLOOKUP(S4,Пропорции!$L:$S,5,0)</f>
        <v>0.11181471200555169</v>
      </c>
      <c r="X4" s="6">
        <f>VLOOKUP(S4,Пропорции!$L:$S,6,0)</f>
        <v>0.12951075641915338</v>
      </c>
      <c r="Y4" s="6">
        <f>VLOOKUP(S4,Пропорции!$L:$S,7,0)</f>
        <v>0.19422276197085356</v>
      </c>
      <c r="Z4" s="48">
        <f>VLOOKUP(S4,Пропорции!$L:$S,8,0)</f>
        <v>0.17071478140180429</v>
      </c>
      <c r="AA4" s="18">
        <f t="shared" si="7"/>
        <v>0.22991316793893127</v>
      </c>
      <c r="AB4" s="19">
        <f t="shared" si="8"/>
        <v>0.17703062109646078</v>
      </c>
      <c r="AC4" s="19">
        <f t="shared" si="9"/>
        <v>0.164691360166551</v>
      </c>
      <c r="AD4" s="19">
        <f t="shared" si="10"/>
        <v>0.16229905447605827</v>
      </c>
      <c r="AE4" s="19">
        <f t="shared" si="11"/>
        <v>0.18798486294240113</v>
      </c>
      <c r="AF4" s="19">
        <f t="shared" si="12"/>
        <v>0.28191433900069396</v>
      </c>
      <c r="AG4" s="59">
        <f t="shared" si="13"/>
        <v>0.24779250520471893</v>
      </c>
      <c r="AH4" s="60">
        <f t="shared" si="14"/>
        <v>1.4516259108258156</v>
      </c>
      <c r="AM4" s="21"/>
    </row>
    <row r="5" spans="1:39" customFormat="1" ht="12" customHeight="1" x14ac:dyDescent="0.25">
      <c r="A5" s="42" t="str">
        <f t="shared" si="15"/>
        <v>15623075</v>
      </c>
      <c r="B5" s="63">
        <v>1</v>
      </c>
      <c r="C5" s="63">
        <v>1562</v>
      </c>
      <c r="D5" s="63">
        <v>3075</v>
      </c>
      <c r="E5" s="64">
        <v>5.8999999999999997E-2</v>
      </c>
      <c r="F5" s="64">
        <v>3.6999999999999998E-2</v>
      </c>
      <c r="G5" s="64">
        <v>0.11700000000000001</v>
      </c>
      <c r="H5" s="64">
        <v>2.8000000000000001E-2</v>
      </c>
      <c r="I5" s="64">
        <v>0.105</v>
      </c>
      <c r="J5" s="64">
        <v>8.5999999999999993E-2</v>
      </c>
      <c r="K5" s="3">
        <f t="shared" si="16"/>
        <v>-1.5999999999999957E-3</v>
      </c>
      <c r="L5" s="2">
        <f t="shared" si="0"/>
        <v>6</v>
      </c>
      <c r="M5" s="19">
        <f t="shared" si="1"/>
        <v>7.0400000000000018E-2</v>
      </c>
      <c r="N5" s="57">
        <f t="shared" si="2"/>
        <v>7.0400000000000018E-2</v>
      </c>
      <c r="O5" s="45">
        <f t="shared" si="3"/>
        <v>0</v>
      </c>
      <c r="P5" t="str">
        <f t="shared" si="4"/>
        <v>✔</v>
      </c>
      <c r="Q5" t="str">
        <f t="shared" si="5"/>
        <v>✔</v>
      </c>
      <c r="S5" s="16" t="str">
        <f t="shared" si="6"/>
        <v>15623075</v>
      </c>
      <c r="T5" s="10">
        <f>VLOOKUP(S5,Пропорции!$L:$S,2,0)</f>
        <v>0.20601851851851852</v>
      </c>
      <c r="U5" s="6">
        <f>VLOOKUP(S5,Пропорции!$L:$S,3,0)</f>
        <v>0.12037037037037036</v>
      </c>
      <c r="V5" s="6">
        <f>VLOOKUP(S5,Пропорции!$L:$S,4,0)</f>
        <v>0.10648148148148148</v>
      </c>
      <c r="W5" s="6">
        <f>VLOOKUP(S5,Пропорции!$L:$S,5,0)</f>
        <v>0.2361111111111111</v>
      </c>
      <c r="X5" s="6">
        <f>VLOOKUP(S5,Пропорции!$L:$S,6,0)</f>
        <v>0.32870370370370366</v>
      </c>
      <c r="Y5" s="6">
        <f>VLOOKUP(S5,Пропорции!$L:$S,7,0)</f>
        <v>0</v>
      </c>
      <c r="Z5" s="48">
        <f>VLOOKUP(S5,Пропорции!$L:$S,8,0)</f>
        <v>0</v>
      </c>
      <c r="AA5" s="18">
        <f t="shared" si="7"/>
        <v>1.4503703703703708E-2</v>
      </c>
      <c r="AB5" s="19">
        <f t="shared" si="8"/>
        <v>8.4740740740740766E-3</v>
      </c>
      <c r="AC5" s="19">
        <f t="shared" si="9"/>
        <v>7.4962962962962986E-3</v>
      </c>
      <c r="AD5" s="19">
        <f t="shared" si="10"/>
        <v>1.6622222222222226E-2</v>
      </c>
      <c r="AE5" s="19">
        <f t="shared" si="11"/>
        <v>2.3140740740740743E-2</v>
      </c>
      <c r="AF5" s="19">
        <f t="shared" si="12"/>
        <v>0</v>
      </c>
      <c r="AG5" s="59">
        <f t="shared" si="13"/>
        <v>0</v>
      </c>
      <c r="AH5" s="60">
        <f t="shared" si="14"/>
        <v>7.0237037037037056E-2</v>
      </c>
      <c r="AM5" s="21"/>
    </row>
    <row r="6" spans="1:39" customFormat="1" ht="12" customHeight="1" x14ac:dyDescent="0.25">
      <c r="A6" s="42" t="str">
        <f t="shared" si="15"/>
        <v>15623595</v>
      </c>
      <c r="B6" s="63">
        <v>1</v>
      </c>
      <c r="C6" s="63">
        <v>1562</v>
      </c>
      <c r="D6" s="63">
        <v>3595</v>
      </c>
      <c r="E6" s="64">
        <v>3.331</v>
      </c>
      <c r="F6" s="64">
        <v>3.7749999999999999</v>
      </c>
      <c r="G6" s="64">
        <v>4.0709999999999997</v>
      </c>
      <c r="H6" s="64">
        <v>3.331</v>
      </c>
      <c r="I6" s="64">
        <v>3.4790000000000001</v>
      </c>
      <c r="J6" s="64">
        <v>3.8490000000000002</v>
      </c>
      <c r="K6" s="3">
        <f t="shared" si="16"/>
        <v>-5.1799999999999825E-2</v>
      </c>
      <c r="L6" s="2">
        <f t="shared" si="0"/>
        <v>6</v>
      </c>
      <c r="M6" s="19">
        <f t="shared" si="1"/>
        <v>3.5875333333333335</v>
      </c>
      <c r="N6" s="57">
        <f t="shared" si="2"/>
        <v>3.5875333333333335</v>
      </c>
      <c r="O6" s="45">
        <f t="shared" si="3"/>
        <v>0</v>
      </c>
      <c r="P6" t="str">
        <f t="shared" si="4"/>
        <v>✔</v>
      </c>
      <c r="Q6" t="str">
        <f t="shared" si="5"/>
        <v>✔</v>
      </c>
      <c r="S6" s="16" t="str">
        <f t="shared" si="6"/>
        <v>15623595</v>
      </c>
      <c r="T6" s="10">
        <f>VLOOKUP(S6,Пропорции!$L:$S,2,0)</f>
        <v>0</v>
      </c>
      <c r="U6" s="6">
        <f>VLOOKUP(S6,Пропорции!$L:$S,3,0)</f>
        <v>0.1050606823906572</v>
      </c>
      <c r="V6" s="6">
        <f>VLOOKUP(S6,Пропорции!$L:$S,4,0)</f>
        <v>0.1728875658346691</v>
      </c>
      <c r="W6" s="6">
        <f>VLOOKUP(S6,Пропорции!$L:$S,5,0)</f>
        <v>9.150446530799175E-2</v>
      </c>
      <c r="X6" s="6">
        <f>VLOOKUP(S6,Пропорции!$L:$S,6,0)</f>
        <v>0.17627662010533549</v>
      </c>
      <c r="Y6" s="6">
        <f>VLOOKUP(S6,Пропорции!$L:$S,7,0)</f>
        <v>0.45422486833066172</v>
      </c>
      <c r="Z6" s="48">
        <f>VLOOKUP(S6,Пропорции!$L:$S,8,0)</f>
        <v>0</v>
      </c>
      <c r="AA6" s="18">
        <f t="shared" si="7"/>
        <v>0</v>
      </c>
      <c r="AB6" s="19">
        <f t="shared" si="8"/>
        <v>0.37690870009922911</v>
      </c>
      <c r="AC6" s="19">
        <f t="shared" si="9"/>
        <v>0.62023990535073659</v>
      </c>
      <c r="AD6" s="19">
        <f t="shared" si="10"/>
        <v>0.32827531944126404</v>
      </c>
      <c r="AE6" s="19">
        <f t="shared" si="11"/>
        <v>0.63239825051522791</v>
      </c>
      <c r="AF6" s="19">
        <f t="shared" si="12"/>
        <v>1.6295468559651933</v>
      </c>
      <c r="AG6" s="59">
        <f t="shared" si="13"/>
        <v>0</v>
      </c>
      <c r="AH6" s="60">
        <f t="shared" si="14"/>
        <v>3.5873690313716509</v>
      </c>
      <c r="AM6" s="21"/>
    </row>
    <row r="7" spans="1:39" customFormat="1" ht="12" customHeight="1" x14ac:dyDescent="0.25">
      <c r="A7" s="42" t="str">
        <f t="shared" si="15"/>
        <v>15624329</v>
      </c>
      <c r="B7" s="63">
        <v>1</v>
      </c>
      <c r="C7" s="63">
        <v>1562</v>
      </c>
      <c r="D7" s="63">
        <v>4329</v>
      </c>
      <c r="E7" s="64">
        <v>0.32100000000000001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3">
        <f t="shared" si="16"/>
        <v>0</v>
      </c>
      <c r="L7" s="2">
        <f t="shared" si="0"/>
        <v>1</v>
      </c>
      <c r="M7" s="19">
        <f t="shared" si="1"/>
        <v>0.32100000000000001</v>
      </c>
      <c r="N7" s="57">
        <f t="shared" si="2"/>
        <v>0.32100000000000001</v>
      </c>
      <c r="O7" s="45">
        <f t="shared" si="3"/>
        <v>0</v>
      </c>
      <c r="P7" t="str">
        <f t="shared" si="4"/>
        <v>✖</v>
      </c>
      <c r="Q7" t="str">
        <f t="shared" si="5"/>
        <v>✔</v>
      </c>
      <c r="S7" s="16" t="str">
        <f t="shared" si="6"/>
        <v>15624329</v>
      </c>
      <c r="T7" s="10">
        <f>VLOOKUP(S7,Пропорции!$L:$S,2,0)</f>
        <v>0.52959501557632405</v>
      </c>
      <c r="U7" s="6">
        <f>VLOOKUP(S7,Пропорции!$L:$S,3,0)</f>
        <v>4.6728971962616821E-2</v>
      </c>
      <c r="V7" s="6">
        <f>VLOOKUP(S7,Пропорции!$L:$S,4,0)</f>
        <v>0.42367601246105924</v>
      </c>
      <c r="W7" s="6">
        <f>VLOOKUP(S7,Пропорции!$L:$S,5,0)</f>
        <v>0</v>
      </c>
      <c r="X7" s="6">
        <f>VLOOKUP(S7,Пропорции!$L:$S,6,0)</f>
        <v>0</v>
      </c>
      <c r="Y7" s="6">
        <f>VLOOKUP(S7,Пропорции!$L:$S,7,0)</f>
        <v>0</v>
      </c>
      <c r="Z7" s="48">
        <f>VLOOKUP(S7,Пропорции!$L:$S,8,0)</f>
        <v>0</v>
      </c>
      <c r="AA7" s="18">
        <f t="shared" si="7"/>
        <v>0.17</v>
      </c>
      <c r="AB7" s="19">
        <f t="shared" si="8"/>
        <v>1.4999999999999999E-2</v>
      </c>
      <c r="AC7" s="19">
        <f t="shared" si="9"/>
        <v>0.13600000000000001</v>
      </c>
      <c r="AD7" s="19">
        <f t="shared" si="10"/>
        <v>0</v>
      </c>
      <c r="AE7" s="19">
        <f t="shared" si="11"/>
        <v>0</v>
      </c>
      <c r="AF7" s="19">
        <f t="shared" si="12"/>
        <v>0</v>
      </c>
      <c r="AG7" s="59">
        <f t="shared" si="13"/>
        <v>0</v>
      </c>
      <c r="AH7" s="60">
        <f t="shared" si="14"/>
        <v>0.32100000000000001</v>
      </c>
      <c r="AM7" s="21"/>
    </row>
    <row r="8" spans="1:39" customFormat="1" ht="12" customHeight="1" x14ac:dyDescent="0.25">
      <c r="A8" s="42" t="str">
        <f t="shared" si="15"/>
        <v>15625440</v>
      </c>
      <c r="B8" s="63">
        <v>1</v>
      </c>
      <c r="C8" s="63">
        <v>1562</v>
      </c>
      <c r="D8" s="63">
        <v>5440</v>
      </c>
      <c r="E8" s="64">
        <v>2.6989999999999998</v>
      </c>
      <c r="F8" s="64">
        <v>3.2570000000000001</v>
      </c>
      <c r="G8" s="64">
        <v>3.3279999999999998</v>
      </c>
      <c r="H8" s="64">
        <v>3.411</v>
      </c>
      <c r="I8" s="64">
        <v>3.0070000000000001</v>
      </c>
      <c r="J8" s="64">
        <v>3.528</v>
      </c>
      <c r="K8" s="3">
        <f>LINEST(G8:J8,$M$1:$P$1,1,0)</f>
        <v>1.9600000000000065E-2</v>
      </c>
      <c r="L8" s="2">
        <f t="shared" ref="L8:L71" si="17">COUNTIF(E8:J8,"&gt;0")</f>
        <v>6</v>
      </c>
      <c r="M8" s="19">
        <f>(E8+F8+G8+H8+I8+J8)/L8+K8</f>
        <v>3.2245999999999997</v>
      </c>
      <c r="N8" s="57">
        <f t="shared" si="2"/>
        <v>3.2245999999999997</v>
      </c>
      <c r="O8" s="45">
        <f t="shared" ref="O8:O71" si="18">N8-M8</f>
        <v>0</v>
      </c>
      <c r="P8" t="str">
        <f t="shared" ref="P8:P71" si="19">IF(L8&lt;6,"✖","✔")</f>
        <v>✔</v>
      </c>
      <c r="Q8" t="str">
        <f t="shared" ref="Q8:Q71" si="20">IF(AND(M8&gt;0.5,OR(K8&lt;-0.15,K8&gt;0.15,)),"✖","✔")</f>
        <v>✔</v>
      </c>
      <c r="S8" s="16" t="str">
        <f t="shared" ref="S8:S71" si="21">CONCATENATE(C8,D8)</f>
        <v>15625440</v>
      </c>
      <c r="T8" s="10">
        <f>VLOOKUP(S8,Пропорции!$L:$S,2,0)</f>
        <v>0.15060585573872795</v>
      </c>
      <c r="U8" s="6">
        <f>VLOOKUP(S8,Пропорции!$L:$S,3,0)</f>
        <v>0.14946175048104426</v>
      </c>
      <c r="V8" s="6">
        <f>VLOOKUP(S8,Пропорции!$L:$S,4,0)</f>
        <v>0.10775391336002912</v>
      </c>
      <c r="W8" s="6">
        <f>VLOOKUP(S8,Пропорции!$L:$S,5,0)</f>
        <v>0.17577617140776952</v>
      </c>
      <c r="X8" s="6">
        <f>VLOOKUP(S8,Пропорции!$L:$S,6,0)</f>
        <v>0.13120807114254512</v>
      </c>
      <c r="Y8" s="6">
        <f>VLOOKUP(S8,Пропорции!$L:$S,7,0)</f>
        <v>0.13698060221540381</v>
      </c>
      <c r="Z8" s="48">
        <f>VLOOKUP(S8,Пропорции!$L:$S,8,0)</f>
        <v>0.14821363565448023</v>
      </c>
      <c r="AA8" s="18">
        <f t="shared" ref="AA8:AA71" si="22">$N8*T8</f>
        <v>0.48564364241510211</v>
      </c>
      <c r="AB8" s="19">
        <f t="shared" ref="AB8:AB71" si="23">$N8*U8</f>
        <v>0.4819543606011753</v>
      </c>
      <c r="AC8" s="19">
        <f t="shared" ref="AC8:AC71" si="24">$N8*V8</f>
        <v>0.34746326902074987</v>
      </c>
      <c r="AD8" s="19">
        <f t="shared" ref="AD8:AD71" si="25">$N8*W8</f>
        <v>0.5668078423214935</v>
      </c>
      <c r="AE8" s="19">
        <f t="shared" ref="AE8:AE71" si="26">$N8*X8</f>
        <v>0.42309354620625095</v>
      </c>
      <c r="AF8" s="19">
        <f t="shared" ref="AF8:AF71" si="27">$N8*Y8</f>
        <v>0.44170764990379108</v>
      </c>
      <c r="AG8" s="59">
        <f t="shared" ref="AG8:AG71" si="28">$N8*Z8</f>
        <v>0.47792968953143689</v>
      </c>
      <c r="AH8" s="60">
        <f t="shared" ref="AH8:AH71" si="29">SUM(AA8:AG8)</f>
        <v>3.2245999999999997</v>
      </c>
      <c r="AM8" s="21"/>
    </row>
    <row r="9" spans="1:39" customFormat="1" ht="12" customHeight="1" x14ac:dyDescent="0.25">
      <c r="A9" s="42" t="str">
        <f t="shared" si="15"/>
        <v>15625770</v>
      </c>
      <c r="B9" s="63">
        <v>1</v>
      </c>
      <c r="C9" s="63">
        <v>1562</v>
      </c>
      <c r="D9" s="63">
        <v>5770</v>
      </c>
      <c r="E9" s="64">
        <v>11.102</v>
      </c>
      <c r="F9" s="64">
        <v>11.682</v>
      </c>
      <c r="G9" s="64">
        <v>12.102</v>
      </c>
      <c r="H9" s="64">
        <v>11.685</v>
      </c>
      <c r="I9" s="64">
        <v>10.673999999999999</v>
      </c>
      <c r="J9" s="64">
        <v>11.352</v>
      </c>
      <c r="K9" s="3">
        <f t="shared" ref="K9:K71" si="30">LINEST(G9:J9,$M$1:$P$1,1,0)</f>
        <v>-0.32610000000000011</v>
      </c>
      <c r="L9" s="2">
        <f t="shared" si="17"/>
        <v>6</v>
      </c>
      <c r="M9" s="19">
        <f t="shared" ref="M9:M71" si="31">(E9+F9+G9+H9+I9+J9)/L9+K9</f>
        <v>11.106733333333333</v>
      </c>
      <c r="N9" s="57">
        <f t="shared" si="2"/>
        <v>11.106733333333333</v>
      </c>
      <c r="O9" s="45">
        <f t="shared" si="18"/>
        <v>0</v>
      </c>
      <c r="P9" t="str">
        <f t="shared" si="19"/>
        <v>✔</v>
      </c>
      <c r="Q9" t="str">
        <f t="shared" si="20"/>
        <v>✖</v>
      </c>
      <c r="S9" s="16" t="str">
        <f t="shared" si="21"/>
        <v>15625770</v>
      </c>
      <c r="T9" s="10">
        <f>VLOOKUP(S9,Пропорции!$L:$S,2,0)</f>
        <v>0.14598306048369464</v>
      </c>
      <c r="U9" s="6">
        <f>VLOOKUP(S9,Пропорции!$L:$S,3,0)</f>
        <v>0.13793606134379055</v>
      </c>
      <c r="V9" s="6">
        <f>VLOOKUP(S9,Пропорции!$L:$S,4,0)</f>
        <v>0.13649284954152516</v>
      </c>
      <c r="W9" s="6">
        <f>VLOOKUP(S9,Пропорции!$L:$S,5,0)</f>
        <v>0.14525416563406565</v>
      </c>
      <c r="X9" s="6">
        <f>VLOOKUP(S9,Пропорции!$L:$S,6,0)</f>
        <v>0.13940842894004113</v>
      </c>
      <c r="Y9" s="6">
        <f>VLOOKUP(S9,Пропорции!$L:$S,7,0)</f>
        <v>0.14926308730702512</v>
      </c>
      <c r="Z9" s="48">
        <f>VLOOKUP(S9,Пропорции!$L:$S,8,0)</f>
        <v>0.1456623467498579</v>
      </c>
      <c r="AA9" s="18">
        <f t="shared" si="22"/>
        <v>1.6213949239762673</v>
      </c>
      <c r="AB9" s="19">
        <f t="shared" si="23"/>
        <v>1.5320190503957898</v>
      </c>
      <c r="AC9" s="19">
        <f t="shared" si="24"/>
        <v>1.5159896817645087</v>
      </c>
      <c r="AD9" s="19">
        <f t="shared" si="25"/>
        <v>1.6132992832533981</v>
      </c>
      <c r="AE9" s="19">
        <f t="shared" si="26"/>
        <v>1.548372244655986</v>
      </c>
      <c r="AF9" s="19">
        <f t="shared" si="27"/>
        <v>1.6578253072291793</v>
      </c>
      <c r="AG9" s="59">
        <f t="shared" si="28"/>
        <v>1.6178328420582049</v>
      </c>
      <c r="AH9" s="60">
        <f t="shared" si="29"/>
        <v>11.106733333333334</v>
      </c>
      <c r="AM9" s="21"/>
    </row>
    <row r="10" spans="1:39" customFormat="1" ht="12" customHeight="1" x14ac:dyDescent="0.25">
      <c r="A10" s="42" t="str">
        <f t="shared" si="15"/>
        <v>15625917</v>
      </c>
      <c r="B10" s="63">
        <v>1</v>
      </c>
      <c r="C10" s="63">
        <v>1562</v>
      </c>
      <c r="D10" s="63">
        <v>5917</v>
      </c>
      <c r="E10" s="64">
        <v>2.843</v>
      </c>
      <c r="F10" s="64">
        <v>4.08</v>
      </c>
      <c r="G10" s="64">
        <v>3.577</v>
      </c>
      <c r="H10" s="64">
        <v>3.6019999999999999</v>
      </c>
      <c r="I10" s="64">
        <v>3.238</v>
      </c>
      <c r="J10" s="64">
        <v>2.7229999999999999</v>
      </c>
      <c r="K10" s="3">
        <f t="shared" si="30"/>
        <v>-0.29259999999999997</v>
      </c>
      <c r="L10" s="2">
        <f t="shared" si="17"/>
        <v>6</v>
      </c>
      <c r="M10" s="19">
        <f t="shared" si="31"/>
        <v>3.0512333333333332</v>
      </c>
      <c r="N10" s="57">
        <f t="shared" si="2"/>
        <v>3.0512333333333332</v>
      </c>
      <c r="O10" s="45">
        <f t="shared" si="18"/>
        <v>0</v>
      </c>
      <c r="P10" t="str">
        <f t="shared" si="19"/>
        <v>✔</v>
      </c>
      <c r="Q10" t="str">
        <f t="shared" si="20"/>
        <v>✖</v>
      </c>
      <c r="S10" s="16" t="str">
        <f t="shared" si="21"/>
        <v>15625917</v>
      </c>
      <c r="T10" s="10">
        <f>VLOOKUP(S10,Пропорции!$L:$S,2,0)</f>
        <v>0.16875155743832543</v>
      </c>
      <c r="U10" s="6">
        <f>VLOOKUP(S10,Пропорции!$L:$S,3,0)</f>
        <v>9.8380264141539983E-2</v>
      </c>
      <c r="V10" s="6">
        <f>VLOOKUP(S10,Пропорции!$L:$S,4,0)</f>
        <v>0.25636680787440819</v>
      </c>
      <c r="W10" s="6">
        <f>VLOOKUP(S10,Пропорции!$L:$S,5,0)</f>
        <v>0</v>
      </c>
      <c r="X10" s="6">
        <f>VLOOKUP(S10,Пропорции!$L:$S,6,0)</f>
        <v>0.23453775230500873</v>
      </c>
      <c r="Y10" s="6">
        <f>VLOOKUP(S10,Пропорции!$L:$S,7,0)</f>
        <v>0.24191378021430351</v>
      </c>
      <c r="Z10" s="48">
        <f>VLOOKUP(S10,Пропорции!$L:$S,8,0)</f>
        <v>0</v>
      </c>
      <c r="AA10" s="18">
        <f t="shared" si="22"/>
        <v>0.51490037710773318</v>
      </c>
      <c r="AB10" s="19">
        <f t="shared" si="23"/>
        <v>0.30018114129080486</v>
      </c>
      <c r="AC10" s="19">
        <f t="shared" si="24"/>
        <v>0.78223494974665675</v>
      </c>
      <c r="AD10" s="19">
        <f t="shared" si="25"/>
        <v>0</v>
      </c>
      <c r="AE10" s="19">
        <f t="shared" si="26"/>
        <v>0.71562940775811945</v>
      </c>
      <c r="AF10" s="19">
        <f t="shared" si="27"/>
        <v>0.73813538998255668</v>
      </c>
      <c r="AG10" s="59">
        <f t="shared" si="28"/>
        <v>0</v>
      </c>
      <c r="AH10" s="60">
        <f t="shared" si="29"/>
        <v>3.051081265885871</v>
      </c>
      <c r="AM10" s="21"/>
    </row>
    <row r="11" spans="1:39" customFormat="1" ht="12" customHeight="1" x14ac:dyDescent="0.25">
      <c r="A11" s="42" t="str">
        <f t="shared" si="15"/>
        <v>15626724</v>
      </c>
      <c r="B11" s="63">
        <v>1</v>
      </c>
      <c r="C11" s="63">
        <v>1562</v>
      </c>
      <c r="D11" s="63">
        <v>6724</v>
      </c>
      <c r="E11" s="64">
        <v>0.216</v>
      </c>
      <c r="F11" s="64">
        <v>0.19700000000000001</v>
      </c>
      <c r="G11" s="64">
        <v>0.33300000000000002</v>
      </c>
      <c r="H11" s="64">
        <v>0.2</v>
      </c>
      <c r="I11" s="64">
        <v>0.21</v>
      </c>
      <c r="J11" s="64">
        <v>0.20399999999999999</v>
      </c>
      <c r="K11" s="3">
        <f t="shared" si="30"/>
        <v>-3.7700000000000011E-2</v>
      </c>
      <c r="L11" s="2">
        <f t="shared" si="17"/>
        <v>6</v>
      </c>
      <c r="M11" s="19">
        <f t="shared" si="31"/>
        <v>0.18896666666666664</v>
      </c>
      <c r="N11" s="57">
        <f t="shared" si="2"/>
        <v>0.18896666666666664</v>
      </c>
      <c r="O11" s="45">
        <f t="shared" si="18"/>
        <v>0</v>
      </c>
      <c r="P11" t="str">
        <f t="shared" si="19"/>
        <v>✔</v>
      </c>
      <c r="Q11" t="str">
        <f t="shared" si="20"/>
        <v>✔</v>
      </c>
      <c r="S11" s="16" t="str">
        <f t="shared" si="21"/>
        <v>15626724</v>
      </c>
      <c r="T11" s="10">
        <f>VLOOKUP(S11,Пропорции!$L:$S,2,0)</f>
        <v>0.17426470588235293</v>
      </c>
      <c r="U11" s="6">
        <f>VLOOKUP(S11,Пропорции!$L:$S,3,0)</f>
        <v>0.14999999999999997</v>
      </c>
      <c r="V11" s="6">
        <f>VLOOKUP(S11,Пропорции!$L:$S,4,0)</f>
        <v>0.16323529411764706</v>
      </c>
      <c r="W11" s="6">
        <f>VLOOKUP(S11,Пропорции!$L:$S,5,0)</f>
        <v>0.26544117647058818</v>
      </c>
      <c r="X11" s="6">
        <f>VLOOKUP(S11,Пропорции!$L:$S,6,0)</f>
        <v>0.10441176470588234</v>
      </c>
      <c r="Y11" s="6">
        <f>VLOOKUP(S11,Пропорции!$L:$S,7,0)</f>
        <v>0.1426470588235294</v>
      </c>
      <c r="Z11" s="48">
        <f>VLOOKUP(S11,Пропорции!$L:$S,8,0)</f>
        <v>0</v>
      </c>
      <c r="AA11" s="18">
        <f t="shared" si="22"/>
        <v>3.293022058823529E-2</v>
      </c>
      <c r="AB11" s="19">
        <f t="shared" si="23"/>
        <v>2.8344999999999992E-2</v>
      </c>
      <c r="AC11" s="19">
        <f t="shared" si="24"/>
        <v>3.0846029411764703E-2</v>
      </c>
      <c r="AD11" s="19">
        <f t="shared" si="25"/>
        <v>5.0159534313725475E-2</v>
      </c>
      <c r="AE11" s="19">
        <f t="shared" si="26"/>
        <v>1.9730343137254899E-2</v>
      </c>
      <c r="AF11" s="19">
        <f t="shared" si="27"/>
        <v>2.6955539215686272E-2</v>
      </c>
      <c r="AG11" s="59">
        <f t="shared" si="28"/>
        <v>0</v>
      </c>
      <c r="AH11" s="60">
        <f t="shared" si="29"/>
        <v>0.18896666666666662</v>
      </c>
      <c r="AM11" s="21"/>
    </row>
    <row r="12" spans="1:39" customFormat="1" ht="12" customHeight="1" x14ac:dyDescent="0.25">
      <c r="A12" s="42" t="str">
        <f t="shared" si="15"/>
        <v>11913075</v>
      </c>
      <c r="B12" s="63">
        <v>2</v>
      </c>
      <c r="C12" s="63">
        <v>1191</v>
      </c>
      <c r="D12" s="63">
        <v>3075</v>
      </c>
      <c r="E12" s="64">
        <v>0.188</v>
      </c>
      <c r="F12" s="64">
        <v>0.35299999999999998</v>
      </c>
      <c r="G12" s="64">
        <v>9.4E-2</v>
      </c>
      <c r="H12" s="64">
        <v>1.2E-2</v>
      </c>
      <c r="I12" s="64">
        <v>0.153</v>
      </c>
      <c r="J12" s="64">
        <v>7.0999999999999994E-2</v>
      </c>
      <c r="K12" s="3">
        <f t="shared" si="30"/>
        <v>7.1999999999999989E-3</v>
      </c>
      <c r="L12" s="2">
        <f t="shared" si="17"/>
        <v>6</v>
      </c>
      <c r="M12" s="19">
        <f t="shared" si="31"/>
        <v>0.15236666666666665</v>
      </c>
      <c r="N12" s="57">
        <f t="shared" si="2"/>
        <v>0.15236666666666665</v>
      </c>
      <c r="O12" s="45">
        <f t="shared" si="18"/>
        <v>0</v>
      </c>
      <c r="P12" t="str">
        <f t="shared" si="19"/>
        <v>✔</v>
      </c>
      <c r="Q12" t="str">
        <f t="shared" si="20"/>
        <v>✔</v>
      </c>
      <c r="S12" s="16" t="str">
        <f t="shared" si="21"/>
        <v>11913075</v>
      </c>
      <c r="T12" s="10">
        <f>VLOOKUP(S12,Пропорции!$L:$S,2,0)</f>
        <v>0.16206896551724137</v>
      </c>
      <c r="U12" s="6">
        <f>VLOOKUP(S12,Пропорции!$L:$S,3,0)</f>
        <v>9.4252873563218389E-2</v>
      </c>
      <c r="V12" s="6">
        <f>VLOOKUP(S12,Пропорции!$L:$S,4,0)</f>
        <v>0.12183908045977011</v>
      </c>
      <c r="W12" s="6">
        <f>VLOOKUP(S12,Пропорции!$L:$S,5,0)</f>
        <v>0.14827586206896551</v>
      </c>
      <c r="X12" s="6">
        <f>VLOOKUP(S12,Пропорции!$L:$S,6,0)</f>
        <v>0.47356321839080456</v>
      </c>
      <c r="Y12" s="6">
        <f>VLOOKUP(S12,Пропорции!$L:$S,7,0)</f>
        <v>0</v>
      </c>
      <c r="Z12" s="48">
        <f>VLOOKUP(S12,Пропорции!$L:$S,8,0)</f>
        <v>0</v>
      </c>
      <c r="AA12" s="18">
        <f t="shared" si="22"/>
        <v>2.4693908045977007E-2</v>
      </c>
      <c r="AB12" s="19">
        <f t="shared" si="23"/>
        <v>1.4360996168582373E-2</v>
      </c>
      <c r="AC12" s="19">
        <f t="shared" si="24"/>
        <v>1.856421455938697E-2</v>
      </c>
      <c r="AD12" s="19">
        <f t="shared" si="25"/>
        <v>2.2592298850574708E-2</v>
      </c>
      <c r="AE12" s="19">
        <f t="shared" si="26"/>
        <v>7.2155249042145583E-2</v>
      </c>
      <c r="AF12" s="19">
        <f t="shared" si="27"/>
        <v>0</v>
      </c>
      <c r="AG12" s="59">
        <f t="shared" si="28"/>
        <v>0</v>
      </c>
      <c r="AH12" s="60">
        <f t="shared" si="29"/>
        <v>0.15236666666666665</v>
      </c>
      <c r="AM12" s="21"/>
    </row>
    <row r="13" spans="1:39" customFormat="1" ht="12" customHeight="1" x14ac:dyDescent="0.25">
      <c r="A13" s="42" t="str">
        <f t="shared" si="15"/>
        <v>11913595</v>
      </c>
      <c r="B13" s="63">
        <v>2</v>
      </c>
      <c r="C13" s="63">
        <v>1191</v>
      </c>
      <c r="D13" s="63">
        <v>3595</v>
      </c>
      <c r="E13" s="64">
        <v>0.753</v>
      </c>
      <c r="F13" s="64">
        <v>1.0229999999999999</v>
      </c>
      <c r="G13" s="64">
        <v>1.0820000000000001</v>
      </c>
      <c r="H13" s="64">
        <v>0.70599999999999996</v>
      </c>
      <c r="I13" s="64">
        <v>0.45900000000000002</v>
      </c>
      <c r="J13" s="64">
        <v>0.47</v>
      </c>
      <c r="K13" s="3">
        <f t="shared" si="30"/>
        <v>-0.20829999999999999</v>
      </c>
      <c r="L13" s="2">
        <f t="shared" si="17"/>
        <v>6</v>
      </c>
      <c r="M13" s="19">
        <f t="shared" si="31"/>
        <v>0.54053333333333331</v>
      </c>
      <c r="N13" s="57">
        <f t="shared" si="2"/>
        <v>0.54053333333333331</v>
      </c>
      <c r="O13" s="45">
        <f t="shared" si="18"/>
        <v>0</v>
      </c>
      <c r="P13" t="str">
        <f t="shared" si="19"/>
        <v>✔</v>
      </c>
      <c r="Q13" t="str">
        <f t="shared" si="20"/>
        <v>✖</v>
      </c>
      <c r="S13" s="16" t="str">
        <f t="shared" si="21"/>
        <v>11913595</v>
      </c>
      <c r="T13" s="10">
        <f>VLOOKUP(S13,Пропорции!$L:$S,2,0)</f>
        <v>0.13624220837043632</v>
      </c>
      <c r="U13" s="6">
        <f>VLOOKUP(S13,Пропорции!$L:$S,3,0)</f>
        <v>0.17275155832591274</v>
      </c>
      <c r="V13" s="6">
        <f>VLOOKUP(S13,Пропорции!$L:$S,4,0)</f>
        <v>0.12310774710596617</v>
      </c>
      <c r="W13" s="6">
        <f>VLOOKUP(S13,Пропорции!$L:$S,5,0)</f>
        <v>0.10218165627782726</v>
      </c>
      <c r="X13" s="6">
        <f>VLOOKUP(S13,Пропорции!$L:$S,6,0)</f>
        <v>0.17542297417631345</v>
      </c>
      <c r="Y13" s="6">
        <f>VLOOKUP(S13,Пропорции!$L:$S,7,0)</f>
        <v>0.164959928762244</v>
      </c>
      <c r="Z13" s="48">
        <f>VLOOKUP(S13,Пропорции!$L:$S,8,0)</f>
        <v>0.12555654496883348</v>
      </c>
      <c r="AA13" s="18">
        <f t="shared" si="22"/>
        <v>7.364345503116651E-2</v>
      </c>
      <c r="AB13" s="19">
        <f t="shared" si="23"/>
        <v>9.3377975660433363E-2</v>
      </c>
      <c r="AC13" s="19">
        <f t="shared" si="24"/>
        <v>6.6543840902344914E-2</v>
      </c>
      <c r="AD13" s="19">
        <f t="shared" si="25"/>
        <v>5.523259127337489E-2</v>
      </c>
      <c r="AE13" s="19">
        <f t="shared" si="26"/>
        <v>9.4821964974769954E-2</v>
      </c>
      <c r="AF13" s="19">
        <f t="shared" si="27"/>
        <v>8.9166340160284949E-2</v>
      </c>
      <c r="AG13" s="59">
        <f t="shared" si="28"/>
        <v>6.7867497773820118E-2</v>
      </c>
      <c r="AH13" s="60">
        <f t="shared" si="29"/>
        <v>0.54065366577619467</v>
      </c>
      <c r="AM13" s="21"/>
    </row>
    <row r="14" spans="1:39" customFormat="1" ht="12" customHeight="1" x14ac:dyDescent="0.25">
      <c r="A14" s="42" t="str">
        <f t="shared" si="15"/>
        <v>11915440</v>
      </c>
      <c r="B14" s="63">
        <v>2</v>
      </c>
      <c r="C14" s="63">
        <v>1191</v>
      </c>
      <c r="D14" s="63">
        <v>5440</v>
      </c>
      <c r="E14" s="65">
        <v>0</v>
      </c>
      <c r="F14" s="64">
        <v>3.5000000000000003E-2</v>
      </c>
      <c r="G14" s="65">
        <v>0</v>
      </c>
      <c r="H14" s="65">
        <v>0</v>
      </c>
      <c r="I14" s="65">
        <v>0</v>
      </c>
      <c r="J14" s="65">
        <v>0</v>
      </c>
      <c r="K14" s="3">
        <f t="shared" si="30"/>
        <v>0</v>
      </c>
      <c r="L14" s="2">
        <f t="shared" si="17"/>
        <v>1</v>
      </c>
      <c r="M14" s="19">
        <f t="shared" si="31"/>
        <v>3.5000000000000003E-2</v>
      </c>
      <c r="N14" s="57">
        <f t="shared" si="2"/>
        <v>3.5000000000000003E-2</v>
      </c>
      <c r="O14" s="45">
        <f t="shared" si="18"/>
        <v>0</v>
      </c>
      <c r="P14" t="str">
        <f t="shared" si="19"/>
        <v>✖</v>
      </c>
      <c r="Q14" t="str">
        <f t="shared" si="20"/>
        <v>✔</v>
      </c>
      <c r="S14" s="16" t="str">
        <f t="shared" si="21"/>
        <v>11915440</v>
      </c>
      <c r="T14" s="10">
        <f>VLOOKUP(S14,Пропорции!$L:$S,2,0)</f>
        <v>0</v>
      </c>
      <c r="U14" s="6">
        <f>VLOOKUP(S14,Пропорции!$L:$S,3,0)</f>
        <v>0</v>
      </c>
      <c r="V14" s="6">
        <f>VLOOKUP(S14,Пропорции!$L:$S,4,0)</f>
        <v>0.3428571428571428</v>
      </c>
      <c r="W14" s="6">
        <f>VLOOKUP(S14,Пропорции!$L:$S,5,0)</f>
        <v>0</v>
      </c>
      <c r="X14" s="6">
        <f>VLOOKUP(S14,Пропорции!$L:$S,6,0)</f>
        <v>0.68571428571428561</v>
      </c>
      <c r="Y14" s="6">
        <f>VLOOKUP(S14,Пропорции!$L:$S,7,0)</f>
        <v>0</v>
      </c>
      <c r="Z14" s="48">
        <f>VLOOKUP(S14,Пропорции!$L:$S,8,0)</f>
        <v>0</v>
      </c>
      <c r="AA14" s="18">
        <f t="shared" si="22"/>
        <v>0</v>
      </c>
      <c r="AB14" s="19">
        <f t="shared" si="23"/>
        <v>0</v>
      </c>
      <c r="AC14" s="19">
        <f t="shared" si="24"/>
        <v>1.1999999999999999E-2</v>
      </c>
      <c r="AD14" s="19">
        <f t="shared" si="25"/>
        <v>0</v>
      </c>
      <c r="AE14" s="19">
        <f t="shared" si="26"/>
        <v>2.3999999999999997E-2</v>
      </c>
      <c r="AF14" s="19">
        <f t="shared" si="27"/>
        <v>0</v>
      </c>
      <c r="AG14" s="59">
        <f t="shared" si="28"/>
        <v>0</v>
      </c>
      <c r="AH14" s="60">
        <f t="shared" si="29"/>
        <v>3.5999999999999997E-2</v>
      </c>
      <c r="AM14" s="21"/>
    </row>
    <row r="15" spans="1:39" customFormat="1" ht="12" customHeight="1" x14ac:dyDescent="0.25">
      <c r="A15" s="42" t="str">
        <f t="shared" si="15"/>
        <v>11915917</v>
      </c>
      <c r="B15" s="63">
        <v>2</v>
      </c>
      <c r="C15" s="63">
        <v>1191</v>
      </c>
      <c r="D15" s="63">
        <v>5917</v>
      </c>
      <c r="E15" s="64">
        <v>0.88200000000000001</v>
      </c>
      <c r="F15" s="64">
        <v>0.51700000000000002</v>
      </c>
      <c r="G15" s="64">
        <v>0.68200000000000005</v>
      </c>
      <c r="H15" s="64">
        <v>0.65900000000000003</v>
      </c>
      <c r="I15" s="64">
        <v>0.67</v>
      </c>
      <c r="J15" s="64">
        <v>0.25900000000000001</v>
      </c>
      <c r="K15" s="3">
        <f t="shared" si="30"/>
        <v>-0.1258</v>
      </c>
      <c r="L15" s="2">
        <f t="shared" si="17"/>
        <v>6</v>
      </c>
      <c r="M15" s="19">
        <f t="shared" si="31"/>
        <v>0.48570000000000002</v>
      </c>
      <c r="N15" s="57">
        <f t="shared" si="2"/>
        <v>0.48570000000000002</v>
      </c>
      <c r="O15" s="45">
        <f t="shared" si="18"/>
        <v>0</v>
      </c>
      <c r="P15" t="str">
        <f t="shared" si="19"/>
        <v>✔</v>
      </c>
      <c r="Q15" t="str">
        <f t="shared" si="20"/>
        <v>✔</v>
      </c>
      <c r="S15" s="16" t="str">
        <f t="shared" si="21"/>
        <v>11915917</v>
      </c>
      <c r="T15" s="10">
        <f>VLOOKUP(S15,Пропорции!$L:$S,2,0)</f>
        <v>8.3401471790678652E-2</v>
      </c>
      <c r="U15" s="6">
        <f>VLOOKUP(S15,Пропорции!$L:$S,3,0)</f>
        <v>0.18588171163804854</v>
      </c>
      <c r="V15" s="6">
        <f>VLOOKUP(S15,Пропорции!$L:$S,4,0)</f>
        <v>0.34941400926683019</v>
      </c>
      <c r="W15" s="6">
        <f>VLOOKUP(S15,Пропорции!$L:$S,5,0)</f>
        <v>2.5620059961842464E-2</v>
      </c>
      <c r="X15" s="6">
        <f>VLOOKUP(S15,Пропорции!$L:$S,6,0)</f>
        <v>0.16980103570455166</v>
      </c>
      <c r="Y15" s="6">
        <f>VLOOKUP(S15,Пропорции!$L:$S,7,0)</f>
        <v>0.18588171163804854</v>
      </c>
      <c r="Z15" s="48">
        <f>VLOOKUP(S15,Пропорции!$L:$S,8,0)</f>
        <v>0</v>
      </c>
      <c r="AA15" s="18">
        <f t="shared" si="22"/>
        <v>4.050809484873262E-2</v>
      </c>
      <c r="AB15" s="19">
        <f t="shared" si="23"/>
        <v>9.0282747342600181E-2</v>
      </c>
      <c r="AC15" s="19">
        <f t="shared" si="24"/>
        <v>0.16971038430089944</v>
      </c>
      <c r="AD15" s="19">
        <f t="shared" si="25"/>
        <v>1.2443663123466885E-2</v>
      </c>
      <c r="AE15" s="19">
        <f t="shared" si="26"/>
        <v>8.2472363041700747E-2</v>
      </c>
      <c r="AF15" s="19">
        <f t="shared" si="27"/>
        <v>9.0282747342600181E-2</v>
      </c>
      <c r="AG15" s="59">
        <f t="shared" si="28"/>
        <v>0</v>
      </c>
      <c r="AH15" s="60">
        <f t="shared" si="29"/>
        <v>0.48570000000000002</v>
      </c>
      <c r="AM15" s="21"/>
    </row>
    <row r="16" spans="1:39" customFormat="1" ht="12" customHeight="1" x14ac:dyDescent="0.25">
      <c r="A16" s="42" t="str">
        <f t="shared" si="15"/>
        <v>11921110</v>
      </c>
      <c r="B16" s="63">
        <v>2</v>
      </c>
      <c r="C16" s="63">
        <v>1192</v>
      </c>
      <c r="D16" s="63">
        <v>1110</v>
      </c>
      <c r="E16" s="65">
        <v>0</v>
      </c>
      <c r="F16" s="64">
        <v>1.5289999999999999</v>
      </c>
      <c r="G16" s="64">
        <v>1.5289999999999999</v>
      </c>
      <c r="H16" s="65">
        <v>0</v>
      </c>
      <c r="I16" s="65">
        <v>0</v>
      </c>
      <c r="J16" s="64">
        <v>2.2930000000000001</v>
      </c>
      <c r="K16" s="3">
        <f t="shared" si="30"/>
        <v>0.22920000000000015</v>
      </c>
      <c r="L16" s="2">
        <f t="shared" si="17"/>
        <v>3</v>
      </c>
      <c r="M16" s="19">
        <f t="shared" si="31"/>
        <v>2.012866666666667</v>
      </c>
      <c r="N16" s="57">
        <f t="shared" si="2"/>
        <v>2.012866666666667</v>
      </c>
      <c r="O16" s="45">
        <f t="shared" si="18"/>
        <v>0</v>
      </c>
      <c r="P16" t="str">
        <f t="shared" si="19"/>
        <v>✖</v>
      </c>
      <c r="Q16" t="str">
        <f t="shared" si="20"/>
        <v>✖</v>
      </c>
      <c r="S16" s="16" t="str">
        <f t="shared" si="21"/>
        <v>11921110</v>
      </c>
      <c r="T16" s="10">
        <f>VLOOKUP(S16,Пропорции!$L:$S,2,0)</f>
        <v>0</v>
      </c>
      <c r="U16" s="6">
        <f>VLOOKUP(S16,Пропорции!$L:$S,3,0)</f>
        <v>0.85703606802466836</v>
      </c>
      <c r="V16" s="6">
        <f>VLOOKUP(S16,Пропорции!$L:$S,4,0)</f>
        <v>0</v>
      </c>
      <c r="W16" s="6">
        <f>VLOOKUP(S16,Пропорции!$L:$S,5,0)</f>
        <v>0.14277705101850122</v>
      </c>
      <c r="X16" s="6">
        <f>VLOOKUP(S16,Пропорции!$L:$S,6,0)</f>
        <v>0</v>
      </c>
      <c r="Y16" s="6">
        <f>VLOOKUP(S16,Пропорции!$L:$S,7,0)</f>
        <v>0</v>
      </c>
      <c r="Z16" s="48">
        <f>VLOOKUP(S16,Пропорции!$L:$S,8,0)</f>
        <v>0</v>
      </c>
      <c r="AA16" s="18">
        <f t="shared" si="22"/>
        <v>0</v>
      </c>
      <c r="AB16" s="19">
        <f t="shared" si="23"/>
        <v>1.725099333457921</v>
      </c>
      <c r="AC16" s="19">
        <f t="shared" si="24"/>
        <v>0</v>
      </c>
      <c r="AD16" s="19">
        <f t="shared" si="25"/>
        <v>0.28739116676010718</v>
      </c>
      <c r="AE16" s="19">
        <f t="shared" si="26"/>
        <v>0</v>
      </c>
      <c r="AF16" s="19">
        <f t="shared" si="27"/>
        <v>0</v>
      </c>
      <c r="AG16" s="59">
        <f t="shared" si="28"/>
        <v>0</v>
      </c>
      <c r="AH16" s="60">
        <f t="shared" si="29"/>
        <v>2.012490500218028</v>
      </c>
      <c r="AM16" s="21"/>
    </row>
    <row r="17" spans="1:39" customFormat="1" ht="12" customHeight="1" x14ac:dyDescent="0.25">
      <c r="A17" s="42" t="str">
        <f t="shared" si="15"/>
        <v>11923075</v>
      </c>
      <c r="B17" s="63">
        <v>2</v>
      </c>
      <c r="C17" s="63">
        <v>1192</v>
      </c>
      <c r="D17" s="63">
        <v>3075</v>
      </c>
      <c r="E17" s="64">
        <v>3.5000000000000003E-2</v>
      </c>
      <c r="F17" s="64">
        <v>2.4E-2</v>
      </c>
      <c r="G17" s="64">
        <v>1.2E-2</v>
      </c>
      <c r="H17" s="65">
        <v>0</v>
      </c>
      <c r="I17" s="64">
        <v>2.4E-2</v>
      </c>
      <c r="J17" s="64">
        <v>0.14099999999999999</v>
      </c>
      <c r="K17" s="3">
        <f t="shared" si="30"/>
        <v>4.1099999999999998E-2</v>
      </c>
      <c r="L17" s="2">
        <f t="shared" si="17"/>
        <v>5</v>
      </c>
      <c r="M17" s="19">
        <f t="shared" si="31"/>
        <v>8.829999999999999E-2</v>
      </c>
      <c r="N17" s="57">
        <f t="shared" si="2"/>
        <v>8.829999999999999E-2</v>
      </c>
      <c r="O17" s="45">
        <f t="shared" si="18"/>
        <v>0</v>
      </c>
      <c r="P17" t="str">
        <f t="shared" si="19"/>
        <v>✖</v>
      </c>
      <c r="Q17" t="str">
        <f t="shared" si="20"/>
        <v>✔</v>
      </c>
      <c r="S17" s="16" t="str">
        <f t="shared" si="21"/>
        <v>11923075</v>
      </c>
      <c r="T17" s="10">
        <f>VLOOKUP(S17,Пропорции!$L:$S,2,0)</f>
        <v>0.10212765957446809</v>
      </c>
      <c r="U17" s="6">
        <f>VLOOKUP(S17,Пропорции!$L:$S,3,0)</f>
        <v>0</v>
      </c>
      <c r="V17" s="6">
        <f>VLOOKUP(S17,Пропорции!$L:$S,4,0)</f>
        <v>0.14893617021276598</v>
      </c>
      <c r="W17" s="6">
        <f>VLOOKUP(S17,Пропорции!$L:$S,5,0)</f>
        <v>0.4</v>
      </c>
      <c r="X17" s="6">
        <f>VLOOKUP(S17,Пропорции!$L:$S,6,0)</f>
        <v>0.34893617021276602</v>
      </c>
      <c r="Y17" s="6">
        <f>VLOOKUP(S17,Пропорции!$L:$S,7,0)</f>
        <v>0</v>
      </c>
      <c r="Z17" s="48">
        <f>VLOOKUP(S17,Пропорции!$L:$S,8,0)</f>
        <v>0</v>
      </c>
      <c r="AA17" s="18">
        <f t="shared" si="22"/>
        <v>9.0178723404255312E-3</v>
      </c>
      <c r="AB17" s="19">
        <f t="shared" si="23"/>
        <v>0</v>
      </c>
      <c r="AC17" s="19">
        <f t="shared" si="24"/>
        <v>1.3151063829787235E-2</v>
      </c>
      <c r="AD17" s="19">
        <f t="shared" si="25"/>
        <v>3.5319999999999997E-2</v>
      </c>
      <c r="AE17" s="19">
        <f t="shared" si="26"/>
        <v>3.0811063829787235E-2</v>
      </c>
      <c r="AF17" s="19">
        <f t="shared" si="27"/>
        <v>0</v>
      </c>
      <c r="AG17" s="59">
        <f t="shared" si="28"/>
        <v>0</v>
      </c>
      <c r="AH17" s="60">
        <f t="shared" si="29"/>
        <v>8.8300000000000003E-2</v>
      </c>
      <c r="AM17" s="21"/>
    </row>
    <row r="18" spans="1:39" customFormat="1" ht="12" customHeight="1" x14ac:dyDescent="0.25">
      <c r="A18" s="42" t="str">
        <f t="shared" si="15"/>
        <v>11923595</v>
      </c>
      <c r="B18" s="63">
        <v>2</v>
      </c>
      <c r="C18" s="63">
        <v>1192</v>
      </c>
      <c r="D18" s="63">
        <v>3595</v>
      </c>
      <c r="E18" s="64">
        <v>0.129</v>
      </c>
      <c r="F18" s="64">
        <v>0.2</v>
      </c>
      <c r="G18" s="64">
        <v>0.153</v>
      </c>
      <c r="H18" s="64">
        <v>0.16500000000000001</v>
      </c>
      <c r="I18" s="64">
        <v>0.32900000000000001</v>
      </c>
      <c r="J18" s="64">
        <v>0.89400000000000002</v>
      </c>
      <c r="K18" s="3">
        <f t="shared" si="30"/>
        <v>0.23870000000000005</v>
      </c>
      <c r="L18" s="2">
        <f t="shared" si="17"/>
        <v>6</v>
      </c>
      <c r="M18" s="19">
        <f t="shared" si="31"/>
        <v>0.55036666666666678</v>
      </c>
      <c r="N18" s="57">
        <f t="shared" si="2"/>
        <v>0.55036666666666678</v>
      </c>
      <c r="O18" s="45">
        <f t="shared" si="18"/>
        <v>0</v>
      </c>
      <c r="P18" t="str">
        <f t="shared" si="19"/>
        <v>✔</v>
      </c>
      <c r="Q18" t="str">
        <f t="shared" si="20"/>
        <v>✖</v>
      </c>
      <c r="S18" s="16" t="str">
        <f t="shared" si="21"/>
        <v>11923595</v>
      </c>
      <c r="T18" s="10">
        <f>VLOOKUP(S18,Пропорции!$L:$S,2,0)</f>
        <v>0</v>
      </c>
      <c r="U18" s="6">
        <f>VLOOKUP(S18,Пропорции!$L:$S,3,0)</f>
        <v>0.1320855614973262</v>
      </c>
      <c r="V18" s="6">
        <f>VLOOKUP(S18,Пропорции!$L:$S,4,0)</f>
        <v>0.38983957219251336</v>
      </c>
      <c r="W18" s="6">
        <f>VLOOKUP(S18,Пропорции!$L:$S,5,0)</f>
        <v>0.11336898395721924</v>
      </c>
      <c r="X18" s="6">
        <f>VLOOKUP(S18,Пропорции!$L:$S,6,0)</f>
        <v>0.15721925133689837</v>
      </c>
      <c r="Y18" s="6">
        <f>VLOOKUP(S18,Пропорции!$L:$S,7,0)</f>
        <v>0.20748663101604278</v>
      </c>
      <c r="Z18" s="48">
        <f>VLOOKUP(S18,Пропорции!$L:$S,8,0)</f>
        <v>0</v>
      </c>
      <c r="AA18" s="18">
        <f t="shared" si="22"/>
        <v>0</v>
      </c>
      <c r="AB18" s="19">
        <f t="shared" si="23"/>
        <v>7.2695490196078447E-2</v>
      </c>
      <c r="AC18" s="19">
        <f t="shared" si="24"/>
        <v>0.21455470588235298</v>
      </c>
      <c r="AD18" s="19">
        <f t="shared" si="25"/>
        <v>6.2394509803921576E-2</v>
      </c>
      <c r="AE18" s="19">
        <f t="shared" si="26"/>
        <v>8.6528235294117656E-2</v>
      </c>
      <c r="AF18" s="19">
        <f t="shared" si="27"/>
        <v>0.1141937254901961</v>
      </c>
      <c r="AG18" s="59">
        <f t="shared" si="28"/>
        <v>0</v>
      </c>
      <c r="AH18" s="60">
        <f t="shared" si="29"/>
        <v>0.55036666666666678</v>
      </c>
    </row>
    <row r="19" spans="1:39" customFormat="1" ht="12" customHeight="1" x14ac:dyDescent="0.25">
      <c r="A19" s="42" t="str">
        <f t="shared" si="15"/>
        <v>11925917</v>
      </c>
      <c r="B19" s="63">
        <v>2</v>
      </c>
      <c r="C19" s="63">
        <v>1192</v>
      </c>
      <c r="D19" s="63">
        <v>5917</v>
      </c>
      <c r="E19" s="64">
        <v>1.07</v>
      </c>
      <c r="F19" s="64">
        <v>0.56399999999999995</v>
      </c>
      <c r="G19" s="64">
        <v>0.56399999999999995</v>
      </c>
      <c r="H19" s="64">
        <v>0.91700000000000004</v>
      </c>
      <c r="I19" s="64">
        <v>0.51700000000000002</v>
      </c>
      <c r="J19" s="64">
        <v>0.376</v>
      </c>
      <c r="K19" s="3">
        <f t="shared" si="30"/>
        <v>-9.6400000000000013E-2</v>
      </c>
      <c r="L19" s="2">
        <f t="shared" si="17"/>
        <v>6</v>
      </c>
      <c r="M19" s="19">
        <f t="shared" si="31"/>
        <v>0.5716</v>
      </c>
      <c r="N19" s="57">
        <f t="shared" si="2"/>
        <v>0.5716</v>
      </c>
      <c r="O19" s="45">
        <f t="shared" si="18"/>
        <v>0</v>
      </c>
      <c r="P19" t="str">
        <f t="shared" si="19"/>
        <v>✔</v>
      </c>
      <c r="Q19" t="str">
        <f t="shared" si="20"/>
        <v>✔</v>
      </c>
      <c r="S19" s="16" t="str">
        <f t="shared" si="21"/>
        <v>11925917</v>
      </c>
      <c r="T19" s="10">
        <f>VLOOKUP(S19,Пропорции!$L:$S,2,0)</f>
        <v>7.6309226932668325E-2</v>
      </c>
      <c r="U19" s="6">
        <f>VLOOKUP(S19,Пропорции!$L:$S,3,0)</f>
        <v>0.19351620947630924</v>
      </c>
      <c r="V19" s="6">
        <f>VLOOKUP(S19,Пропорции!$L:$S,4,0)</f>
        <v>0.29925187032418954</v>
      </c>
      <c r="W19" s="6">
        <f>VLOOKUP(S19,Пропорции!$L:$S,5,0)</f>
        <v>7.3316708229426431E-2</v>
      </c>
      <c r="X19" s="6">
        <f>VLOOKUP(S19,Пропорции!$L:$S,6,0)</f>
        <v>0.2082294264339152</v>
      </c>
      <c r="Y19" s="6">
        <f>VLOOKUP(S19,Пропорции!$L:$S,7,0)</f>
        <v>0.14962593516209477</v>
      </c>
      <c r="Z19" s="48">
        <f>VLOOKUP(S19,Пропорции!$L:$S,8,0)</f>
        <v>0</v>
      </c>
      <c r="AA19" s="18">
        <f t="shared" si="22"/>
        <v>4.3618354114713216E-2</v>
      </c>
      <c r="AB19" s="19">
        <f t="shared" si="23"/>
        <v>0.11061386533665836</v>
      </c>
      <c r="AC19" s="19">
        <f t="shared" si="24"/>
        <v>0.17105236907730673</v>
      </c>
      <c r="AD19" s="19">
        <f t="shared" si="25"/>
        <v>4.1907830423940147E-2</v>
      </c>
      <c r="AE19" s="19">
        <f t="shared" si="26"/>
        <v>0.11902394014962593</v>
      </c>
      <c r="AF19" s="19">
        <f t="shared" si="27"/>
        <v>8.5526184538653363E-2</v>
      </c>
      <c r="AG19" s="59">
        <f t="shared" si="28"/>
        <v>0</v>
      </c>
      <c r="AH19" s="60">
        <f t="shared" si="29"/>
        <v>0.57174254364089772</v>
      </c>
    </row>
    <row r="20" spans="1:39" customFormat="1" ht="12" customHeight="1" x14ac:dyDescent="0.25">
      <c r="A20" s="42" t="str">
        <f t="shared" si="15"/>
        <v>12691074</v>
      </c>
      <c r="B20" s="63">
        <v>2</v>
      </c>
      <c r="C20" s="63">
        <v>1269</v>
      </c>
      <c r="D20" s="63">
        <v>1074</v>
      </c>
      <c r="E20" s="64">
        <v>0.29599999999999999</v>
      </c>
      <c r="F20" s="64">
        <v>0.41</v>
      </c>
      <c r="G20" s="64">
        <v>0.45</v>
      </c>
      <c r="H20" s="64">
        <v>0.35499999999999998</v>
      </c>
      <c r="I20" s="64">
        <v>0.37</v>
      </c>
      <c r="J20" s="64">
        <v>0.34799999999999998</v>
      </c>
      <c r="K20" s="3">
        <f t="shared" si="30"/>
        <v>-2.9100000000000008E-2</v>
      </c>
      <c r="L20" s="2">
        <f t="shared" si="17"/>
        <v>6</v>
      </c>
      <c r="M20" s="19">
        <f t="shared" si="31"/>
        <v>0.34239999999999993</v>
      </c>
      <c r="N20" s="57">
        <f t="shared" si="2"/>
        <v>0.34239999999999993</v>
      </c>
      <c r="O20" s="45">
        <f t="shared" si="18"/>
        <v>0</v>
      </c>
      <c r="P20" t="str">
        <f t="shared" si="19"/>
        <v>✔</v>
      </c>
      <c r="Q20" t="str">
        <f t="shared" si="20"/>
        <v>✔</v>
      </c>
      <c r="S20" s="16" t="str">
        <f t="shared" si="21"/>
        <v>12691074</v>
      </c>
      <c r="T20" s="10">
        <f>VLOOKUP(S20,Пропорции!$L:$S,2,0)</f>
        <v>0.21704035874439462</v>
      </c>
      <c r="U20" s="6">
        <f>VLOOKUP(S20,Пропорции!$L:$S,3,0)</f>
        <v>0</v>
      </c>
      <c r="V20" s="6">
        <f>VLOOKUP(S20,Пропорции!$L:$S,4,0)</f>
        <v>0.21838565022421524</v>
      </c>
      <c r="W20" s="6">
        <f>VLOOKUP(S20,Пропорции!$L:$S,5,0)</f>
        <v>0.13946188340807175</v>
      </c>
      <c r="X20" s="6">
        <f>VLOOKUP(S20,Пропорции!$L:$S,6,0)</f>
        <v>0.14394618834080719</v>
      </c>
      <c r="Y20" s="6">
        <f>VLOOKUP(S20,Пропорции!$L:$S,7,0)</f>
        <v>0.27533632286995513</v>
      </c>
      <c r="Z20" s="48">
        <f>VLOOKUP(S20,Пропорции!$L:$S,8,0)</f>
        <v>5.3811659192825115E-3</v>
      </c>
      <c r="AA20" s="18">
        <f t="shared" si="22"/>
        <v>7.4314618834080706E-2</v>
      </c>
      <c r="AB20" s="19">
        <f t="shared" si="23"/>
        <v>0</v>
      </c>
      <c r="AC20" s="19">
        <f t="shared" si="24"/>
        <v>7.4775246636771278E-2</v>
      </c>
      <c r="AD20" s="19">
        <f t="shared" si="25"/>
        <v>4.7751748878923757E-2</v>
      </c>
      <c r="AE20" s="19">
        <f t="shared" si="26"/>
        <v>4.9287174887892374E-2</v>
      </c>
      <c r="AF20" s="19">
        <f t="shared" si="27"/>
        <v>9.4275156950672623E-2</v>
      </c>
      <c r="AG20" s="59">
        <f t="shared" si="28"/>
        <v>1.8425112107623314E-3</v>
      </c>
      <c r="AH20" s="60">
        <f t="shared" si="29"/>
        <v>0.34224645739910309</v>
      </c>
    </row>
    <row r="21" spans="1:39" customFormat="1" ht="12" customHeight="1" x14ac:dyDescent="0.25">
      <c r="A21" s="42" t="str">
        <f t="shared" si="15"/>
        <v>12693075</v>
      </c>
      <c r="B21" s="63">
        <v>2</v>
      </c>
      <c r="C21" s="63">
        <v>1269</v>
      </c>
      <c r="D21" s="63">
        <v>3075</v>
      </c>
      <c r="E21" s="64">
        <v>9.9000000000000005E-2</v>
      </c>
      <c r="F21" s="64">
        <v>0.123</v>
      </c>
      <c r="G21" s="64">
        <v>6.8000000000000005E-2</v>
      </c>
      <c r="H21" s="64">
        <v>0.123</v>
      </c>
      <c r="I21" s="64">
        <v>0.23400000000000001</v>
      </c>
      <c r="J21" s="64">
        <v>7.3999999999999996E-2</v>
      </c>
      <c r="K21" s="3">
        <f t="shared" si="30"/>
        <v>1.2900000000000003E-2</v>
      </c>
      <c r="L21" s="2">
        <f t="shared" si="17"/>
        <v>6</v>
      </c>
      <c r="M21" s="19">
        <f t="shared" si="31"/>
        <v>0.13306666666666667</v>
      </c>
      <c r="N21" s="57">
        <f t="shared" si="2"/>
        <v>0.13306666666666667</v>
      </c>
      <c r="O21" s="45">
        <f t="shared" si="18"/>
        <v>0</v>
      </c>
      <c r="P21" t="str">
        <f t="shared" si="19"/>
        <v>✔</v>
      </c>
      <c r="Q21" t="str">
        <f t="shared" si="20"/>
        <v>✔</v>
      </c>
      <c r="S21" s="16" t="str">
        <f t="shared" si="21"/>
        <v>12693075</v>
      </c>
      <c r="T21" s="10">
        <f>VLOOKUP(S21,Пропорции!$L:$S,2,0)</f>
        <v>0.14542936288088643</v>
      </c>
      <c r="U21" s="6">
        <f>VLOOKUP(S21,Пропорции!$L:$S,3,0)</f>
        <v>9.418282548476456E-2</v>
      </c>
      <c r="V21" s="6">
        <f>VLOOKUP(S21,Пропорции!$L:$S,4,0)</f>
        <v>0.18836565096952912</v>
      </c>
      <c r="W21" s="6">
        <f>VLOOKUP(S21,Пропорции!$L:$S,5,0)</f>
        <v>0.17036011080332411</v>
      </c>
      <c r="X21" s="6">
        <f>VLOOKUP(S21,Пропорции!$L:$S,6,0)</f>
        <v>0.40166204986149584</v>
      </c>
      <c r="Y21" s="6">
        <f>VLOOKUP(S21,Пропорции!$L:$S,7,0)</f>
        <v>0</v>
      </c>
      <c r="Z21" s="48">
        <f>VLOOKUP(S21,Пропорции!$L:$S,8,0)</f>
        <v>0</v>
      </c>
      <c r="AA21" s="18">
        <f t="shared" si="22"/>
        <v>1.935180055401662E-2</v>
      </c>
      <c r="AB21" s="19">
        <f t="shared" si="23"/>
        <v>1.2532594644506003E-2</v>
      </c>
      <c r="AC21" s="19">
        <f t="shared" si="24"/>
        <v>2.5065189289012007E-2</v>
      </c>
      <c r="AD21" s="19">
        <f t="shared" si="25"/>
        <v>2.2669252077562329E-2</v>
      </c>
      <c r="AE21" s="19">
        <f t="shared" si="26"/>
        <v>5.3447830101569713E-2</v>
      </c>
      <c r="AF21" s="19">
        <f t="shared" si="27"/>
        <v>0</v>
      </c>
      <c r="AG21" s="59">
        <f t="shared" si="28"/>
        <v>0</v>
      </c>
      <c r="AH21" s="60">
        <f t="shared" si="29"/>
        <v>0.13306666666666667</v>
      </c>
    </row>
    <row r="22" spans="1:39" customFormat="1" ht="12" customHeight="1" x14ac:dyDescent="0.25">
      <c r="A22" s="42" t="str">
        <f t="shared" si="15"/>
        <v>12695917</v>
      </c>
      <c r="B22" s="63">
        <v>2</v>
      </c>
      <c r="C22" s="63">
        <v>1269</v>
      </c>
      <c r="D22" s="63">
        <v>5917</v>
      </c>
      <c r="E22" s="64">
        <v>0.55500000000000005</v>
      </c>
      <c r="F22" s="64">
        <v>0.51500000000000001</v>
      </c>
      <c r="G22" s="64">
        <v>0.56399999999999995</v>
      </c>
      <c r="H22" s="64">
        <v>0.57099999999999995</v>
      </c>
      <c r="I22" s="64">
        <v>0.66900000000000004</v>
      </c>
      <c r="J22" s="64">
        <v>0.27100000000000002</v>
      </c>
      <c r="K22" s="3">
        <f t="shared" si="30"/>
        <v>-7.8099999999999975E-2</v>
      </c>
      <c r="L22" s="2">
        <f t="shared" si="17"/>
        <v>6</v>
      </c>
      <c r="M22" s="19">
        <f t="shared" si="31"/>
        <v>0.44606666666666672</v>
      </c>
      <c r="N22" s="57">
        <f t="shared" si="2"/>
        <v>0.44606666666666672</v>
      </c>
      <c r="O22" s="45">
        <f t="shared" si="18"/>
        <v>0</v>
      </c>
      <c r="P22" t="str">
        <f t="shared" si="19"/>
        <v>✔</v>
      </c>
      <c r="Q22" t="str">
        <f t="shared" si="20"/>
        <v>✔</v>
      </c>
      <c r="S22" s="16" t="str">
        <f t="shared" si="21"/>
        <v>12695917</v>
      </c>
      <c r="T22" s="10">
        <f>VLOOKUP(S22,Пропорции!$L:$S,2,0)</f>
        <v>0.12142403051493961</v>
      </c>
      <c r="U22" s="6">
        <f>VLOOKUP(S22,Пропорции!$L:$S,3,0)</f>
        <v>0.10108073744437382</v>
      </c>
      <c r="V22" s="6">
        <f>VLOOKUP(S22,Пропорции!$L:$S,4,0)</f>
        <v>0.34106802288620469</v>
      </c>
      <c r="W22" s="6">
        <f>VLOOKUP(S22,Пропорции!$L:$S,5,0)</f>
        <v>6.675143038779402E-2</v>
      </c>
      <c r="X22" s="6">
        <f>VLOOKUP(S22,Пропорции!$L:$S,6,0)</f>
        <v>0.19802924348378895</v>
      </c>
      <c r="Y22" s="6">
        <f>VLOOKUP(S22,Пропорции!$L:$S,7,0)</f>
        <v>0.17164653528289894</v>
      </c>
      <c r="Z22" s="48">
        <f>VLOOKUP(S22,Пропорции!$L:$S,8,0)</f>
        <v>0</v>
      </c>
      <c r="AA22" s="18">
        <f t="shared" si="22"/>
        <v>5.4163212545030731E-2</v>
      </c>
      <c r="AB22" s="19">
        <f t="shared" si="23"/>
        <v>4.5088747616020351E-2</v>
      </c>
      <c r="AC22" s="19">
        <f t="shared" si="24"/>
        <v>0.15213907607543972</v>
      </c>
      <c r="AD22" s="19">
        <f t="shared" si="25"/>
        <v>2.9775588048315323E-2</v>
      </c>
      <c r="AE22" s="19">
        <f t="shared" si="26"/>
        <v>8.8334244543335466E-2</v>
      </c>
      <c r="AF22" s="19">
        <f t="shared" si="27"/>
        <v>7.6565797838525129E-2</v>
      </c>
      <c r="AG22" s="59">
        <f t="shared" si="28"/>
        <v>0</v>
      </c>
      <c r="AH22" s="60">
        <f t="shared" si="29"/>
        <v>0.44606666666666672</v>
      </c>
    </row>
    <row r="23" spans="1:39" customFormat="1" ht="12" customHeight="1" x14ac:dyDescent="0.25">
      <c r="A23" s="42" t="str">
        <f t="shared" si="15"/>
        <v>13691110</v>
      </c>
      <c r="B23" s="63">
        <v>2</v>
      </c>
      <c r="C23" s="63">
        <v>1369</v>
      </c>
      <c r="D23" s="63">
        <v>1110</v>
      </c>
      <c r="E23" s="64">
        <v>1.4999999999999999E-2</v>
      </c>
      <c r="F23" s="65">
        <v>0</v>
      </c>
      <c r="G23" s="64">
        <v>3.2069999999999999</v>
      </c>
      <c r="H23" s="65">
        <v>0</v>
      </c>
      <c r="I23" s="64">
        <v>0.64100000000000001</v>
      </c>
      <c r="J23" s="65">
        <v>0</v>
      </c>
      <c r="K23" s="3">
        <f t="shared" si="30"/>
        <v>-0.89800000000000013</v>
      </c>
      <c r="L23" s="2">
        <f t="shared" si="17"/>
        <v>3</v>
      </c>
      <c r="M23" s="19">
        <f t="shared" si="31"/>
        <v>0.38966666666666661</v>
      </c>
      <c r="N23" s="57">
        <f t="shared" si="2"/>
        <v>0.38966666666666661</v>
      </c>
      <c r="O23" s="45">
        <f t="shared" si="18"/>
        <v>0</v>
      </c>
      <c r="P23" t="str">
        <f t="shared" si="19"/>
        <v>✖</v>
      </c>
      <c r="Q23" t="str">
        <f t="shared" si="20"/>
        <v>✔</v>
      </c>
      <c r="S23" s="16" t="str">
        <f t="shared" si="21"/>
        <v>13691110</v>
      </c>
      <c r="T23" s="10">
        <f>VLOOKUP(S23,Пропорции!$L:$S,2,0)</f>
        <v>0</v>
      </c>
      <c r="U23" s="6">
        <f>VLOOKUP(S23,Пропорции!$L:$S,3,0)</f>
        <v>0.66407867494824013</v>
      </c>
      <c r="V23" s="6">
        <f>VLOOKUP(S23,Пропорции!$L:$S,4,0)</f>
        <v>0</v>
      </c>
      <c r="W23" s="6">
        <f>VLOOKUP(S23,Пропорции!$L:$S,5,0)</f>
        <v>0.33203933747412007</v>
      </c>
      <c r="X23" s="6">
        <f>VLOOKUP(S23,Пропорции!$L:$S,6,0)</f>
        <v>0</v>
      </c>
      <c r="Y23" s="6">
        <f>VLOOKUP(S23,Пропорции!$L:$S,7,0)</f>
        <v>0</v>
      </c>
      <c r="Z23" s="48">
        <f>VLOOKUP(S23,Пропорции!$L:$S,8,0)</f>
        <v>3.8819875776397515E-3</v>
      </c>
      <c r="AA23" s="18">
        <f t="shared" si="22"/>
        <v>0</v>
      </c>
      <c r="AB23" s="19">
        <f t="shared" si="23"/>
        <v>0.25876932367149752</v>
      </c>
      <c r="AC23" s="19">
        <f t="shared" si="24"/>
        <v>0</v>
      </c>
      <c r="AD23" s="19">
        <f t="shared" si="25"/>
        <v>0.12938466183574876</v>
      </c>
      <c r="AE23" s="19">
        <f t="shared" si="26"/>
        <v>0</v>
      </c>
      <c r="AF23" s="19">
        <f t="shared" si="27"/>
        <v>0</v>
      </c>
      <c r="AG23" s="59">
        <f t="shared" si="28"/>
        <v>1.5126811594202896E-3</v>
      </c>
      <c r="AH23" s="60">
        <f t="shared" si="29"/>
        <v>0.38966666666666655</v>
      </c>
    </row>
    <row r="24" spans="1:39" customFormat="1" ht="12" customHeight="1" x14ac:dyDescent="0.25">
      <c r="A24" s="42" t="str">
        <f t="shared" si="15"/>
        <v>13693075</v>
      </c>
      <c r="B24" s="63">
        <v>2</v>
      </c>
      <c r="C24" s="63">
        <v>1369</v>
      </c>
      <c r="D24" s="63">
        <v>3075</v>
      </c>
      <c r="E24" s="64">
        <v>7.3999999999999996E-2</v>
      </c>
      <c r="F24" s="64">
        <v>5.6000000000000001E-2</v>
      </c>
      <c r="G24" s="64">
        <v>9.2999999999999999E-2</v>
      </c>
      <c r="H24" s="64">
        <v>4.9000000000000002E-2</v>
      </c>
      <c r="I24" s="64">
        <v>0.14199999999999999</v>
      </c>
      <c r="J24" s="64">
        <v>4.9000000000000002E-2</v>
      </c>
      <c r="K24" s="3">
        <f t="shared" si="30"/>
        <v>-3.900000000000002E-3</v>
      </c>
      <c r="L24" s="2">
        <f t="shared" si="17"/>
        <v>6</v>
      </c>
      <c r="M24" s="19">
        <f t="shared" si="31"/>
        <v>7.3266666666666674E-2</v>
      </c>
      <c r="N24" s="57">
        <f t="shared" si="2"/>
        <v>7.3266666666666674E-2</v>
      </c>
      <c r="O24" s="45">
        <f t="shared" si="18"/>
        <v>0</v>
      </c>
      <c r="P24" t="str">
        <f t="shared" si="19"/>
        <v>✔</v>
      </c>
      <c r="Q24" t="str">
        <f t="shared" si="20"/>
        <v>✔</v>
      </c>
      <c r="S24" s="16" t="str">
        <f t="shared" si="21"/>
        <v>13693075</v>
      </c>
      <c r="T24" s="10">
        <f>VLOOKUP(S24,Пропорции!$L:$S,2,0)</f>
        <v>0.15982721382289417</v>
      </c>
      <c r="U24" s="6">
        <f>VLOOKUP(S24,Пропорции!$L:$S,3,0)</f>
        <v>0.12095032397408206</v>
      </c>
      <c r="V24" s="6">
        <f>VLOOKUP(S24,Пропорции!$L:$S,4,0)</f>
        <v>0.12095032397408206</v>
      </c>
      <c r="W24" s="6">
        <f>VLOOKUP(S24,Пропорции!$L:$S,5,0)</f>
        <v>0.14686825053995681</v>
      </c>
      <c r="X24" s="6">
        <f>VLOOKUP(S24,Пропорции!$L:$S,6,0)</f>
        <v>0.45356371490280772</v>
      </c>
      <c r="Y24" s="6">
        <f>VLOOKUP(S24,Пропорции!$L:$S,7,0)</f>
        <v>0</v>
      </c>
      <c r="Z24" s="48">
        <f>VLOOKUP(S24,Пропорции!$L:$S,8,0)</f>
        <v>0</v>
      </c>
      <c r="AA24" s="18">
        <f t="shared" si="22"/>
        <v>1.1710007199424046E-2</v>
      </c>
      <c r="AB24" s="19">
        <f t="shared" si="23"/>
        <v>8.861627069834413E-3</v>
      </c>
      <c r="AC24" s="19">
        <f t="shared" si="24"/>
        <v>8.861627069834413E-3</v>
      </c>
      <c r="AD24" s="19">
        <f t="shared" si="25"/>
        <v>1.0760547156227504E-2</v>
      </c>
      <c r="AE24" s="19">
        <f t="shared" si="26"/>
        <v>3.3231101511879052E-2</v>
      </c>
      <c r="AF24" s="19">
        <f t="shared" si="27"/>
        <v>0</v>
      </c>
      <c r="AG24" s="59">
        <f t="shared" si="28"/>
        <v>0</v>
      </c>
      <c r="AH24" s="60">
        <f t="shared" si="29"/>
        <v>7.3424910007199432E-2</v>
      </c>
    </row>
    <row r="25" spans="1:39" customFormat="1" ht="12" customHeight="1" x14ac:dyDescent="0.25">
      <c r="A25" s="42" t="str">
        <f t="shared" si="15"/>
        <v>13695917</v>
      </c>
      <c r="B25" s="63">
        <v>2</v>
      </c>
      <c r="C25" s="63">
        <v>1369</v>
      </c>
      <c r="D25" s="63">
        <v>5917</v>
      </c>
      <c r="E25" s="64">
        <v>0.42899999999999999</v>
      </c>
      <c r="F25" s="64">
        <v>0.54900000000000004</v>
      </c>
      <c r="G25" s="64">
        <v>0.55800000000000005</v>
      </c>
      <c r="H25" s="64">
        <v>0.56699999999999995</v>
      </c>
      <c r="I25" s="64">
        <v>0.47799999999999998</v>
      </c>
      <c r="J25" s="64">
        <v>0.19400000000000001</v>
      </c>
      <c r="K25" s="3">
        <f t="shared" si="30"/>
        <v>-0.11809999999999997</v>
      </c>
      <c r="L25" s="2">
        <f t="shared" si="17"/>
        <v>6</v>
      </c>
      <c r="M25" s="19">
        <f t="shared" si="31"/>
        <v>0.34439999999999993</v>
      </c>
      <c r="N25" s="57">
        <f t="shared" si="2"/>
        <v>0.34439999999999993</v>
      </c>
      <c r="O25" s="45">
        <f t="shared" si="18"/>
        <v>0</v>
      </c>
      <c r="P25" t="str">
        <f t="shared" si="19"/>
        <v>✔</v>
      </c>
      <c r="Q25" t="str">
        <f t="shared" si="20"/>
        <v>✔</v>
      </c>
      <c r="S25" s="16" t="str">
        <f t="shared" si="21"/>
        <v>13695917</v>
      </c>
      <c r="T25" s="10">
        <f>VLOOKUP(S25,Пропорции!$L:$S,2,0)</f>
        <v>0.11779538904899137</v>
      </c>
      <c r="U25" s="6">
        <f>VLOOKUP(S25,Пропорции!$L:$S,3,0)</f>
        <v>7.5648414985590787E-2</v>
      </c>
      <c r="V25" s="6">
        <f>VLOOKUP(S25,Пропорции!$L:$S,4,0)</f>
        <v>0.30115273775216139</v>
      </c>
      <c r="W25" s="6">
        <f>VLOOKUP(S25,Пропорции!$L:$S,5,0)</f>
        <v>4.1066282420749285E-2</v>
      </c>
      <c r="X25" s="6">
        <f>VLOOKUP(S25,Пропорции!$L:$S,6,0)</f>
        <v>0.23090778097982712</v>
      </c>
      <c r="Y25" s="6">
        <f>VLOOKUP(S25,Пропорции!$L:$S,7,0)</f>
        <v>0.23342939481268013</v>
      </c>
      <c r="Z25" s="48">
        <f>VLOOKUP(S25,Пропорции!$L:$S,8,0)</f>
        <v>0</v>
      </c>
      <c r="AA25" s="18">
        <f t="shared" si="22"/>
        <v>4.056873198847262E-2</v>
      </c>
      <c r="AB25" s="19">
        <f t="shared" si="23"/>
        <v>2.6053314121037462E-2</v>
      </c>
      <c r="AC25" s="19">
        <f t="shared" si="24"/>
        <v>0.10371700288184436</v>
      </c>
      <c r="AD25" s="19">
        <f t="shared" si="25"/>
        <v>1.4143227665706051E-2</v>
      </c>
      <c r="AE25" s="19">
        <f t="shared" si="26"/>
        <v>7.952463976945244E-2</v>
      </c>
      <c r="AF25" s="19">
        <f t="shared" si="27"/>
        <v>8.0393083573487026E-2</v>
      </c>
      <c r="AG25" s="59">
        <f t="shared" si="28"/>
        <v>0</v>
      </c>
      <c r="AH25" s="60">
        <f t="shared" si="29"/>
        <v>0.34439999999999993</v>
      </c>
    </row>
    <row r="26" spans="1:39" customFormat="1" ht="12" customHeight="1" x14ac:dyDescent="0.25">
      <c r="A26" s="42" t="str">
        <f t="shared" si="15"/>
        <v>1451074</v>
      </c>
      <c r="B26" s="63">
        <v>2</v>
      </c>
      <c r="C26" s="63">
        <v>145</v>
      </c>
      <c r="D26" s="63">
        <v>1074</v>
      </c>
      <c r="E26" s="64">
        <v>4.2999999999999997E-2</v>
      </c>
      <c r="F26" s="64">
        <v>5.1999999999999998E-2</v>
      </c>
      <c r="G26" s="64">
        <v>5.1999999999999998E-2</v>
      </c>
      <c r="H26" s="64">
        <v>6.2E-2</v>
      </c>
      <c r="I26" s="64">
        <v>5.1999999999999998E-2</v>
      </c>
      <c r="J26" s="64">
        <v>4.5999999999999999E-2</v>
      </c>
      <c r="K26" s="3">
        <f t="shared" si="30"/>
        <v>-2.7999999999999995E-3</v>
      </c>
      <c r="L26" s="2">
        <f t="shared" si="17"/>
        <v>6</v>
      </c>
      <c r="M26" s="19">
        <f t="shared" si="31"/>
        <v>4.8366666666666669E-2</v>
      </c>
      <c r="N26" s="57">
        <f t="shared" si="2"/>
        <v>4.8366666666666669E-2</v>
      </c>
      <c r="O26" s="45">
        <f t="shared" si="18"/>
        <v>0</v>
      </c>
      <c r="P26" t="str">
        <f t="shared" si="19"/>
        <v>✔</v>
      </c>
      <c r="Q26" t="str">
        <f t="shared" si="20"/>
        <v>✔</v>
      </c>
      <c r="S26" s="16" t="str">
        <f t="shared" si="21"/>
        <v>1451074</v>
      </c>
      <c r="T26" s="10">
        <f>VLOOKUP(S26,Пропорции!$L:$S,2,0)</f>
        <v>0.25</v>
      </c>
      <c r="U26" s="6">
        <f>VLOOKUP(S26,Пропорции!$L:$S,3,0)</f>
        <v>0</v>
      </c>
      <c r="V26" s="6">
        <f>VLOOKUP(S26,Пропорции!$L:$S,4,0)</f>
        <v>0.25974025974025977</v>
      </c>
      <c r="W26" s="6">
        <f>VLOOKUP(S26,Пропорции!$L:$S,5,0)</f>
        <v>0.20129870129870131</v>
      </c>
      <c r="X26" s="6">
        <f>VLOOKUP(S26,Пропорции!$L:$S,6,0)</f>
        <v>0.12012987012987013</v>
      </c>
      <c r="Y26" s="6">
        <f>VLOOKUP(S26,Пропорции!$L:$S,7,0)</f>
        <v>0.16883116883116883</v>
      </c>
      <c r="Z26" s="48">
        <f>VLOOKUP(S26,Пропорции!$L:$S,8,0)</f>
        <v>0</v>
      </c>
      <c r="AA26" s="18">
        <f t="shared" si="22"/>
        <v>1.2091666666666667E-2</v>
      </c>
      <c r="AB26" s="19">
        <f t="shared" si="23"/>
        <v>0</v>
      </c>
      <c r="AC26" s="19">
        <f t="shared" si="24"/>
        <v>1.2562770562770565E-2</v>
      </c>
      <c r="AD26" s="19">
        <f t="shared" si="25"/>
        <v>9.7361471861471868E-3</v>
      </c>
      <c r="AE26" s="19">
        <f t="shared" si="26"/>
        <v>5.8102813852813854E-3</v>
      </c>
      <c r="AF26" s="19">
        <f t="shared" si="27"/>
        <v>8.1658008658008659E-3</v>
      </c>
      <c r="AG26" s="59">
        <f t="shared" si="28"/>
        <v>0</v>
      </c>
      <c r="AH26" s="60">
        <f t="shared" si="29"/>
        <v>4.8366666666666669E-2</v>
      </c>
    </row>
    <row r="27" spans="1:39" customFormat="1" ht="12" customHeight="1" x14ac:dyDescent="0.25">
      <c r="A27" s="42" t="str">
        <f t="shared" si="15"/>
        <v>1455917</v>
      </c>
      <c r="B27" s="63">
        <v>2</v>
      </c>
      <c r="C27" s="63">
        <v>145</v>
      </c>
      <c r="D27" s="63">
        <v>5917</v>
      </c>
      <c r="E27" s="64">
        <v>0.126</v>
      </c>
      <c r="F27" s="64">
        <v>0.13800000000000001</v>
      </c>
      <c r="G27" s="64">
        <v>0.13500000000000001</v>
      </c>
      <c r="H27" s="64">
        <v>0.14799999999999999</v>
      </c>
      <c r="I27" s="64">
        <v>0.13200000000000001</v>
      </c>
      <c r="J27" s="64">
        <v>0.123</v>
      </c>
      <c r="K27" s="3">
        <f t="shared" si="30"/>
        <v>-5.2000000000000015E-3</v>
      </c>
      <c r="L27" s="2">
        <f t="shared" si="17"/>
        <v>6</v>
      </c>
      <c r="M27" s="19">
        <f t="shared" si="31"/>
        <v>0.12846666666666667</v>
      </c>
      <c r="N27" s="57">
        <f t="shared" si="2"/>
        <v>0.12846666666666667</v>
      </c>
      <c r="O27" s="45">
        <f t="shared" si="18"/>
        <v>0</v>
      </c>
      <c r="P27" t="str">
        <f t="shared" si="19"/>
        <v>✔</v>
      </c>
      <c r="Q27" t="str">
        <f t="shared" si="20"/>
        <v>✔</v>
      </c>
      <c r="S27" s="16" t="str">
        <f t="shared" si="21"/>
        <v>1455917</v>
      </c>
      <c r="T27" s="10">
        <f>VLOOKUP(S27,Пропорции!$L:$S,2,0)</f>
        <v>1.86799501867995E-2</v>
      </c>
      <c r="U27" s="6">
        <f>VLOOKUP(S27,Пропорции!$L:$S,3,0)</f>
        <v>0.31755915317559152</v>
      </c>
      <c r="V27" s="6">
        <f>VLOOKUP(S27,Пропорции!$L:$S,4,0)</f>
        <v>0.1419676214196762</v>
      </c>
      <c r="W27" s="6">
        <f>VLOOKUP(S27,Пропорции!$L:$S,5,0)</f>
        <v>0.2714819427148194</v>
      </c>
      <c r="X27" s="6">
        <f>VLOOKUP(S27,Пропорции!$L:$S,6,0)</f>
        <v>0.10709838107098379</v>
      </c>
      <c r="Y27" s="6">
        <f>VLOOKUP(S27,Пропорции!$L:$S,7,0)</f>
        <v>0.1419676214196762</v>
      </c>
      <c r="Z27" s="48">
        <f>VLOOKUP(S27,Пропорции!$L:$S,8,0)</f>
        <v>0</v>
      </c>
      <c r="AA27" s="18">
        <f t="shared" si="22"/>
        <v>2.3997509339975091E-3</v>
      </c>
      <c r="AB27" s="19">
        <f t="shared" si="23"/>
        <v>4.0795765877957663E-2</v>
      </c>
      <c r="AC27" s="19">
        <f t="shared" si="24"/>
        <v>1.8238107098381071E-2</v>
      </c>
      <c r="AD27" s="19">
        <f t="shared" si="25"/>
        <v>3.4876380240763803E-2</v>
      </c>
      <c r="AE27" s="19">
        <f t="shared" si="26"/>
        <v>1.3758572021585719E-2</v>
      </c>
      <c r="AF27" s="19">
        <f t="shared" si="27"/>
        <v>1.8238107098381071E-2</v>
      </c>
      <c r="AG27" s="59">
        <f t="shared" si="28"/>
        <v>0</v>
      </c>
      <c r="AH27" s="60">
        <f t="shared" si="29"/>
        <v>0.12830668327106684</v>
      </c>
    </row>
    <row r="28" spans="1:39" customFormat="1" ht="12" customHeight="1" x14ac:dyDescent="0.25">
      <c r="A28" s="42" t="str">
        <f t="shared" si="15"/>
        <v>15941074</v>
      </c>
      <c r="B28" s="63">
        <v>2</v>
      </c>
      <c r="C28" s="63">
        <v>1594</v>
      </c>
      <c r="D28" s="63">
        <v>1074</v>
      </c>
      <c r="E28" s="65">
        <v>0</v>
      </c>
      <c r="F28" s="64">
        <v>9.2999999999999999E-2</v>
      </c>
      <c r="G28" s="64">
        <v>3.4000000000000002E-2</v>
      </c>
      <c r="H28" s="64">
        <v>3.4000000000000002E-2</v>
      </c>
      <c r="I28" s="64">
        <v>1.2E-2</v>
      </c>
      <c r="J28" s="64">
        <v>1.2E-2</v>
      </c>
      <c r="K28" s="3">
        <f t="shared" si="30"/>
        <v>-8.8000000000000005E-3</v>
      </c>
      <c r="L28" s="2">
        <f t="shared" si="17"/>
        <v>5</v>
      </c>
      <c r="M28" s="19">
        <f t="shared" si="31"/>
        <v>2.8200000000000003E-2</v>
      </c>
      <c r="N28" s="57">
        <f t="shared" si="2"/>
        <v>2.8200000000000003E-2</v>
      </c>
      <c r="O28" s="45">
        <f t="shared" si="18"/>
        <v>0</v>
      </c>
      <c r="P28" t="str">
        <f t="shared" si="19"/>
        <v>✖</v>
      </c>
      <c r="Q28" t="str">
        <f t="shared" si="20"/>
        <v>✔</v>
      </c>
      <c r="S28" s="16" t="str">
        <f t="shared" si="21"/>
        <v>15941074</v>
      </c>
      <c r="T28" s="10">
        <f>VLOOKUP(S28,Пропорции!$L:$S,2,0)</f>
        <v>0.55080213903743314</v>
      </c>
      <c r="U28" s="6">
        <f>VLOOKUP(S28,Пропорции!$L:$S,3,0)</f>
        <v>0</v>
      </c>
      <c r="V28" s="6">
        <f>VLOOKUP(S28,Пропорции!$L:$S,4,0)</f>
        <v>0.19786096256684491</v>
      </c>
      <c r="W28" s="6">
        <f>VLOOKUP(S28,Пропорции!$L:$S,5,0)</f>
        <v>5.3475935828877004E-2</v>
      </c>
      <c r="X28" s="6">
        <f>VLOOKUP(S28,Пропорции!$L:$S,6,0)</f>
        <v>0.10695187165775401</v>
      </c>
      <c r="Y28" s="6">
        <f>VLOOKUP(S28,Пропорции!$L:$S,7,0)</f>
        <v>9.0909090909090912E-2</v>
      </c>
      <c r="Z28" s="48">
        <f>VLOOKUP(S28,Пропорции!$L:$S,8,0)</f>
        <v>0</v>
      </c>
      <c r="AA28" s="18">
        <f t="shared" si="22"/>
        <v>1.5532620320855617E-2</v>
      </c>
      <c r="AB28" s="19">
        <f t="shared" si="23"/>
        <v>0</v>
      </c>
      <c r="AC28" s="19">
        <f t="shared" si="24"/>
        <v>5.5796791443850271E-3</v>
      </c>
      <c r="AD28" s="19">
        <f t="shared" si="25"/>
        <v>1.5080213903743316E-3</v>
      </c>
      <c r="AE28" s="19">
        <f t="shared" si="26"/>
        <v>3.0160427807486632E-3</v>
      </c>
      <c r="AF28" s="19">
        <f t="shared" si="27"/>
        <v>2.5636363636363639E-3</v>
      </c>
      <c r="AG28" s="59">
        <f t="shared" si="28"/>
        <v>0</v>
      </c>
      <c r="AH28" s="60">
        <f t="shared" si="29"/>
        <v>2.8200000000000006E-2</v>
      </c>
    </row>
    <row r="29" spans="1:39" customFormat="1" ht="12" customHeight="1" x14ac:dyDescent="0.25">
      <c r="A29" s="42" t="str">
        <f t="shared" si="15"/>
        <v>15945917</v>
      </c>
      <c r="B29" s="63">
        <v>2</v>
      </c>
      <c r="C29" s="63">
        <v>1594</v>
      </c>
      <c r="D29" s="63">
        <v>5917</v>
      </c>
      <c r="E29" s="65">
        <v>0</v>
      </c>
      <c r="F29" s="65">
        <v>0</v>
      </c>
      <c r="G29" s="64">
        <v>0.27800000000000002</v>
      </c>
      <c r="H29" s="64">
        <v>0.55800000000000005</v>
      </c>
      <c r="I29" s="64">
        <v>8.1000000000000003E-2</v>
      </c>
      <c r="J29" s="65">
        <v>0</v>
      </c>
      <c r="K29" s="3">
        <f t="shared" si="30"/>
        <v>-0.13110000000000002</v>
      </c>
      <c r="L29" s="2">
        <f t="shared" si="17"/>
        <v>3</v>
      </c>
      <c r="M29" s="19">
        <f t="shared" si="31"/>
        <v>0.17456666666666668</v>
      </c>
      <c r="N29" s="57">
        <f t="shared" si="2"/>
        <v>0.17456666666666668</v>
      </c>
      <c r="O29" s="45">
        <f t="shared" si="18"/>
        <v>0</v>
      </c>
      <c r="P29" t="str">
        <f t="shared" si="19"/>
        <v>✖</v>
      </c>
      <c r="Q29" t="str">
        <f t="shared" si="20"/>
        <v>✔</v>
      </c>
      <c r="S29" s="16" t="str">
        <f t="shared" si="21"/>
        <v>15945917</v>
      </c>
      <c r="T29" s="10">
        <f>VLOOKUP(S29,Пропорции!$L:$S,2,0)</f>
        <v>0</v>
      </c>
      <c r="U29" s="6">
        <f>VLOOKUP(S29,Пропорции!$L:$S,3,0)</f>
        <v>0.31045751633986923</v>
      </c>
      <c r="V29" s="6">
        <f>VLOOKUP(S29,Пропорции!$L:$S,4,0)</f>
        <v>8.0610021786492361E-2</v>
      </c>
      <c r="W29" s="6">
        <f>VLOOKUP(S29,Пропорции!$L:$S,5,0)</f>
        <v>0</v>
      </c>
      <c r="X29" s="6">
        <f>VLOOKUP(S29,Пропорции!$L:$S,6,0)</f>
        <v>0.30501089324618735</v>
      </c>
      <c r="Y29" s="6">
        <f>VLOOKUP(S29,Пропорции!$L:$S,7,0)</f>
        <v>0.30283224400871461</v>
      </c>
      <c r="Z29" s="48">
        <f>VLOOKUP(S29,Пропорции!$L:$S,8,0)</f>
        <v>0</v>
      </c>
      <c r="AA29" s="18">
        <f t="shared" si="22"/>
        <v>0</v>
      </c>
      <c r="AB29" s="19">
        <f t="shared" si="23"/>
        <v>5.4195533769063178E-2</v>
      </c>
      <c r="AC29" s="19">
        <f t="shared" si="24"/>
        <v>1.407182280319535E-2</v>
      </c>
      <c r="AD29" s="19">
        <f t="shared" si="25"/>
        <v>0</v>
      </c>
      <c r="AE29" s="19">
        <f t="shared" si="26"/>
        <v>5.3244734931009445E-2</v>
      </c>
      <c r="AF29" s="19">
        <f t="shared" si="27"/>
        <v>5.2864415395787949E-2</v>
      </c>
      <c r="AG29" s="59">
        <f t="shared" si="28"/>
        <v>0</v>
      </c>
      <c r="AH29" s="60">
        <f t="shared" si="29"/>
        <v>0.17437650689905593</v>
      </c>
    </row>
    <row r="30" spans="1:39" customFormat="1" ht="12" customHeight="1" x14ac:dyDescent="0.25">
      <c r="A30" s="42" t="str">
        <f t="shared" si="15"/>
        <v>20595917</v>
      </c>
      <c r="B30" s="63">
        <v>2</v>
      </c>
      <c r="C30" s="63">
        <v>2059</v>
      </c>
      <c r="D30" s="63">
        <v>5917</v>
      </c>
      <c r="E30" s="64">
        <v>3.5000000000000003E-2</v>
      </c>
      <c r="F30" s="64">
        <v>4.7E-2</v>
      </c>
      <c r="G30" s="64">
        <v>5.8999999999999997E-2</v>
      </c>
      <c r="H30" s="64">
        <v>1.2E-2</v>
      </c>
      <c r="I30" s="64">
        <v>1.2E-2</v>
      </c>
      <c r="J30" s="64">
        <v>1.2E-2</v>
      </c>
      <c r="K30" s="3">
        <f t="shared" si="30"/>
        <v>-1.41E-2</v>
      </c>
      <c r="L30" s="2">
        <f t="shared" si="17"/>
        <v>6</v>
      </c>
      <c r="M30" s="19">
        <f t="shared" si="31"/>
        <v>1.5400000000000009E-2</v>
      </c>
      <c r="N30" s="57">
        <f t="shared" si="2"/>
        <v>1.5400000000000009E-2</v>
      </c>
      <c r="O30" s="45">
        <f t="shared" si="18"/>
        <v>0</v>
      </c>
      <c r="P30" t="str">
        <f t="shared" si="19"/>
        <v>✔</v>
      </c>
      <c r="Q30" t="str">
        <f t="shared" si="20"/>
        <v>✔</v>
      </c>
      <c r="S30" s="16" t="str">
        <f t="shared" si="21"/>
        <v>20595917</v>
      </c>
      <c r="T30" s="10">
        <f>VLOOKUP(S30,Пропорции!$L:$S,2,0)</f>
        <v>6.8181818181818191E-2</v>
      </c>
      <c r="U30" s="6">
        <f>VLOOKUP(S30,Пропорции!$L:$S,3,0)</f>
        <v>0.40340909090909088</v>
      </c>
      <c r="V30" s="6">
        <f>VLOOKUP(S30,Пропорции!$L:$S,4,0)</f>
        <v>0.13636363636363638</v>
      </c>
      <c r="W30" s="6">
        <f>VLOOKUP(S30,Пропорции!$L:$S,5,0)</f>
        <v>6.8181818181818191E-2</v>
      </c>
      <c r="X30" s="6">
        <f>VLOOKUP(S30,Пропорции!$L:$S,6,0)</f>
        <v>0.19886363636363638</v>
      </c>
      <c r="Y30" s="6">
        <f>VLOOKUP(S30,Пропорции!$L:$S,7,0)</f>
        <v>0.13636363636363638</v>
      </c>
      <c r="Z30" s="48">
        <f>VLOOKUP(S30,Пропорции!$L:$S,8,0)</f>
        <v>0</v>
      </c>
      <c r="AA30" s="18">
        <f t="shared" si="22"/>
        <v>1.0500000000000008E-3</v>
      </c>
      <c r="AB30" s="19">
        <f t="shared" si="23"/>
        <v>6.2125000000000036E-3</v>
      </c>
      <c r="AC30" s="19">
        <f t="shared" si="24"/>
        <v>2.1000000000000016E-3</v>
      </c>
      <c r="AD30" s="19">
        <f t="shared" si="25"/>
        <v>1.0500000000000008E-3</v>
      </c>
      <c r="AE30" s="19">
        <f t="shared" si="26"/>
        <v>3.0625000000000023E-3</v>
      </c>
      <c r="AF30" s="19">
        <f t="shared" si="27"/>
        <v>2.1000000000000016E-3</v>
      </c>
      <c r="AG30" s="59">
        <f t="shared" si="28"/>
        <v>0</v>
      </c>
      <c r="AH30" s="60">
        <f t="shared" si="29"/>
        <v>1.5575000000000011E-2</v>
      </c>
    </row>
    <row r="31" spans="1:39" customFormat="1" ht="12" customHeight="1" x14ac:dyDescent="0.25">
      <c r="A31" s="42" t="str">
        <f t="shared" si="15"/>
        <v>24561074</v>
      </c>
      <c r="B31" s="63">
        <v>2</v>
      </c>
      <c r="C31" s="63">
        <v>2456</v>
      </c>
      <c r="D31" s="63">
        <v>1074</v>
      </c>
      <c r="E31" s="64">
        <v>0.34799999999999998</v>
      </c>
      <c r="F31" s="64">
        <v>0.13900000000000001</v>
      </c>
      <c r="G31" s="64">
        <v>0.151</v>
      </c>
      <c r="H31" s="64">
        <v>0.88200000000000001</v>
      </c>
      <c r="I31" s="64">
        <v>0.73099999999999998</v>
      </c>
      <c r="J31" s="64">
        <v>0.68400000000000005</v>
      </c>
      <c r="K31" s="3">
        <f t="shared" si="30"/>
        <v>0.14479999999999998</v>
      </c>
      <c r="L31" s="2">
        <f t="shared" si="17"/>
        <v>6</v>
      </c>
      <c r="M31" s="19">
        <f t="shared" si="31"/>
        <v>0.63396666666666668</v>
      </c>
      <c r="N31" s="57">
        <f t="shared" si="2"/>
        <v>0.63396666666666668</v>
      </c>
      <c r="O31" s="45">
        <f t="shared" si="18"/>
        <v>0</v>
      </c>
      <c r="P31" t="str">
        <f t="shared" si="19"/>
        <v>✔</v>
      </c>
      <c r="Q31" t="str">
        <f t="shared" si="20"/>
        <v>✔</v>
      </c>
      <c r="S31" s="16" t="str">
        <f t="shared" si="21"/>
        <v>24561074</v>
      </c>
      <c r="T31" s="10">
        <f>VLOOKUP(S31,Пропорции!$L:$S,2,0)</f>
        <v>0.24906303236797273</v>
      </c>
      <c r="U31" s="6">
        <f>VLOOKUP(S31,Пропорции!$L:$S,3,0)</f>
        <v>0</v>
      </c>
      <c r="V31" s="6">
        <f>VLOOKUP(S31,Пропорции!$L:$S,4,0)</f>
        <v>0.28074957410562179</v>
      </c>
      <c r="W31" s="6">
        <f>VLOOKUP(S31,Пропорции!$L:$S,5,0)</f>
        <v>0.14616695059625212</v>
      </c>
      <c r="X31" s="6">
        <f>VLOOKUP(S31,Пропорции!$L:$S,6,0)</f>
        <v>0.14241908006814311</v>
      </c>
      <c r="Y31" s="6">
        <f>VLOOKUP(S31,Пропорции!$L:$S,7,0)</f>
        <v>0.18194207836456561</v>
      </c>
      <c r="Z31" s="48">
        <f>VLOOKUP(S31,Пропорции!$L:$S,8,0)</f>
        <v>0</v>
      </c>
      <c r="AA31" s="18">
        <f t="shared" si="22"/>
        <v>0.15789766042021577</v>
      </c>
      <c r="AB31" s="19">
        <f t="shared" si="23"/>
        <v>0</v>
      </c>
      <c r="AC31" s="19">
        <f t="shared" si="24"/>
        <v>0.17798587166382737</v>
      </c>
      <c r="AD31" s="19">
        <f t="shared" si="25"/>
        <v>9.2664974446337312E-2</v>
      </c>
      <c r="AE31" s="19">
        <f t="shared" si="26"/>
        <v>9.0288949460533799E-2</v>
      </c>
      <c r="AF31" s="19">
        <f t="shared" si="27"/>
        <v>0.11534521294718911</v>
      </c>
      <c r="AG31" s="59">
        <f t="shared" si="28"/>
        <v>0</v>
      </c>
      <c r="AH31" s="60">
        <f t="shared" si="29"/>
        <v>0.63418266893810338</v>
      </c>
    </row>
    <row r="32" spans="1:39" customFormat="1" ht="12" customHeight="1" x14ac:dyDescent="0.25">
      <c r="A32" s="42" t="str">
        <f t="shared" si="15"/>
        <v>24562882</v>
      </c>
      <c r="B32" s="63">
        <v>2</v>
      </c>
      <c r="C32" s="63">
        <v>2456</v>
      </c>
      <c r="D32" s="63">
        <v>2882</v>
      </c>
      <c r="E32" s="64">
        <v>1.1140000000000001</v>
      </c>
      <c r="F32" s="64">
        <v>0.97399999999999998</v>
      </c>
      <c r="G32" s="64">
        <v>3.109</v>
      </c>
      <c r="H32" s="65">
        <v>0</v>
      </c>
      <c r="I32" s="65">
        <v>0</v>
      </c>
      <c r="J32" s="65">
        <v>0</v>
      </c>
      <c r="K32" s="3">
        <f t="shared" si="30"/>
        <v>-0.93269999999999997</v>
      </c>
      <c r="L32" s="2">
        <f t="shared" si="17"/>
        <v>3</v>
      </c>
      <c r="M32" s="19">
        <f t="shared" si="31"/>
        <v>0.79963333333333331</v>
      </c>
      <c r="N32" s="57">
        <f t="shared" si="2"/>
        <v>0.79963333333333331</v>
      </c>
      <c r="O32" s="45">
        <f t="shared" si="18"/>
        <v>0</v>
      </c>
      <c r="P32" t="str">
        <f t="shared" si="19"/>
        <v>✖</v>
      </c>
      <c r="Q32" t="str">
        <f t="shared" si="20"/>
        <v>✖</v>
      </c>
      <c r="S32" s="16" t="str">
        <f t="shared" si="21"/>
        <v>24562882</v>
      </c>
      <c r="T32" s="10">
        <f>VLOOKUP(S32,Пропорции!$L:$S,2,0)</f>
        <v>0</v>
      </c>
      <c r="U32" s="6">
        <f>VLOOKUP(S32,Пропорции!$L:$S,3,0)</f>
        <v>0</v>
      </c>
      <c r="V32" s="6">
        <f>VLOOKUP(S32,Пропорции!$L:$S,4,0)</f>
        <v>0.10717721762555321</v>
      </c>
      <c r="W32" s="6">
        <f>VLOOKUP(S32,Пропорции!$L:$S,5,0)</f>
        <v>0.24110063498172021</v>
      </c>
      <c r="X32" s="6">
        <f>VLOOKUP(S32,Пропорции!$L:$S,6,0)</f>
        <v>0</v>
      </c>
      <c r="Y32" s="6">
        <f>VLOOKUP(S32,Пропорции!$L:$S,7,0)</f>
        <v>0.59822974793149897</v>
      </c>
      <c r="Z32" s="48">
        <f>VLOOKUP(S32,Пропорции!$L:$S,8,0)</f>
        <v>5.3492399461227635E-2</v>
      </c>
      <c r="AA32" s="18">
        <f t="shared" si="22"/>
        <v>0</v>
      </c>
      <c r="AB32" s="19">
        <f t="shared" si="23"/>
        <v>0</v>
      </c>
      <c r="AC32" s="19">
        <f t="shared" si="24"/>
        <v>8.5702475787313201E-2</v>
      </c>
      <c r="AD32" s="19">
        <f t="shared" si="25"/>
        <v>0.19279210441921621</v>
      </c>
      <c r="AE32" s="19">
        <f t="shared" si="26"/>
        <v>0</v>
      </c>
      <c r="AF32" s="19">
        <f t="shared" si="27"/>
        <v>0.4783644474376243</v>
      </c>
      <c r="AG32" s="59">
        <f t="shared" si="28"/>
        <v>4.2774305689179656E-2</v>
      </c>
      <c r="AH32" s="60">
        <f t="shared" si="29"/>
        <v>0.79963333333333331</v>
      </c>
    </row>
    <row r="33" spans="1:34" customFormat="1" ht="12" customHeight="1" x14ac:dyDescent="0.25">
      <c r="A33" s="42" t="str">
        <f t="shared" si="15"/>
        <v>24563075</v>
      </c>
      <c r="B33" s="63">
        <v>2</v>
      </c>
      <c r="C33" s="63">
        <v>2456</v>
      </c>
      <c r="D33" s="63">
        <v>3075</v>
      </c>
      <c r="E33" s="64">
        <v>7.0000000000000007E-2</v>
      </c>
      <c r="F33" s="64">
        <v>3.5000000000000003E-2</v>
      </c>
      <c r="G33" s="65">
        <v>0</v>
      </c>
      <c r="H33" s="65">
        <v>0</v>
      </c>
      <c r="I33" s="64">
        <v>0.40600000000000003</v>
      </c>
      <c r="J33" s="64">
        <v>0.59199999999999997</v>
      </c>
      <c r="K33" s="3">
        <f t="shared" si="30"/>
        <v>0.21819999999999998</v>
      </c>
      <c r="L33" s="2">
        <f t="shared" si="17"/>
        <v>4</v>
      </c>
      <c r="M33" s="19">
        <f t="shared" si="31"/>
        <v>0.49395</v>
      </c>
      <c r="N33" s="57">
        <f t="shared" si="2"/>
        <v>0.49395</v>
      </c>
      <c r="O33" s="45">
        <f t="shared" si="18"/>
        <v>0</v>
      </c>
      <c r="P33" t="str">
        <f t="shared" si="19"/>
        <v>✖</v>
      </c>
      <c r="Q33" t="str">
        <f t="shared" si="20"/>
        <v>✔</v>
      </c>
      <c r="S33" s="16" t="str">
        <f t="shared" si="21"/>
        <v>24563075</v>
      </c>
      <c r="T33" s="10">
        <f>VLOOKUP(S33,Пропорции!$L:$S,2,0)</f>
        <v>0.12613430127041741</v>
      </c>
      <c r="U33" s="6">
        <f>VLOOKUP(S33,Пропорции!$L:$S,3,0)</f>
        <v>0.12613430127041741</v>
      </c>
      <c r="V33" s="6">
        <f>VLOOKUP(S33,Пропорции!$L:$S,4,0)</f>
        <v>0.14700544464609799</v>
      </c>
      <c r="W33" s="6">
        <f>VLOOKUP(S33,Пропорции!$L:$S,5,0)</f>
        <v>8.4392014519056258E-2</v>
      </c>
      <c r="X33" s="6">
        <f>VLOOKUP(S33,Пропорции!$L:$S,6,0)</f>
        <v>0.51542649727767686</v>
      </c>
      <c r="Y33" s="6">
        <f>VLOOKUP(S33,Пропорции!$L:$S,7,0)</f>
        <v>0</v>
      </c>
      <c r="Z33" s="48">
        <f>VLOOKUP(S33,Пропорции!$L:$S,8,0)</f>
        <v>0</v>
      </c>
      <c r="AA33" s="18">
        <f t="shared" si="22"/>
        <v>6.2304038112522685E-2</v>
      </c>
      <c r="AB33" s="19">
        <f t="shared" si="23"/>
        <v>6.2304038112522685E-2</v>
      </c>
      <c r="AC33" s="19">
        <f t="shared" si="24"/>
        <v>7.2613339382940109E-2</v>
      </c>
      <c r="AD33" s="19">
        <f t="shared" si="25"/>
        <v>4.1685435571687836E-2</v>
      </c>
      <c r="AE33" s="19">
        <f t="shared" si="26"/>
        <v>0.25459491833030851</v>
      </c>
      <c r="AF33" s="19">
        <f t="shared" si="27"/>
        <v>0</v>
      </c>
      <c r="AG33" s="59">
        <f t="shared" si="28"/>
        <v>0</v>
      </c>
      <c r="AH33" s="60">
        <f t="shared" si="29"/>
        <v>0.49350176950998181</v>
      </c>
    </row>
    <row r="34" spans="1:34" customFormat="1" ht="12" customHeight="1" x14ac:dyDescent="0.25">
      <c r="A34" s="42" t="str">
        <f t="shared" si="15"/>
        <v>24563595</v>
      </c>
      <c r="B34" s="63">
        <v>2</v>
      </c>
      <c r="C34" s="63">
        <v>2456</v>
      </c>
      <c r="D34" s="63">
        <v>3595</v>
      </c>
      <c r="E34" s="64">
        <v>0.69599999999999995</v>
      </c>
      <c r="F34" s="64">
        <v>0.73099999999999998</v>
      </c>
      <c r="G34" s="64">
        <v>0.626</v>
      </c>
      <c r="H34" s="64">
        <v>0.51</v>
      </c>
      <c r="I34" s="64">
        <v>0.90500000000000003</v>
      </c>
      <c r="J34" s="64">
        <v>1.1140000000000001</v>
      </c>
      <c r="K34" s="3">
        <f t="shared" si="30"/>
        <v>0.18590000000000001</v>
      </c>
      <c r="L34" s="2">
        <f t="shared" si="17"/>
        <v>6</v>
      </c>
      <c r="M34" s="19">
        <f t="shared" si="31"/>
        <v>0.94956666666666667</v>
      </c>
      <c r="N34" s="57">
        <f t="shared" si="2"/>
        <v>0.94956666666666667</v>
      </c>
      <c r="O34" s="45">
        <f t="shared" si="18"/>
        <v>0</v>
      </c>
      <c r="P34" t="str">
        <f t="shared" si="19"/>
        <v>✔</v>
      </c>
      <c r="Q34" t="str">
        <f t="shared" si="20"/>
        <v>✖</v>
      </c>
      <c r="S34" s="16" t="str">
        <f t="shared" si="21"/>
        <v>24563595</v>
      </c>
      <c r="T34" s="10">
        <f>VLOOKUP(S34,Пропорции!$L:$S,2,0)</f>
        <v>6.0672195547795731E-2</v>
      </c>
      <c r="U34" s="6">
        <f>VLOOKUP(S34,Пропорции!$L:$S,3,0)</f>
        <v>8.3587952859013534E-2</v>
      </c>
      <c r="V34" s="6">
        <f>VLOOKUP(S34,Пропорции!$L:$S,4,0)</f>
        <v>0.11654299432562201</v>
      </c>
      <c r="W34" s="6">
        <f>VLOOKUP(S34,Пропорции!$L:$S,5,0)</f>
        <v>9.3627237014404188E-2</v>
      </c>
      <c r="X34" s="6">
        <f>VLOOKUP(S34,Пропорции!$L:$S,6,0)</f>
        <v>0.24814491488432999</v>
      </c>
      <c r="Y34" s="6">
        <f>VLOOKUP(S34,Пропорции!$L:$S,7,0)</f>
        <v>0.14185945002182454</v>
      </c>
      <c r="Z34" s="48">
        <f>VLOOKUP(S34,Пропорции!$L:$S,8,0)</f>
        <v>0.25578350065473593</v>
      </c>
      <c r="AA34" s="18">
        <f t="shared" si="22"/>
        <v>5.7612294485668569E-2</v>
      </c>
      <c r="AB34" s="19">
        <f t="shared" si="23"/>
        <v>7.9372333769823958E-2</v>
      </c>
      <c r="AC34" s="19">
        <f t="shared" si="24"/>
        <v>0.11066534264513314</v>
      </c>
      <c r="AD34" s="19">
        <f t="shared" si="25"/>
        <v>8.8905303360977739E-2</v>
      </c>
      <c r="AE34" s="19">
        <f t="shared" si="26"/>
        <v>0.23563013967699695</v>
      </c>
      <c r="AF34" s="19">
        <f t="shared" si="27"/>
        <v>0.13470500509239053</v>
      </c>
      <c r="AG34" s="59">
        <f t="shared" si="28"/>
        <v>0.24288348610504876</v>
      </c>
      <c r="AH34" s="60">
        <f t="shared" si="29"/>
        <v>0.94977390513603954</v>
      </c>
    </row>
    <row r="35" spans="1:34" customFormat="1" ht="12" customHeight="1" x14ac:dyDescent="0.25">
      <c r="A35" s="42" t="str">
        <f t="shared" si="15"/>
        <v>24564329</v>
      </c>
      <c r="B35" s="63">
        <v>2</v>
      </c>
      <c r="C35" s="63">
        <v>2456</v>
      </c>
      <c r="D35" s="63">
        <v>4329</v>
      </c>
      <c r="E35" s="64">
        <v>0.47599999999999998</v>
      </c>
      <c r="F35" s="64">
        <v>0.186</v>
      </c>
      <c r="G35" s="64">
        <v>0.41799999999999998</v>
      </c>
      <c r="H35" s="64">
        <v>0.40600000000000003</v>
      </c>
      <c r="I35" s="64">
        <v>0.19700000000000001</v>
      </c>
      <c r="J35" s="64">
        <v>0.51</v>
      </c>
      <c r="K35" s="3">
        <f t="shared" si="30"/>
        <v>6.7000000000000072E-3</v>
      </c>
      <c r="L35" s="2">
        <f t="shared" si="17"/>
        <v>6</v>
      </c>
      <c r="M35" s="19">
        <f t="shared" si="31"/>
        <v>0.37219999999999992</v>
      </c>
      <c r="N35" s="57">
        <f t="shared" si="2"/>
        <v>0.37219999999999992</v>
      </c>
      <c r="O35" s="45">
        <f t="shared" si="18"/>
        <v>0</v>
      </c>
      <c r="P35" t="str">
        <f t="shared" si="19"/>
        <v>✔</v>
      </c>
      <c r="Q35" t="str">
        <f t="shared" si="20"/>
        <v>✔</v>
      </c>
      <c r="S35" s="16" t="str">
        <f t="shared" si="21"/>
        <v>24564329</v>
      </c>
      <c r="T35" s="10">
        <f>VLOOKUP(S35,Пропорции!$L:$S,2,0)</f>
        <v>0.30155109489051096</v>
      </c>
      <c r="U35" s="6">
        <f>VLOOKUP(S35,Пропорции!$L:$S,3,0)</f>
        <v>7.3905109489051088E-2</v>
      </c>
      <c r="V35" s="6">
        <f>VLOOKUP(S35,Пропорции!$L:$S,4,0)</f>
        <v>0.22764598540145983</v>
      </c>
      <c r="W35" s="6">
        <f>VLOOKUP(S35,Пропорции!$L:$S,5,0)</f>
        <v>4.7445255474452552E-2</v>
      </c>
      <c r="X35" s="6">
        <f>VLOOKUP(S35,Пропорции!$L:$S,6,0)</f>
        <v>0.34397810218978098</v>
      </c>
      <c r="Y35" s="6">
        <f>VLOOKUP(S35,Пропорции!$L:$S,7,0)</f>
        <v>5.4744525547445249E-3</v>
      </c>
      <c r="Z35" s="48">
        <f>VLOOKUP(S35,Пропорции!$L:$S,8,0)</f>
        <v>0</v>
      </c>
      <c r="AA35" s="18">
        <f t="shared" si="22"/>
        <v>0.11223731751824816</v>
      </c>
      <c r="AB35" s="19">
        <f t="shared" si="23"/>
        <v>2.7507481751824808E-2</v>
      </c>
      <c r="AC35" s="19">
        <f t="shared" si="24"/>
        <v>8.4729835766423331E-2</v>
      </c>
      <c r="AD35" s="19">
        <f t="shared" si="25"/>
        <v>1.7659124087591235E-2</v>
      </c>
      <c r="AE35" s="19">
        <f t="shared" si="26"/>
        <v>0.12802864963503646</v>
      </c>
      <c r="AF35" s="19">
        <f t="shared" si="27"/>
        <v>2.0375912408759117E-3</v>
      </c>
      <c r="AG35" s="59">
        <f t="shared" si="28"/>
        <v>0</v>
      </c>
      <c r="AH35" s="60">
        <f t="shared" si="29"/>
        <v>0.37219999999999992</v>
      </c>
    </row>
    <row r="36" spans="1:34" customFormat="1" ht="12" customHeight="1" x14ac:dyDescent="0.25">
      <c r="A36" s="42" t="str">
        <f t="shared" si="15"/>
        <v>24565440</v>
      </c>
      <c r="B36" s="63">
        <v>2</v>
      </c>
      <c r="C36" s="63">
        <v>2456</v>
      </c>
      <c r="D36" s="63">
        <v>5440</v>
      </c>
      <c r="E36" s="64">
        <v>9.6859999999999999</v>
      </c>
      <c r="F36" s="64">
        <v>11.82</v>
      </c>
      <c r="G36" s="64">
        <v>9.93</v>
      </c>
      <c r="H36" s="64">
        <v>6.6929999999999996</v>
      </c>
      <c r="I36" s="64">
        <v>10.590999999999999</v>
      </c>
      <c r="J36" s="64">
        <v>5.649</v>
      </c>
      <c r="K36" s="3">
        <f t="shared" si="30"/>
        <v>-0.89449999999999985</v>
      </c>
      <c r="L36" s="2">
        <f t="shared" si="17"/>
        <v>6</v>
      </c>
      <c r="M36" s="19">
        <f t="shared" si="31"/>
        <v>8.1670000000000016</v>
      </c>
      <c r="N36" s="57">
        <f t="shared" si="2"/>
        <v>8.1670000000000016</v>
      </c>
      <c r="O36" s="45">
        <f t="shared" si="18"/>
        <v>0</v>
      </c>
      <c r="P36" t="str">
        <f t="shared" si="19"/>
        <v>✔</v>
      </c>
      <c r="Q36" t="str">
        <f t="shared" si="20"/>
        <v>✖</v>
      </c>
      <c r="S36" s="16" t="str">
        <f t="shared" si="21"/>
        <v>24565440</v>
      </c>
      <c r="T36" s="10">
        <f>VLOOKUP(S36,Пропорции!$L:$S,2,0)</f>
        <v>0.15277088046497084</v>
      </c>
      <c r="U36" s="6">
        <f>VLOOKUP(S36,Пропорции!$L:$S,3,0)</f>
        <v>0.13334804760065477</v>
      </c>
      <c r="V36" s="6">
        <f>VLOOKUP(S36,Пропорции!$L:$S,4,0)</f>
        <v>0.11521271312696574</v>
      </c>
      <c r="W36" s="6">
        <f>VLOOKUP(S36,Пропорции!$L:$S,5,0)</f>
        <v>0.12245948978278064</v>
      </c>
      <c r="X36" s="6">
        <f>VLOOKUP(S36,Пропорции!$L:$S,6,0)</f>
        <v>0.10796593647115084</v>
      </c>
      <c r="Y36" s="6">
        <f>VLOOKUP(S36,Пропорции!$L:$S,7,0)</f>
        <v>0.28909856719821958</v>
      </c>
      <c r="Z36" s="48">
        <f>VLOOKUP(S36,Пропорции!$L:$S,8,0)</f>
        <v>7.9162758189409405E-2</v>
      </c>
      <c r="AA36" s="18">
        <f t="shared" si="22"/>
        <v>1.2476797807574171</v>
      </c>
      <c r="AB36" s="19">
        <f t="shared" si="23"/>
        <v>1.0890535047545478</v>
      </c>
      <c r="AC36" s="19">
        <f t="shared" si="24"/>
        <v>0.94094222810792938</v>
      </c>
      <c r="AD36" s="19">
        <f t="shared" si="25"/>
        <v>1.0001266530559696</v>
      </c>
      <c r="AE36" s="19">
        <f t="shared" si="26"/>
        <v>0.88175780315988905</v>
      </c>
      <c r="AF36" s="19">
        <f t="shared" si="27"/>
        <v>2.3610679983078597</v>
      </c>
      <c r="AG36" s="59">
        <f t="shared" si="28"/>
        <v>0.64652224613290676</v>
      </c>
      <c r="AH36" s="60">
        <f t="shared" si="29"/>
        <v>8.1671502142765195</v>
      </c>
    </row>
    <row r="37" spans="1:34" customFormat="1" ht="12" customHeight="1" x14ac:dyDescent="0.25">
      <c r="A37" s="42" t="str">
        <f t="shared" si="15"/>
        <v>24565770</v>
      </c>
      <c r="B37" s="63">
        <v>2</v>
      </c>
      <c r="C37" s="63">
        <v>2456</v>
      </c>
      <c r="D37" s="63">
        <v>5770</v>
      </c>
      <c r="E37" s="64">
        <v>10.984999999999999</v>
      </c>
      <c r="F37" s="64">
        <v>2.3199999999999998</v>
      </c>
      <c r="G37" s="64">
        <v>3.944</v>
      </c>
      <c r="H37" s="64">
        <v>1.415</v>
      </c>
      <c r="I37" s="64">
        <v>0.92800000000000005</v>
      </c>
      <c r="J37" s="64">
        <v>1.23</v>
      </c>
      <c r="K37" s="3">
        <f t="shared" si="30"/>
        <v>-0.86289999999999989</v>
      </c>
      <c r="L37" s="2">
        <f t="shared" si="17"/>
        <v>6</v>
      </c>
      <c r="M37" s="19">
        <f t="shared" si="31"/>
        <v>2.6074333333333333</v>
      </c>
      <c r="N37" s="57">
        <f t="shared" si="2"/>
        <v>2.6074333333333333</v>
      </c>
      <c r="O37" s="45">
        <f t="shared" si="18"/>
        <v>0</v>
      </c>
      <c r="P37" t="str">
        <f t="shared" si="19"/>
        <v>✔</v>
      </c>
      <c r="Q37" t="str">
        <f t="shared" si="20"/>
        <v>✖</v>
      </c>
      <c r="S37" s="16" t="str">
        <f t="shared" si="21"/>
        <v>24565770</v>
      </c>
      <c r="T37" s="10">
        <f>VLOOKUP(S37,Пропорции!$L:$S,2,0)</f>
        <v>0.12645279031793297</v>
      </c>
      <c r="U37" s="6">
        <f>VLOOKUP(S37,Пропорции!$L:$S,3,0)</f>
        <v>0.11531072903659591</v>
      </c>
      <c r="V37" s="6">
        <f>VLOOKUP(S37,Пропорции!$L:$S,4,0)</f>
        <v>0.11756795696859092</v>
      </c>
      <c r="W37" s="6">
        <f>VLOOKUP(S37,Пропорции!$L:$S,5,0)</f>
        <v>0.11362981461915282</v>
      </c>
      <c r="X37" s="6">
        <f>VLOOKUP(S37,Пропорции!$L:$S,6,0)</f>
        <v>0.37993468446835077</v>
      </c>
      <c r="Y37" s="6">
        <f>VLOOKUP(S37,Пропорции!$L:$S,7,0)</f>
        <v>5.791950821246758E-2</v>
      </c>
      <c r="Z37" s="48">
        <f>VLOOKUP(S37,Пропорции!$L:$S,8,0)</f>
        <v>8.9136490250696393E-2</v>
      </c>
      <c r="AA37" s="18">
        <f t="shared" si="22"/>
        <v>0.32971722056798902</v>
      </c>
      <c r="AB37" s="19">
        <f t="shared" si="23"/>
        <v>0.30066503858098803</v>
      </c>
      <c r="AC37" s="19">
        <f t="shared" si="24"/>
        <v>0.30655060993180289</v>
      </c>
      <c r="AD37" s="19">
        <f t="shared" si="25"/>
        <v>0.29628216629846638</v>
      </c>
      <c r="AE37" s="19">
        <f t="shared" si="26"/>
        <v>0.9906543607722601</v>
      </c>
      <c r="AF37" s="19">
        <f t="shared" si="27"/>
        <v>0.15102125636346173</v>
      </c>
      <c r="AG37" s="59">
        <f t="shared" si="28"/>
        <v>0.23241745589600746</v>
      </c>
      <c r="AH37" s="60">
        <f t="shared" si="29"/>
        <v>2.6073081084109755</v>
      </c>
    </row>
    <row r="38" spans="1:34" customFormat="1" ht="12" customHeight="1" x14ac:dyDescent="0.25">
      <c r="A38" s="42" t="str">
        <f t="shared" si="15"/>
        <v>24565917</v>
      </c>
      <c r="B38" s="63">
        <v>2</v>
      </c>
      <c r="C38" s="63">
        <v>2456</v>
      </c>
      <c r="D38" s="63">
        <v>5917</v>
      </c>
      <c r="E38" s="64">
        <v>3.109</v>
      </c>
      <c r="F38" s="64">
        <v>1.5309999999999999</v>
      </c>
      <c r="G38" s="64">
        <v>1.9950000000000001</v>
      </c>
      <c r="H38" s="64">
        <v>2.5169999999999999</v>
      </c>
      <c r="I38" s="64">
        <v>3.5379999999999998</v>
      </c>
      <c r="J38" s="64">
        <v>4.327</v>
      </c>
      <c r="K38" s="3">
        <f t="shared" si="30"/>
        <v>0.80169999999999986</v>
      </c>
      <c r="L38" s="2">
        <f t="shared" si="17"/>
        <v>6</v>
      </c>
      <c r="M38" s="19">
        <f t="shared" si="31"/>
        <v>3.6378666666666666</v>
      </c>
      <c r="N38" s="57">
        <f t="shared" si="2"/>
        <v>3.6378666666666666</v>
      </c>
      <c r="O38" s="45">
        <f t="shared" si="18"/>
        <v>0</v>
      </c>
      <c r="P38" t="str">
        <f t="shared" si="19"/>
        <v>✔</v>
      </c>
      <c r="Q38" t="str">
        <f t="shared" si="20"/>
        <v>✖</v>
      </c>
      <c r="S38" s="16" t="str">
        <f t="shared" si="21"/>
        <v>24565917</v>
      </c>
      <c r="T38" s="10">
        <f>VLOOKUP(S38,Пропорции!$L:$S,2,0)</f>
        <v>7.5689016865487457E-2</v>
      </c>
      <c r="U38" s="6">
        <f>VLOOKUP(S38,Пропорции!$L:$S,3,0)</f>
        <v>0.20314979138508549</v>
      </c>
      <c r="V38" s="6">
        <f>VLOOKUP(S38,Пропорции!$L:$S,4,0)</f>
        <v>0.29723217958512077</v>
      </c>
      <c r="W38" s="6">
        <f>VLOOKUP(S38,Пропорции!$L:$S,5,0)</f>
        <v>3.3378386319562789E-2</v>
      </c>
      <c r="X38" s="6">
        <f>VLOOKUP(S38,Пропорции!$L:$S,6,0)</f>
        <v>0.22359992948228244</v>
      </c>
      <c r="Y38" s="6">
        <f>VLOOKUP(S38,Пропорции!$L:$S,7,0)</f>
        <v>0.16700946112710818</v>
      </c>
      <c r="Z38" s="48">
        <f>VLOOKUP(S38,Пропорции!$L:$S,8,0)</f>
        <v>0</v>
      </c>
      <c r="AA38" s="18">
        <f t="shared" si="22"/>
        <v>0.27534655148772796</v>
      </c>
      <c r="AB38" s="19">
        <f t="shared" si="23"/>
        <v>0.73903185442008967</v>
      </c>
      <c r="AC38" s="19">
        <f t="shared" si="24"/>
        <v>1.0812910383733914</v>
      </c>
      <c r="AD38" s="19">
        <f t="shared" si="25"/>
        <v>0.12142611897906015</v>
      </c>
      <c r="AE38" s="19">
        <f t="shared" si="26"/>
        <v>0.81342673013261257</v>
      </c>
      <c r="AF38" s="19">
        <f t="shared" si="27"/>
        <v>0.60755815165226923</v>
      </c>
      <c r="AG38" s="59">
        <f t="shared" si="28"/>
        <v>0</v>
      </c>
      <c r="AH38" s="60">
        <f t="shared" si="29"/>
        <v>3.6380804450451514</v>
      </c>
    </row>
    <row r="39" spans="1:34" customFormat="1" ht="12" customHeight="1" x14ac:dyDescent="0.25">
      <c r="A39" s="42" t="str">
        <f t="shared" si="15"/>
        <v>24566724</v>
      </c>
      <c r="B39" s="63">
        <v>2</v>
      </c>
      <c r="C39" s="63">
        <v>2456</v>
      </c>
      <c r="D39" s="63">
        <v>6724</v>
      </c>
      <c r="E39" s="64">
        <v>9.2999999999999999E-2</v>
      </c>
      <c r="F39" s="64">
        <v>4.5999999999999999E-2</v>
      </c>
      <c r="G39" s="64">
        <v>1.2E-2</v>
      </c>
      <c r="H39" s="64">
        <v>5.8000000000000003E-2</v>
      </c>
      <c r="I39" s="64">
        <v>5.8000000000000003E-2</v>
      </c>
      <c r="J39" s="64">
        <v>3.5000000000000003E-2</v>
      </c>
      <c r="K39" s="3">
        <f t="shared" si="30"/>
        <v>6.899999999999999E-3</v>
      </c>
      <c r="L39" s="2">
        <f t="shared" si="17"/>
        <v>6</v>
      </c>
      <c r="M39" s="19">
        <f t="shared" si="31"/>
        <v>5.7233333333333337E-2</v>
      </c>
      <c r="N39" s="57">
        <f t="shared" si="2"/>
        <v>5.7233333333333337E-2</v>
      </c>
      <c r="O39" s="45">
        <f t="shared" si="18"/>
        <v>0</v>
      </c>
      <c r="P39" t="str">
        <f t="shared" si="19"/>
        <v>✔</v>
      </c>
      <c r="Q39" t="str">
        <f t="shared" si="20"/>
        <v>✔</v>
      </c>
      <c r="S39" s="16" t="str">
        <f t="shared" si="21"/>
        <v>24566724</v>
      </c>
      <c r="T39" s="10">
        <f>VLOOKUP(S39,Пропорции!$L:$S,2,0)</f>
        <v>0.23178807947019869</v>
      </c>
      <c r="U39" s="6">
        <f>VLOOKUP(S39,Пропорции!$L:$S,3,0)</f>
        <v>0.19205298013245034</v>
      </c>
      <c r="V39" s="6">
        <f>VLOOKUP(S39,Пропорции!$L:$S,4,0)</f>
        <v>7.6158940397350994E-2</v>
      </c>
      <c r="W39" s="6">
        <f>VLOOKUP(S39,Пропорции!$L:$S,5,0)</f>
        <v>0.30794701986754969</v>
      </c>
      <c r="X39" s="6">
        <f>VLOOKUP(S39,Пропорции!$L:$S,6,0)</f>
        <v>0</v>
      </c>
      <c r="Y39" s="6">
        <f>VLOOKUP(S39,Пропорции!$L:$S,7,0)</f>
        <v>0.19205298013245034</v>
      </c>
      <c r="Z39" s="48">
        <f>VLOOKUP(S39,Пропорции!$L:$S,8,0)</f>
        <v>0</v>
      </c>
      <c r="AA39" s="18">
        <f t="shared" si="22"/>
        <v>1.3266004415011039E-2</v>
      </c>
      <c r="AB39" s="19">
        <f t="shared" si="23"/>
        <v>1.0991832229580575E-2</v>
      </c>
      <c r="AC39" s="19">
        <f t="shared" si="24"/>
        <v>4.3588300220750555E-3</v>
      </c>
      <c r="AD39" s="19">
        <f t="shared" si="25"/>
        <v>1.7624834437086095E-2</v>
      </c>
      <c r="AE39" s="19">
        <f t="shared" si="26"/>
        <v>0</v>
      </c>
      <c r="AF39" s="19">
        <f t="shared" si="27"/>
        <v>1.0991832229580575E-2</v>
      </c>
      <c r="AG39" s="59">
        <f t="shared" si="28"/>
        <v>0</v>
      </c>
      <c r="AH39" s="60">
        <f t="shared" si="29"/>
        <v>5.7233333333333337E-2</v>
      </c>
    </row>
    <row r="40" spans="1:34" customFormat="1" ht="12" customHeight="1" x14ac:dyDescent="0.25">
      <c r="A40" s="42" t="str">
        <f t="shared" si="15"/>
        <v>24571074</v>
      </c>
      <c r="B40" s="63">
        <v>2</v>
      </c>
      <c r="C40" s="63">
        <v>2457</v>
      </c>
      <c r="D40" s="63">
        <v>1074</v>
      </c>
      <c r="E40" s="64">
        <v>1.2E-2</v>
      </c>
      <c r="F40" s="64">
        <v>0.104</v>
      </c>
      <c r="G40" s="64">
        <v>0.104</v>
      </c>
      <c r="H40" s="64">
        <v>0.59199999999999997</v>
      </c>
      <c r="I40" s="64">
        <v>0.52200000000000002</v>
      </c>
      <c r="J40" s="64">
        <v>0.499</v>
      </c>
      <c r="K40" s="3">
        <f t="shared" si="30"/>
        <v>0.11150000000000002</v>
      </c>
      <c r="L40" s="2">
        <f t="shared" si="17"/>
        <v>6</v>
      </c>
      <c r="M40" s="19">
        <f t="shared" si="31"/>
        <v>0.41700000000000004</v>
      </c>
      <c r="N40" s="57">
        <f t="shared" si="2"/>
        <v>0.41700000000000004</v>
      </c>
      <c r="O40" s="45">
        <f t="shared" si="18"/>
        <v>0</v>
      </c>
      <c r="P40" t="str">
        <f t="shared" si="19"/>
        <v>✔</v>
      </c>
      <c r="Q40" t="str">
        <f t="shared" si="20"/>
        <v>✔</v>
      </c>
      <c r="S40" s="16" t="str">
        <f t="shared" si="21"/>
        <v>24571074</v>
      </c>
      <c r="T40" s="10">
        <f>VLOOKUP(S40,Пропорции!$L:$S,2,0)</f>
        <v>0.19639934533551553</v>
      </c>
      <c r="U40" s="6">
        <f>VLOOKUP(S40,Пропорции!$L:$S,3,0)</f>
        <v>0</v>
      </c>
      <c r="V40" s="6">
        <f>VLOOKUP(S40,Пропорции!$L:$S,4,0)</f>
        <v>0.32296781232951444</v>
      </c>
      <c r="W40" s="6">
        <f>VLOOKUP(S40,Пропорции!$L:$S,5,0)</f>
        <v>0.1391162029459902</v>
      </c>
      <c r="X40" s="6">
        <f>VLOOKUP(S40,Пропорции!$L:$S,6,0)</f>
        <v>0.14566284779050737</v>
      </c>
      <c r="Y40" s="6">
        <f>VLOOKUP(S40,Пропорции!$L:$S,7,0)</f>
        <v>0.19639934533551553</v>
      </c>
      <c r="Z40" s="48">
        <f>VLOOKUP(S40,Пропорции!$L:$S,8,0)</f>
        <v>0</v>
      </c>
      <c r="AA40" s="18">
        <f t="shared" si="22"/>
        <v>8.1898527004909988E-2</v>
      </c>
      <c r="AB40" s="19">
        <f t="shared" si="23"/>
        <v>0</v>
      </c>
      <c r="AC40" s="19">
        <f t="shared" si="24"/>
        <v>0.13467757774140754</v>
      </c>
      <c r="AD40" s="19">
        <f t="shared" si="25"/>
        <v>5.8011456628477918E-2</v>
      </c>
      <c r="AE40" s="19">
        <f t="shared" si="26"/>
        <v>6.0741407528641579E-2</v>
      </c>
      <c r="AF40" s="19">
        <f t="shared" si="27"/>
        <v>8.1898527004909988E-2</v>
      </c>
      <c r="AG40" s="59">
        <f t="shared" si="28"/>
        <v>0</v>
      </c>
      <c r="AH40" s="60">
        <f t="shared" si="29"/>
        <v>0.41722749590834707</v>
      </c>
    </row>
    <row r="41" spans="1:34" customFormat="1" ht="12" customHeight="1" x14ac:dyDescent="0.25">
      <c r="A41" s="42" t="str">
        <f t="shared" si="15"/>
        <v>24573075</v>
      </c>
      <c r="B41" s="63">
        <v>2</v>
      </c>
      <c r="C41" s="63">
        <v>2457</v>
      </c>
      <c r="D41" s="63">
        <v>3075</v>
      </c>
      <c r="E41" s="64">
        <v>4.5999999999999999E-2</v>
      </c>
      <c r="F41" s="65">
        <v>0</v>
      </c>
      <c r="G41" s="64">
        <v>1.2E-2</v>
      </c>
      <c r="H41" s="64">
        <v>4.5999999999999999E-2</v>
      </c>
      <c r="I41" s="64">
        <v>0.38300000000000001</v>
      </c>
      <c r="J41" s="65">
        <v>0</v>
      </c>
      <c r="K41" s="3">
        <f t="shared" si="30"/>
        <v>3.0099999999999998E-2</v>
      </c>
      <c r="L41" s="2">
        <f t="shared" si="17"/>
        <v>4</v>
      </c>
      <c r="M41" s="19">
        <f t="shared" si="31"/>
        <v>0.15184999999999998</v>
      </c>
      <c r="N41" s="57">
        <f t="shared" si="2"/>
        <v>0.15184999999999998</v>
      </c>
      <c r="O41" s="45">
        <f t="shared" si="18"/>
        <v>0</v>
      </c>
      <c r="P41" t="str">
        <f t="shared" si="19"/>
        <v>✖</v>
      </c>
      <c r="Q41" t="str">
        <f t="shared" si="20"/>
        <v>✔</v>
      </c>
      <c r="S41" s="16" t="str">
        <f t="shared" si="21"/>
        <v>24573075</v>
      </c>
      <c r="T41" s="10">
        <f>VLOOKUP(S41,Пропорции!$L:$S,2,0)</f>
        <v>0.14373716632443534</v>
      </c>
      <c r="U41" s="6">
        <f>VLOOKUP(S41,Пропорции!$L:$S,3,0)</f>
        <v>0</v>
      </c>
      <c r="V41" s="6">
        <f>VLOOKUP(S41,Пропорции!$L:$S,4,0)</f>
        <v>0.26283367556468173</v>
      </c>
      <c r="W41" s="6">
        <f>VLOOKUP(S41,Пропорции!$L:$S,5,0)</f>
        <v>0.23819301848049282</v>
      </c>
      <c r="X41" s="6">
        <f>VLOOKUP(S41,Пропорции!$L:$S,6,0)</f>
        <v>0.35728952772073919</v>
      </c>
      <c r="Y41" s="6">
        <f>VLOOKUP(S41,Пропорции!$L:$S,7,0)</f>
        <v>0</v>
      </c>
      <c r="Z41" s="48">
        <f>VLOOKUP(S41,Пропорции!$L:$S,8,0)</f>
        <v>0</v>
      </c>
      <c r="AA41" s="18">
        <f t="shared" si="22"/>
        <v>2.1826488706365506E-2</v>
      </c>
      <c r="AB41" s="19">
        <f t="shared" si="23"/>
        <v>0</v>
      </c>
      <c r="AC41" s="19">
        <f t="shared" si="24"/>
        <v>3.9911293634496921E-2</v>
      </c>
      <c r="AD41" s="19">
        <f t="shared" si="25"/>
        <v>3.616960985626283E-2</v>
      </c>
      <c r="AE41" s="19">
        <f t="shared" si="26"/>
        <v>5.4254414784394238E-2</v>
      </c>
      <c r="AF41" s="19">
        <f t="shared" si="27"/>
        <v>0</v>
      </c>
      <c r="AG41" s="59">
        <f t="shared" si="28"/>
        <v>0</v>
      </c>
      <c r="AH41" s="60">
        <f t="shared" si="29"/>
        <v>0.15216180698151949</v>
      </c>
    </row>
    <row r="42" spans="1:34" customFormat="1" ht="12" customHeight="1" x14ac:dyDescent="0.25">
      <c r="A42" s="42" t="str">
        <f t="shared" si="15"/>
        <v>24573595</v>
      </c>
      <c r="B42" s="63">
        <v>2</v>
      </c>
      <c r="C42" s="63">
        <v>2457</v>
      </c>
      <c r="D42" s="63">
        <v>3595</v>
      </c>
      <c r="E42" s="64">
        <v>7.0000000000000007E-2</v>
      </c>
      <c r="F42" s="64">
        <v>5.8000000000000003E-2</v>
      </c>
      <c r="G42" s="64">
        <v>2.3E-2</v>
      </c>
      <c r="H42" s="65">
        <v>0</v>
      </c>
      <c r="I42" s="64">
        <v>2.3E-2</v>
      </c>
      <c r="J42" s="64">
        <v>0.128</v>
      </c>
      <c r="K42" s="3">
        <f t="shared" si="30"/>
        <v>3.3800000000000011E-2</v>
      </c>
      <c r="L42" s="2">
        <f t="shared" si="17"/>
        <v>5</v>
      </c>
      <c r="M42" s="19">
        <f t="shared" si="31"/>
        <v>9.4200000000000006E-2</v>
      </c>
      <c r="N42" s="57">
        <f t="shared" si="2"/>
        <v>9.4200000000000006E-2</v>
      </c>
      <c r="O42" s="45">
        <f t="shared" si="18"/>
        <v>0</v>
      </c>
      <c r="P42" t="str">
        <f t="shared" si="19"/>
        <v>✖</v>
      </c>
      <c r="Q42" t="str">
        <f t="shared" si="20"/>
        <v>✔</v>
      </c>
      <c r="S42" s="16" t="str">
        <f t="shared" si="21"/>
        <v>24573595</v>
      </c>
      <c r="T42" s="10">
        <f>VLOOKUP(S42,Пропорции!$L:$S,2,0)</f>
        <v>0.15231788079470199</v>
      </c>
      <c r="U42" s="6">
        <f>VLOOKUP(S42,Пропорции!$L:$S,3,0)</f>
        <v>0</v>
      </c>
      <c r="V42" s="6">
        <f>VLOOKUP(S42,Пропорции!$L:$S,4,0)</f>
        <v>0.23178807947019869</v>
      </c>
      <c r="W42" s="6">
        <f>VLOOKUP(S42,Пропорции!$L:$S,5,0)</f>
        <v>7.6158940397350994E-2</v>
      </c>
      <c r="X42" s="6">
        <f>VLOOKUP(S42,Пропорции!$L:$S,6,0)</f>
        <v>0.23178807947019869</v>
      </c>
      <c r="Y42" s="6">
        <f>VLOOKUP(S42,Пропорции!$L:$S,7,0)</f>
        <v>7.6158940397350994E-2</v>
      </c>
      <c r="Z42" s="48">
        <f>VLOOKUP(S42,Пропорции!$L:$S,8,0)</f>
        <v>0.23178807947019869</v>
      </c>
      <c r="AA42" s="18">
        <f t="shared" si="22"/>
        <v>1.4348344370860928E-2</v>
      </c>
      <c r="AB42" s="19">
        <f t="shared" si="23"/>
        <v>0</v>
      </c>
      <c r="AC42" s="19">
        <f t="shared" si="24"/>
        <v>2.1834437086092718E-2</v>
      </c>
      <c r="AD42" s="19">
        <f t="shared" si="25"/>
        <v>7.1741721854304639E-3</v>
      </c>
      <c r="AE42" s="19">
        <f t="shared" si="26"/>
        <v>2.1834437086092718E-2</v>
      </c>
      <c r="AF42" s="19">
        <f t="shared" si="27"/>
        <v>7.1741721854304639E-3</v>
      </c>
      <c r="AG42" s="59">
        <f t="shared" si="28"/>
        <v>2.1834437086092718E-2</v>
      </c>
      <c r="AH42" s="60">
        <f t="shared" si="29"/>
        <v>9.4200000000000006E-2</v>
      </c>
    </row>
    <row r="43" spans="1:34" customFormat="1" ht="12" customHeight="1" x14ac:dyDescent="0.25">
      <c r="A43" s="42" t="str">
        <f t="shared" si="15"/>
        <v>24575440</v>
      </c>
      <c r="B43" s="63">
        <v>2</v>
      </c>
      <c r="C43" s="63">
        <v>2457</v>
      </c>
      <c r="D43" s="63">
        <v>5440</v>
      </c>
      <c r="E43" s="64">
        <v>9.9529999999999994</v>
      </c>
      <c r="F43" s="64">
        <v>9.8949999999999996</v>
      </c>
      <c r="G43" s="64">
        <v>7.25</v>
      </c>
      <c r="H43" s="64">
        <v>8.7119999999999997</v>
      </c>
      <c r="I43" s="64">
        <v>8.3870000000000005</v>
      </c>
      <c r="J43" s="64">
        <v>8.8740000000000006</v>
      </c>
      <c r="K43" s="3">
        <f t="shared" si="30"/>
        <v>0.45470000000000016</v>
      </c>
      <c r="L43" s="2">
        <f t="shared" si="17"/>
        <v>6</v>
      </c>
      <c r="M43" s="19">
        <f t="shared" si="31"/>
        <v>9.2998666666666683</v>
      </c>
      <c r="N43" s="57">
        <f t="shared" si="2"/>
        <v>9.2998666666666683</v>
      </c>
      <c r="O43" s="45">
        <f t="shared" si="18"/>
        <v>0</v>
      </c>
      <c r="P43" t="str">
        <f t="shared" si="19"/>
        <v>✔</v>
      </c>
      <c r="Q43" t="str">
        <f t="shared" si="20"/>
        <v>✖</v>
      </c>
      <c r="S43" s="16" t="str">
        <f t="shared" si="21"/>
        <v>24575440</v>
      </c>
      <c r="T43" s="10">
        <f>VLOOKUP(S43,Пропорции!$L:$S,2,0)</f>
        <v>8.8957980026380251E-2</v>
      </c>
      <c r="U43" s="6">
        <f>VLOOKUP(S43,Пропорции!$L:$S,3,0)</f>
        <v>0.16436781609195403</v>
      </c>
      <c r="V43" s="6">
        <f>VLOOKUP(S43,Пропорции!$L:$S,4,0)</f>
        <v>6.7533446391558324E-2</v>
      </c>
      <c r="W43" s="6">
        <f>VLOOKUP(S43,Пропорции!$L:$S,5,0)</f>
        <v>0.3466742038816657</v>
      </c>
      <c r="X43" s="6">
        <f>VLOOKUP(S43,Пропорции!$L:$S,6,0)</f>
        <v>7.8688524590163941E-2</v>
      </c>
      <c r="Y43" s="6">
        <f>VLOOKUP(S43,Пропорции!$L:$S,7,0)</f>
        <v>0.14622197098172224</v>
      </c>
      <c r="Z43" s="48">
        <f>VLOOKUP(S43,Пропорции!$L:$S,8,0)</f>
        <v>0.10753721499905784</v>
      </c>
      <c r="AA43" s="18">
        <f t="shared" si="22"/>
        <v>0.82729735318133302</v>
      </c>
      <c r="AB43" s="19">
        <f t="shared" si="23"/>
        <v>1.5285987739463605</v>
      </c>
      <c r="AC43" s="19">
        <f t="shared" si="24"/>
        <v>0.6280520469819737</v>
      </c>
      <c r="AD43" s="19">
        <f t="shared" si="25"/>
        <v>3.2240238728723072</v>
      </c>
      <c r="AE43" s="19">
        <f t="shared" si="26"/>
        <v>0.73179278688524607</v>
      </c>
      <c r="AF43" s="19">
        <f t="shared" si="27"/>
        <v>1.3598448338672195</v>
      </c>
      <c r="AG43" s="59">
        <f t="shared" si="28"/>
        <v>1.000081761195905</v>
      </c>
      <c r="AH43" s="60">
        <f t="shared" si="29"/>
        <v>9.2996914289303447</v>
      </c>
    </row>
    <row r="44" spans="1:34" customFormat="1" ht="12" customHeight="1" x14ac:dyDescent="0.25">
      <c r="A44" s="42" t="str">
        <f t="shared" si="15"/>
        <v>24575917</v>
      </c>
      <c r="B44" s="63">
        <v>2</v>
      </c>
      <c r="C44" s="63">
        <v>2457</v>
      </c>
      <c r="D44" s="63">
        <v>5917</v>
      </c>
      <c r="E44" s="64">
        <v>1.728</v>
      </c>
      <c r="F44" s="64">
        <v>1.601</v>
      </c>
      <c r="G44" s="64">
        <v>1.38</v>
      </c>
      <c r="H44" s="64">
        <v>1.6819999999999999</v>
      </c>
      <c r="I44" s="64">
        <v>2.1110000000000002</v>
      </c>
      <c r="J44" s="64">
        <v>1.891</v>
      </c>
      <c r="K44" s="3">
        <f t="shared" si="30"/>
        <v>0.19620000000000007</v>
      </c>
      <c r="L44" s="2">
        <f t="shared" si="17"/>
        <v>6</v>
      </c>
      <c r="M44" s="19">
        <f t="shared" si="31"/>
        <v>1.928366666666667</v>
      </c>
      <c r="N44" s="57">
        <f t="shared" si="2"/>
        <v>1.928366666666667</v>
      </c>
      <c r="O44" s="45">
        <f t="shared" si="18"/>
        <v>0</v>
      </c>
      <c r="P44" t="str">
        <f t="shared" si="19"/>
        <v>✔</v>
      </c>
      <c r="Q44" t="str">
        <f t="shared" si="20"/>
        <v>✖</v>
      </c>
      <c r="S44" s="16" t="str">
        <f t="shared" si="21"/>
        <v>24575917</v>
      </c>
      <c r="T44" s="10">
        <f>VLOOKUP(S44,Пропорции!$L:$S,2,0)</f>
        <v>0.15739849913411583</v>
      </c>
      <c r="U44" s="6">
        <f>VLOOKUP(S44,Пропорции!$L:$S,3,0)</f>
        <v>0.15508947469694054</v>
      </c>
      <c r="V44" s="6">
        <f>VLOOKUP(S44,Пропорции!$L:$S,4,0)</f>
        <v>0.29238021935732156</v>
      </c>
      <c r="W44" s="6">
        <f>VLOOKUP(S44,Пропорции!$L:$S,5,0)</f>
        <v>7.1387338849336152E-2</v>
      </c>
      <c r="X44" s="6">
        <f>VLOOKUP(S44,Пропорции!$L:$S,6,0)</f>
        <v>0.19751779873003655</v>
      </c>
      <c r="Y44" s="6">
        <f>VLOOKUP(S44,Пропорции!$L:$S,7,0)</f>
        <v>0.1261304598807004</v>
      </c>
      <c r="Z44" s="48">
        <f>VLOOKUP(S44,Пропорции!$L:$S,8,0)</f>
        <v>0</v>
      </c>
      <c r="AA44" s="18">
        <f t="shared" si="22"/>
        <v>0.30352201911359122</v>
      </c>
      <c r="AB44" s="19">
        <f t="shared" si="23"/>
        <v>0.29906937335642364</v>
      </c>
      <c r="AC44" s="19">
        <f t="shared" si="24"/>
        <v>0.56381626900134707</v>
      </c>
      <c r="AD44" s="19">
        <f t="shared" si="25"/>
        <v>0.13766096465909822</v>
      </c>
      <c r="AE44" s="19">
        <f t="shared" si="26"/>
        <v>0.38088673914437821</v>
      </c>
      <c r="AF44" s="19">
        <f t="shared" si="27"/>
        <v>0.24322577448528002</v>
      </c>
      <c r="AG44" s="59">
        <f t="shared" si="28"/>
        <v>0</v>
      </c>
      <c r="AH44" s="60">
        <f t="shared" si="29"/>
        <v>1.9281811397601183</v>
      </c>
    </row>
    <row r="45" spans="1:34" customFormat="1" ht="12" customHeight="1" x14ac:dyDescent="0.25">
      <c r="A45" s="42" t="str">
        <f t="shared" si="15"/>
        <v>29571074</v>
      </c>
      <c r="B45" s="63">
        <v>2</v>
      </c>
      <c r="C45" s="63">
        <v>2957</v>
      </c>
      <c r="D45" s="63">
        <v>1074</v>
      </c>
      <c r="E45" s="64">
        <v>5.8000000000000003E-2</v>
      </c>
      <c r="F45" s="64">
        <v>0.128</v>
      </c>
      <c r="G45" s="64">
        <v>0.13900000000000001</v>
      </c>
      <c r="H45" s="64">
        <v>0.20899999999999999</v>
      </c>
      <c r="I45" s="64">
        <v>8.1000000000000003E-2</v>
      </c>
      <c r="J45" s="64">
        <v>1.2E-2</v>
      </c>
      <c r="K45" s="3">
        <f t="shared" si="30"/>
        <v>-5.0900000000000001E-2</v>
      </c>
      <c r="L45" s="2">
        <f t="shared" si="17"/>
        <v>6</v>
      </c>
      <c r="M45" s="19">
        <f t="shared" si="31"/>
        <v>5.3599999999999995E-2</v>
      </c>
      <c r="N45" s="57">
        <f t="shared" si="2"/>
        <v>5.3599999999999995E-2</v>
      </c>
      <c r="O45" s="45">
        <f t="shared" si="18"/>
        <v>0</v>
      </c>
      <c r="P45" t="str">
        <f t="shared" si="19"/>
        <v>✔</v>
      </c>
      <c r="Q45" t="str">
        <f t="shared" si="20"/>
        <v>✔</v>
      </c>
      <c r="S45" s="16" t="str">
        <f t="shared" si="21"/>
        <v>29571074</v>
      </c>
      <c r="T45" s="10">
        <f>VLOOKUP(S45,Пропорции!$L:$S,2,0)</f>
        <v>0.38977635782747605</v>
      </c>
      <c r="U45" s="6">
        <f>VLOOKUP(S45,Пропорции!$L:$S,3,0)</f>
        <v>0</v>
      </c>
      <c r="V45" s="6">
        <f>VLOOKUP(S45,Пропорции!$L:$S,4,0)</f>
        <v>0.25878594249201281</v>
      </c>
      <c r="W45" s="6">
        <f>VLOOKUP(S45,Пропорции!$L:$S,5,0)</f>
        <v>0.12939297124600641</v>
      </c>
      <c r="X45" s="6">
        <f>VLOOKUP(S45,Пропорции!$L:$S,6,0)</f>
        <v>9.2651757188498413E-2</v>
      </c>
      <c r="Y45" s="6">
        <f>VLOOKUP(S45,Пропорции!$L:$S,7,0)</f>
        <v>0.12939297124600641</v>
      </c>
      <c r="Z45" s="48">
        <f>VLOOKUP(S45,Пропорции!$L:$S,8,0)</f>
        <v>0</v>
      </c>
      <c r="AA45" s="18">
        <f t="shared" si="22"/>
        <v>2.0892012779552716E-2</v>
      </c>
      <c r="AB45" s="19">
        <f t="shared" si="23"/>
        <v>0</v>
      </c>
      <c r="AC45" s="19">
        <f t="shared" si="24"/>
        <v>1.3870926517571885E-2</v>
      </c>
      <c r="AD45" s="19">
        <f t="shared" si="25"/>
        <v>6.9354632587859425E-3</v>
      </c>
      <c r="AE45" s="19">
        <f t="shared" si="26"/>
        <v>4.9661341853035144E-3</v>
      </c>
      <c r="AF45" s="19">
        <f t="shared" si="27"/>
        <v>6.9354632587859425E-3</v>
      </c>
      <c r="AG45" s="59">
        <f t="shared" si="28"/>
        <v>0</v>
      </c>
      <c r="AH45" s="60">
        <f t="shared" si="29"/>
        <v>5.3599999999999995E-2</v>
      </c>
    </row>
    <row r="46" spans="1:34" customFormat="1" ht="12" customHeight="1" x14ac:dyDescent="0.25">
      <c r="A46" s="42" t="str">
        <f t="shared" si="15"/>
        <v>29573075</v>
      </c>
      <c r="B46" s="63">
        <v>2</v>
      </c>
      <c r="C46" s="63">
        <v>2957</v>
      </c>
      <c r="D46" s="63">
        <v>3075</v>
      </c>
      <c r="E46" s="64">
        <v>1.2E-2</v>
      </c>
      <c r="F46" s="65">
        <v>0</v>
      </c>
      <c r="G46" s="65">
        <v>0</v>
      </c>
      <c r="H46" s="65">
        <v>0</v>
      </c>
      <c r="I46" s="64">
        <v>2.3E-2</v>
      </c>
      <c r="J46" s="64">
        <v>4.5999999999999999E-2</v>
      </c>
      <c r="K46" s="3">
        <f t="shared" si="30"/>
        <v>1.6099999999999993E-2</v>
      </c>
      <c r="L46" s="2">
        <f t="shared" si="17"/>
        <v>3</v>
      </c>
      <c r="M46" s="19">
        <f t="shared" si="31"/>
        <v>4.3099999999999992E-2</v>
      </c>
      <c r="N46" s="57">
        <f t="shared" si="2"/>
        <v>4.3099999999999992E-2</v>
      </c>
      <c r="O46" s="45">
        <f t="shared" si="18"/>
        <v>0</v>
      </c>
      <c r="P46" t="str">
        <f t="shared" si="19"/>
        <v>✖</v>
      </c>
      <c r="Q46" t="str">
        <f t="shared" si="20"/>
        <v>✔</v>
      </c>
      <c r="S46" s="16" t="str">
        <f t="shared" si="21"/>
        <v>29573075</v>
      </c>
      <c r="T46" s="10">
        <f>VLOOKUP(S46,Пропорции!$L:$S,2,0)</f>
        <v>0.14814814814814814</v>
      </c>
      <c r="U46" s="6">
        <f>VLOOKUP(S46,Пропорции!$L:$S,3,0)</f>
        <v>0.14814814814814814</v>
      </c>
      <c r="V46" s="6">
        <f>VLOOKUP(S46,Пропорции!$L:$S,4,0)</f>
        <v>0.4320987654320988</v>
      </c>
      <c r="W46" s="6">
        <f>VLOOKUP(S46,Пропорции!$L:$S,5,0)</f>
        <v>0.2839506172839506</v>
      </c>
      <c r="X46" s="6">
        <f>VLOOKUP(S46,Пропорции!$L:$S,6,0)</f>
        <v>0</v>
      </c>
      <c r="Y46" s="6">
        <f>VLOOKUP(S46,Пропорции!$L:$S,7,0)</f>
        <v>0</v>
      </c>
      <c r="Z46" s="48">
        <f>VLOOKUP(S46,Пропорции!$L:$S,8,0)</f>
        <v>0</v>
      </c>
      <c r="AA46" s="18">
        <f t="shared" si="22"/>
        <v>6.3851851851851838E-3</v>
      </c>
      <c r="AB46" s="19">
        <f t="shared" si="23"/>
        <v>6.3851851851851838E-3</v>
      </c>
      <c r="AC46" s="19">
        <f t="shared" si="24"/>
        <v>1.8623456790123456E-2</v>
      </c>
      <c r="AD46" s="19">
        <f t="shared" si="25"/>
        <v>1.2238271604938268E-2</v>
      </c>
      <c r="AE46" s="19">
        <f t="shared" si="26"/>
        <v>0</v>
      </c>
      <c r="AF46" s="19">
        <f t="shared" si="27"/>
        <v>0</v>
      </c>
      <c r="AG46" s="59">
        <f t="shared" si="28"/>
        <v>0</v>
      </c>
      <c r="AH46" s="60">
        <f t="shared" si="29"/>
        <v>4.3632098765432094E-2</v>
      </c>
    </row>
    <row r="47" spans="1:34" customFormat="1" ht="12" customHeight="1" x14ac:dyDescent="0.25">
      <c r="A47" s="42" t="str">
        <f t="shared" si="15"/>
        <v>29583075</v>
      </c>
      <c r="B47" s="63">
        <v>2</v>
      </c>
      <c r="C47" s="63">
        <v>2958</v>
      </c>
      <c r="D47" s="63">
        <v>3075</v>
      </c>
      <c r="E47" s="65">
        <v>0</v>
      </c>
      <c r="F47" s="65">
        <v>0</v>
      </c>
      <c r="G47" s="65">
        <v>0</v>
      </c>
      <c r="H47" s="65">
        <v>0</v>
      </c>
      <c r="I47" s="64">
        <v>2.3E-2</v>
      </c>
      <c r="J47" s="65">
        <v>0</v>
      </c>
      <c r="K47" s="3">
        <f t="shared" si="30"/>
        <v>2.2999999999999995E-3</v>
      </c>
      <c r="L47" s="2">
        <f t="shared" si="17"/>
        <v>1</v>
      </c>
      <c r="M47" s="19">
        <f t="shared" si="31"/>
        <v>2.53E-2</v>
      </c>
      <c r="N47" s="57">
        <f t="shared" si="2"/>
        <v>2.53E-2</v>
      </c>
      <c r="O47" s="45">
        <f t="shared" si="18"/>
        <v>0</v>
      </c>
      <c r="P47" t="str">
        <f t="shared" si="19"/>
        <v>✖</v>
      </c>
      <c r="Q47" t="str">
        <f t="shared" si="20"/>
        <v>✔</v>
      </c>
      <c r="S47" s="16" t="str">
        <f t="shared" si="21"/>
        <v>29583075</v>
      </c>
      <c r="T47" s="10">
        <f>VLOOKUP(S47,Пропорции!$L:$S,2,0)</f>
        <v>0</v>
      </c>
      <c r="U47" s="6">
        <f>VLOOKUP(S47,Пропорции!$L:$S,3,0)</f>
        <v>0.52173913043478259</v>
      </c>
      <c r="V47" s="6">
        <f>VLOOKUP(S47,Пропорции!$L:$S,4,0)</f>
        <v>0.52173913043478259</v>
      </c>
      <c r="W47" s="6">
        <f>VLOOKUP(S47,Пропорции!$L:$S,5,0)</f>
        <v>0</v>
      </c>
      <c r="X47" s="6">
        <f>VLOOKUP(S47,Пропорции!$L:$S,6,0)</f>
        <v>0</v>
      </c>
      <c r="Y47" s="6">
        <f>VLOOKUP(S47,Пропорции!$L:$S,7,0)</f>
        <v>0</v>
      </c>
      <c r="Z47" s="48">
        <f>VLOOKUP(S47,Пропорции!$L:$S,8,0)</f>
        <v>0</v>
      </c>
      <c r="AA47" s="18">
        <f t="shared" si="22"/>
        <v>0</v>
      </c>
      <c r="AB47" s="19">
        <f t="shared" si="23"/>
        <v>1.32E-2</v>
      </c>
      <c r="AC47" s="19">
        <f t="shared" si="24"/>
        <v>1.32E-2</v>
      </c>
      <c r="AD47" s="19">
        <f t="shared" si="25"/>
        <v>0</v>
      </c>
      <c r="AE47" s="19">
        <f t="shared" si="26"/>
        <v>0</v>
      </c>
      <c r="AF47" s="19">
        <f t="shared" si="27"/>
        <v>0</v>
      </c>
      <c r="AG47" s="59">
        <f t="shared" si="28"/>
        <v>0</v>
      </c>
      <c r="AH47" s="60">
        <f t="shared" si="29"/>
        <v>2.64E-2</v>
      </c>
    </row>
    <row r="48" spans="1:34" customFormat="1" ht="12" customHeight="1" x14ac:dyDescent="0.25">
      <c r="A48" s="42" t="str">
        <f t="shared" si="15"/>
        <v>4473075</v>
      </c>
      <c r="B48" s="63">
        <v>2</v>
      </c>
      <c r="C48" s="63">
        <v>447</v>
      </c>
      <c r="D48" s="63">
        <v>3075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4">
        <v>2.4E-2</v>
      </c>
      <c r="K48" s="3">
        <f t="shared" si="30"/>
        <v>7.2000000000000007E-3</v>
      </c>
      <c r="L48" s="2">
        <f t="shared" si="17"/>
        <v>1</v>
      </c>
      <c r="M48" s="19">
        <f t="shared" si="31"/>
        <v>3.1200000000000002E-2</v>
      </c>
      <c r="N48" s="57">
        <f t="shared" si="2"/>
        <v>3.1200000000000002E-2</v>
      </c>
      <c r="O48" s="45">
        <f t="shared" si="18"/>
        <v>0</v>
      </c>
      <c r="P48" t="str">
        <f t="shared" si="19"/>
        <v>✖</v>
      </c>
      <c r="Q48" t="str">
        <f t="shared" si="20"/>
        <v>✔</v>
      </c>
      <c r="S48" s="16" t="str">
        <f t="shared" si="21"/>
        <v>4473075</v>
      </c>
      <c r="T48" s="10">
        <f>VLOOKUP(S48,Пропорции!$L:$S,2,0)</f>
        <v>0.5</v>
      </c>
      <c r="U48" s="6">
        <f>VLOOKUP(S48,Пропорции!$L:$S,3,0)</f>
        <v>0</v>
      </c>
      <c r="V48" s="6">
        <f>VLOOKUP(S48,Пропорции!$L:$S,4,0)</f>
        <v>0.5</v>
      </c>
      <c r="W48" s="6">
        <f>VLOOKUP(S48,Пропорции!$L:$S,5,0)</f>
        <v>0</v>
      </c>
      <c r="X48" s="6">
        <f>VLOOKUP(S48,Пропорции!$L:$S,6,0)</f>
        <v>0</v>
      </c>
      <c r="Y48" s="6">
        <f>VLOOKUP(S48,Пропорции!$L:$S,7,0)</f>
        <v>0</v>
      </c>
      <c r="Z48" s="48">
        <f>VLOOKUP(S48,Пропорции!$L:$S,8,0)</f>
        <v>0</v>
      </c>
      <c r="AA48" s="18">
        <f t="shared" si="22"/>
        <v>1.5600000000000001E-2</v>
      </c>
      <c r="AB48" s="19">
        <f t="shared" si="23"/>
        <v>0</v>
      </c>
      <c r="AC48" s="19">
        <f t="shared" si="24"/>
        <v>1.5600000000000001E-2</v>
      </c>
      <c r="AD48" s="19">
        <f t="shared" si="25"/>
        <v>0</v>
      </c>
      <c r="AE48" s="19">
        <f t="shared" si="26"/>
        <v>0</v>
      </c>
      <c r="AF48" s="19">
        <f t="shared" si="27"/>
        <v>0</v>
      </c>
      <c r="AG48" s="59">
        <f t="shared" si="28"/>
        <v>0</v>
      </c>
      <c r="AH48" s="60">
        <f t="shared" si="29"/>
        <v>3.1200000000000002E-2</v>
      </c>
    </row>
    <row r="49" spans="1:34" customFormat="1" ht="12" customHeight="1" x14ac:dyDescent="0.25">
      <c r="A49" s="42" t="str">
        <f t="shared" si="15"/>
        <v>4473595</v>
      </c>
      <c r="B49" s="63">
        <v>2</v>
      </c>
      <c r="C49" s="63">
        <v>447</v>
      </c>
      <c r="D49" s="63">
        <v>3595</v>
      </c>
      <c r="E49" s="64">
        <v>1.2E-2</v>
      </c>
      <c r="F49" s="64">
        <v>3.5999999999999997E-2</v>
      </c>
      <c r="G49" s="64">
        <v>3.5999999999999997E-2</v>
      </c>
      <c r="H49" s="64">
        <v>1.2E-2</v>
      </c>
      <c r="I49" s="64">
        <v>3.5999999999999997E-2</v>
      </c>
      <c r="J49" s="64">
        <v>2.4E-2</v>
      </c>
      <c r="K49" s="3">
        <f t="shared" si="30"/>
        <v>-1.199999999999999E-3</v>
      </c>
      <c r="L49" s="2">
        <f t="shared" si="17"/>
        <v>6</v>
      </c>
      <c r="M49" s="19">
        <f t="shared" si="31"/>
        <v>2.4799999999999996E-2</v>
      </c>
      <c r="N49" s="57">
        <f t="shared" si="2"/>
        <v>2.4799999999999996E-2</v>
      </c>
      <c r="O49" s="45">
        <f t="shared" si="18"/>
        <v>0</v>
      </c>
      <c r="P49" t="str">
        <f t="shared" si="19"/>
        <v>✔</v>
      </c>
      <c r="Q49" t="str">
        <f t="shared" si="20"/>
        <v>✔</v>
      </c>
      <c r="S49" s="16" t="str">
        <f t="shared" si="21"/>
        <v>4473595</v>
      </c>
      <c r="T49" s="10">
        <f>VLOOKUP(S49,Пропорции!$L:$S,2,0)</f>
        <v>7.6923076923076927E-2</v>
      </c>
      <c r="U49" s="6">
        <f>VLOOKUP(S49,Пропорции!$L:$S,3,0)</f>
        <v>0.15384615384615385</v>
      </c>
      <c r="V49" s="6">
        <f>VLOOKUP(S49,Пропорции!$L:$S,4,0)</f>
        <v>0.15384615384615385</v>
      </c>
      <c r="W49" s="6">
        <f>VLOOKUP(S49,Пропорции!$L:$S,5,0)</f>
        <v>7.6923076923076927E-2</v>
      </c>
      <c r="X49" s="6">
        <f>VLOOKUP(S49,Пропорции!$L:$S,6,0)</f>
        <v>0.30769230769230771</v>
      </c>
      <c r="Y49" s="6">
        <f>VLOOKUP(S49,Пропорции!$L:$S,7,0)</f>
        <v>0.15384615384615385</v>
      </c>
      <c r="Z49" s="48">
        <f>VLOOKUP(S49,Пропорции!$L:$S,8,0)</f>
        <v>7.6923076923076927E-2</v>
      </c>
      <c r="AA49" s="18">
        <f t="shared" si="22"/>
        <v>1.9076923076923075E-3</v>
      </c>
      <c r="AB49" s="19">
        <f t="shared" si="23"/>
        <v>3.815384615384615E-3</v>
      </c>
      <c r="AC49" s="19">
        <f t="shared" si="24"/>
        <v>3.815384615384615E-3</v>
      </c>
      <c r="AD49" s="19">
        <f t="shared" si="25"/>
        <v>1.9076923076923075E-3</v>
      </c>
      <c r="AE49" s="19">
        <f t="shared" si="26"/>
        <v>7.63076923076923E-3</v>
      </c>
      <c r="AF49" s="19">
        <f t="shared" si="27"/>
        <v>3.815384615384615E-3</v>
      </c>
      <c r="AG49" s="59">
        <f t="shared" si="28"/>
        <v>1.9076923076923075E-3</v>
      </c>
      <c r="AH49" s="60">
        <f t="shared" si="29"/>
        <v>2.4799999999999999E-2</v>
      </c>
    </row>
    <row r="50" spans="1:34" customFormat="1" ht="12" customHeight="1" x14ac:dyDescent="0.25">
      <c r="A50" s="42" t="str">
        <f t="shared" si="15"/>
        <v>4475917</v>
      </c>
      <c r="B50" s="63">
        <v>2</v>
      </c>
      <c r="C50" s="63">
        <v>447</v>
      </c>
      <c r="D50" s="63">
        <v>5917</v>
      </c>
      <c r="E50" s="64">
        <v>1.032</v>
      </c>
      <c r="F50" s="64">
        <v>0.45600000000000002</v>
      </c>
      <c r="G50" s="64">
        <v>0.58799999999999997</v>
      </c>
      <c r="H50" s="64">
        <v>0.55200000000000005</v>
      </c>
      <c r="I50" s="64">
        <v>0.9</v>
      </c>
      <c r="J50" s="64">
        <v>0.40799999999999997</v>
      </c>
      <c r="K50" s="3">
        <f t="shared" si="30"/>
        <v>-1.9199999999999995E-2</v>
      </c>
      <c r="L50" s="2">
        <f t="shared" si="17"/>
        <v>6</v>
      </c>
      <c r="M50" s="19">
        <f t="shared" si="31"/>
        <v>0.63680000000000003</v>
      </c>
      <c r="N50" s="57">
        <f t="shared" si="2"/>
        <v>0.63680000000000003</v>
      </c>
      <c r="O50" s="45">
        <f t="shared" si="18"/>
        <v>0</v>
      </c>
      <c r="P50" t="str">
        <f t="shared" si="19"/>
        <v>✔</v>
      </c>
      <c r="Q50" t="str">
        <f t="shared" si="20"/>
        <v>✔</v>
      </c>
      <c r="S50" s="16" t="str">
        <f t="shared" si="21"/>
        <v>4475917</v>
      </c>
      <c r="T50" s="10">
        <f>VLOOKUP(S50,Пропорции!$L:$S,2,0)</f>
        <v>6.097560975609756E-2</v>
      </c>
      <c r="U50" s="6">
        <f>VLOOKUP(S50,Пропорции!$L:$S,3,0)</f>
        <v>0.1524390243902439</v>
      </c>
      <c r="V50" s="6">
        <f>VLOOKUP(S50,Пропорции!$L:$S,4,0)</f>
        <v>0.20121951219512196</v>
      </c>
      <c r="W50" s="6">
        <f>VLOOKUP(S50,Пропорции!$L:$S,5,0)</f>
        <v>9.7560975609756101E-2</v>
      </c>
      <c r="X50" s="6">
        <f>VLOOKUP(S50,Пропорции!$L:$S,6,0)</f>
        <v>0.24085365853658536</v>
      </c>
      <c r="Y50" s="6">
        <f>VLOOKUP(S50,Пропорции!$L:$S,7,0)</f>
        <v>0.24695121951219512</v>
      </c>
      <c r="Z50" s="48">
        <f>VLOOKUP(S50,Пропорции!$L:$S,8,0)</f>
        <v>0</v>
      </c>
      <c r="AA50" s="18">
        <f t="shared" si="22"/>
        <v>3.8829268292682927E-2</v>
      </c>
      <c r="AB50" s="19">
        <f t="shared" si="23"/>
        <v>9.707317073170732E-2</v>
      </c>
      <c r="AC50" s="19">
        <f t="shared" si="24"/>
        <v>0.12813658536585368</v>
      </c>
      <c r="AD50" s="19">
        <f t="shared" si="25"/>
        <v>6.2126829268292688E-2</v>
      </c>
      <c r="AE50" s="19">
        <f t="shared" si="26"/>
        <v>0.15337560975609757</v>
      </c>
      <c r="AF50" s="19">
        <f t="shared" si="27"/>
        <v>0.15725853658536587</v>
      </c>
      <c r="AG50" s="59">
        <f t="shared" si="28"/>
        <v>0</v>
      </c>
      <c r="AH50" s="60">
        <f t="shared" si="29"/>
        <v>0.63680000000000003</v>
      </c>
    </row>
    <row r="51" spans="1:34" customFormat="1" ht="12" customHeight="1" x14ac:dyDescent="0.25">
      <c r="A51" s="42" t="str">
        <f t="shared" si="15"/>
        <v>4481110</v>
      </c>
      <c r="B51" s="63">
        <v>2</v>
      </c>
      <c r="C51" s="63">
        <v>448</v>
      </c>
      <c r="D51" s="63">
        <v>1110</v>
      </c>
      <c r="E51" s="65">
        <v>0</v>
      </c>
      <c r="F51" s="65">
        <v>0</v>
      </c>
      <c r="G51" s="65">
        <v>0</v>
      </c>
      <c r="H51" s="64">
        <v>1.44</v>
      </c>
      <c r="I51" s="65">
        <v>0</v>
      </c>
      <c r="J51" s="64">
        <v>1.44</v>
      </c>
      <c r="K51" s="3">
        <f t="shared" si="30"/>
        <v>0.28799999999999992</v>
      </c>
      <c r="L51" s="2">
        <f t="shared" si="17"/>
        <v>2</v>
      </c>
      <c r="M51" s="19">
        <f t="shared" si="31"/>
        <v>1.7279999999999998</v>
      </c>
      <c r="N51" s="57">
        <f t="shared" si="2"/>
        <v>1.7279999999999998</v>
      </c>
      <c r="O51" s="45">
        <f t="shared" si="18"/>
        <v>0</v>
      </c>
      <c r="P51" t="str">
        <f t="shared" si="19"/>
        <v>✖</v>
      </c>
      <c r="Q51" t="str">
        <f t="shared" si="20"/>
        <v>✖</v>
      </c>
      <c r="S51" s="16" t="str">
        <f t="shared" si="21"/>
        <v>4481110</v>
      </c>
      <c r="T51" s="10">
        <f>VLOOKUP(S51,Пропорции!$L:$S,2,0)</f>
        <v>0</v>
      </c>
      <c r="U51" s="6">
        <f>VLOOKUP(S51,Пропорции!$L:$S,3,0)</f>
        <v>1</v>
      </c>
      <c r="V51" s="6">
        <f>VLOOKUP(S51,Пропорции!$L:$S,4,0)</f>
        <v>0</v>
      </c>
      <c r="W51" s="6">
        <f>VLOOKUP(S51,Пропорции!$L:$S,5,0)</f>
        <v>0</v>
      </c>
      <c r="X51" s="6">
        <f>VLOOKUP(S51,Пропорции!$L:$S,6,0)</f>
        <v>0</v>
      </c>
      <c r="Y51" s="6">
        <f>VLOOKUP(S51,Пропорции!$L:$S,7,0)</f>
        <v>0</v>
      </c>
      <c r="Z51" s="48">
        <f>VLOOKUP(S51,Пропорции!$L:$S,8,0)</f>
        <v>0</v>
      </c>
      <c r="AA51" s="18">
        <f t="shared" si="22"/>
        <v>0</v>
      </c>
      <c r="AB51" s="19">
        <f t="shared" si="23"/>
        <v>1.7279999999999998</v>
      </c>
      <c r="AC51" s="19">
        <f t="shared" si="24"/>
        <v>0</v>
      </c>
      <c r="AD51" s="19">
        <f t="shared" si="25"/>
        <v>0</v>
      </c>
      <c r="AE51" s="19">
        <f t="shared" si="26"/>
        <v>0</v>
      </c>
      <c r="AF51" s="19">
        <f t="shared" si="27"/>
        <v>0</v>
      </c>
      <c r="AG51" s="59">
        <f t="shared" si="28"/>
        <v>0</v>
      </c>
      <c r="AH51" s="60">
        <f t="shared" si="29"/>
        <v>1.7279999999999998</v>
      </c>
    </row>
    <row r="52" spans="1:34" customFormat="1" ht="12" customHeight="1" x14ac:dyDescent="0.25">
      <c r="A52" s="42" t="str">
        <f t="shared" si="15"/>
        <v>4485917</v>
      </c>
      <c r="B52" s="63">
        <v>2</v>
      </c>
      <c r="C52" s="63">
        <v>448</v>
      </c>
      <c r="D52" s="63">
        <v>5917</v>
      </c>
      <c r="E52" s="64">
        <v>0.73199999999999998</v>
      </c>
      <c r="F52" s="64">
        <v>0.40799999999999997</v>
      </c>
      <c r="G52" s="64">
        <v>0.28799999999999998</v>
      </c>
      <c r="H52" s="64">
        <v>0.39600000000000002</v>
      </c>
      <c r="I52" s="64">
        <v>0.36</v>
      </c>
      <c r="J52" s="64">
        <v>0.3</v>
      </c>
      <c r="K52" s="3">
        <f t="shared" si="30"/>
        <v>-6.2063353831181823E-18</v>
      </c>
      <c r="L52" s="2">
        <f t="shared" si="17"/>
        <v>6</v>
      </c>
      <c r="M52" s="19">
        <f t="shared" si="31"/>
        <v>0.41399999999999992</v>
      </c>
      <c r="N52" s="57">
        <f t="shared" si="2"/>
        <v>0.41399999999999992</v>
      </c>
      <c r="O52" s="45">
        <f t="shared" si="18"/>
        <v>0</v>
      </c>
      <c r="P52" t="str">
        <f t="shared" si="19"/>
        <v>✔</v>
      </c>
      <c r="Q52" t="str">
        <f t="shared" si="20"/>
        <v>✔</v>
      </c>
      <c r="S52" s="16" t="str">
        <f t="shared" si="21"/>
        <v>4485917</v>
      </c>
      <c r="T52" s="10">
        <f>VLOOKUP(S52,Пропорции!$L:$S,2,0)</f>
        <v>5.7971014492753617E-2</v>
      </c>
      <c r="U52" s="6">
        <f>VLOOKUP(S52,Пропорции!$L:$S,3,0)</f>
        <v>0.22222222222222224</v>
      </c>
      <c r="V52" s="6">
        <f>VLOOKUP(S52,Пропорции!$L:$S,4,0)</f>
        <v>0.14009661835748791</v>
      </c>
      <c r="W52" s="6">
        <f>VLOOKUP(S52,Пропорции!$L:$S,5,0)</f>
        <v>6.7632850241545903E-2</v>
      </c>
      <c r="X52" s="6">
        <f>VLOOKUP(S52,Пропорции!$L:$S,6,0)</f>
        <v>0.26570048309178745</v>
      </c>
      <c r="Y52" s="6">
        <f>VLOOKUP(S52,Пропорции!$L:$S,7,0)</f>
        <v>0.24637681159420288</v>
      </c>
      <c r="Z52" s="48">
        <f>VLOOKUP(S52,Пропорции!$L:$S,8,0)</f>
        <v>0</v>
      </c>
      <c r="AA52" s="18">
        <f t="shared" si="22"/>
        <v>2.3999999999999994E-2</v>
      </c>
      <c r="AB52" s="19">
        <f t="shared" si="23"/>
        <v>9.1999999999999985E-2</v>
      </c>
      <c r="AC52" s="19">
        <f t="shared" si="24"/>
        <v>5.7999999999999982E-2</v>
      </c>
      <c r="AD52" s="19">
        <f t="shared" si="25"/>
        <v>2.7999999999999997E-2</v>
      </c>
      <c r="AE52" s="19">
        <f t="shared" si="26"/>
        <v>0.10999999999999999</v>
      </c>
      <c r="AF52" s="19">
        <f t="shared" si="27"/>
        <v>0.10199999999999998</v>
      </c>
      <c r="AG52" s="59">
        <f t="shared" si="28"/>
        <v>0</v>
      </c>
      <c r="AH52" s="60">
        <f t="shared" si="29"/>
        <v>0.41399999999999992</v>
      </c>
    </row>
    <row r="53" spans="1:34" customFormat="1" ht="12" customHeight="1" x14ac:dyDescent="0.25">
      <c r="A53" s="42" t="str">
        <f t="shared" si="15"/>
        <v>4881063</v>
      </c>
      <c r="B53" s="63">
        <v>2</v>
      </c>
      <c r="C53" s="63">
        <v>488</v>
      </c>
      <c r="D53" s="63">
        <v>1063</v>
      </c>
      <c r="E53" s="64">
        <v>1.2E-2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3">
        <f t="shared" si="30"/>
        <v>0</v>
      </c>
      <c r="L53" s="2">
        <f t="shared" si="17"/>
        <v>1</v>
      </c>
      <c r="M53" s="19">
        <f t="shared" si="31"/>
        <v>1.2E-2</v>
      </c>
      <c r="N53" s="57">
        <f t="shared" si="2"/>
        <v>1.2E-2</v>
      </c>
      <c r="O53" s="45">
        <f t="shared" si="18"/>
        <v>0</v>
      </c>
      <c r="P53" t="str">
        <f t="shared" si="19"/>
        <v>✖</v>
      </c>
      <c r="Q53" t="str">
        <f t="shared" si="20"/>
        <v>✔</v>
      </c>
      <c r="S53" s="16" t="str">
        <f t="shared" si="21"/>
        <v>4881063</v>
      </c>
      <c r="T53" s="10">
        <f>VLOOKUP(S53,Пропорции!$L:$S,2,0)</f>
        <v>0</v>
      </c>
      <c r="U53" s="6">
        <f>VLOOKUP(S53,Пропорции!$L:$S,3,0)</f>
        <v>1</v>
      </c>
      <c r="V53" s="6">
        <f>VLOOKUP(S53,Пропорции!$L:$S,4,0)</f>
        <v>0</v>
      </c>
      <c r="W53" s="6">
        <f>VLOOKUP(S53,Пропорции!$L:$S,5,0)</f>
        <v>0</v>
      </c>
      <c r="X53" s="6">
        <f>VLOOKUP(S53,Пропорции!$L:$S,6,0)</f>
        <v>0</v>
      </c>
      <c r="Y53" s="6">
        <f>VLOOKUP(S53,Пропорции!$L:$S,7,0)</f>
        <v>0</v>
      </c>
      <c r="Z53" s="48">
        <f>VLOOKUP(S53,Пропорции!$L:$S,8,0)</f>
        <v>0</v>
      </c>
      <c r="AA53" s="18">
        <f t="shared" si="22"/>
        <v>0</v>
      </c>
      <c r="AB53" s="19">
        <f t="shared" si="23"/>
        <v>1.2E-2</v>
      </c>
      <c r="AC53" s="19">
        <f t="shared" si="24"/>
        <v>0</v>
      </c>
      <c r="AD53" s="19">
        <f t="shared" si="25"/>
        <v>0</v>
      </c>
      <c r="AE53" s="19">
        <f t="shared" si="26"/>
        <v>0</v>
      </c>
      <c r="AF53" s="19">
        <f t="shared" si="27"/>
        <v>0</v>
      </c>
      <c r="AG53" s="59">
        <f t="shared" si="28"/>
        <v>0</v>
      </c>
      <c r="AH53" s="60">
        <f t="shared" si="29"/>
        <v>1.2E-2</v>
      </c>
    </row>
    <row r="54" spans="1:34" customFormat="1" ht="12" customHeight="1" x14ac:dyDescent="0.25">
      <c r="A54" s="42" t="str">
        <f t="shared" si="15"/>
        <v>4881074</v>
      </c>
      <c r="B54" s="63">
        <v>2</v>
      </c>
      <c r="C54" s="63">
        <v>488</v>
      </c>
      <c r="D54" s="63">
        <v>1074</v>
      </c>
      <c r="E54" s="64">
        <v>0.879</v>
      </c>
      <c r="F54" s="64">
        <v>0.998</v>
      </c>
      <c r="G54" s="64">
        <v>0.85499999999999998</v>
      </c>
      <c r="H54" s="64">
        <v>1.034</v>
      </c>
      <c r="I54" s="64">
        <v>0.90300000000000002</v>
      </c>
      <c r="J54" s="64">
        <v>1.093</v>
      </c>
      <c r="K54" s="3">
        <f t="shared" si="30"/>
        <v>5.8299999999999998E-2</v>
      </c>
      <c r="L54" s="2">
        <f t="shared" si="17"/>
        <v>6</v>
      </c>
      <c r="M54" s="19">
        <f t="shared" si="31"/>
        <v>1.0186333333333333</v>
      </c>
      <c r="N54" s="57">
        <f t="shared" si="2"/>
        <v>1.0186333333333333</v>
      </c>
      <c r="O54" s="45">
        <f t="shared" si="18"/>
        <v>0</v>
      </c>
      <c r="P54" t="str">
        <f t="shared" si="19"/>
        <v>✔</v>
      </c>
      <c r="Q54" t="str">
        <f t="shared" si="20"/>
        <v>✔</v>
      </c>
      <c r="S54" s="16" t="str">
        <f t="shared" si="21"/>
        <v>4881074</v>
      </c>
      <c r="T54" s="10">
        <f>VLOOKUP(S54,Пропорции!$L:$S,2,0)</f>
        <v>0.31950711558486639</v>
      </c>
      <c r="U54" s="6">
        <f>VLOOKUP(S54,Пропорции!$L:$S,3,0)</f>
        <v>0</v>
      </c>
      <c r="V54" s="6">
        <f>VLOOKUP(S54,Пропорции!$L:$S,4,0)</f>
        <v>0.22058313085734121</v>
      </c>
      <c r="W54" s="6">
        <f>VLOOKUP(S54,Пропорции!$L:$S,5,0)</f>
        <v>0.1381464769177369</v>
      </c>
      <c r="X54" s="6">
        <f>VLOOKUP(S54,Пропорции!$L:$S,6,0)</f>
        <v>0.12165914612981604</v>
      </c>
      <c r="Y54" s="6">
        <f>VLOOKUP(S54,Пропорции!$L:$S,7,0)</f>
        <v>0.1938562998958695</v>
      </c>
      <c r="Z54" s="48">
        <f>VLOOKUP(S54,Пропорции!$L:$S,8,0)</f>
        <v>6.2478306143700108E-3</v>
      </c>
      <c r="AA54" s="18">
        <f t="shared" si="22"/>
        <v>0.32546059817193107</v>
      </c>
      <c r="AB54" s="19">
        <f t="shared" si="23"/>
        <v>0</v>
      </c>
      <c r="AC54" s="19">
        <f t="shared" si="24"/>
        <v>0.22469332986231633</v>
      </c>
      <c r="AD54" s="19">
        <f t="shared" si="25"/>
        <v>0.14072060627097072</v>
      </c>
      <c r="AE54" s="19">
        <f t="shared" si="26"/>
        <v>0.12392606155270161</v>
      </c>
      <c r="AF54" s="19">
        <f t="shared" si="27"/>
        <v>0.19746848895059585</v>
      </c>
      <c r="AG54" s="59">
        <f t="shared" si="28"/>
        <v>6.364248524817772E-3</v>
      </c>
      <c r="AH54" s="60">
        <f t="shared" si="29"/>
        <v>1.0186333333333333</v>
      </c>
    </row>
    <row r="55" spans="1:34" customFormat="1" ht="12" customHeight="1" x14ac:dyDescent="0.25">
      <c r="A55" s="42" t="str">
        <f t="shared" si="15"/>
        <v>4882882</v>
      </c>
      <c r="B55" s="63">
        <v>2</v>
      </c>
      <c r="C55" s="63">
        <v>488</v>
      </c>
      <c r="D55" s="63">
        <v>2882</v>
      </c>
      <c r="E55" s="65">
        <v>0</v>
      </c>
      <c r="F55" s="65">
        <v>0</v>
      </c>
      <c r="G55" s="64">
        <v>0.28499999999999998</v>
      </c>
      <c r="H55" s="65">
        <v>0</v>
      </c>
      <c r="I55" s="64">
        <v>0.14299999999999999</v>
      </c>
      <c r="J55" s="64">
        <v>0.28499999999999998</v>
      </c>
      <c r="K55" s="3">
        <f t="shared" si="30"/>
        <v>1.4299999999999993E-2</v>
      </c>
      <c r="L55" s="2">
        <f t="shared" si="17"/>
        <v>3</v>
      </c>
      <c r="M55" s="19">
        <f t="shared" si="31"/>
        <v>0.25196666666666662</v>
      </c>
      <c r="N55" s="57">
        <f t="shared" si="2"/>
        <v>0.25196666666666662</v>
      </c>
      <c r="O55" s="45">
        <f t="shared" si="18"/>
        <v>0</v>
      </c>
      <c r="P55" t="str">
        <f t="shared" si="19"/>
        <v>✖</v>
      </c>
      <c r="Q55" t="str">
        <f t="shared" si="20"/>
        <v>✔</v>
      </c>
      <c r="S55" s="16" t="str">
        <f t="shared" si="21"/>
        <v>4882882</v>
      </c>
      <c r="T55" s="10">
        <f>VLOOKUP(S55,Пропорции!$L:$S,2,0)</f>
        <v>0</v>
      </c>
      <c r="U55" s="6">
        <f>VLOOKUP(S55,Пропорции!$L:$S,3,0)</f>
        <v>0</v>
      </c>
      <c r="V55" s="6">
        <f>VLOOKUP(S55,Пропорции!$L:$S,4,0)</f>
        <v>0.60028050490883589</v>
      </c>
      <c r="W55" s="6">
        <f>VLOOKUP(S55,Пропорции!$L:$S,5,0)</f>
        <v>0</v>
      </c>
      <c r="X55" s="6">
        <f>VLOOKUP(S55,Пропорции!$L:$S,6,0)</f>
        <v>0.2005610098176718</v>
      </c>
      <c r="Y55" s="6">
        <f>VLOOKUP(S55,Пропорции!$L:$S,7,0)</f>
        <v>0.2005610098176718</v>
      </c>
      <c r="Z55" s="48">
        <f>VLOOKUP(S55,Пропорции!$L:$S,8,0)</f>
        <v>0</v>
      </c>
      <c r="AA55" s="18">
        <f t="shared" si="22"/>
        <v>0</v>
      </c>
      <c r="AB55" s="19">
        <f t="shared" si="23"/>
        <v>0</v>
      </c>
      <c r="AC55" s="19">
        <f t="shared" si="24"/>
        <v>0.15125067788686297</v>
      </c>
      <c r="AD55" s="19">
        <f t="shared" si="25"/>
        <v>0</v>
      </c>
      <c r="AE55" s="19">
        <f t="shared" si="26"/>
        <v>5.0534689107059362E-2</v>
      </c>
      <c r="AF55" s="19">
        <f t="shared" si="27"/>
        <v>5.0534689107059362E-2</v>
      </c>
      <c r="AG55" s="59">
        <f t="shared" si="28"/>
        <v>0</v>
      </c>
      <c r="AH55" s="60">
        <f t="shared" si="29"/>
        <v>0.25232005610098168</v>
      </c>
    </row>
    <row r="56" spans="1:34" customFormat="1" ht="12" customHeight="1" x14ac:dyDescent="0.25">
      <c r="A56" s="42" t="str">
        <f t="shared" si="15"/>
        <v>4883075</v>
      </c>
      <c r="B56" s="63">
        <v>2</v>
      </c>
      <c r="C56" s="63">
        <v>488</v>
      </c>
      <c r="D56" s="63">
        <v>3075</v>
      </c>
      <c r="E56" s="64">
        <v>0.11899999999999999</v>
      </c>
      <c r="F56" s="64">
        <v>0.16600000000000001</v>
      </c>
      <c r="G56" s="64">
        <v>0.23799999999999999</v>
      </c>
      <c r="H56" s="64">
        <v>0.33300000000000002</v>
      </c>
      <c r="I56" s="64">
        <v>0.60599999999999998</v>
      </c>
      <c r="J56" s="64">
        <v>0.39200000000000002</v>
      </c>
      <c r="K56" s="3">
        <f t="shared" si="30"/>
        <v>7.350000000000001E-2</v>
      </c>
      <c r="L56" s="2">
        <f t="shared" si="17"/>
        <v>6</v>
      </c>
      <c r="M56" s="19">
        <f t="shared" si="31"/>
        <v>0.38250000000000001</v>
      </c>
      <c r="N56" s="57">
        <f t="shared" si="2"/>
        <v>0.38250000000000001</v>
      </c>
      <c r="O56" s="45">
        <f t="shared" si="18"/>
        <v>0</v>
      </c>
      <c r="P56" t="str">
        <f t="shared" si="19"/>
        <v>✔</v>
      </c>
      <c r="Q56" t="str">
        <f t="shared" si="20"/>
        <v>✔</v>
      </c>
      <c r="S56" s="16" t="str">
        <f t="shared" si="21"/>
        <v>4883075</v>
      </c>
      <c r="T56" s="10">
        <f>VLOOKUP(S56,Пропорции!$L:$S,2,0)</f>
        <v>0.30113329735563954</v>
      </c>
      <c r="U56" s="6">
        <f>VLOOKUP(S56,Пропорции!$L:$S,3,0)</f>
        <v>6.4220183486238536E-2</v>
      </c>
      <c r="V56" s="6">
        <f>VLOOKUP(S56,Пропорции!$L:$S,4,0)</f>
        <v>0.24338909875876957</v>
      </c>
      <c r="W56" s="6">
        <f>VLOOKUP(S56,Пропорции!$L:$S,5,0)</f>
        <v>8.9584457636265519E-2</v>
      </c>
      <c r="X56" s="6">
        <f>VLOOKUP(S56,Пропорции!$L:$S,6,0)</f>
        <v>0.30113329735563954</v>
      </c>
      <c r="Y56" s="6">
        <f>VLOOKUP(S56,Пропорции!$L:$S,7,0)</f>
        <v>0</v>
      </c>
      <c r="Z56" s="48">
        <f>VLOOKUP(S56,Пропорции!$L:$S,8,0)</f>
        <v>0</v>
      </c>
      <c r="AA56" s="18">
        <f t="shared" si="22"/>
        <v>0.11518348623853213</v>
      </c>
      <c r="AB56" s="19">
        <f t="shared" si="23"/>
        <v>2.4564220183486241E-2</v>
      </c>
      <c r="AC56" s="19">
        <f t="shared" si="24"/>
        <v>9.3096330275229358E-2</v>
      </c>
      <c r="AD56" s="19">
        <f t="shared" si="25"/>
        <v>3.426605504587156E-2</v>
      </c>
      <c r="AE56" s="19">
        <f t="shared" si="26"/>
        <v>0.11518348623853213</v>
      </c>
      <c r="AF56" s="19">
        <f t="shared" si="27"/>
        <v>0</v>
      </c>
      <c r="AG56" s="59">
        <f t="shared" si="28"/>
        <v>0</v>
      </c>
      <c r="AH56" s="60">
        <f t="shared" si="29"/>
        <v>0.38229357798165142</v>
      </c>
    </row>
    <row r="57" spans="1:34" customFormat="1" ht="12" customHeight="1" x14ac:dyDescent="0.25">
      <c r="A57" s="42" t="str">
        <f t="shared" si="15"/>
        <v>4883595</v>
      </c>
      <c r="B57" s="63">
        <v>2</v>
      </c>
      <c r="C57" s="63">
        <v>488</v>
      </c>
      <c r="D57" s="63">
        <v>3595</v>
      </c>
      <c r="E57" s="64">
        <v>1.83</v>
      </c>
      <c r="F57" s="64">
        <v>1.83</v>
      </c>
      <c r="G57" s="64">
        <v>1.663</v>
      </c>
      <c r="H57" s="64">
        <v>2.1619999999999999</v>
      </c>
      <c r="I57" s="64">
        <v>2.827</v>
      </c>
      <c r="J57" s="64">
        <v>2.4950000000000001</v>
      </c>
      <c r="K57" s="3">
        <f t="shared" si="30"/>
        <v>0.31610000000000005</v>
      </c>
      <c r="L57" s="2">
        <f t="shared" si="17"/>
        <v>6</v>
      </c>
      <c r="M57" s="19">
        <f t="shared" si="31"/>
        <v>2.4506000000000006</v>
      </c>
      <c r="N57" s="57">
        <f t="shared" si="2"/>
        <v>2.4506000000000006</v>
      </c>
      <c r="O57" s="45">
        <f t="shared" si="18"/>
        <v>0</v>
      </c>
      <c r="P57" t="str">
        <f t="shared" si="19"/>
        <v>✔</v>
      </c>
      <c r="Q57" t="str">
        <f t="shared" si="20"/>
        <v>✖</v>
      </c>
      <c r="S57" s="16" t="str">
        <f t="shared" si="21"/>
        <v>4883595</v>
      </c>
      <c r="T57" s="10">
        <f>VLOOKUP(S57,Пропорции!$L:$S,2,0)</f>
        <v>0</v>
      </c>
      <c r="U57" s="6">
        <f>VLOOKUP(S57,Пропорции!$L:$S,3,0)</f>
        <v>0.16881392988209573</v>
      </c>
      <c r="V57" s="6">
        <f>VLOOKUP(S57,Пропорции!$L:$S,4,0)</f>
        <v>0.20777699695479035</v>
      </c>
      <c r="W57" s="6">
        <f>VLOOKUP(S57,Пропорции!$L:$S,5,0)</f>
        <v>0.12985086280940111</v>
      </c>
      <c r="X57" s="6">
        <f>VLOOKUP(S57,Пропорции!$L:$S,6,0)</f>
        <v>0.16881392988209573</v>
      </c>
      <c r="Y57" s="6">
        <f>VLOOKUP(S57,Пропорции!$L:$S,7,0)</f>
        <v>0.32466619817287423</v>
      </c>
      <c r="Z57" s="48">
        <f>VLOOKUP(S57,Пропорции!$L:$S,8,0)</f>
        <v>0</v>
      </c>
      <c r="AA57" s="18">
        <f t="shared" si="22"/>
        <v>0</v>
      </c>
      <c r="AB57" s="19">
        <f t="shared" si="23"/>
        <v>0.41369541656906389</v>
      </c>
      <c r="AC57" s="19">
        <f t="shared" si="24"/>
        <v>0.50917830873740932</v>
      </c>
      <c r="AD57" s="19">
        <f t="shared" si="25"/>
        <v>0.31821252440071846</v>
      </c>
      <c r="AE57" s="19">
        <f t="shared" si="26"/>
        <v>0.41369541656906389</v>
      </c>
      <c r="AF57" s="19">
        <f t="shared" si="27"/>
        <v>0.79562698524244579</v>
      </c>
      <c r="AG57" s="59">
        <f t="shared" si="28"/>
        <v>0</v>
      </c>
      <c r="AH57" s="60">
        <f t="shared" si="29"/>
        <v>2.4504086515187011</v>
      </c>
    </row>
    <row r="58" spans="1:34" customFormat="1" ht="12" customHeight="1" x14ac:dyDescent="0.25">
      <c r="A58" s="42" t="str">
        <f t="shared" si="15"/>
        <v>4883873</v>
      </c>
      <c r="B58" s="63">
        <v>2</v>
      </c>
      <c r="C58" s="63">
        <v>488</v>
      </c>
      <c r="D58" s="63">
        <v>3873</v>
      </c>
      <c r="E58" s="64">
        <v>0.154</v>
      </c>
      <c r="F58" s="64">
        <v>0.19</v>
      </c>
      <c r="G58" s="64">
        <v>0.82</v>
      </c>
      <c r="H58" s="64">
        <v>0.35599999999999998</v>
      </c>
      <c r="I58" s="64">
        <v>0.27300000000000002</v>
      </c>
      <c r="J58" s="64">
        <v>2.4E-2</v>
      </c>
      <c r="K58" s="3">
        <f t="shared" si="30"/>
        <v>-0.24709999999999996</v>
      </c>
      <c r="L58" s="2">
        <f t="shared" si="17"/>
        <v>6</v>
      </c>
      <c r="M58" s="19">
        <f t="shared" si="31"/>
        <v>5.5733333333333385E-2</v>
      </c>
      <c r="N58" s="57">
        <f t="shared" si="2"/>
        <v>5.5733333333333385E-2</v>
      </c>
      <c r="O58" s="45">
        <f t="shared" si="18"/>
        <v>0</v>
      </c>
      <c r="P58" t="str">
        <f t="shared" si="19"/>
        <v>✔</v>
      </c>
      <c r="Q58" t="str">
        <f t="shared" si="20"/>
        <v>✔</v>
      </c>
      <c r="S58" s="16" t="str">
        <f t="shared" si="21"/>
        <v>4883873</v>
      </c>
      <c r="T58" s="10">
        <f>VLOOKUP(S58,Пропорции!$L:$S,2,0)</f>
        <v>8.4708470847084702E-2</v>
      </c>
      <c r="U58" s="6">
        <f>VLOOKUP(S58,Пропорции!$L:$S,3,0)</f>
        <v>0.26787678767876788</v>
      </c>
      <c r="V58" s="6">
        <f>VLOOKUP(S58,Пропорции!$L:$S,4,0)</f>
        <v>4.5654565456545657E-2</v>
      </c>
      <c r="W58" s="6">
        <f>VLOOKUP(S58,Пропорции!$L:$S,5,0)</f>
        <v>0.18976897689768976</v>
      </c>
      <c r="X58" s="6">
        <f>VLOOKUP(S58,Пропорции!$L:$S,6,0)</f>
        <v>0.24807480748074806</v>
      </c>
      <c r="Y58" s="6">
        <f>VLOOKUP(S58,Пропорции!$L:$S,7,0)</f>
        <v>0.16336633663366334</v>
      </c>
      <c r="Z58" s="48">
        <f>VLOOKUP(S58,Пропорции!$L:$S,8,0)</f>
        <v>0</v>
      </c>
      <c r="AA58" s="18">
        <f t="shared" si="22"/>
        <v>4.7210854418775249E-3</v>
      </c>
      <c r="AB58" s="19">
        <f t="shared" si="23"/>
        <v>1.4929666299963344E-2</v>
      </c>
      <c r="AC58" s="19">
        <f t="shared" si="24"/>
        <v>2.544481114778147E-3</v>
      </c>
      <c r="AD58" s="19">
        <f t="shared" si="25"/>
        <v>1.0576457645764585E-2</v>
      </c>
      <c r="AE58" s="19">
        <f t="shared" si="26"/>
        <v>1.3826035936927038E-2</v>
      </c>
      <c r="AF58" s="19">
        <f t="shared" si="27"/>
        <v>9.1049504950495123E-3</v>
      </c>
      <c r="AG58" s="59">
        <f t="shared" si="28"/>
        <v>0</v>
      </c>
      <c r="AH58" s="60">
        <f t="shared" si="29"/>
        <v>5.5702676934360151E-2</v>
      </c>
    </row>
    <row r="59" spans="1:34" customFormat="1" ht="12" customHeight="1" x14ac:dyDescent="0.25">
      <c r="A59" s="42" t="str">
        <f t="shared" si="15"/>
        <v>4885770</v>
      </c>
      <c r="B59" s="63">
        <v>2</v>
      </c>
      <c r="C59" s="63">
        <v>488</v>
      </c>
      <c r="D59" s="63">
        <v>5770</v>
      </c>
      <c r="E59" s="64">
        <v>1.77</v>
      </c>
      <c r="F59" s="64">
        <v>26.789000000000001</v>
      </c>
      <c r="G59" s="64">
        <v>18.888999999999999</v>
      </c>
      <c r="H59" s="64">
        <v>13.211</v>
      </c>
      <c r="I59" s="64">
        <v>18.722999999999999</v>
      </c>
      <c r="J59" s="64">
        <v>43.481000000000002</v>
      </c>
      <c r="K59" s="3">
        <f t="shared" si="30"/>
        <v>7.9288000000000016</v>
      </c>
      <c r="L59" s="2">
        <f t="shared" si="17"/>
        <v>6</v>
      </c>
      <c r="M59" s="19">
        <f t="shared" si="31"/>
        <v>28.405966666666668</v>
      </c>
      <c r="N59" s="57">
        <f t="shared" si="2"/>
        <v>28.405966666666668</v>
      </c>
      <c r="O59" s="45">
        <f t="shared" si="18"/>
        <v>0</v>
      </c>
      <c r="P59" t="str">
        <f t="shared" si="19"/>
        <v>✔</v>
      </c>
      <c r="Q59" t="str">
        <f t="shared" si="20"/>
        <v>✖</v>
      </c>
      <c r="S59" s="16" t="str">
        <f t="shared" si="21"/>
        <v>4885770</v>
      </c>
      <c r="T59" s="10">
        <f>VLOOKUP(S59,Пропорции!$L:$S,2,0)</f>
        <v>0.10848668842531926</v>
      </c>
      <c r="U59" s="6">
        <f>VLOOKUP(S59,Пропорции!$L:$S,3,0)</f>
        <v>9.6595394870709658E-2</v>
      </c>
      <c r="V59" s="6">
        <f>VLOOKUP(S59,Пропорции!$L:$S,4,0)</f>
        <v>0.11129469409016547</v>
      </c>
      <c r="W59" s="6">
        <f>VLOOKUP(S59,Пропорции!$L:$S,5,0)</f>
        <v>9.640005534619861E-2</v>
      </c>
      <c r="X59" s="6">
        <f>VLOOKUP(S59,Пропорции!$L:$S,6,0)</f>
        <v>0.14919870099216201</v>
      </c>
      <c r="Y59" s="6">
        <f>VLOOKUP(S59,Пропорции!$L:$S,7,0)</f>
        <v>0.28940364470996149</v>
      </c>
      <c r="Z59" s="48">
        <f>VLOOKUP(S59,Пропорции!$L:$S,8,0)</f>
        <v>0.14862082156548351</v>
      </c>
      <c r="AA59" s="18">
        <f t="shared" si="22"/>
        <v>3.0816692551866716</v>
      </c>
      <c r="AB59" s="19">
        <f t="shared" si="23"/>
        <v>2.7438855668508828</v>
      </c>
      <c r="AC59" s="19">
        <f t="shared" si="24"/>
        <v>3.1614333705021043</v>
      </c>
      <c r="AD59" s="19">
        <f t="shared" si="25"/>
        <v>2.7383367588289396</v>
      </c>
      <c r="AE59" s="19">
        <f t="shared" si="26"/>
        <v>4.2381333270933208</v>
      </c>
      <c r="AF59" s="19">
        <f t="shared" si="27"/>
        <v>8.2207902848430088</v>
      </c>
      <c r="AG59" s="59">
        <f t="shared" si="28"/>
        <v>4.2217181033617388</v>
      </c>
      <c r="AH59" s="60">
        <f t="shared" si="29"/>
        <v>28.405966666666664</v>
      </c>
    </row>
    <row r="60" spans="1:34" customFormat="1" ht="12" customHeight="1" x14ac:dyDescent="0.25">
      <c r="A60" s="42" t="str">
        <f t="shared" si="15"/>
        <v>4885917</v>
      </c>
      <c r="B60" s="63">
        <v>2</v>
      </c>
      <c r="C60" s="63">
        <v>488</v>
      </c>
      <c r="D60" s="63">
        <v>5917</v>
      </c>
      <c r="E60" s="64">
        <v>2.4710000000000001</v>
      </c>
      <c r="F60" s="64">
        <v>7.1040000000000001</v>
      </c>
      <c r="G60" s="64">
        <v>6.7949999999999999</v>
      </c>
      <c r="H60" s="64">
        <v>2.8159999999999998</v>
      </c>
      <c r="I60" s="64">
        <v>4.4669999999999996</v>
      </c>
      <c r="J60" s="64">
        <v>4.4790000000000001</v>
      </c>
      <c r="K60" s="3">
        <f t="shared" si="30"/>
        <v>-0.52969999999999995</v>
      </c>
      <c r="L60" s="2">
        <f t="shared" si="17"/>
        <v>6</v>
      </c>
      <c r="M60" s="19">
        <f t="shared" si="31"/>
        <v>4.1589666666666654</v>
      </c>
      <c r="N60" s="57">
        <f t="shared" si="2"/>
        <v>4.1589666666666654</v>
      </c>
      <c r="O60" s="45">
        <f t="shared" si="18"/>
        <v>0</v>
      </c>
      <c r="P60" t="str">
        <f t="shared" si="19"/>
        <v>✔</v>
      </c>
      <c r="Q60" t="str">
        <f t="shared" si="20"/>
        <v>✖</v>
      </c>
      <c r="S60" s="16" t="str">
        <f t="shared" si="21"/>
        <v>4885917</v>
      </c>
      <c r="T60" s="10">
        <f>VLOOKUP(S60,Пропорции!$L:$S,2,0)</f>
        <v>0.11104791696288924</v>
      </c>
      <c r="U60" s="6">
        <f>VLOOKUP(S60,Пропорции!$L:$S,3,0)</f>
        <v>0.19550689606142471</v>
      </c>
      <c r="V60" s="6">
        <f>VLOOKUP(S60,Пропорции!$L:$S,4,0)</f>
        <v>0.25465661879709939</v>
      </c>
      <c r="W60" s="6">
        <f>VLOOKUP(S60,Пропорции!$L:$S,5,0)</f>
        <v>4.2656050049765387E-2</v>
      </c>
      <c r="X60" s="6">
        <f>VLOOKUP(S60,Пропорции!$L:$S,6,0)</f>
        <v>0.23311531352196785</v>
      </c>
      <c r="Y60" s="6">
        <f>VLOOKUP(S60,Пропорции!$L:$S,7,0)</f>
        <v>0.1630172046068534</v>
      </c>
      <c r="Z60" s="48">
        <f>VLOOKUP(S60,Пропорции!$L:$S,8,0)</f>
        <v>0</v>
      </c>
      <c r="AA60" s="18">
        <f t="shared" si="22"/>
        <v>0.46184458505142412</v>
      </c>
      <c r="AB60" s="19">
        <f t="shared" si="23"/>
        <v>0.81310666382292973</v>
      </c>
      <c r="AC60" s="19">
        <f t="shared" si="24"/>
        <v>1.0591083890231761</v>
      </c>
      <c r="AD60" s="19">
        <f t="shared" si="25"/>
        <v>0.17740509028863921</v>
      </c>
      <c r="AE60" s="19">
        <f t="shared" si="26"/>
        <v>0.96951881842741328</v>
      </c>
      <c r="AF60" s="19">
        <f t="shared" si="27"/>
        <v>0.67798312005308281</v>
      </c>
      <c r="AG60" s="59">
        <f t="shared" si="28"/>
        <v>0</v>
      </c>
      <c r="AH60" s="60">
        <f t="shared" si="29"/>
        <v>4.1589666666666645</v>
      </c>
    </row>
    <row r="61" spans="1:34" customFormat="1" ht="12" customHeight="1" x14ac:dyDescent="0.25">
      <c r="A61" s="42" t="str">
        <f t="shared" si="15"/>
        <v>4886724</v>
      </c>
      <c r="B61" s="63">
        <v>2</v>
      </c>
      <c r="C61" s="63">
        <v>488</v>
      </c>
      <c r="D61" s="63">
        <v>6724</v>
      </c>
      <c r="E61" s="64">
        <v>0.154</v>
      </c>
      <c r="F61" s="64">
        <v>0.107</v>
      </c>
      <c r="G61" s="64">
        <v>0.107</v>
      </c>
      <c r="H61" s="64">
        <v>7.0999999999999994E-2</v>
      </c>
      <c r="I61" s="64">
        <v>0.107</v>
      </c>
      <c r="J61" s="64">
        <v>8.3000000000000004E-2</v>
      </c>
      <c r="K61" s="3">
        <f t="shared" si="30"/>
        <v>-3.5999999999999982E-3</v>
      </c>
      <c r="L61" s="2">
        <f t="shared" si="17"/>
        <v>6</v>
      </c>
      <c r="M61" s="19">
        <f t="shared" si="31"/>
        <v>0.10123333333333334</v>
      </c>
      <c r="N61" s="57">
        <f t="shared" si="2"/>
        <v>0.10123333333333334</v>
      </c>
      <c r="O61" s="45">
        <f t="shared" si="18"/>
        <v>0</v>
      </c>
      <c r="P61" t="str">
        <f t="shared" si="19"/>
        <v>✔</v>
      </c>
      <c r="Q61" t="str">
        <f t="shared" si="20"/>
        <v>✔</v>
      </c>
      <c r="S61" s="16" t="str">
        <f t="shared" si="21"/>
        <v>4886724</v>
      </c>
      <c r="T61" s="10">
        <f>VLOOKUP(S61,Пропорции!$L:$S,2,0)</f>
        <v>9.3650793650793651E-2</v>
      </c>
      <c r="U61" s="6">
        <f>VLOOKUP(S61,Пропорции!$L:$S,3,0)</f>
        <v>0.20793650793650795</v>
      </c>
      <c r="V61" s="6">
        <f>VLOOKUP(S61,Пропорции!$L:$S,4,0)</f>
        <v>0.11269841269841269</v>
      </c>
      <c r="W61" s="6">
        <f>VLOOKUP(S61,Пропорции!$L:$S,5,0)</f>
        <v>0.24444444444444444</v>
      </c>
      <c r="X61" s="6">
        <f>VLOOKUP(S61,Пропорции!$L:$S,6,0)</f>
        <v>7.6190476190476197E-2</v>
      </c>
      <c r="Y61" s="6">
        <f>VLOOKUP(S61,Пропорции!$L:$S,7,0)</f>
        <v>0.20793650793650795</v>
      </c>
      <c r="Z61" s="48">
        <f>VLOOKUP(S61,Пропорции!$L:$S,8,0)</f>
        <v>5.7142857142857141E-2</v>
      </c>
      <c r="AA61" s="18">
        <f t="shared" si="22"/>
        <v>9.4805820105820122E-3</v>
      </c>
      <c r="AB61" s="19">
        <f t="shared" si="23"/>
        <v>2.1050105820105823E-2</v>
      </c>
      <c r="AC61" s="19">
        <f t="shared" si="24"/>
        <v>1.1408835978835978E-2</v>
      </c>
      <c r="AD61" s="19">
        <f t="shared" si="25"/>
        <v>2.4745925925925928E-2</v>
      </c>
      <c r="AE61" s="19">
        <f t="shared" si="26"/>
        <v>7.7130158730158742E-3</v>
      </c>
      <c r="AF61" s="19">
        <f t="shared" si="27"/>
        <v>2.1050105820105823E-2</v>
      </c>
      <c r="AG61" s="59">
        <f t="shared" si="28"/>
        <v>5.7847619047619054E-3</v>
      </c>
      <c r="AH61" s="60">
        <f t="shared" si="29"/>
        <v>0.10123333333333334</v>
      </c>
    </row>
    <row r="62" spans="1:34" customFormat="1" ht="12" customHeight="1" x14ac:dyDescent="0.25">
      <c r="A62" s="42" t="str">
        <f t="shared" si="15"/>
        <v>4891063</v>
      </c>
      <c r="B62" s="63">
        <v>2</v>
      </c>
      <c r="C62" s="63">
        <v>489</v>
      </c>
      <c r="D62" s="63">
        <v>1063</v>
      </c>
      <c r="E62" s="65">
        <v>0</v>
      </c>
      <c r="F62" s="64">
        <v>1.2E-2</v>
      </c>
      <c r="G62" s="64">
        <v>1.2E-2</v>
      </c>
      <c r="H62" s="65">
        <v>0</v>
      </c>
      <c r="I62" s="65">
        <v>0</v>
      </c>
      <c r="J62" s="65">
        <v>0</v>
      </c>
      <c r="K62" s="3">
        <f t="shared" si="30"/>
        <v>-3.6000000000000003E-3</v>
      </c>
      <c r="L62" s="2">
        <f t="shared" si="17"/>
        <v>2</v>
      </c>
      <c r="M62" s="19">
        <f t="shared" si="31"/>
        <v>8.3999999999999995E-3</v>
      </c>
      <c r="N62" s="57">
        <f t="shared" si="2"/>
        <v>8.3999999999999995E-3</v>
      </c>
      <c r="O62" s="45">
        <f t="shared" si="18"/>
        <v>0</v>
      </c>
      <c r="P62" t="str">
        <f t="shared" si="19"/>
        <v>✖</v>
      </c>
      <c r="Q62" t="str">
        <f t="shared" si="20"/>
        <v>✔</v>
      </c>
      <c r="S62" s="16" t="str">
        <f t="shared" si="21"/>
        <v>4891063</v>
      </c>
      <c r="T62" s="10">
        <f>VLOOKUP(S62,Пропорции!$L:$S,2,0)</f>
        <v>0</v>
      </c>
      <c r="U62" s="6">
        <f>VLOOKUP(S62,Пропорции!$L:$S,3,0)</f>
        <v>1</v>
      </c>
      <c r="V62" s="6">
        <f>VLOOKUP(S62,Пропорции!$L:$S,4,0)</f>
        <v>0</v>
      </c>
      <c r="W62" s="6">
        <f>VLOOKUP(S62,Пропорции!$L:$S,5,0)</f>
        <v>0</v>
      </c>
      <c r="X62" s="6">
        <f>VLOOKUP(S62,Пропорции!$L:$S,6,0)</f>
        <v>0</v>
      </c>
      <c r="Y62" s="6">
        <f>VLOOKUP(S62,Пропорции!$L:$S,7,0)</f>
        <v>0</v>
      </c>
      <c r="Z62" s="48">
        <f>VLOOKUP(S62,Пропорции!$L:$S,8,0)</f>
        <v>0</v>
      </c>
      <c r="AA62" s="18">
        <f t="shared" si="22"/>
        <v>0</v>
      </c>
      <c r="AB62" s="19">
        <f t="shared" si="23"/>
        <v>8.3999999999999995E-3</v>
      </c>
      <c r="AC62" s="19">
        <f t="shared" si="24"/>
        <v>0</v>
      </c>
      <c r="AD62" s="19">
        <f t="shared" si="25"/>
        <v>0</v>
      </c>
      <c r="AE62" s="19">
        <f t="shared" si="26"/>
        <v>0</v>
      </c>
      <c r="AF62" s="19">
        <f t="shared" si="27"/>
        <v>0</v>
      </c>
      <c r="AG62" s="59">
        <f t="shared" si="28"/>
        <v>0</v>
      </c>
      <c r="AH62" s="60">
        <f t="shared" si="29"/>
        <v>8.3999999999999995E-3</v>
      </c>
    </row>
    <row r="63" spans="1:34" customFormat="1" ht="12" customHeight="1" x14ac:dyDescent="0.25">
      <c r="A63" s="42" t="str">
        <f t="shared" si="15"/>
        <v>4891074</v>
      </c>
      <c r="B63" s="63">
        <v>2</v>
      </c>
      <c r="C63" s="63">
        <v>489</v>
      </c>
      <c r="D63" s="63">
        <v>1074</v>
      </c>
      <c r="E63" s="64">
        <v>0.47499999999999998</v>
      </c>
      <c r="F63" s="64">
        <v>1.984</v>
      </c>
      <c r="G63" s="64">
        <v>1.758</v>
      </c>
      <c r="H63" s="64">
        <v>0.71299999999999997</v>
      </c>
      <c r="I63" s="64">
        <v>1.4730000000000001</v>
      </c>
      <c r="J63" s="64">
        <v>0.92700000000000005</v>
      </c>
      <c r="K63" s="3">
        <f t="shared" si="30"/>
        <v>-0.17329999999999995</v>
      </c>
      <c r="L63" s="2">
        <f t="shared" si="17"/>
        <v>6</v>
      </c>
      <c r="M63" s="19">
        <f t="shared" si="31"/>
        <v>1.0483666666666667</v>
      </c>
      <c r="N63" s="57">
        <f t="shared" si="2"/>
        <v>1.0483666666666667</v>
      </c>
      <c r="O63" s="45">
        <f t="shared" si="18"/>
        <v>0</v>
      </c>
      <c r="P63" t="str">
        <f t="shared" si="19"/>
        <v>✔</v>
      </c>
      <c r="Q63" t="str">
        <f t="shared" si="20"/>
        <v>✖</v>
      </c>
      <c r="S63" s="16" t="str">
        <f t="shared" si="21"/>
        <v>4891074</v>
      </c>
      <c r="T63" s="10">
        <f>VLOOKUP(S63,Пропорции!$L:$S,2,0)</f>
        <v>0.19126875852660299</v>
      </c>
      <c r="U63" s="6">
        <f>VLOOKUP(S63,Пропорции!$L:$S,3,0)</f>
        <v>0</v>
      </c>
      <c r="V63" s="6">
        <f>VLOOKUP(S63,Пропорции!$L:$S,4,0)</f>
        <v>0.27871759890859482</v>
      </c>
      <c r="W63" s="6">
        <f>VLOOKUP(S63,Пропорции!$L:$S,5,0)</f>
        <v>0.23015006821282402</v>
      </c>
      <c r="X63" s="6">
        <f>VLOOKUP(S63,Пропорции!$L:$S,6,0)</f>
        <v>0.12155525238744884</v>
      </c>
      <c r="Y63" s="6">
        <f>VLOOKUP(S63,Пропорции!$L:$S,7,0)</f>
        <v>0.17830832196452931</v>
      </c>
      <c r="Z63" s="48">
        <f>VLOOKUP(S63,Пропорции!$L:$S,8,0)</f>
        <v>0</v>
      </c>
      <c r="AA63" s="18">
        <f t="shared" si="22"/>
        <v>0.20051979081400637</v>
      </c>
      <c r="AB63" s="19">
        <f t="shared" si="23"/>
        <v>0</v>
      </c>
      <c r="AC63" s="19">
        <f t="shared" si="24"/>
        <v>0.29219824010914053</v>
      </c>
      <c r="AD63" s="19">
        <f t="shared" si="25"/>
        <v>0.24128165984538427</v>
      </c>
      <c r="AE63" s="19">
        <f t="shared" si="26"/>
        <v>0.12743447476125511</v>
      </c>
      <c r="AF63" s="19">
        <f t="shared" si="27"/>
        <v>0.18693250113688037</v>
      </c>
      <c r="AG63" s="59">
        <f t="shared" si="28"/>
        <v>0</v>
      </c>
      <c r="AH63" s="60">
        <f t="shared" si="29"/>
        <v>1.0483666666666667</v>
      </c>
    </row>
    <row r="64" spans="1:34" customFormat="1" ht="12" customHeight="1" x14ac:dyDescent="0.25">
      <c r="A64" s="42" t="str">
        <f t="shared" si="15"/>
        <v>4892021</v>
      </c>
      <c r="B64" s="63">
        <v>2</v>
      </c>
      <c r="C64" s="63">
        <v>489</v>
      </c>
      <c r="D64" s="63">
        <v>2021</v>
      </c>
      <c r="E64" s="64">
        <v>0.20200000000000001</v>
      </c>
      <c r="F64" s="64">
        <v>0.11899999999999999</v>
      </c>
      <c r="G64" s="64">
        <v>1.806</v>
      </c>
      <c r="H64" s="64">
        <v>0.54600000000000004</v>
      </c>
      <c r="I64" s="64">
        <v>4.8000000000000001E-2</v>
      </c>
      <c r="J64" s="64">
        <v>0.107</v>
      </c>
      <c r="K64" s="3">
        <f t="shared" si="30"/>
        <v>-0.5595</v>
      </c>
      <c r="L64" s="2">
        <f t="shared" si="17"/>
        <v>6</v>
      </c>
      <c r="M64" s="19">
        <f t="shared" si="31"/>
        <v>-8.8166666666666615E-2</v>
      </c>
      <c r="N64" s="57">
        <f t="shared" si="2"/>
        <v>-8.8166666666666615E-2</v>
      </c>
      <c r="O64" s="45">
        <f t="shared" si="18"/>
        <v>0</v>
      </c>
      <c r="P64" t="str">
        <f t="shared" si="19"/>
        <v>✔</v>
      </c>
      <c r="Q64" t="str">
        <f t="shared" si="20"/>
        <v>✔</v>
      </c>
      <c r="S64" s="16" t="str">
        <f t="shared" si="21"/>
        <v>4892021</v>
      </c>
      <c r="T64" s="10">
        <f>VLOOKUP(S64,Пропорции!$L:$S,2,0)</f>
        <v>0.80686239830208706</v>
      </c>
      <c r="U64" s="6">
        <f>VLOOKUP(S64,Пропорции!$L:$S,3,0)</f>
        <v>0</v>
      </c>
      <c r="V64" s="6">
        <f>VLOOKUP(S64,Пропорции!$L:$S,4,0)</f>
        <v>0</v>
      </c>
      <c r="W64" s="6">
        <f>VLOOKUP(S64,Пропорции!$L:$S,5,0)</f>
        <v>0</v>
      </c>
      <c r="X64" s="6">
        <f>VLOOKUP(S64,Пропорции!$L:$S,6,0)</f>
        <v>0.193137601697913</v>
      </c>
      <c r="Y64" s="6">
        <f>VLOOKUP(S64,Пропорции!$L:$S,7,0)</f>
        <v>0</v>
      </c>
      <c r="Z64" s="48">
        <f>VLOOKUP(S64,Пропорции!$L:$S,8,0)</f>
        <v>0</v>
      </c>
      <c r="AA64" s="18">
        <f t="shared" si="22"/>
        <v>-7.1138368116967304E-2</v>
      </c>
      <c r="AB64" s="19">
        <f t="shared" si="23"/>
        <v>0</v>
      </c>
      <c r="AC64" s="19">
        <f t="shared" si="24"/>
        <v>0</v>
      </c>
      <c r="AD64" s="19">
        <f t="shared" si="25"/>
        <v>0</v>
      </c>
      <c r="AE64" s="19">
        <f t="shared" si="26"/>
        <v>-1.7028298549699318E-2</v>
      </c>
      <c r="AF64" s="19">
        <f t="shared" si="27"/>
        <v>0</v>
      </c>
      <c r="AG64" s="59">
        <f t="shared" si="28"/>
        <v>0</v>
      </c>
      <c r="AH64" s="60">
        <f t="shared" si="29"/>
        <v>-8.8166666666666615E-2</v>
      </c>
    </row>
    <row r="65" spans="1:35" customFormat="1" ht="12" customHeight="1" x14ac:dyDescent="0.25">
      <c r="A65" s="42" t="str">
        <f t="shared" si="15"/>
        <v>4893075</v>
      </c>
      <c r="B65" s="63">
        <v>2</v>
      </c>
      <c r="C65" s="63">
        <v>489</v>
      </c>
      <c r="D65" s="63">
        <v>3075</v>
      </c>
      <c r="E65" s="64">
        <v>0.20200000000000001</v>
      </c>
      <c r="F65" s="64">
        <v>0.40400000000000003</v>
      </c>
      <c r="G65" s="64">
        <v>0.13100000000000001</v>
      </c>
      <c r="H65" s="64">
        <v>0.20200000000000001</v>
      </c>
      <c r="I65" s="64">
        <v>0.61799999999999999</v>
      </c>
      <c r="J65" s="64">
        <v>0.309</v>
      </c>
      <c r="K65" s="3">
        <f t="shared" si="30"/>
        <v>9.5000000000000001E-2</v>
      </c>
      <c r="L65" s="2">
        <f t="shared" si="17"/>
        <v>6</v>
      </c>
      <c r="M65" s="19">
        <f t="shared" si="31"/>
        <v>0.40600000000000003</v>
      </c>
      <c r="N65" s="57">
        <f t="shared" si="2"/>
        <v>0.40600000000000003</v>
      </c>
      <c r="O65" s="45">
        <f t="shared" si="18"/>
        <v>0</v>
      </c>
      <c r="P65" t="str">
        <f t="shared" si="19"/>
        <v>✔</v>
      </c>
      <c r="Q65" t="str">
        <f t="shared" si="20"/>
        <v>✔</v>
      </c>
      <c r="S65" s="16" t="str">
        <f t="shared" si="21"/>
        <v>4893075</v>
      </c>
      <c r="T65" s="10">
        <f>VLOOKUP(S65,Пропорции!$L:$S,2,0)</f>
        <v>0.18498659517426272</v>
      </c>
      <c r="U65" s="6">
        <f>VLOOKUP(S65,Пропорции!$L:$S,3,0)</f>
        <v>3.8069705093833776E-2</v>
      </c>
      <c r="V65" s="6">
        <f>VLOOKUP(S65,Пропорции!$L:$S,4,0)</f>
        <v>0.15924932975871314</v>
      </c>
      <c r="W65" s="6">
        <f>VLOOKUP(S65,Пропорции!$L:$S,5,0)</f>
        <v>0.19088471849865951</v>
      </c>
      <c r="X65" s="6">
        <f>VLOOKUP(S65,Пропорции!$L:$S,6,0)</f>
        <v>0.42680965147453087</v>
      </c>
      <c r="Y65" s="6">
        <f>VLOOKUP(S65,Пропорции!$L:$S,7,0)</f>
        <v>0</v>
      </c>
      <c r="Z65" s="48">
        <f>VLOOKUP(S65,Пропорции!$L:$S,8,0)</f>
        <v>0</v>
      </c>
      <c r="AA65" s="18">
        <f t="shared" si="22"/>
        <v>7.5104557640750663E-2</v>
      </c>
      <c r="AB65" s="19">
        <f t="shared" si="23"/>
        <v>1.5456300268096515E-2</v>
      </c>
      <c r="AC65" s="19">
        <f t="shared" si="24"/>
        <v>6.4655227882037536E-2</v>
      </c>
      <c r="AD65" s="19">
        <f t="shared" si="25"/>
        <v>7.749919571045577E-2</v>
      </c>
      <c r="AE65" s="19">
        <f t="shared" si="26"/>
        <v>0.17328471849865953</v>
      </c>
      <c r="AF65" s="19">
        <f t="shared" si="27"/>
        <v>0</v>
      </c>
      <c r="AG65" s="59">
        <f t="shared" si="28"/>
        <v>0</v>
      </c>
      <c r="AH65" s="60">
        <f t="shared" si="29"/>
        <v>0.40600000000000003</v>
      </c>
    </row>
    <row r="66" spans="1:35" customFormat="1" ht="12" customHeight="1" x14ac:dyDescent="0.25">
      <c r="A66" s="42" t="str">
        <f t="shared" si="15"/>
        <v>4893595</v>
      </c>
      <c r="B66" s="63">
        <v>2</v>
      </c>
      <c r="C66" s="63">
        <v>489</v>
      </c>
      <c r="D66" s="63">
        <v>3595</v>
      </c>
      <c r="E66" s="64">
        <v>1.1639999999999999</v>
      </c>
      <c r="F66" s="64">
        <v>1.331</v>
      </c>
      <c r="G66" s="64">
        <v>3.992</v>
      </c>
      <c r="H66" s="64">
        <v>0.83199999999999996</v>
      </c>
      <c r="I66" s="64">
        <v>1.663</v>
      </c>
      <c r="J66" s="64">
        <v>1.83</v>
      </c>
      <c r="K66" s="3">
        <f t="shared" si="30"/>
        <v>-0.5655</v>
      </c>
      <c r="L66" s="2">
        <f t="shared" si="17"/>
        <v>6</v>
      </c>
      <c r="M66" s="19">
        <f t="shared" si="31"/>
        <v>1.2364999999999999</v>
      </c>
      <c r="N66" s="57">
        <f t="shared" si="2"/>
        <v>1.2364999999999999</v>
      </c>
      <c r="O66" s="45">
        <f t="shared" si="18"/>
        <v>0</v>
      </c>
      <c r="P66" t="str">
        <f t="shared" si="19"/>
        <v>✔</v>
      </c>
      <c r="Q66" t="str">
        <f t="shared" si="20"/>
        <v>✖</v>
      </c>
      <c r="S66" s="16" t="str">
        <f t="shared" si="21"/>
        <v>4893595</v>
      </c>
      <c r="T66" s="10">
        <f>VLOOKUP(S66,Пропорции!$L:$S,2,0)</f>
        <v>0</v>
      </c>
      <c r="U66" s="6">
        <f>VLOOKUP(S66,Пропорции!$L:$S,3,0)</f>
        <v>9.231338451577098E-2</v>
      </c>
      <c r="V66" s="6">
        <f>VLOOKUP(S66,Пропорции!$L:$S,4,0)</f>
        <v>0.16927203773933958</v>
      </c>
      <c r="W66" s="6">
        <f>VLOOKUP(S66,Пропорции!$L:$S,5,0)</f>
        <v>3.0801960965683103E-2</v>
      </c>
      <c r="X66" s="6">
        <f>VLOOKUP(S66,Пропорции!$L:$S,6,0)</f>
        <v>0.19998150032374432</v>
      </c>
      <c r="Y66" s="6">
        <f>VLOOKUP(S66,Пропорции!$L:$S,7,0)</f>
        <v>0.50772361483674033</v>
      </c>
      <c r="Z66" s="48">
        <f>VLOOKUP(S66,Пропорции!$L:$S,8,0)</f>
        <v>0</v>
      </c>
      <c r="AA66" s="18">
        <f t="shared" si="22"/>
        <v>0</v>
      </c>
      <c r="AB66" s="19">
        <f t="shared" si="23"/>
        <v>0.11414549995375081</v>
      </c>
      <c r="AC66" s="19">
        <f t="shared" si="24"/>
        <v>0.20930487466469339</v>
      </c>
      <c r="AD66" s="19">
        <f t="shared" si="25"/>
        <v>3.8086624734067154E-2</v>
      </c>
      <c r="AE66" s="19">
        <f t="shared" si="26"/>
        <v>0.24727712515030983</v>
      </c>
      <c r="AF66" s="19">
        <f t="shared" si="27"/>
        <v>0.62780024974562942</v>
      </c>
      <c r="AG66" s="59">
        <f t="shared" si="28"/>
        <v>0</v>
      </c>
      <c r="AH66" s="60">
        <f t="shared" si="29"/>
        <v>1.2366143742484506</v>
      </c>
    </row>
    <row r="67" spans="1:35" customFormat="1" ht="12" customHeight="1" x14ac:dyDescent="0.25">
      <c r="A67" s="42" t="str">
        <f t="shared" si="15"/>
        <v>4895770</v>
      </c>
      <c r="B67" s="63">
        <v>2</v>
      </c>
      <c r="C67" s="63">
        <v>489</v>
      </c>
      <c r="D67" s="63">
        <v>5770</v>
      </c>
      <c r="E67" s="64">
        <v>11.962999999999999</v>
      </c>
      <c r="F67" s="64">
        <v>19.696999999999999</v>
      </c>
      <c r="G67" s="64">
        <v>41.924999999999997</v>
      </c>
      <c r="H67" s="64">
        <v>1.2E-2</v>
      </c>
      <c r="I67" s="64">
        <v>33.145000000000003</v>
      </c>
      <c r="J67" s="64">
        <v>0.22600000000000001</v>
      </c>
      <c r="K67" s="3">
        <f t="shared" si="30"/>
        <v>-9.196399999999997</v>
      </c>
      <c r="L67" s="2">
        <f t="shared" si="17"/>
        <v>6</v>
      </c>
      <c r="M67" s="19">
        <f t="shared" si="31"/>
        <v>8.6316000000000024</v>
      </c>
      <c r="N67" s="57">
        <f t="shared" ref="N67:N130" si="32">M67</f>
        <v>8.6316000000000024</v>
      </c>
      <c r="O67" s="45">
        <f t="shared" si="18"/>
        <v>0</v>
      </c>
      <c r="P67" t="str">
        <f t="shared" si="19"/>
        <v>✔</v>
      </c>
      <c r="Q67" t="str">
        <f t="shared" si="20"/>
        <v>✖</v>
      </c>
      <c r="S67" s="16" t="str">
        <f t="shared" si="21"/>
        <v>4895770</v>
      </c>
      <c r="T67" s="10">
        <f>VLOOKUP(S67,Пропорции!$L:$S,2,0)</f>
        <v>6.0971505496971057E-2</v>
      </c>
      <c r="U67" s="6">
        <f>VLOOKUP(S67,Пропорции!$L:$S,3,0)</f>
        <v>7.6630394136564195E-2</v>
      </c>
      <c r="V67" s="6">
        <f>VLOOKUP(S67,Пропорции!$L:$S,4,0)</f>
        <v>0.14781990875775933</v>
      </c>
      <c r="W67" s="6">
        <f>VLOOKUP(S67,Пропорции!$L:$S,5,0)</f>
        <v>0.12805698900605789</v>
      </c>
      <c r="X67" s="6">
        <f>VLOOKUP(S67,Пропорции!$L:$S,6,0)</f>
        <v>0.25888116072096329</v>
      </c>
      <c r="Y67" s="6">
        <f>VLOOKUP(S67,Пропорции!$L:$S,7,0)</f>
        <v>0.28309400942337892</v>
      </c>
      <c r="Z67" s="48">
        <f>VLOOKUP(S67,Пропорции!$L:$S,8,0)</f>
        <v>4.4536683868072698E-2</v>
      </c>
      <c r="AA67" s="18">
        <f t="shared" si="22"/>
        <v>0.52628164684765555</v>
      </c>
      <c r="AB67" s="19">
        <f t="shared" si="23"/>
        <v>0.66144291002916766</v>
      </c>
      <c r="AC67" s="19">
        <f t="shared" si="24"/>
        <v>1.2759223244334759</v>
      </c>
      <c r="AD67" s="19">
        <f t="shared" si="25"/>
        <v>1.1053367063046895</v>
      </c>
      <c r="AE67" s="19">
        <f t="shared" si="26"/>
        <v>2.2345586268790671</v>
      </c>
      <c r="AF67" s="19">
        <f t="shared" si="27"/>
        <v>2.443554251738838</v>
      </c>
      <c r="AG67" s="59">
        <f t="shared" si="28"/>
        <v>0.38442284047565639</v>
      </c>
      <c r="AH67" s="60">
        <f t="shared" si="29"/>
        <v>8.6315193067085509</v>
      </c>
    </row>
    <row r="68" spans="1:35" customFormat="1" ht="12" customHeight="1" x14ac:dyDescent="0.25">
      <c r="A68" s="42" t="str">
        <f t="shared" ref="A68:A131" si="33">CONCATENATE(C68,D68)</f>
        <v>4895917</v>
      </c>
      <c r="B68" s="63">
        <v>2</v>
      </c>
      <c r="C68" s="63">
        <v>489</v>
      </c>
      <c r="D68" s="63">
        <v>5917</v>
      </c>
      <c r="E68" s="64">
        <v>2.2930000000000001</v>
      </c>
      <c r="F68" s="64">
        <v>3.2549999999999999</v>
      </c>
      <c r="G68" s="64">
        <v>2.649</v>
      </c>
      <c r="H68" s="64">
        <v>3.3380000000000001</v>
      </c>
      <c r="I68" s="64">
        <v>5.0010000000000003</v>
      </c>
      <c r="J68" s="64">
        <v>4.5380000000000003</v>
      </c>
      <c r="K68" s="3">
        <f t="shared" si="30"/>
        <v>0.7330000000000001</v>
      </c>
      <c r="L68" s="2">
        <f t="shared" si="17"/>
        <v>6</v>
      </c>
      <c r="M68" s="19">
        <f t="shared" si="31"/>
        <v>4.2453333333333338</v>
      </c>
      <c r="N68" s="57">
        <f t="shared" si="32"/>
        <v>4.2453333333333338</v>
      </c>
      <c r="O68" s="45">
        <f t="shared" si="18"/>
        <v>0</v>
      </c>
      <c r="P68" t="str">
        <f t="shared" si="19"/>
        <v>✔</v>
      </c>
      <c r="Q68" t="str">
        <f t="shared" si="20"/>
        <v>✖</v>
      </c>
      <c r="S68" s="16" t="str">
        <f t="shared" si="21"/>
        <v>4895917</v>
      </c>
      <c r="T68" s="10">
        <f>VLOOKUP(S68,Пропорции!$L:$S,2,0)</f>
        <v>6.144721233689205E-2</v>
      </c>
      <c r="U68" s="6">
        <f>VLOOKUP(S68,Пропорции!$L:$S,3,0)</f>
        <v>0.25480427046263349</v>
      </c>
      <c r="V68" s="6">
        <f>VLOOKUP(S68,Пропорции!$L:$S,4,0)</f>
        <v>0.22548042704626334</v>
      </c>
      <c r="W68" s="6">
        <f>VLOOKUP(S68,Пропорции!$L:$S,5,0)</f>
        <v>9.6370106761565849E-2</v>
      </c>
      <c r="X68" s="6">
        <f>VLOOKUP(S68,Пропорции!$L:$S,6,0)</f>
        <v>0.236773428232503</v>
      </c>
      <c r="Y68" s="6">
        <f>VLOOKUP(S68,Пропорции!$L:$S,7,0)</f>
        <v>0.12512455516014234</v>
      </c>
      <c r="Z68" s="48">
        <f>VLOOKUP(S68,Пропорции!$L:$S,8,0)</f>
        <v>0</v>
      </c>
      <c r="AA68" s="18">
        <f t="shared" si="22"/>
        <v>0.26086389877421906</v>
      </c>
      <c r="AB68" s="19">
        <f t="shared" si="23"/>
        <v>1.0817290628707001</v>
      </c>
      <c r="AC68" s="19">
        <f t="shared" si="24"/>
        <v>0.95723957295373674</v>
      </c>
      <c r="AD68" s="19">
        <f t="shared" si="25"/>
        <v>0.40912322657176758</v>
      </c>
      <c r="AE68" s="19">
        <f t="shared" si="26"/>
        <v>1.0051821273230528</v>
      </c>
      <c r="AF68" s="19">
        <f t="shared" si="27"/>
        <v>0.5311954448398577</v>
      </c>
      <c r="AG68" s="59">
        <f t="shared" si="28"/>
        <v>0</v>
      </c>
      <c r="AH68" s="60">
        <f t="shared" si="29"/>
        <v>4.2453333333333338</v>
      </c>
    </row>
    <row r="69" spans="1:35" customFormat="1" ht="12" customHeight="1" x14ac:dyDescent="0.25">
      <c r="A69" s="42" t="str">
        <f t="shared" si="33"/>
        <v>4896724</v>
      </c>
      <c r="B69" s="63">
        <v>2</v>
      </c>
      <c r="C69" s="63">
        <v>489</v>
      </c>
      <c r="D69" s="63">
        <v>6724</v>
      </c>
      <c r="E69" s="64">
        <v>0.249</v>
      </c>
      <c r="F69" s="64">
        <v>0.48699999999999999</v>
      </c>
      <c r="G69" s="64">
        <v>0.309</v>
      </c>
      <c r="H69" s="64">
        <v>0.214</v>
      </c>
      <c r="I69" s="64">
        <v>0.34499999999999997</v>
      </c>
      <c r="J69" s="64">
        <v>0.33300000000000002</v>
      </c>
      <c r="K69" s="3">
        <f t="shared" si="30"/>
        <v>2.0300000000000012E-2</v>
      </c>
      <c r="L69" s="2">
        <f t="shared" si="17"/>
        <v>6</v>
      </c>
      <c r="M69" s="19">
        <f t="shared" si="31"/>
        <v>0.34313333333333329</v>
      </c>
      <c r="N69" s="57">
        <f t="shared" si="32"/>
        <v>0.34313333333333329</v>
      </c>
      <c r="O69" s="45">
        <f t="shared" si="18"/>
        <v>0</v>
      </c>
      <c r="P69" t="str">
        <f t="shared" si="19"/>
        <v>✔</v>
      </c>
      <c r="Q69" t="str">
        <f t="shared" si="20"/>
        <v>✔</v>
      </c>
      <c r="S69" s="16" t="str">
        <f t="shared" si="21"/>
        <v>4896724</v>
      </c>
      <c r="T69" s="10">
        <f>VLOOKUP(S69,Пропорции!$L:$S,2,0)</f>
        <v>7.3863636363636354E-2</v>
      </c>
      <c r="U69" s="6">
        <f>VLOOKUP(S69,Пропорции!$L:$S,3,0)</f>
        <v>0.20867768595041325</v>
      </c>
      <c r="V69" s="6">
        <f>VLOOKUP(S69,Пропорции!$L:$S,4,0)</f>
        <v>5.5268595041322317E-2</v>
      </c>
      <c r="W69" s="6">
        <f>VLOOKUP(S69,Пропорции!$L:$S,5,0)</f>
        <v>0.24535123966942149</v>
      </c>
      <c r="X69" s="6">
        <f>VLOOKUP(S69,Пропорции!$L:$S,6,0)</f>
        <v>1.2396694214876033E-2</v>
      </c>
      <c r="Y69" s="6">
        <f>VLOOKUP(S69,Пропорции!$L:$S,7,0)</f>
        <v>7.3863636363636354E-2</v>
      </c>
      <c r="Z69" s="48">
        <f>VLOOKUP(S69,Пропорции!$L:$S,8,0)</f>
        <v>0.33161157024793392</v>
      </c>
      <c r="AA69" s="18">
        <f t="shared" si="22"/>
        <v>2.534507575757575E-2</v>
      </c>
      <c r="AB69" s="19">
        <f t="shared" si="23"/>
        <v>7.1604269972451784E-2</v>
      </c>
      <c r="AC69" s="19">
        <f t="shared" si="24"/>
        <v>1.8964497245179061E-2</v>
      </c>
      <c r="AD69" s="19">
        <f t="shared" si="25"/>
        <v>8.4188188705234146E-2</v>
      </c>
      <c r="AE69" s="19">
        <f t="shared" si="26"/>
        <v>4.2537190082644625E-3</v>
      </c>
      <c r="AF69" s="19">
        <f t="shared" si="27"/>
        <v>2.534507575757575E-2</v>
      </c>
      <c r="AG69" s="59">
        <f t="shared" si="28"/>
        <v>0.11378698347107438</v>
      </c>
      <c r="AH69" s="60">
        <f t="shared" si="29"/>
        <v>0.34348780991735534</v>
      </c>
    </row>
    <row r="70" spans="1:35" customFormat="1" ht="12" customHeight="1" x14ac:dyDescent="0.25">
      <c r="A70" s="42" t="str">
        <f t="shared" si="33"/>
        <v>8611074</v>
      </c>
      <c r="B70" s="63">
        <v>2</v>
      </c>
      <c r="C70" s="63">
        <v>861</v>
      </c>
      <c r="D70" s="63">
        <v>1074</v>
      </c>
      <c r="E70" s="65">
        <v>0</v>
      </c>
      <c r="F70" s="65">
        <v>0</v>
      </c>
      <c r="G70" s="65">
        <v>0</v>
      </c>
      <c r="H70" s="64">
        <v>2.4E-2</v>
      </c>
      <c r="I70" s="64">
        <v>1.2E-2</v>
      </c>
      <c r="J70" s="65">
        <v>0</v>
      </c>
      <c r="K70" s="3">
        <f t="shared" si="30"/>
        <v>-1.2000000000000029E-3</v>
      </c>
      <c r="L70" s="2">
        <f t="shared" si="17"/>
        <v>2</v>
      </c>
      <c r="M70" s="19">
        <f t="shared" si="31"/>
        <v>1.6799999999999999E-2</v>
      </c>
      <c r="N70" s="57">
        <f t="shared" si="32"/>
        <v>1.6799999999999999E-2</v>
      </c>
      <c r="O70" s="45">
        <f t="shared" si="18"/>
        <v>0</v>
      </c>
      <c r="P70" t="str">
        <f t="shared" si="19"/>
        <v>✖</v>
      </c>
      <c r="Q70" t="str">
        <f t="shared" si="20"/>
        <v>✔</v>
      </c>
      <c r="S70" s="16" t="str">
        <f t="shared" si="21"/>
        <v>8611074</v>
      </c>
      <c r="T70" s="10">
        <f>VLOOKUP(S70,Пропорции!$L:$S,2,0)</f>
        <v>0</v>
      </c>
      <c r="U70" s="6">
        <f>VLOOKUP(S70,Пропорции!$L:$S,3,0)</f>
        <v>0</v>
      </c>
      <c r="V70" s="6">
        <f>VLOOKUP(S70,Пропорции!$L:$S,4,0)</f>
        <v>0</v>
      </c>
      <c r="W70" s="6">
        <f>VLOOKUP(S70,Пропорции!$L:$S,5,0)</f>
        <v>0</v>
      </c>
      <c r="X70" s="6">
        <f>VLOOKUP(S70,Пропорции!$L:$S,6,0)</f>
        <v>0</v>
      </c>
      <c r="Y70" s="6">
        <f>VLOOKUP(S70,Пропорции!$L:$S,7,0)</f>
        <v>1</v>
      </c>
      <c r="Z70" s="48">
        <f>VLOOKUP(S70,Пропорции!$L:$S,8,0)</f>
        <v>0</v>
      </c>
      <c r="AA70" s="18">
        <f t="shared" si="22"/>
        <v>0</v>
      </c>
      <c r="AB70" s="19">
        <f t="shared" si="23"/>
        <v>0</v>
      </c>
      <c r="AC70" s="19">
        <f t="shared" si="24"/>
        <v>0</v>
      </c>
      <c r="AD70" s="19">
        <f t="shared" si="25"/>
        <v>0</v>
      </c>
      <c r="AE70" s="19">
        <f t="shared" si="26"/>
        <v>0</v>
      </c>
      <c r="AF70" s="19">
        <f t="shared" si="27"/>
        <v>1.6799999999999999E-2</v>
      </c>
      <c r="AG70" s="59">
        <f t="shared" si="28"/>
        <v>0</v>
      </c>
      <c r="AH70" s="60">
        <f t="shared" si="29"/>
        <v>1.6799999999999999E-2</v>
      </c>
      <c r="AI70" s="17"/>
    </row>
    <row r="71" spans="1:35" customFormat="1" ht="12" customHeight="1" x14ac:dyDescent="0.25">
      <c r="A71" s="42" t="str">
        <f t="shared" si="33"/>
        <v>8621074</v>
      </c>
      <c r="B71" s="63">
        <v>2</v>
      </c>
      <c r="C71" s="63">
        <v>862</v>
      </c>
      <c r="D71" s="63">
        <v>1074</v>
      </c>
      <c r="E71" s="64">
        <v>0.38800000000000001</v>
      </c>
      <c r="F71" s="64">
        <v>0.88200000000000001</v>
      </c>
      <c r="G71" s="64">
        <v>4.3040000000000003</v>
      </c>
      <c r="H71" s="64">
        <v>1.8819999999999999</v>
      </c>
      <c r="I71" s="64">
        <v>3.234</v>
      </c>
      <c r="J71" s="64">
        <v>3.669</v>
      </c>
      <c r="K71" s="3">
        <f t="shared" si="30"/>
        <v>-5.5299999999999967E-2</v>
      </c>
      <c r="L71" s="2">
        <f t="shared" si="17"/>
        <v>6</v>
      </c>
      <c r="M71" s="19">
        <f t="shared" si="31"/>
        <v>2.3378666666666668</v>
      </c>
      <c r="N71" s="57">
        <f t="shared" si="32"/>
        <v>2.3378666666666668</v>
      </c>
      <c r="O71" s="45">
        <f t="shared" si="18"/>
        <v>0</v>
      </c>
      <c r="P71" t="str">
        <f t="shared" si="19"/>
        <v>✔</v>
      </c>
      <c r="Q71" t="str">
        <f t="shared" si="20"/>
        <v>✔</v>
      </c>
      <c r="S71" s="16" t="str">
        <f t="shared" si="21"/>
        <v>8621074</v>
      </c>
      <c r="T71" s="10">
        <f>VLOOKUP(S71,Пропорции!$L:$S,2,0)</f>
        <v>0.24569956125078349</v>
      </c>
      <c r="U71" s="6">
        <f>VLOOKUP(S71,Пропорции!$L:$S,3,0)</f>
        <v>0</v>
      </c>
      <c r="V71" s="6">
        <f>VLOOKUP(S71,Пропорции!$L:$S,4,0)</f>
        <v>0.36611184622884602</v>
      </c>
      <c r="W71" s="6">
        <f>VLOOKUP(S71,Пропорции!$L:$S,5,0)</f>
        <v>0.10404624277456648</v>
      </c>
      <c r="X71" s="6">
        <f>VLOOKUP(S71,Пропорции!$L:$S,6,0)</f>
        <v>8.7610557838289568E-2</v>
      </c>
      <c r="Y71" s="6">
        <f>VLOOKUP(S71,Пропорции!$L:$S,7,0)</f>
        <v>0.19249251340622606</v>
      </c>
      <c r="Z71" s="48">
        <f>VLOOKUP(S71,Пропорции!$L:$S,8,0)</f>
        <v>4.1089212340692247E-3</v>
      </c>
      <c r="AA71" s="18">
        <f t="shared" si="22"/>
        <v>0.57441281426283175</v>
      </c>
      <c r="AB71" s="19">
        <f t="shared" si="23"/>
        <v>0</v>
      </c>
      <c r="AC71" s="19">
        <f t="shared" si="24"/>
        <v>0.85592068157021151</v>
      </c>
      <c r="AD71" s="19">
        <f t="shared" si="25"/>
        <v>0.2432462427745665</v>
      </c>
      <c r="AE71" s="19">
        <f t="shared" si="26"/>
        <v>0.20482180281820925</v>
      </c>
      <c r="AF71" s="19">
        <f t="shared" si="27"/>
        <v>0.45002183067530238</v>
      </c>
      <c r="AG71" s="59">
        <f t="shared" si="28"/>
        <v>9.6061099890893051E-3</v>
      </c>
      <c r="AH71" s="60">
        <f t="shared" si="29"/>
        <v>2.3380294820902106</v>
      </c>
      <c r="AI71" s="17"/>
    </row>
    <row r="72" spans="1:35" customFormat="1" ht="12" customHeight="1" x14ac:dyDescent="0.25">
      <c r="A72" s="42" t="str">
        <f t="shared" si="33"/>
        <v>8621110</v>
      </c>
      <c r="B72" s="63">
        <v>2</v>
      </c>
      <c r="C72" s="63">
        <v>862</v>
      </c>
      <c r="D72" s="63">
        <v>1110</v>
      </c>
      <c r="E72" s="65">
        <v>0</v>
      </c>
      <c r="F72" s="64">
        <v>1.5289999999999999</v>
      </c>
      <c r="G72" s="64">
        <v>2.2930000000000001</v>
      </c>
      <c r="H72" s="64">
        <v>1.5289999999999999</v>
      </c>
      <c r="I72" s="64">
        <v>0.76400000000000001</v>
      </c>
      <c r="J72" s="65">
        <v>0</v>
      </c>
      <c r="K72" s="3">
        <f t="shared" ref="K72:K131" si="34">LINEST(G72:J72,$M$1:$P$1,1,0)</f>
        <v>-0.76439999999999997</v>
      </c>
      <c r="L72" s="2">
        <f t="shared" ref="L72:L131" si="35">COUNTIF(E72:J72,"&gt;0")</f>
        <v>4</v>
      </c>
      <c r="M72" s="19">
        <f t="shared" ref="M72:M131" si="36">(E72+F72+G72+H72+I72+J72)/L72+K72</f>
        <v>0.76435000000000008</v>
      </c>
      <c r="N72" s="57">
        <f t="shared" si="32"/>
        <v>0.76435000000000008</v>
      </c>
      <c r="O72" s="45">
        <f t="shared" ref="O72:O131" si="37">N72-M72</f>
        <v>0</v>
      </c>
      <c r="P72" t="str">
        <f t="shared" ref="P72:P131" si="38">IF(L72&lt;6,"✖","✔")</f>
        <v>✖</v>
      </c>
      <c r="Q72" t="str">
        <f t="shared" ref="Q72:Q131" si="39">IF(AND(M72&gt;0.5,OR(K72&lt;-0.15,K72&gt;0.15,)),"✖","✔")</f>
        <v>✖</v>
      </c>
      <c r="S72" s="16" t="str">
        <f t="shared" ref="S72:S131" si="40">CONCATENATE(C72,D72)</f>
        <v>8621110</v>
      </c>
      <c r="T72" s="10">
        <f>VLOOKUP(S72,Пропорции!$L:$S,2,0)</f>
        <v>0</v>
      </c>
      <c r="U72" s="6">
        <f>VLOOKUP(S72,Пропорции!$L:$S,3,0)</f>
        <v>1</v>
      </c>
      <c r="V72" s="6">
        <f>VLOOKUP(S72,Пропорции!$L:$S,4,0)</f>
        <v>0</v>
      </c>
      <c r="W72" s="6">
        <f>VLOOKUP(S72,Пропорции!$L:$S,5,0)</f>
        <v>0</v>
      </c>
      <c r="X72" s="6">
        <f>VLOOKUP(S72,Пропорции!$L:$S,6,0)</f>
        <v>0</v>
      </c>
      <c r="Y72" s="6">
        <f>VLOOKUP(S72,Пропорции!$L:$S,7,0)</f>
        <v>0</v>
      </c>
      <c r="Z72" s="48">
        <f>VLOOKUP(S72,Пропорции!$L:$S,8,0)</f>
        <v>0</v>
      </c>
      <c r="AA72" s="18">
        <f t="shared" ref="AA72:AA131" si="41">$N72*T72</f>
        <v>0</v>
      </c>
      <c r="AB72" s="19">
        <f t="shared" ref="AB72:AB131" si="42">$N72*U72</f>
        <v>0.76435000000000008</v>
      </c>
      <c r="AC72" s="19">
        <f t="shared" ref="AC72:AC131" si="43">$N72*V72</f>
        <v>0</v>
      </c>
      <c r="AD72" s="19">
        <f t="shared" ref="AD72:AD131" si="44">$N72*W72</f>
        <v>0</v>
      </c>
      <c r="AE72" s="19">
        <f t="shared" ref="AE72:AE131" si="45">$N72*X72</f>
        <v>0</v>
      </c>
      <c r="AF72" s="19">
        <f t="shared" ref="AF72:AF131" si="46">$N72*Y72</f>
        <v>0</v>
      </c>
      <c r="AG72" s="59">
        <f t="shared" ref="AG72:AG131" si="47">$N72*Z72</f>
        <v>0</v>
      </c>
      <c r="AH72" s="60">
        <f t="shared" ref="AH72:AH131" si="48">SUM(AA72:AG72)</f>
        <v>0.76435000000000008</v>
      </c>
      <c r="AI72" s="17"/>
    </row>
    <row r="73" spans="1:35" customFormat="1" ht="12" customHeight="1" x14ac:dyDescent="0.25">
      <c r="A73" s="42" t="str">
        <f t="shared" si="33"/>
        <v>8623075</v>
      </c>
      <c r="B73" s="63">
        <v>2</v>
      </c>
      <c r="C73" s="63">
        <v>862</v>
      </c>
      <c r="D73" s="63">
        <v>3075</v>
      </c>
      <c r="E73" s="64">
        <v>3.5000000000000003E-2</v>
      </c>
      <c r="F73" s="64">
        <v>9.4E-2</v>
      </c>
      <c r="G73" s="64">
        <v>1.2E-2</v>
      </c>
      <c r="H73" s="64">
        <v>0.21199999999999999</v>
      </c>
      <c r="I73" s="64">
        <v>0.64700000000000002</v>
      </c>
      <c r="J73" s="64">
        <v>3.5000000000000003E-2</v>
      </c>
      <c r="K73" s="3">
        <f t="shared" si="34"/>
        <v>5.0399999999999986E-2</v>
      </c>
      <c r="L73" s="2">
        <f t="shared" si="35"/>
        <v>6</v>
      </c>
      <c r="M73" s="19">
        <f t="shared" si="36"/>
        <v>0.22289999999999999</v>
      </c>
      <c r="N73" s="57">
        <f t="shared" si="32"/>
        <v>0.22289999999999999</v>
      </c>
      <c r="O73" s="45">
        <f t="shared" si="37"/>
        <v>0</v>
      </c>
      <c r="P73" t="str">
        <f t="shared" si="38"/>
        <v>✔</v>
      </c>
      <c r="Q73" t="str">
        <f t="shared" si="39"/>
        <v>✔</v>
      </c>
      <c r="S73" s="16" t="str">
        <f t="shared" si="40"/>
        <v>8623075</v>
      </c>
      <c r="T73" s="10">
        <f>VLOOKUP(S73,Пропорции!$L:$S,2,0)</f>
        <v>0.22705314009661837</v>
      </c>
      <c r="U73" s="6">
        <f>VLOOKUP(S73,Пропорции!$L:$S,3,0)</f>
        <v>4.5410628019323676E-2</v>
      </c>
      <c r="V73" s="6">
        <f>VLOOKUP(S73,Пропорции!$L:$S,4,0)</f>
        <v>0.14782608695652175</v>
      </c>
      <c r="W73" s="6">
        <f>VLOOKUP(S73,Пропорции!$L:$S,5,0)</f>
        <v>0.15942028985507248</v>
      </c>
      <c r="X73" s="6">
        <f>VLOOKUP(S73,Пропорции!$L:$S,6,0)</f>
        <v>0.4202898550724638</v>
      </c>
      <c r="Y73" s="6">
        <f>VLOOKUP(S73,Пропорции!$L:$S,7,0)</f>
        <v>0</v>
      </c>
      <c r="Z73" s="48">
        <f>VLOOKUP(S73,Пропорции!$L:$S,8,0)</f>
        <v>0</v>
      </c>
      <c r="AA73" s="18">
        <f t="shared" si="41"/>
        <v>5.0610144927536231E-2</v>
      </c>
      <c r="AB73" s="19">
        <f t="shared" si="42"/>
        <v>1.0122028985507247E-2</v>
      </c>
      <c r="AC73" s="19">
        <f t="shared" si="43"/>
        <v>3.2950434782608694E-2</v>
      </c>
      <c r="AD73" s="19">
        <f t="shared" si="44"/>
        <v>3.553478260869565E-2</v>
      </c>
      <c r="AE73" s="19">
        <f t="shared" si="45"/>
        <v>9.3682608695652175E-2</v>
      </c>
      <c r="AF73" s="19">
        <f t="shared" si="46"/>
        <v>0</v>
      </c>
      <c r="AG73" s="59">
        <f t="shared" si="47"/>
        <v>0</v>
      </c>
      <c r="AH73" s="60">
        <f t="shared" si="48"/>
        <v>0.22290000000000001</v>
      </c>
      <c r="AI73" s="17"/>
    </row>
    <row r="74" spans="1:35" customFormat="1" ht="12" customHeight="1" x14ac:dyDescent="0.25">
      <c r="A74" s="42" t="str">
        <f t="shared" si="33"/>
        <v>8623595</v>
      </c>
      <c r="B74" s="63">
        <v>2</v>
      </c>
      <c r="C74" s="63">
        <v>862</v>
      </c>
      <c r="D74" s="63">
        <v>3595</v>
      </c>
      <c r="E74" s="64">
        <v>0.28199999999999997</v>
      </c>
      <c r="F74" s="64">
        <v>0.223</v>
      </c>
      <c r="G74" s="64">
        <v>0.2</v>
      </c>
      <c r="H74" s="64">
        <v>0.42299999999999999</v>
      </c>
      <c r="I74" s="64">
        <v>0.36499999999999999</v>
      </c>
      <c r="J74" s="65">
        <v>0</v>
      </c>
      <c r="K74" s="3">
        <f t="shared" si="34"/>
        <v>-6.5799999999999984E-2</v>
      </c>
      <c r="L74" s="2">
        <f t="shared" si="35"/>
        <v>5</v>
      </c>
      <c r="M74" s="19">
        <f t="shared" si="36"/>
        <v>0.23280000000000006</v>
      </c>
      <c r="N74" s="57">
        <f t="shared" si="32"/>
        <v>0.23280000000000006</v>
      </c>
      <c r="O74" s="45">
        <f t="shared" si="37"/>
        <v>0</v>
      </c>
      <c r="P74" t="str">
        <f t="shared" si="38"/>
        <v>✖</v>
      </c>
      <c r="Q74" t="str">
        <f t="shared" si="39"/>
        <v>✔</v>
      </c>
      <c r="S74" s="16" t="str">
        <f t="shared" si="40"/>
        <v>8623595</v>
      </c>
      <c r="T74" s="10">
        <f>VLOOKUP(S74,Пропорции!$L:$S,2,0)</f>
        <v>0.19678714859437749</v>
      </c>
      <c r="U74" s="6">
        <f>VLOOKUP(S74,Пропорции!$L:$S,3,0)</f>
        <v>7.8982597054886208E-2</v>
      </c>
      <c r="V74" s="6">
        <f>VLOOKUP(S74,Пропорции!$L:$S,4,0)</f>
        <v>7.8982597054886208E-2</v>
      </c>
      <c r="W74" s="6">
        <f>VLOOKUP(S74,Пропорции!$L:$S,5,0)</f>
        <v>0.11044176706827309</v>
      </c>
      <c r="X74" s="6">
        <f>VLOOKUP(S74,Пропорции!$L:$S,6,0)</f>
        <v>0.12583668005354753</v>
      </c>
      <c r="Y74" s="6">
        <f>VLOOKUP(S74,Пропорции!$L:$S,7,0)</f>
        <v>0.14926372155287818</v>
      </c>
      <c r="Z74" s="48">
        <f>VLOOKUP(S74,Пропорции!$L:$S,8,0)</f>
        <v>0.25970548862115128</v>
      </c>
      <c r="AA74" s="18">
        <f t="shared" si="41"/>
        <v>4.5812048192771092E-2</v>
      </c>
      <c r="AB74" s="19">
        <f t="shared" si="42"/>
        <v>1.8387148594377515E-2</v>
      </c>
      <c r="AC74" s="19">
        <f t="shared" si="43"/>
        <v>1.8387148594377515E-2</v>
      </c>
      <c r="AD74" s="19">
        <f t="shared" si="44"/>
        <v>2.5710843373493983E-2</v>
      </c>
      <c r="AE74" s="19">
        <f t="shared" si="45"/>
        <v>2.9294779116465875E-2</v>
      </c>
      <c r="AF74" s="19">
        <f t="shared" si="46"/>
        <v>3.4748594377510052E-2</v>
      </c>
      <c r="AG74" s="59">
        <f t="shared" si="47"/>
        <v>6.0459437751004035E-2</v>
      </c>
      <c r="AH74" s="60">
        <f t="shared" si="48"/>
        <v>0.23280000000000006</v>
      </c>
      <c r="AI74" s="17"/>
    </row>
    <row r="75" spans="1:35" customFormat="1" ht="12" customHeight="1" x14ac:dyDescent="0.25">
      <c r="A75" s="42" t="str">
        <f t="shared" si="33"/>
        <v>8623873</v>
      </c>
      <c r="B75" s="63">
        <v>2</v>
      </c>
      <c r="C75" s="63">
        <v>862</v>
      </c>
      <c r="D75" s="63">
        <v>3873</v>
      </c>
      <c r="E75" s="64">
        <v>1.3169999999999999</v>
      </c>
      <c r="F75" s="64">
        <v>0.70599999999999996</v>
      </c>
      <c r="G75" s="64">
        <v>1.5289999999999999</v>
      </c>
      <c r="H75" s="64">
        <v>0.61199999999999999</v>
      </c>
      <c r="I75" s="64">
        <v>1</v>
      </c>
      <c r="J75" s="64">
        <v>2.54</v>
      </c>
      <c r="K75" s="3">
        <f t="shared" si="34"/>
        <v>0.34209999999999996</v>
      </c>
      <c r="L75" s="2">
        <f t="shared" si="35"/>
        <v>6</v>
      </c>
      <c r="M75" s="19">
        <f t="shared" si="36"/>
        <v>1.6261000000000001</v>
      </c>
      <c r="N75" s="57">
        <f t="shared" si="32"/>
        <v>1.6261000000000001</v>
      </c>
      <c r="O75" s="45">
        <f t="shared" si="37"/>
        <v>0</v>
      </c>
      <c r="P75" t="str">
        <f t="shared" si="38"/>
        <v>✔</v>
      </c>
      <c r="Q75" t="str">
        <f t="shared" si="39"/>
        <v>✖</v>
      </c>
      <c r="S75" s="16" t="str">
        <f t="shared" si="40"/>
        <v>8623873</v>
      </c>
      <c r="T75" s="10">
        <f>VLOOKUP(S75,Пропорции!$L:$S,2,0)</f>
        <v>0.15876931065818511</v>
      </c>
      <c r="U75" s="6">
        <f>VLOOKUP(S75,Пропорции!$L:$S,3,0)</f>
        <v>0.12981955082435415</v>
      </c>
      <c r="V75" s="6">
        <f>VLOOKUP(S75,Пропорции!$L:$S,4,0)</f>
        <v>0.24276256004154226</v>
      </c>
      <c r="W75" s="6">
        <f>VLOOKUP(S75,Пропорции!$L:$S,5,0)</f>
        <v>7.9449565104504738E-2</v>
      </c>
      <c r="X75" s="6">
        <f>VLOOKUP(S75,Пропорции!$L:$S,6,0)</f>
        <v>0.38932883292223808</v>
      </c>
      <c r="Y75" s="6">
        <f>VLOOKUP(S75,Пропорции!$L:$S,7,0)</f>
        <v>0</v>
      </c>
      <c r="Z75" s="48">
        <f>VLOOKUP(S75,Пропорции!$L:$S,8,0)</f>
        <v>0</v>
      </c>
      <c r="AA75" s="18">
        <f t="shared" si="41"/>
        <v>0.25817477606127481</v>
      </c>
      <c r="AB75" s="19">
        <f t="shared" si="42"/>
        <v>0.21109957159548229</v>
      </c>
      <c r="AC75" s="19">
        <f t="shared" si="43"/>
        <v>0.3947561988835519</v>
      </c>
      <c r="AD75" s="19">
        <f t="shared" si="44"/>
        <v>0.12919293781643515</v>
      </c>
      <c r="AE75" s="19">
        <f t="shared" si="45"/>
        <v>0.63308761521485135</v>
      </c>
      <c r="AF75" s="19">
        <f t="shared" si="46"/>
        <v>0</v>
      </c>
      <c r="AG75" s="59">
        <f t="shared" si="47"/>
        <v>0</v>
      </c>
      <c r="AH75" s="60">
        <f t="shared" si="48"/>
        <v>1.6263110995715957</v>
      </c>
      <c r="AI75" s="17"/>
    </row>
    <row r="76" spans="1:35" customFormat="1" ht="12" customHeight="1" x14ac:dyDescent="0.25">
      <c r="A76" s="42" t="str">
        <f t="shared" si="33"/>
        <v>8625440</v>
      </c>
      <c r="B76" s="63">
        <v>2</v>
      </c>
      <c r="C76" s="63">
        <v>862</v>
      </c>
      <c r="D76" s="63">
        <v>5440</v>
      </c>
      <c r="E76" s="64">
        <v>2.4E-2</v>
      </c>
      <c r="F76" s="64">
        <v>2.4E-2</v>
      </c>
      <c r="G76" s="64">
        <v>3.5000000000000003E-2</v>
      </c>
      <c r="H76" s="64">
        <v>1.2E-2</v>
      </c>
      <c r="I76" s="65">
        <v>0</v>
      </c>
      <c r="J76" s="65">
        <v>0</v>
      </c>
      <c r="K76" s="3">
        <f t="shared" si="34"/>
        <v>-1.1700000000000002E-2</v>
      </c>
      <c r="L76" s="2">
        <f t="shared" si="35"/>
        <v>4</v>
      </c>
      <c r="M76" s="19">
        <f t="shared" si="36"/>
        <v>1.2049999999999998E-2</v>
      </c>
      <c r="N76" s="57">
        <f t="shared" si="32"/>
        <v>1.2049999999999998E-2</v>
      </c>
      <c r="O76" s="45">
        <f t="shared" si="37"/>
        <v>0</v>
      </c>
      <c r="P76" t="str">
        <f t="shared" si="38"/>
        <v>✖</v>
      </c>
      <c r="Q76" t="str">
        <f t="shared" si="39"/>
        <v>✔</v>
      </c>
      <c r="S76" s="16" t="str">
        <f t="shared" si="40"/>
        <v>8625440</v>
      </c>
      <c r="T76" s="10">
        <f>VLOOKUP(S76,Пропорции!$L:$S,2,0)</f>
        <v>0</v>
      </c>
      <c r="U76" s="6">
        <f>VLOOKUP(S76,Пропорции!$L:$S,3,0)</f>
        <v>0</v>
      </c>
      <c r="V76" s="6">
        <f>VLOOKUP(S76,Пропорции!$L:$S,4,0)</f>
        <v>0.1276595744680851</v>
      </c>
      <c r="W76" s="6">
        <f>VLOOKUP(S76,Пропорции!$L:$S,5,0)</f>
        <v>0.1276595744680851</v>
      </c>
      <c r="X76" s="6">
        <f>VLOOKUP(S76,Пропорции!$L:$S,6,0)</f>
        <v>0.5</v>
      </c>
      <c r="Y76" s="6">
        <f>VLOOKUP(S76,Пропорции!$L:$S,7,0)</f>
        <v>0.25531914893617019</v>
      </c>
      <c r="Z76" s="48">
        <f>VLOOKUP(S76,Пропорции!$L:$S,8,0)</f>
        <v>0</v>
      </c>
      <c r="AA76" s="18">
        <f t="shared" si="41"/>
        <v>0</v>
      </c>
      <c r="AB76" s="19">
        <f t="shared" si="42"/>
        <v>0</v>
      </c>
      <c r="AC76" s="19">
        <f t="shared" si="43"/>
        <v>1.5382978723404253E-3</v>
      </c>
      <c r="AD76" s="19">
        <f t="shared" si="44"/>
        <v>1.5382978723404253E-3</v>
      </c>
      <c r="AE76" s="19">
        <f t="shared" si="45"/>
        <v>6.0249999999999991E-3</v>
      </c>
      <c r="AF76" s="19">
        <f t="shared" si="46"/>
        <v>3.0765957446808505E-3</v>
      </c>
      <c r="AG76" s="59">
        <f t="shared" si="47"/>
        <v>0</v>
      </c>
      <c r="AH76" s="60">
        <f t="shared" si="48"/>
        <v>1.2178191489361698E-2</v>
      </c>
      <c r="AI76" s="17"/>
    </row>
    <row r="77" spans="1:35" customFormat="1" ht="12" customHeight="1" x14ac:dyDescent="0.25">
      <c r="A77" s="42" t="str">
        <f t="shared" si="33"/>
        <v>8625770</v>
      </c>
      <c r="B77" s="63">
        <v>2</v>
      </c>
      <c r="C77" s="63">
        <v>862</v>
      </c>
      <c r="D77" s="63">
        <v>5770</v>
      </c>
      <c r="E77" s="64">
        <v>4.2450000000000001</v>
      </c>
      <c r="F77" s="64">
        <v>10.843</v>
      </c>
      <c r="G77" s="64">
        <v>4.01</v>
      </c>
      <c r="H77" s="64">
        <v>2.7639999999999998</v>
      </c>
      <c r="I77" s="64">
        <v>1.835</v>
      </c>
      <c r="J77" s="64">
        <v>0.29399999999999998</v>
      </c>
      <c r="K77" s="3">
        <f t="shared" si="34"/>
        <v>-1.2076999999999998</v>
      </c>
      <c r="L77" s="2">
        <f t="shared" si="35"/>
        <v>6</v>
      </c>
      <c r="M77" s="19">
        <f t="shared" si="36"/>
        <v>2.7907999999999999</v>
      </c>
      <c r="N77" s="57">
        <f t="shared" si="32"/>
        <v>2.7907999999999999</v>
      </c>
      <c r="O77" s="45">
        <f t="shared" si="37"/>
        <v>0</v>
      </c>
      <c r="P77" t="str">
        <f t="shared" si="38"/>
        <v>✔</v>
      </c>
      <c r="Q77" t="str">
        <f t="shared" si="39"/>
        <v>✖</v>
      </c>
      <c r="S77" s="16" t="str">
        <f t="shared" si="40"/>
        <v>8625770</v>
      </c>
      <c r="T77" s="10">
        <f>VLOOKUP(S77,Пропорции!$L:$S,2,0)</f>
        <v>0.10733639016256775</v>
      </c>
      <c r="U77" s="6">
        <f>VLOOKUP(S77,Пропорции!$L:$S,3,0)</f>
        <v>0.20341809087119633</v>
      </c>
      <c r="V77" s="6">
        <f>VLOOKUP(S77,Пропорции!$L:$S,4,0)</f>
        <v>0.24068361817423928</v>
      </c>
      <c r="W77" s="6">
        <f>VLOOKUP(S77,Пропорции!$L:$S,5,0)</f>
        <v>0.114214255939975</v>
      </c>
      <c r="X77" s="6">
        <f>VLOOKUP(S77,Пропорции!$L:$S,6,0)</f>
        <v>0.14118382659441434</v>
      </c>
      <c r="Y77" s="6">
        <f>VLOOKUP(S77,Пропорции!$L:$S,7,0)</f>
        <v>5.7857440600250103E-2</v>
      </c>
      <c r="Z77" s="48">
        <f>VLOOKUP(S77,Пропорции!$L:$S,8,0)</f>
        <v>0.13530637765735723</v>
      </c>
      <c r="AA77" s="18">
        <f t="shared" si="41"/>
        <v>0.29955439766569408</v>
      </c>
      <c r="AB77" s="19">
        <f t="shared" si="42"/>
        <v>0.56769920800333473</v>
      </c>
      <c r="AC77" s="19">
        <f t="shared" si="43"/>
        <v>0.67169984160066698</v>
      </c>
      <c r="AD77" s="19">
        <f t="shared" si="44"/>
        <v>0.31874914547728223</v>
      </c>
      <c r="AE77" s="19">
        <f t="shared" si="45"/>
        <v>0.39401582325969153</v>
      </c>
      <c r="AF77" s="19">
        <f t="shared" si="46"/>
        <v>0.16146854522717799</v>
      </c>
      <c r="AG77" s="59">
        <f t="shared" si="47"/>
        <v>0.37761303876615254</v>
      </c>
      <c r="AH77" s="60">
        <f t="shared" si="48"/>
        <v>2.7907999999999999</v>
      </c>
      <c r="AI77" s="17"/>
    </row>
    <row r="78" spans="1:35" customFormat="1" ht="12" customHeight="1" x14ac:dyDescent="0.25">
      <c r="A78" s="42" t="str">
        <f t="shared" si="33"/>
        <v>8625917</v>
      </c>
      <c r="B78" s="63">
        <v>2</v>
      </c>
      <c r="C78" s="63">
        <v>862</v>
      </c>
      <c r="D78" s="63">
        <v>5917</v>
      </c>
      <c r="E78" s="64">
        <v>15.17</v>
      </c>
      <c r="F78" s="64">
        <v>15.641</v>
      </c>
      <c r="G78" s="64">
        <v>12.654</v>
      </c>
      <c r="H78" s="64">
        <v>6.9740000000000002</v>
      </c>
      <c r="I78" s="64">
        <v>5.468</v>
      </c>
      <c r="J78" s="65">
        <v>0</v>
      </c>
      <c r="K78" s="3">
        <f t="shared" si="34"/>
        <v>-3.9467999999999992</v>
      </c>
      <c r="L78" s="2">
        <f t="shared" si="35"/>
        <v>5</v>
      </c>
      <c r="M78" s="19">
        <f t="shared" si="36"/>
        <v>7.2346000000000021</v>
      </c>
      <c r="N78" s="57">
        <f t="shared" si="32"/>
        <v>7.2346000000000021</v>
      </c>
      <c r="O78" s="45">
        <f t="shared" si="37"/>
        <v>0</v>
      </c>
      <c r="P78" t="str">
        <f t="shared" si="38"/>
        <v>✖</v>
      </c>
      <c r="Q78" t="str">
        <f t="shared" si="39"/>
        <v>✖</v>
      </c>
      <c r="S78" s="16" t="str">
        <f t="shared" si="40"/>
        <v>8625917</v>
      </c>
      <c r="T78" s="10">
        <f>VLOOKUP(S78,Пропорции!$L:$S,2,0)</f>
        <v>8.1617686515105439E-2</v>
      </c>
      <c r="U78" s="6">
        <f>VLOOKUP(S78,Пропорции!$L:$S,3,0)</f>
        <v>0.13000160981630207</v>
      </c>
      <c r="V78" s="6">
        <f>VLOOKUP(S78,Пропорции!$L:$S,4,0)</f>
        <v>0.28543831720535889</v>
      </c>
      <c r="W78" s="6">
        <f>VLOOKUP(S78,Пропорции!$L:$S,5,0)</f>
        <v>1.9568211494088401E-2</v>
      </c>
      <c r="X78" s="6">
        <f>VLOOKUP(S78,Пропорции!$L:$S,6,0)</f>
        <v>0.235176274885077</v>
      </c>
      <c r="Y78" s="6">
        <f>VLOOKUP(S78,Пропорции!$L:$S,7,0)</f>
        <v>0.24821578693186902</v>
      </c>
      <c r="Z78" s="48">
        <f>VLOOKUP(S78,Пропорции!$L:$S,8,0)</f>
        <v>0</v>
      </c>
      <c r="AA78" s="18">
        <f t="shared" si="41"/>
        <v>0.59047131486218196</v>
      </c>
      <c r="AB78" s="19">
        <f t="shared" si="42"/>
        <v>0.94050964637701928</v>
      </c>
      <c r="AC78" s="19">
        <f t="shared" si="43"/>
        <v>2.0650320496538899</v>
      </c>
      <c r="AD78" s="19">
        <f t="shared" si="44"/>
        <v>0.14156818287513198</v>
      </c>
      <c r="AE78" s="19">
        <f t="shared" si="45"/>
        <v>1.7014062782835786</v>
      </c>
      <c r="AF78" s="19">
        <f t="shared" si="46"/>
        <v>1.7957419321373</v>
      </c>
      <c r="AG78" s="59">
        <f t="shared" si="47"/>
        <v>0</v>
      </c>
      <c r="AH78" s="60">
        <f t="shared" si="48"/>
        <v>7.2347294041891015</v>
      </c>
      <c r="AI78" s="17"/>
    </row>
    <row r="79" spans="1:35" customFormat="1" ht="12" customHeight="1" x14ac:dyDescent="0.25">
      <c r="A79" s="42" t="str">
        <f t="shared" si="33"/>
        <v>8626724</v>
      </c>
      <c r="B79" s="63">
        <v>2</v>
      </c>
      <c r="C79" s="63">
        <v>862</v>
      </c>
      <c r="D79" s="63">
        <v>6724</v>
      </c>
      <c r="E79" s="64">
        <v>3.5000000000000003E-2</v>
      </c>
      <c r="F79" s="64">
        <v>2.4E-2</v>
      </c>
      <c r="G79" s="64">
        <v>3.5000000000000003E-2</v>
      </c>
      <c r="H79" s="64">
        <v>3.5000000000000003E-2</v>
      </c>
      <c r="I79" s="64">
        <v>0.78800000000000003</v>
      </c>
      <c r="J79" s="64">
        <v>1.2E-2</v>
      </c>
      <c r="K79" s="3">
        <f t="shared" si="34"/>
        <v>6.8400000000000002E-2</v>
      </c>
      <c r="L79" s="2">
        <f t="shared" si="35"/>
        <v>6</v>
      </c>
      <c r="M79" s="19">
        <f t="shared" si="36"/>
        <v>0.22323333333333334</v>
      </c>
      <c r="N79" s="57">
        <f t="shared" si="32"/>
        <v>0.22323333333333334</v>
      </c>
      <c r="O79" s="45">
        <f t="shared" si="37"/>
        <v>0</v>
      </c>
      <c r="P79" t="str">
        <f t="shared" si="38"/>
        <v>✔</v>
      </c>
      <c r="Q79" t="str">
        <f t="shared" si="39"/>
        <v>✔</v>
      </c>
      <c r="S79" s="16" t="str">
        <f t="shared" si="40"/>
        <v>8626724</v>
      </c>
      <c r="T79" s="10">
        <f>VLOOKUP(S79,Пропорции!$L:$S,2,0)</f>
        <v>2.5834230355220665E-2</v>
      </c>
      <c r="U79" s="6">
        <f>VLOOKUP(S79,Пропорции!$L:$S,3,0)</f>
        <v>0.72120559741657697</v>
      </c>
      <c r="V79" s="6">
        <f>VLOOKUP(S79,Пропорции!$L:$S,4,0)</f>
        <v>0.20236813778256188</v>
      </c>
      <c r="W79" s="6">
        <f>VLOOKUP(S79,Пропорции!$L:$S,5,0)</f>
        <v>3.7674919268030141E-2</v>
      </c>
      <c r="X79" s="6">
        <f>VLOOKUP(S79,Пропорции!$L:$S,6,0)</f>
        <v>0</v>
      </c>
      <c r="Y79" s="6">
        <f>VLOOKUP(S79,Пропорции!$L:$S,7,0)</f>
        <v>1.2917115177610333E-2</v>
      </c>
      <c r="Z79" s="48">
        <f>VLOOKUP(S79,Пропорции!$L:$S,8,0)</f>
        <v>0</v>
      </c>
      <c r="AA79" s="18">
        <f t="shared" si="41"/>
        <v>5.7670613562970929E-3</v>
      </c>
      <c r="AB79" s="19">
        <f t="shared" si="42"/>
        <v>0.16099712952996054</v>
      </c>
      <c r="AC79" s="19">
        <f t="shared" si="43"/>
        <v>4.5175313957660564E-2</v>
      </c>
      <c r="AD79" s="19">
        <f t="shared" si="44"/>
        <v>8.4102978112665962E-3</v>
      </c>
      <c r="AE79" s="19">
        <f t="shared" si="45"/>
        <v>0</v>
      </c>
      <c r="AF79" s="19">
        <f t="shared" si="46"/>
        <v>2.8835306781485465E-3</v>
      </c>
      <c r="AG79" s="59">
        <f t="shared" si="47"/>
        <v>0</v>
      </c>
      <c r="AH79" s="60">
        <f t="shared" si="48"/>
        <v>0.22323333333333334</v>
      </c>
      <c r="AI79" s="17"/>
    </row>
    <row r="80" spans="1:35" customFormat="1" ht="12" customHeight="1" x14ac:dyDescent="0.25">
      <c r="A80" s="42" t="str">
        <f t="shared" si="33"/>
        <v>862Н3075</v>
      </c>
      <c r="B80" s="63">
        <v>2</v>
      </c>
      <c r="C80" s="63" t="s">
        <v>32</v>
      </c>
      <c r="D80" s="63">
        <v>3075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4">
        <v>1.2E-2</v>
      </c>
      <c r="K80" s="3">
        <f t="shared" si="34"/>
        <v>3.6000000000000003E-3</v>
      </c>
      <c r="L80" s="2">
        <f t="shared" si="35"/>
        <v>1</v>
      </c>
      <c r="M80" s="19">
        <f t="shared" si="36"/>
        <v>1.5600000000000001E-2</v>
      </c>
      <c r="N80" s="57">
        <f t="shared" si="32"/>
        <v>1.5600000000000001E-2</v>
      </c>
      <c r="O80" s="45">
        <f t="shared" si="37"/>
        <v>0</v>
      </c>
      <c r="P80" t="str">
        <f t="shared" si="38"/>
        <v>✖</v>
      </c>
      <c r="Q80" t="str">
        <f t="shared" si="39"/>
        <v>✔</v>
      </c>
      <c r="S80" s="16" t="str">
        <f t="shared" si="40"/>
        <v>862Н3075</v>
      </c>
      <c r="T80" s="10">
        <f>VLOOKUP(S80,Пропорции!$L:$S,2,0)</f>
        <v>0</v>
      </c>
      <c r="U80" s="6">
        <f>VLOOKUP(S80,Пропорции!$L:$S,3,0)</f>
        <v>0</v>
      </c>
      <c r="V80" s="6">
        <f>VLOOKUP(S80,Пропорции!$L:$S,4,0)</f>
        <v>0</v>
      </c>
      <c r="W80" s="6">
        <f>VLOOKUP(S80,Пропорции!$L:$S,5,0)</f>
        <v>0</v>
      </c>
      <c r="X80" s="6">
        <f>VLOOKUP(S80,Пропорции!$L:$S,6,0)</f>
        <v>1</v>
      </c>
      <c r="Y80" s="6">
        <f>VLOOKUP(S80,Пропорции!$L:$S,7,0)</f>
        <v>0</v>
      </c>
      <c r="Z80" s="48">
        <f>VLOOKUP(S80,Пропорции!$L:$S,8,0)</f>
        <v>0</v>
      </c>
      <c r="AA80" s="18">
        <f t="shared" si="41"/>
        <v>0</v>
      </c>
      <c r="AB80" s="19">
        <f t="shared" si="42"/>
        <v>0</v>
      </c>
      <c r="AC80" s="19">
        <f t="shared" si="43"/>
        <v>0</v>
      </c>
      <c r="AD80" s="19">
        <f t="shared" si="44"/>
        <v>0</v>
      </c>
      <c r="AE80" s="19">
        <f t="shared" si="45"/>
        <v>1.5600000000000001E-2</v>
      </c>
      <c r="AF80" s="19">
        <f t="shared" si="46"/>
        <v>0</v>
      </c>
      <c r="AG80" s="59">
        <f t="shared" si="47"/>
        <v>0</v>
      </c>
      <c r="AH80" s="60">
        <f t="shared" si="48"/>
        <v>1.5600000000000001E-2</v>
      </c>
    </row>
    <row r="81" spans="1:35" customFormat="1" ht="12" customHeight="1" x14ac:dyDescent="0.25">
      <c r="A81" s="42" t="str">
        <f t="shared" si="33"/>
        <v>862Н3595</v>
      </c>
      <c r="B81" s="63">
        <v>2</v>
      </c>
      <c r="C81" s="63" t="s">
        <v>32</v>
      </c>
      <c r="D81" s="63">
        <v>3595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4">
        <v>0.54100000000000004</v>
      </c>
      <c r="K81" s="3">
        <f t="shared" si="34"/>
        <v>0.16230000000000003</v>
      </c>
      <c r="L81" s="2">
        <f t="shared" si="35"/>
        <v>1</v>
      </c>
      <c r="M81" s="19">
        <f t="shared" si="36"/>
        <v>0.70330000000000004</v>
      </c>
      <c r="N81" s="57">
        <f t="shared" si="32"/>
        <v>0.70330000000000004</v>
      </c>
      <c r="O81" s="45">
        <f t="shared" si="37"/>
        <v>0</v>
      </c>
      <c r="P81" t="str">
        <f t="shared" si="38"/>
        <v>✖</v>
      </c>
      <c r="Q81" t="str">
        <f t="shared" si="39"/>
        <v>✖</v>
      </c>
      <c r="S81" s="16" t="str">
        <f t="shared" si="40"/>
        <v>862Н3595</v>
      </c>
      <c r="T81" s="10">
        <f>VLOOKUP(S81,Пропорции!$L:$S,2,0)</f>
        <v>0</v>
      </c>
      <c r="U81" s="6">
        <f>VLOOKUP(S81,Пропорции!$L:$S,3,0)</f>
        <v>0</v>
      </c>
      <c r="V81" s="6">
        <f>VLOOKUP(S81,Пропорции!$L:$S,4,0)</f>
        <v>0.43438077634011085</v>
      </c>
      <c r="W81" s="6">
        <f>VLOOKUP(S81,Пропорции!$L:$S,5,0)</f>
        <v>4.4362292051756007E-2</v>
      </c>
      <c r="X81" s="6">
        <f>VLOOKUP(S81,Пропорции!$L:$S,6,0)</f>
        <v>0.3918669131238447</v>
      </c>
      <c r="Y81" s="6">
        <f>VLOOKUP(S81,Пропорции!$L:$S,7,0)</f>
        <v>6.4695009242144177E-2</v>
      </c>
      <c r="Z81" s="48">
        <f>VLOOKUP(S81,Пропорции!$L:$S,8,0)</f>
        <v>6.4695009242144177E-2</v>
      </c>
      <c r="AA81" s="18">
        <f t="shared" si="41"/>
        <v>0</v>
      </c>
      <c r="AB81" s="19">
        <f t="shared" si="42"/>
        <v>0</v>
      </c>
      <c r="AC81" s="19">
        <f t="shared" si="43"/>
        <v>0.30549999999999999</v>
      </c>
      <c r="AD81" s="19">
        <f t="shared" si="44"/>
        <v>3.1200000000000002E-2</v>
      </c>
      <c r="AE81" s="19">
        <f t="shared" si="45"/>
        <v>0.27560000000000001</v>
      </c>
      <c r="AF81" s="19">
        <f t="shared" si="46"/>
        <v>4.5500000000000006E-2</v>
      </c>
      <c r="AG81" s="59">
        <f t="shared" si="47"/>
        <v>4.5500000000000006E-2</v>
      </c>
      <c r="AH81" s="60">
        <f t="shared" si="48"/>
        <v>0.70330000000000004</v>
      </c>
    </row>
    <row r="82" spans="1:35" customFormat="1" ht="12" customHeight="1" x14ac:dyDescent="0.25">
      <c r="A82" s="42" t="str">
        <f t="shared" si="33"/>
        <v>862Н5770</v>
      </c>
      <c r="B82" s="63">
        <v>2</v>
      </c>
      <c r="C82" s="63" t="s">
        <v>32</v>
      </c>
      <c r="D82" s="63">
        <v>5770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4">
        <v>43.970999999999997</v>
      </c>
      <c r="K82" s="3">
        <f t="shared" si="34"/>
        <v>13.1913</v>
      </c>
      <c r="L82" s="2">
        <f t="shared" si="35"/>
        <v>1</v>
      </c>
      <c r="M82" s="19">
        <f t="shared" si="36"/>
        <v>57.162299999999995</v>
      </c>
      <c r="N82" s="57">
        <f t="shared" si="32"/>
        <v>57.162299999999995</v>
      </c>
      <c r="O82" s="45">
        <f t="shared" si="37"/>
        <v>0</v>
      </c>
      <c r="P82" t="str">
        <f t="shared" si="38"/>
        <v>✖</v>
      </c>
      <c r="Q82" t="str">
        <f t="shared" si="39"/>
        <v>✖</v>
      </c>
      <c r="S82" s="16" t="str">
        <f t="shared" si="40"/>
        <v>862Н5770</v>
      </c>
      <c r="T82" s="10">
        <f>VLOOKUP(S82,Пропорции!$L:$S,2,0)</f>
        <v>0</v>
      </c>
      <c r="U82" s="6">
        <f>VLOOKUP(S82,Пропорции!$L:$S,3,0)</f>
        <v>5.0715244138181985E-3</v>
      </c>
      <c r="V82" s="6">
        <f>VLOOKUP(S82,Пропорции!$L:$S,4,0)</f>
        <v>0.11473471151440723</v>
      </c>
      <c r="W82" s="6">
        <f>VLOOKUP(S82,Пропорции!$L:$S,5,0)</f>
        <v>0.16660981101180325</v>
      </c>
      <c r="X82" s="6">
        <f>VLOOKUP(S82,Пропорции!$L:$S,6,0)</f>
        <v>5.0715244138181985E-3</v>
      </c>
      <c r="Y82" s="6">
        <f>VLOOKUP(S82,Пропорции!$L:$S,7,0)</f>
        <v>0.70794387209751886</v>
      </c>
      <c r="Z82" s="48">
        <f>VLOOKUP(S82,Пропорции!$L:$S,8,0)</f>
        <v>5.4581428668895409E-4</v>
      </c>
      <c r="AA82" s="18">
        <f t="shared" si="41"/>
        <v>0</v>
      </c>
      <c r="AB82" s="19">
        <f t="shared" si="42"/>
        <v>0.28989999999999999</v>
      </c>
      <c r="AC82" s="19">
        <f t="shared" si="43"/>
        <v>6.5584999999999996</v>
      </c>
      <c r="AD82" s="19">
        <f t="shared" si="44"/>
        <v>9.5237999999999996</v>
      </c>
      <c r="AE82" s="19">
        <f t="shared" si="45"/>
        <v>0.28989999999999999</v>
      </c>
      <c r="AF82" s="19">
        <f t="shared" si="46"/>
        <v>40.467700000000001</v>
      </c>
      <c r="AG82" s="59">
        <f t="shared" si="47"/>
        <v>3.1199999999999999E-2</v>
      </c>
      <c r="AH82" s="60">
        <f t="shared" si="48"/>
        <v>57.161000000000001</v>
      </c>
    </row>
    <row r="83" spans="1:35" customFormat="1" ht="12" customHeight="1" x14ac:dyDescent="0.25">
      <c r="A83" s="42" t="str">
        <f t="shared" si="33"/>
        <v>862Н5917</v>
      </c>
      <c r="B83" s="63">
        <v>2</v>
      </c>
      <c r="C83" s="63" t="s">
        <v>32</v>
      </c>
      <c r="D83" s="63">
        <v>5917</v>
      </c>
      <c r="E83" s="65">
        <v>0</v>
      </c>
      <c r="F83" s="65">
        <v>0</v>
      </c>
      <c r="G83" s="65">
        <v>0</v>
      </c>
      <c r="H83" s="65">
        <v>0</v>
      </c>
      <c r="I83" s="64">
        <v>4.21</v>
      </c>
      <c r="J83" s="64">
        <v>11.448</v>
      </c>
      <c r="K83" s="3">
        <f t="shared" si="34"/>
        <v>3.8554000000000008</v>
      </c>
      <c r="L83" s="2">
        <f t="shared" si="35"/>
        <v>2</v>
      </c>
      <c r="M83" s="19">
        <f t="shared" si="36"/>
        <v>11.684400000000002</v>
      </c>
      <c r="N83" s="57">
        <f t="shared" si="32"/>
        <v>11.684400000000002</v>
      </c>
      <c r="O83" s="45">
        <f t="shared" si="37"/>
        <v>0</v>
      </c>
      <c r="P83" t="str">
        <f t="shared" si="38"/>
        <v>✖</v>
      </c>
      <c r="Q83" t="str">
        <f t="shared" si="39"/>
        <v>✖</v>
      </c>
      <c r="S83" s="16" t="str">
        <f t="shared" si="40"/>
        <v>862Н5917</v>
      </c>
      <c r="T83" s="10">
        <f>VLOOKUP(S83,Пропорции!$L:$S,2,0)</f>
        <v>9.2029633414229151E-2</v>
      </c>
      <c r="U83" s="6">
        <f>VLOOKUP(S83,Пропорции!$L:$S,3,0)</f>
        <v>6.3481926171924899E-2</v>
      </c>
      <c r="V83" s="6">
        <f>VLOOKUP(S83,Пропорции!$L:$S,4,0)</f>
        <v>0.13820411291352663</v>
      </c>
      <c r="W83" s="6">
        <f>VLOOKUP(S83,Пропорции!$L:$S,5,0)</f>
        <v>9.0049814791161066E-3</v>
      </c>
      <c r="X83" s="6">
        <f>VLOOKUP(S83,Пропорции!$L:$S,6,0)</f>
        <v>0.18661387150338488</v>
      </c>
      <c r="Y83" s="6">
        <f>VLOOKUP(S83,Пропорции!$L:$S,7,0)</f>
        <v>0.51072933963469158</v>
      </c>
      <c r="Z83" s="48">
        <f>VLOOKUP(S83,Пропорции!$L:$S,8,0)</f>
        <v>0</v>
      </c>
      <c r="AA83" s="18">
        <f t="shared" si="41"/>
        <v>1.0753110486652193</v>
      </c>
      <c r="AB83" s="19">
        <f t="shared" si="42"/>
        <v>0.74174821816323944</v>
      </c>
      <c r="AC83" s="19">
        <f t="shared" si="43"/>
        <v>1.6148321369268108</v>
      </c>
      <c r="AD83" s="19">
        <f t="shared" si="44"/>
        <v>0.10521780559458425</v>
      </c>
      <c r="AE83" s="19">
        <f t="shared" si="45"/>
        <v>2.1804711201941505</v>
      </c>
      <c r="AF83" s="19">
        <f t="shared" si="46"/>
        <v>5.9675658960275912</v>
      </c>
      <c r="AG83" s="59">
        <f t="shared" si="47"/>
        <v>0</v>
      </c>
      <c r="AH83" s="60">
        <f t="shared" si="48"/>
        <v>11.685146225571597</v>
      </c>
    </row>
    <row r="84" spans="1:35" customFormat="1" ht="12" customHeight="1" x14ac:dyDescent="0.25">
      <c r="A84" s="42" t="str">
        <f t="shared" si="33"/>
        <v>862Н6724</v>
      </c>
      <c r="B84" s="63">
        <v>2</v>
      </c>
      <c r="C84" s="63" t="s">
        <v>32</v>
      </c>
      <c r="D84" s="63">
        <v>6724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4">
        <v>1.2E-2</v>
      </c>
      <c r="K84" s="3">
        <f t="shared" si="34"/>
        <v>3.6000000000000003E-3</v>
      </c>
      <c r="L84" s="2">
        <f t="shared" si="35"/>
        <v>1</v>
      </c>
      <c r="M84" s="19">
        <f t="shared" si="36"/>
        <v>1.5600000000000001E-2</v>
      </c>
      <c r="N84" s="57">
        <f t="shared" si="32"/>
        <v>1.5600000000000001E-2</v>
      </c>
      <c r="O84" s="45">
        <f t="shared" si="37"/>
        <v>0</v>
      </c>
      <c r="P84" t="str">
        <f t="shared" si="38"/>
        <v>✖</v>
      </c>
      <c r="Q84" t="str">
        <f t="shared" si="39"/>
        <v>✔</v>
      </c>
      <c r="S84" s="16" t="str">
        <f t="shared" si="40"/>
        <v>862Н6724</v>
      </c>
      <c r="T84" s="10">
        <f>VLOOKUP(S84,Пропорции!$L:$S,2,0)</f>
        <v>0</v>
      </c>
      <c r="U84" s="6">
        <f>VLOOKUP(S84,Пропорции!$L:$S,3,0)</f>
        <v>0</v>
      </c>
      <c r="V84" s="6">
        <f>VLOOKUP(S84,Пропорции!$L:$S,4,0)</f>
        <v>0</v>
      </c>
      <c r="W84" s="6">
        <f>VLOOKUP(S84,Пропорции!$L:$S,5,0)</f>
        <v>0.5</v>
      </c>
      <c r="X84" s="6">
        <f>VLOOKUP(S84,Пропорции!$L:$S,6,0)</f>
        <v>0</v>
      </c>
      <c r="Y84" s="6">
        <f>VLOOKUP(S84,Пропорции!$L:$S,7,0)</f>
        <v>0.5</v>
      </c>
      <c r="Z84" s="48">
        <f>VLOOKUP(S84,Пропорции!$L:$S,8,0)</f>
        <v>0</v>
      </c>
      <c r="AA84" s="18">
        <f t="shared" si="41"/>
        <v>0</v>
      </c>
      <c r="AB84" s="19">
        <f t="shared" si="42"/>
        <v>0</v>
      </c>
      <c r="AC84" s="19">
        <f t="shared" si="43"/>
        <v>0</v>
      </c>
      <c r="AD84" s="19">
        <f t="shared" si="44"/>
        <v>7.8000000000000005E-3</v>
      </c>
      <c r="AE84" s="19">
        <f t="shared" si="45"/>
        <v>0</v>
      </c>
      <c r="AF84" s="19">
        <f t="shared" si="46"/>
        <v>7.8000000000000005E-3</v>
      </c>
      <c r="AG84" s="59">
        <f t="shared" si="47"/>
        <v>0</v>
      </c>
      <c r="AH84" s="60">
        <f t="shared" si="48"/>
        <v>1.5600000000000001E-2</v>
      </c>
    </row>
    <row r="85" spans="1:35" customFormat="1" ht="12" customHeight="1" x14ac:dyDescent="0.25">
      <c r="A85" s="42" t="str">
        <f t="shared" si="33"/>
        <v>8631110</v>
      </c>
      <c r="B85" s="63">
        <v>2</v>
      </c>
      <c r="C85" s="63">
        <v>863</v>
      </c>
      <c r="D85" s="63">
        <v>1110</v>
      </c>
      <c r="E85" s="65">
        <v>0</v>
      </c>
      <c r="F85" s="64">
        <v>8.0559999999999992</v>
      </c>
      <c r="G85" s="64">
        <v>3.8220000000000001</v>
      </c>
      <c r="H85" s="64">
        <v>3.0579999999999998</v>
      </c>
      <c r="I85" s="64">
        <v>6.1150000000000002</v>
      </c>
      <c r="J85" s="64">
        <v>3.8220000000000001</v>
      </c>
      <c r="K85" s="3">
        <f t="shared" si="34"/>
        <v>0.30569999999999986</v>
      </c>
      <c r="L85" s="2">
        <f t="shared" si="35"/>
        <v>5</v>
      </c>
      <c r="M85" s="19">
        <f t="shared" si="36"/>
        <v>5.2803000000000004</v>
      </c>
      <c r="N85" s="57">
        <f t="shared" si="32"/>
        <v>5.2803000000000004</v>
      </c>
      <c r="O85" s="45">
        <f t="shared" si="37"/>
        <v>0</v>
      </c>
      <c r="P85" t="str">
        <f t="shared" si="38"/>
        <v>✖</v>
      </c>
      <c r="Q85" t="str">
        <f t="shared" si="39"/>
        <v>✖</v>
      </c>
      <c r="S85" s="16" t="str">
        <f t="shared" si="40"/>
        <v>8631110</v>
      </c>
      <c r="T85" s="10">
        <f>VLOOKUP(S85,Пропорции!$L:$S,2,0)</f>
        <v>0</v>
      </c>
      <c r="U85" s="6">
        <f>VLOOKUP(S85,Пропорции!$L:$S,3,0)</f>
        <v>0.84633322611772277</v>
      </c>
      <c r="V85" s="6">
        <f>VLOOKUP(S85,Пропорции!$L:$S,4,0)</f>
        <v>0</v>
      </c>
      <c r="W85" s="6">
        <f>VLOOKUP(S85,Пропорции!$L:$S,5,0)</f>
        <v>0.15366677388227726</v>
      </c>
      <c r="X85" s="6">
        <f>VLOOKUP(S85,Пропорции!$L:$S,6,0)</f>
        <v>0</v>
      </c>
      <c r="Y85" s="6">
        <f>VLOOKUP(S85,Пропорции!$L:$S,7,0)</f>
        <v>0</v>
      </c>
      <c r="Z85" s="48">
        <f>VLOOKUP(S85,Пропорции!$L:$S,8,0)</f>
        <v>0</v>
      </c>
      <c r="AA85" s="18">
        <f t="shared" si="41"/>
        <v>0</v>
      </c>
      <c r="AB85" s="19">
        <f t="shared" si="42"/>
        <v>4.4688933338694117</v>
      </c>
      <c r="AC85" s="19">
        <f t="shared" si="43"/>
        <v>0</v>
      </c>
      <c r="AD85" s="19">
        <f t="shared" si="44"/>
        <v>0.81140666613058865</v>
      </c>
      <c r="AE85" s="19">
        <f t="shared" si="45"/>
        <v>0</v>
      </c>
      <c r="AF85" s="19">
        <f t="shared" si="46"/>
        <v>0</v>
      </c>
      <c r="AG85" s="59">
        <f t="shared" si="47"/>
        <v>0</v>
      </c>
      <c r="AH85" s="60">
        <f t="shared" si="48"/>
        <v>5.2803000000000004</v>
      </c>
      <c r="AI85" s="17"/>
    </row>
    <row r="86" spans="1:35" customFormat="1" ht="12" customHeight="1" x14ac:dyDescent="0.25">
      <c r="A86" s="42" t="str">
        <f t="shared" si="33"/>
        <v>8633873</v>
      </c>
      <c r="B86" s="63">
        <v>2</v>
      </c>
      <c r="C86" s="63">
        <v>863</v>
      </c>
      <c r="D86" s="63">
        <v>3873</v>
      </c>
      <c r="E86" s="64">
        <v>2.3759999999999999</v>
      </c>
      <c r="F86" s="64">
        <v>3.61</v>
      </c>
      <c r="G86" s="64">
        <v>1.8580000000000001</v>
      </c>
      <c r="H86" s="64">
        <v>3.1520000000000001</v>
      </c>
      <c r="I86" s="64">
        <v>1.3759999999999999</v>
      </c>
      <c r="J86" s="64">
        <v>4.5750000000000002</v>
      </c>
      <c r="K86" s="3">
        <f t="shared" si="34"/>
        <v>0.63750000000000007</v>
      </c>
      <c r="L86" s="2">
        <f t="shared" si="35"/>
        <v>6</v>
      </c>
      <c r="M86" s="19">
        <f t="shared" si="36"/>
        <v>3.4620000000000002</v>
      </c>
      <c r="N86" s="57">
        <f t="shared" si="32"/>
        <v>3.4620000000000002</v>
      </c>
      <c r="O86" s="45">
        <f t="shared" si="37"/>
        <v>0</v>
      </c>
      <c r="P86" t="str">
        <f t="shared" si="38"/>
        <v>✔</v>
      </c>
      <c r="Q86" t="str">
        <f t="shared" si="39"/>
        <v>✖</v>
      </c>
      <c r="S86" s="16" t="str">
        <f t="shared" si="40"/>
        <v>8633873</v>
      </c>
      <c r="T86" s="10">
        <f>VLOOKUP(S86,Пропорции!$L:$S,2,0)</f>
        <v>0.13531216806325977</v>
      </c>
      <c r="U86" s="6">
        <f>VLOOKUP(S86,Пропорции!$L:$S,3,0)</f>
        <v>0.11105865691018528</v>
      </c>
      <c r="V86" s="6">
        <f>VLOOKUP(S86,Пропорции!$L:$S,4,0)</f>
        <v>0.19432314410480347</v>
      </c>
      <c r="W86" s="6">
        <f>VLOOKUP(S86,Пропорции!$L:$S,5,0)</f>
        <v>0.20889885518706477</v>
      </c>
      <c r="X86" s="6">
        <f>VLOOKUP(S86,Пропорции!$L:$S,6,0)</f>
        <v>0.18252094889649473</v>
      </c>
      <c r="Y86" s="6">
        <f>VLOOKUP(S86,Пропорции!$L:$S,7,0)</f>
        <v>0.16794523781423343</v>
      </c>
      <c r="Z86" s="48">
        <f>VLOOKUP(S86,Пропорции!$L:$S,8,0)</f>
        <v>0</v>
      </c>
      <c r="AA86" s="18">
        <f t="shared" si="41"/>
        <v>0.46845072583500535</v>
      </c>
      <c r="AB86" s="19">
        <f t="shared" si="42"/>
        <v>0.38448507022306144</v>
      </c>
      <c r="AC86" s="19">
        <f t="shared" si="43"/>
        <v>0.67274672489082965</v>
      </c>
      <c r="AD86" s="19">
        <f t="shared" si="44"/>
        <v>0.72320783665761834</v>
      </c>
      <c r="AE86" s="19">
        <f t="shared" si="45"/>
        <v>0.63188752507966484</v>
      </c>
      <c r="AF86" s="19">
        <f t="shared" si="46"/>
        <v>0.58142641331287614</v>
      </c>
      <c r="AG86" s="59">
        <f t="shared" si="47"/>
        <v>0</v>
      </c>
      <c r="AH86" s="60">
        <f t="shared" si="48"/>
        <v>3.4622042959990562</v>
      </c>
    </row>
    <row r="87" spans="1:35" customFormat="1" ht="12" customHeight="1" x14ac:dyDescent="0.25">
      <c r="A87" s="42" t="str">
        <f t="shared" si="33"/>
        <v>8635440</v>
      </c>
      <c r="B87" s="63">
        <v>2</v>
      </c>
      <c r="C87" s="63">
        <v>863</v>
      </c>
      <c r="D87" s="63">
        <v>5440</v>
      </c>
      <c r="E87" s="64">
        <v>4.7E-2</v>
      </c>
      <c r="F87" s="64">
        <v>2.4E-2</v>
      </c>
      <c r="G87" s="64">
        <v>2.4E-2</v>
      </c>
      <c r="H87" s="64">
        <v>2.4E-2</v>
      </c>
      <c r="I87" s="64">
        <v>3.5000000000000003E-2</v>
      </c>
      <c r="J87" s="64">
        <v>1.2E-2</v>
      </c>
      <c r="K87" s="3">
        <f t="shared" si="34"/>
        <v>-2.5000000000000005E-3</v>
      </c>
      <c r="L87" s="2">
        <f t="shared" si="35"/>
        <v>6</v>
      </c>
      <c r="M87" s="19">
        <f t="shared" si="36"/>
        <v>2.5166666666666671E-2</v>
      </c>
      <c r="N87" s="57">
        <f t="shared" si="32"/>
        <v>2.5166666666666671E-2</v>
      </c>
      <c r="O87" s="45">
        <f t="shared" si="37"/>
        <v>0</v>
      </c>
      <c r="P87" t="str">
        <f t="shared" si="38"/>
        <v>✔</v>
      </c>
      <c r="Q87" t="str">
        <f t="shared" si="39"/>
        <v>✔</v>
      </c>
      <c r="S87" s="16" t="str">
        <f t="shared" si="40"/>
        <v>8635440</v>
      </c>
      <c r="T87" s="10">
        <f>VLOOKUP(S87,Пропорции!$L:$S,2,0)</f>
        <v>0.14545454545454545</v>
      </c>
      <c r="U87" s="6">
        <f>VLOOKUP(S87,Пропорции!$L:$S,3,0)</f>
        <v>0.28484848484848485</v>
      </c>
      <c r="V87" s="6">
        <f>VLOOKUP(S87,Пропорции!$L:$S,4,0)</f>
        <v>0</v>
      </c>
      <c r="W87" s="6">
        <f>VLOOKUP(S87,Пропорции!$L:$S,5,0)</f>
        <v>0.21212121212121213</v>
      </c>
      <c r="X87" s="6">
        <f>VLOOKUP(S87,Пропорции!$L:$S,6,0)</f>
        <v>0.14545454545454545</v>
      </c>
      <c r="Y87" s="6">
        <f>VLOOKUP(S87,Пропорции!$L:$S,7,0)</f>
        <v>0.21212121212121213</v>
      </c>
      <c r="Z87" s="48">
        <f>VLOOKUP(S87,Пропорции!$L:$S,8,0)</f>
        <v>0</v>
      </c>
      <c r="AA87" s="18">
        <f t="shared" si="41"/>
        <v>3.6606060606060608E-3</v>
      </c>
      <c r="AB87" s="19">
        <f t="shared" si="42"/>
        <v>7.1686868686868695E-3</v>
      </c>
      <c r="AC87" s="19">
        <f t="shared" si="43"/>
        <v>0</v>
      </c>
      <c r="AD87" s="19">
        <f t="shared" si="44"/>
        <v>5.3383838383838393E-3</v>
      </c>
      <c r="AE87" s="19">
        <f t="shared" si="45"/>
        <v>3.6606060606060608E-3</v>
      </c>
      <c r="AF87" s="19">
        <f t="shared" si="46"/>
        <v>5.3383838383838393E-3</v>
      </c>
      <c r="AG87" s="59">
        <f t="shared" si="47"/>
        <v>0</v>
      </c>
      <c r="AH87" s="60">
        <f t="shared" si="48"/>
        <v>2.5166666666666671E-2</v>
      </c>
    </row>
    <row r="88" spans="1:35" customFormat="1" ht="12" customHeight="1" x14ac:dyDescent="0.25">
      <c r="A88" s="42" t="str">
        <f t="shared" si="33"/>
        <v>8635917</v>
      </c>
      <c r="B88" s="63">
        <v>2</v>
      </c>
      <c r="C88" s="63">
        <v>863</v>
      </c>
      <c r="D88" s="63">
        <v>5917</v>
      </c>
      <c r="E88" s="64">
        <v>12.795</v>
      </c>
      <c r="F88" s="64">
        <v>6.492</v>
      </c>
      <c r="G88" s="64">
        <v>8.891</v>
      </c>
      <c r="H88" s="64">
        <v>3.246</v>
      </c>
      <c r="I88" s="64">
        <v>2.8460000000000001</v>
      </c>
      <c r="J88" s="65">
        <v>0</v>
      </c>
      <c r="K88" s="3">
        <f t="shared" si="34"/>
        <v>-2.7073</v>
      </c>
      <c r="L88" s="2">
        <f t="shared" si="35"/>
        <v>5</v>
      </c>
      <c r="M88" s="19">
        <f t="shared" si="36"/>
        <v>4.1466999999999992</v>
      </c>
      <c r="N88" s="57">
        <f t="shared" si="32"/>
        <v>4.1466999999999992</v>
      </c>
      <c r="O88" s="45">
        <f t="shared" si="37"/>
        <v>0</v>
      </c>
      <c r="P88" t="str">
        <f t="shared" si="38"/>
        <v>✖</v>
      </c>
      <c r="Q88" t="str">
        <f t="shared" si="39"/>
        <v>✖</v>
      </c>
      <c r="S88" s="16" t="str">
        <f t="shared" si="40"/>
        <v>8635917</v>
      </c>
      <c r="T88" s="10">
        <f>VLOOKUP(S88,Пропорции!$L:$S,2,0)</f>
        <v>0.10776503545478422</v>
      </c>
      <c r="U88" s="6">
        <f>VLOOKUP(S88,Пропорции!$L:$S,3,0)</f>
        <v>0.10913653739531357</v>
      </c>
      <c r="V88" s="6">
        <f>VLOOKUP(S88,Пропорции!$L:$S,4,0)</f>
        <v>0.2995710408824302</v>
      </c>
      <c r="W88" s="6">
        <f>VLOOKUP(S88,Пропорции!$L:$S,5,0)</f>
        <v>2.6087717762409177E-2</v>
      </c>
      <c r="X88" s="6">
        <f>VLOOKUP(S88,Пропорции!$L:$S,6,0)</f>
        <v>0.30645773147742861</v>
      </c>
      <c r="Y88" s="6">
        <f>VLOOKUP(S88,Пропорции!$L:$S,7,0)</f>
        <v>0.15098193702763432</v>
      </c>
      <c r="Z88" s="48">
        <f>VLOOKUP(S88,Пропорции!$L:$S,8,0)</f>
        <v>0</v>
      </c>
      <c r="AA88" s="18">
        <f t="shared" si="41"/>
        <v>0.44686927252035363</v>
      </c>
      <c r="AB88" s="19">
        <f t="shared" si="42"/>
        <v>0.45255647961714668</v>
      </c>
      <c r="AC88" s="19">
        <f t="shared" si="43"/>
        <v>1.2422312352271729</v>
      </c>
      <c r="AD88" s="19">
        <f t="shared" si="44"/>
        <v>0.10817793924538212</v>
      </c>
      <c r="AE88" s="19">
        <f t="shared" si="45"/>
        <v>1.2707882751174528</v>
      </c>
      <c r="AF88" s="19">
        <f t="shared" si="46"/>
        <v>0.62607679827249108</v>
      </c>
      <c r="AG88" s="59">
        <f t="shared" si="47"/>
        <v>0</v>
      </c>
      <c r="AH88" s="60">
        <f t="shared" si="48"/>
        <v>4.1466999999999992</v>
      </c>
    </row>
    <row r="89" spans="1:35" customFormat="1" ht="12" customHeight="1" x14ac:dyDescent="0.25">
      <c r="A89" s="42" t="str">
        <f t="shared" si="33"/>
        <v>8636724</v>
      </c>
      <c r="B89" s="63">
        <v>2</v>
      </c>
      <c r="C89" s="63">
        <v>863</v>
      </c>
      <c r="D89" s="63">
        <v>6724</v>
      </c>
      <c r="E89" s="64">
        <v>3.5000000000000003E-2</v>
      </c>
      <c r="F89" s="64">
        <v>1.2E-2</v>
      </c>
      <c r="G89" s="64">
        <v>2.4E-2</v>
      </c>
      <c r="H89" s="64">
        <v>0.54100000000000004</v>
      </c>
      <c r="I89" s="64">
        <v>0.29399999999999998</v>
      </c>
      <c r="J89" s="64">
        <v>3.5000000000000003E-2</v>
      </c>
      <c r="K89" s="3">
        <f t="shared" si="34"/>
        <v>-2.140000000000003E-2</v>
      </c>
      <c r="L89" s="2">
        <f t="shared" si="35"/>
        <v>6</v>
      </c>
      <c r="M89" s="19">
        <f t="shared" si="36"/>
        <v>0.13543333333333332</v>
      </c>
      <c r="N89" s="57">
        <f t="shared" si="32"/>
        <v>0.13543333333333332</v>
      </c>
      <c r="O89" s="45">
        <f t="shared" si="37"/>
        <v>0</v>
      </c>
      <c r="P89" t="str">
        <f t="shared" si="38"/>
        <v>✔</v>
      </c>
      <c r="Q89" t="str">
        <f t="shared" si="39"/>
        <v>✔</v>
      </c>
      <c r="S89" s="16" t="str">
        <f t="shared" si="40"/>
        <v>8636724</v>
      </c>
      <c r="T89" s="10">
        <f>VLOOKUP(S89,Пропорции!$L:$S,2,0)</f>
        <v>0.16259298618490967</v>
      </c>
      <c r="U89" s="6">
        <f>VLOOKUP(S89,Пропорции!$L:$S,3,0)</f>
        <v>1.275239107332625E-2</v>
      </c>
      <c r="V89" s="6">
        <f>VLOOKUP(S89,Пропорции!$L:$S,4,0)</f>
        <v>6.2699256110520726E-2</v>
      </c>
      <c r="W89" s="6">
        <f>VLOOKUP(S89,Пропорции!$L:$S,5,0)</f>
        <v>0.22529224229543041</v>
      </c>
      <c r="X89" s="6">
        <f>VLOOKUP(S89,Пропорции!$L:$S,6,0)</f>
        <v>0</v>
      </c>
      <c r="Y89" s="6">
        <f>VLOOKUP(S89,Пропорции!$L:$S,7,0)</f>
        <v>2.5504782146652499E-2</v>
      </c>
      <c r="Z89" s="48">
        <f>VLOOKUP(S89,Пропорции!$L:$S,8,0)</f>
        <v>0.51222104144527103</v>
      </c>
      <c r="AA89" s="18">
        <f t="shared" si="41"/>
        <v>2.2020510095642931E-2</v>
      </c>
      <c r="AB89" s="19">
        <f t="shared" si="42"/>
        <v>1.7270988310308182E-3</v>
      </c>
      <c r="AC89" s="19">
        <f t="shared" si="43"/>
        <v>8.4915692525681895E-3</v>
      </c>
      <c r="AD89" s="19">
        <f t="shared" si="44"/>
        <v>3.0512079348211121E-2</v>
      </c>
      <c r="AE89" s="19">
        <f t="shared" si="45"/>
        <v>0</v>
      </c>
      <c r="AF89" s="19">
        <f t="shared" si="46"/>
        <v>3.4541976620616364E-3</v>
      </c>
      <c r="AG89" s="59">
        <f t="shared" si="47"/>
        <v>6.9371803046404529E-2</v>
      </c>
      <c r="AH89" s="60">
        <f t="shared" si="48"/>
        <v>0.13557725823591921</v>
      </c>
    </row>
    <row r="90" spans="1:35" customFormat="1" ht="12" customHeight="1" x14ac:dyDescent="0.25">
      <c r="A90" s="42" t="str">
        <f t="shared" si="33"/>
        <v>863Н5917</v>
      </c>
      <c r="B90" s="63">
        <v>2</v>
      </c>
      <c r="C90" s="63" t="s">
        <v>33</v>
      </c>
      <c r="D90" s="63">
        <v>5917</v>
      </c>
      <c r="E90" s="65">
        <v>0</v>
      </c>
      <c r="F90" s="65">
        <v>0</v>
      </c>
      <c r="G90" s="65">
        <v>0</v>
      </c>
      <c r="H90" s="65">
        <v>0</v>
      </c>
      <c r="I90" s="64">
        <v>1.67</v>
      </c>
      <c r="J90" s="64">
        <v>3.8039999999999998</v>
      </c>
      <c r="K90" s="3">
        <f t="shared" si="34"/>
        <v>1.3082</v>
      </c>
      <c r="L90" s="2">
        <f t="shared" si="35"/>
        <v>2</v>
      </c>
      <c r="M90" s="19">
        <f t="shared" si="36"/>
        <v>4.0452000000000004</v>
      </c>
      <c r="N90" s="57">
        <f t="shared" si="32"/>
        <v>4.0452000000000004</v>
      </c>
      <c r="O90" s="45">
        <f t="shared" si="37"/>
        <v>0</v>
      </c>
      <c r="P90" t="str">
        <f t="shared" si="38"/>
        <v>✖</v>
      </c>
      <c r="Q90" t="str">
        <f t="shared" si="39"/>
        <v>✖</v>
      </c>
      <c r="S90" s="16" t="str">
        <f t="shared" si="40"/>
        <v>863Н5917</v>
      </c>
      <c r="T90" s="10">
        <f>VLOOKUP(S90,Пропорции!$L:$S,2,0)</f>
        <v>0.12239678480087687</v>
      </c>
      <c r="U90" s="6">
        <f>VLOOKUP(S90,Пропорции!$L:$S,3,0)</f>
        <v>4.7314578005115092E-2</v>
      </c>
      <c r="V90" s="6">
        <f>VLOOKUP(S90,Пропорции!$L:$S,4,0)</f>
        <v>0.22341980270369019</v>
      </c>
      <c r="W90" s="6">
        <f>VLOOKUP(S90,Пропорции!$L:$S,5,0)</f>
        <v>4.4026306174643766E-2</v>
      </c>
      <c r="X90" s="6">
        <f>VLOOKUP(S90,Пропорции!$L:$S,6,0)</f>
        <v>0.35659481183777858</v>
      </c>
      <c r="Y90" s="6">
        <f>VLOOKUP(S90,Пропорции!$L:$S,7,0)</f>
        <v>0.2062477164778955</v>
      </c>
      <c r="Z90" s="48">
        <f>VLOOKUP(S90,Пропорции!$L:$S,8,0)</f>
        <v>0</v>
      </c>
      <c r="AA90" s="18">
        <f t="shared" si="41"/>
        <v>0.49511947387650718</v>
      </c>
      <c r="AB90" s="19">
        <f t="shared" si="42"/>
        <v>0.19139693094629159</v>
      </c>
      <c r="AC90" s="19">
        <f t="shared" si="43"/>
        <v>0.90377778589696767</v>
      </c>
      <c r="AD90" s="19">
        <f t="shared" si="44"/>
        <v>0.17809521373766898</v>
      </c>
      <c r="AE90" s="19">
        <f t="shared" si="45"/>
        <v>1.4424973328461821</v>
      </c>
      <c r="AF90" s="19">
        <f t="shared" si="46"/>
        <v>0.83431326269638295</v>
      </c>
      <c r="AG90" s="59">
        <f t="shared" si="47"/>
        <v>0</v>
      </c>
      <c r="AH90" s="60">
        <f t="shared" si="48"/>
        <v>4.0452000000000004</v>
      </c>
    </row>
    <row r="91" spans="1:35" customFormat="1" ht="12" customHeight="1" x14ac:dyDescent="0.25">
      <c r="A91" s="42" t="str">
        <f t="shared" si="33"/>
        <v>863Н6724</v>
      </c>
      <c r="B91" s="63">
        <v>2</v>
      </c>
      <c r="C91" s="63" t="s">
        <v>33</v>
      </c>
      <c r="D91" s="63">
        <v>6724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4">
        <v>2.4E-2</v>
      </c>
      <c r="K91" s="3">
        <f t="shared" si="34"/>
        <v>7.2000000000000007E-3</v>
      </c>
      <c r="L91" s="2">
        <f t="shared" si="35"/>
        <v>1</v>
      </c>
      <c r="M91" s="19">
        <f t="shared" si="36"/>
        <v>3.1200000000000002E-2</v>
      </c>
      <c r="N91" s="57">
        <f t="shared" si="32"/>
        <v>3.1200000000000002E-2</v>
      </c>
      <c r="O91" s="45">
        <f t="shared" si="37"/>
        <v>0</v>
      </c>
      <c r="P91" t="str">
        <f t="shared" si="38"/>
        <v>✖</v>
      </c>
      <c r="Q91" t="str">
        <f t="shared" si="39"/>
        <v>✔</v>
      </c>
      <c r="S91" s="16" t="str">
        <f t="shared" si="40"/>
        <v>863Н6724</v>
      </c>
      <c r="T91" s="10">
        <f>VLOOKUP(S91,Пропорции!$L:$S,2,0)</f>
        <v>0</v>
      </c>
      <c r="U91" s="6">
        <f>VLOOKUP(S91,Пропорции!$L:$S,3,0)</f>
        <v>0</v>
      </c>
      <c r="V91" s="6">
        <f>VLOOKUP(S91,Пропорции!$L:$S,4,0)</f>
        <v>0</v>
      </c>
      <c r="W91" s="6">
        <f>VLOOKUP(S91,Пропорции!$L:$S,5,0)</f>
        <v>0.5</v>
      </c>
      <c r="X91" s="6">
        <f>VLOOKUP(S91,Пропорции!$L:$S,6,0)</f>
        <v>0</v>
      </c>
      <c r="Y91" s="6">
        <f>VLOOKUP(S91,Пропорции!$L:$S,7,0)</f>
        <v>0</v>
      </c>
      <c r="Z91" s="48">
        <f>VLOOKUP(S91,Пропорции!$L:$S,8,0)</f>
        <v>0.5</v>
      </c>
      <c r="AA91" s="18">
        <f t="shared" si="41"/>
        <v>0</v>
      </c>
      <c r="AB91" s="19">
        <f t="shared" si="42"/>
        <v>0</v>
      </c>
      <c r="AC91" s="19">
        <f t="shared" si="43"/>
        <v>0</v>
      </c>
      <c r="AD91" s="19">
        <f t="shared" si="44"/>
        <v>1.5600000000000001E-2</v>
      </c>
      <c r="AE91" s="19">
        <f t="shared" si="45"/>
        <v>0</v>
      </c>
      <c r="AF91" s="19">
        <f t="shared" si="46"/>
        <v>0</v>
      </c>
      <c r="AG91" s="59">
        <f t="shared" si="47"/>
        <v>1.5600000000000001E-2</v>
      </c>
      <c r="AH91" s="60">
        <f t="shared" si="48"/>
        <v>3.1200000000000002E-2</v>
      </c>
    </row>
    <row r="92" spans="1:35" customFormat="1" ht="12" customHeight="1" x14ac:dyDescent="0.25">
      <c r="A92" s="42" t="str">
        <f t="shared" si="33"/>
        <v>15521074</v>
      </c>
      <c r="B92" s="63">
        <v>3</v>
      </c>
      <c r="C92" s="63">
        <v>1552</v>
      </c>
      <c r="D92" s="63">
        <v>1074</v>
      </c>
      <c r="E92" s="64">
        <v>0.28100000000000003</v>
      </c>
      <c r="F92" s="64">
        <v>0.32400000000000001</v>
      </c>
      <c r="G92" s="64">
        <v>0.17299999999999999</v>
      </c>
      <c r="H92" s="64">
        <v>0.17299999999999999</v>
      </c>
      <c r="I92" s="64">
        <v>0.41</v>
      </c>
      <c r="J92" s="64">
        <v>0.13</v>
      </c>
      <c r="K92" s="3">
        <f t="shared" si="34"/>
        <v>1.0800000000000008E-2</v>
      </c>
      <c r="L92" s="2">
        <f t="shared" si="35"/>
        <v>6</v>
      </c>
      <c r="M92" s="19">
        <f t="shared" si="36"/>
        <v>0.25930000000000003</v>
      </c>
      <c r="N92" s="57">
        <f t="shared" si="32"/>
        <v>0.25930000000000003</v>
      </c>
      <c r="O92" s="45">
        <f t="shared" si="37"/>
        <v>0</v>
      </c>
      <c r="P92" t="str">
        <f t="shared" si="38"/>
        <v>✔</v>
      </c>
      <c r="Q92" t="str">
        <f t="shared" si="39"/>
        <v>✔</v>
      </c>
      <c r="S92" s="16" t="str">
        <f t="shared" si="40"/>
        <v>15521074</v>
      </c>
      <c r="T92" s="10">
        <f>VLOOKUP(S92,Пропорции!$L:$S,2,0)</f>
        <v>0.22483221476510068</v>
      </c>
      <c r="U92" s="6">
        <f>VLOOKUP(S92,Пропорции!$L:$S,3,0)</f>
        <v>0</v>
      </c>
      <c r="V92" s="6">
        <f>VLOOKUP(S92,Пропорции!$L:$S,4,0)</f>
        <v>0.16644295302013423</v>
      </c>
      <c r="W92" s="6">
        <f>VLOOKUP(S92,Пропорции!$L:$S,5,0)</f>
        <v>0.17382550335570471</v>
      </c>
      <c r="X92" s="6">
        <f>VLOOKUP(S92,Пропорции!$L:$S,6,0)</f>
        <v>0.18859060402684566</v>
      </c>
      <c r="Y92" s="6">
        <f>VLOOKUP(S92,Пропорции!$L:$S,7,0)</f>
        <v>0.24630872483221475</v>
      </c>
      <c r="Z92" s="48">
        <f>VLOOKUP(S92,Пропорции!$L:$S,8,0)</f>
        <v>0</v>
      </c>
      <c r="AA92" s="18">
        <f t="shared" si="41"/>
        <v>5.829899328859061E-2</v>
      </c>
      <c r="AB92" s="19">
        <f t="shared" si="42"/>
        <v>0</v>
      </c>
      <c r="AC92" s="19">
        <f t="shared" si="43"/>
        <v>4.3158657718120809E-2</v>
      </c>
      <c r="AD92" s="19">
        <f t="shared" si="44"/>
        <v>4.5072953020134233E-2</v>
      </c>
      <c r="AE92" s="19">
        <f t="shared" si="45"/>
        <v>4.8901543624161083E-2</v>
      </c>
      <c r="AF92" s="19">
        <f t="shared" si="46"/>
        <v>6.3867852348993295E-2</v>
      </c>
      <c r="AG92" s="59">
        <f t="shared" si="47"/>
        <v>0</v>
      </c>
      <c r="AH92" s="60">
        <f t="shared" si="48"/>
        <v>0.25930000000000003</v>
      </c>
    </row>
    <row r="93" spans="1:35" customFormat="1" ht="12" customHeight="1" x14ac:dyDescent="0.25">
      <c r="A93" s="42" t="str">
        <f t="shared" si="33"/>
        <v>15523873</v>
      </c>
      <c r="B93" s="63">
        <v>3</v>
      </c>
      <c r="C93" s="63">
        <v>1552</v>
      </c>
      <c r="D93" s="63">
        <v>3873</v>
      </c>
      <c r="E93" s="64">
        <v>3.2000000000000001E-2</v>
      </c>
      <c r="F93" s="64">
        <v>4.2999999999999997E-2</v>
      </c>
      <c r="G93" s="64">
        <v>4.2999999999999997E-2</v>
      </c>
      <c r="H93" s="64">
        <v>7.5999999999999998E-2</v>
      </c>
      <c r="I93" s="64">
        <v>4.2999999999999997E-2</v>
      </c>
      <c r="J93" s="64">
        <v>4.2999999999999997E-2</v>
      </c>
      <c r="K93" s="3">
        <f t="shared" si="34"/>
        <v>-3.3000000000000022E-3</v>
      </c>
      <c r="L93" s="2">
        <f t="shared" si="35"/>
        <v>6</v>
      </c>
      <c r="M93" s="19">
        <f t="shared" si="36"/>
        <v>4.3366666666666658E-2</v>
      </c>
      <c r="N93" s="57">
        <f t="shared" si="32"/>
        <v>4.3366666666666658E-2</v>
      </c>
      <c r="O93" s="45">
        <f t="shared" si="37"/>
        <v>0</v>
      </c>
      <c r="P93" t="str">
        <f t="shared" si="38"/>
        <v>✔</v>
      </c>
      <c r="Q93" t="str">
        <f t="shared" si="39"/>
        <v>✔</v>
      </c>
      <c r="S93" s="16" t="str">
        <f t="shared" si="40"/>
        <v>15523873</v>
      </c>
      <c r="T93" s="10">
        <f>VLOOKUP(S93,Пропорции!$L:$S,2,0)</f>
        <v>0.19217081850533807</v>
      </c>
      <c r="U93" s="6">
        <f>VLOOKUP(S93,Пропорции!$L:$S,3,0)</f>
        <v>0.11387900355871886</v>
      </c>
      <c r="V93" s="6">
        <f>VLOOKUP(S93,Пропорции!$L:$S,4,0)</f>
        <v>0.15302491103202845</v>
      </c>
      <c r="W93" s="6">
        <f>VLOOKUP(S93,Пропорции!$L:$S,5,0)</f>
        <v>0.15302491103202845</v>
      </c>
      <c r="X93" s="6">
        <f>VLOOKUP(S93,Пропорции!$L:$S,6,0)</f>
        <v>0.27046263345195726</v>
      </c>
      <c r="Y93" s="6">
        <f>VLOOKUP(S93,Пропорции!$L:$S,7,0)</f>
        <v>0.11387900355871886</v>
      </c>
      <c r="Z93" s="48">
        <f>VLOOKUP(S93,Пропорции!$L:$S,8,0)</f>
        <v>0</v>
      </c>
      <c r="AA93" s="18">
        <f t="shared" si="41"/>
        <v>8.3338078291814929E-3</v>
      </c>
      <c r="AB93" s="19">
        <f t="shared" si="42"/>
        <v>4.9385527876631063E-3</v>
      </c>
      <c r="AC93" s="19">
        <f t="shared" si="43"/>
        <v>6.6361803084222992E-3</v>
      </c>
      <c r="AD93" s="19">
        <f t="shared" si="44"/>
        <v>6.6361803084222992E-3</v>
      </c>
      <c r="AE93" s="19">
        <f t="shared" si="45"/>
        <v>1.1729062870699877E-2</v>
      </c>
      <c r="AF93" s="19">
        <f t="shared" si="46"/>
        <v>4.9385527876631063E-3</v>
      </c>
      <c r="AG93" s="59">
        <f t="shared" si="47"/>
        <v>0</v>
      </c>
      <c r="AH93" s="60">
        <f t="shared" si="48"/>
        <v>4.3212336892052186E-2</v>
      </c>
    </row>
    <row r="94" spans="1:35" customFormat="1" ht="12" customHeight="1" x14ac:dyDescent="0.25">
      <c r="A94" s="42" t="str">
        <f t="shared" si="33"/>
        <v>15525770</v>
      </c>
      <c r="B94" s="63">
        <v>3</v>
      </c>
      <c r="C94" s="63">
        <v>1552</v>
      </c>
      <c r="D94" s="63">
        <v>5770</v>
      </c>
      <c r="E94" s="64">
        <v>4.9139999999999997</v>
      </c>
      <c r="F94" s="64">
        <v>2.5920000000000001</v>
      </c>
      <c r="G94" s="64">
        <v>2.6459999999999999</v>
      </c>
      <c r="H94" s="64">
        <v>2.419</v>
      </c>
      <c r="I94" s="64">
        <v>2.7650000000000001</v>
      </c>
      <c r="J94" s="64">
        <v>2.1920000000000002</v>
      </c>
      <c r="K94" s="3">
        <f t="shared" si="34"/>
        <v>-0.1015999999999999</v>
      </c>
      <c r="L94" s="2">
        <f t="shared" si="35"/>
        <v>6</v>
      </c>
      <c r="M94" s="19">
        <f t="shared" si="36"/>
        <v>2.8197333333333336</v>
      </c>
      <c r="N94" s="57">
        <f t="shared" si="32"/>
        <v>2.8197333333333336</v>
      </c>
      <c r="O94" s="45">
        <f t="shared" si="37"/>
        <v>0</v>
      </c>
      <c r="P94" t="str">
        <f t="shared" si="38"/>
        <v>✔</v>
      </c>
      <c r="Q94" t="str">
        <f t="shared" si="39"/>
        <v>✔</v>
      </c>
      <c r="S94" s="16" t="str">
        <f t="shared" si="40"/>
        <v>15525770</v>
      </c>
      <c r="T94" s="10">
        <f>VLOOKUP(S94,Пропорции!$L:$S,2,0)</f>
        <v>0.13555454130534003</v>
      </c>
      <c r="U94" s="6">
        <f>VLOOKUP(S94,Пропорции!$L:$S,3,0)</f>
        <v>0.1466225467822912</v>
      </c>
      <c r="V94" s="6">
        <f>VLOOKUP(S94,Пропорции!$L:$S,4,0)</f>
        <v>0.154666818804199</v>
      </c>
      <c r="W94" s="6">
        <f>VLOOKUP(S94,Пропорции!$L:$S,5,0)</f>
        <v>9.1795983569146519E-2</v>
      </c>
      <c r="X94" s="6">
        <f>VLOOKUP(S94,Пропорции!$L:$S,6,0)</f>
        <v>0.13926289365586492</v>
      </c>
      <c r="Y94" s="6">
        <f>VLOOKUP(S94,Пропорции!$L:$S,7,0)</f>
        <v>0.16082838886353265</v>
      </c>
      <c r="Z94" s="48">
        <f>VLOOKUP(S94,Пропорции!$L:$S,8,0)</f>
        <v>0.17126882701962573</v>
      </c>
      <c r="AA94" s="18">
        <f t="shared" si="41"/>
        <v>0.38222765860337748</v>
      </c>
      <c r="AB94" s="19">
        <f t="shared" si="42"/>
        <v>0.41343648258025262</v>
      </c>
      <c r="AC94" s="19">
        <f t="shared" si="43"/>
        <v>0.43611918454282678</v>
      </c>
      <c r="AD94" s="19">
        <f t="shared" si="44"/>
        <v>0.25884019473604142</v>
      </c>
      <c r="AE94" s="19">
        <f t="shared" si="45"/>
        <v>0.39268422333789754</v>
      </c>
      <c r="AF94" s="19">
        <f t="shared" si="46"/>
        <v>0.45349316902479853</v>
      </c>
      <c r="AG94" s="59">
        <f t="shared" si="47"/>
        <v>0.48293242050813939</v>
      </c>
      <c r="AH94" s="60">
        <f t="shared" si="48"/>
        <v>2.8197333333333336</v>
      </c>
    </row>
    <row r="95" spans="1:35" customFormat="1" ht="12" customHeight="1" x14ac:dyDescent="0.25">
      <c r="A95" s="42" t="str">
        <f t="shared" si="33"/>
        <v>15601074</v>
      </c>
      <c r="B95" s="63">
        <v>3</v>
      </c>
      <c r="C95" s="63">
        <v>1560</v>
      </c>
      <c r="D95" s="63">
        <v>1074</v>
      </c>
      <c r="E95" s="64">
        <v>0.70199999999999996</v>
      </c>
      <c r="F95" s="64">
        <v>0.69599999999999995</v>
      </c>
      <c r="G95" s="64">
        <v>0.53400000000000003</v>
      </c>
      <c r="H95" s="64">
        <v>1.3080000000000001</v>
      </c>
      <c r="I95" s="64">
        <v>1.272</v>
      </c>
      <c r="J95" s="64">
        <v>1.206</v>
      </c>
      <c r="K95" s="3">
        <f t="shared" si="34"/>
        <v>0.19799999999999995</v>
      </c>
      <c r="L95" s="2">
        <f t="shared" si="35"/>
        <v>6</v>
      </c>
      <c r="M95" s="19">
        <f t="shared" si="36"/>
        <v>1.1509999999999998</v>
      </c>
      <c r="N95" s="57">
        <f t="shared" si="32"/>
        <v>1.1509999999999998</v>
      </c>
      <c r="O95" s="45">
        <f t="shared" si="37"/>
        <v>0</v>
      </c>
      <c r="P95" t="str">
        <f t="shared" si="38"/>
        <v>✔</v>
      </c>
      <c r="Q95" t="str">
        <f t="shared" si="39"/>
        <v>✖</v>
      </c>
      <c r="S95" s="16" t="str">
        <f t="shared" si="40"/>
        <v>15601074</v>
      </c>
      <c r="T95" s="10">
        <f>VLOOKUP(S95,Пропорции!$L:$S,2,0)</f>
        <v>0.18572927597061911</v>
      </c>
      <c r="U95" s="6">
        <f>VLOOKUP(S95,Пропорции!$L:$S,3,0)</f>
        <v>0</v>
      </c>
      <c r="V95" s="6">
        <f>VLOOKUP(S95,Пропорции!$L:$S,4,0)</f>
        <v>0.18048268625393496</v>
      </c>
      <c r="W95" s="6">
        <f>VLOOKUP(S95,Пропорции!$L:$S,5,0)</f>
        <v>0.14375655823714584</v>
      </c>
      <c r="X95" s="6">
        <f>VLOOKUP(S95,Пропорции!$L:$S,6,0)</f>
        <v>0.16054564533053517</v>
      </c>
      <c r="Y95" s="6">
        <f>VLOOKUP(S95,Пропорции!$L:$S,7,0)</f>
        <v>0.32318992654774398</v>
      </c>
      <c r="Z95" s="48">
        <f>VLOOKUP(S95,Пропорции!$L:$S,8,0)</f>
        <v>6.2959076600209857E-3</v>
      </c>
      <c r="AA95" s="18">
        <f t="shared" si="41"/>
        <v>0.21377439664218256</v>
      </c>
      <c r="AB95" s="19">
        <f t="shared" si="42"/>
        <v>0</v>
      </c>
      <c r="AC95" s="19">
        <f t="shared" si="43"/>
        <v>0.2077355718782791</v>
      </c>
      <c r="AD95" s="19">
        <f t="shared" si="44"/>
        <v>0.16546379853095483</v>
      </c>
      <c r="AE95" s="19">
        <f t="shared" si="45"/>
        <v>0.18478803777544595</v>
      </c>
      <c r="AF95" s="19">
        <f t="shared" si="46"/>
        <v>0.37199160545645327</v>
      </c>
      <c r="AG95" s="59">
        <f t="shared" si="47"/>
        <v>7.2465897166841533E-3</v>
      </c>
      <c r="AH95" s="60">
        <f t="shared" si="48"/>
        <v>1.1509999999999998</v>
      </c>
    </row>
    <row r="96" spans="1:35" customFormat="1" ht="12" customHeight="1" x14ac:dyDescent="0.25">
      <c r="A96" s="42" t="str">
        <f t="shared" si="33"/>
        <v>15603075</v>
      </c>
      <c r="B96" s="63">
        <v>3</v>
      </c>
      <c r="C96" s="63">
        <v>1560</v>
      </c>
      <c r="D96" s="63">
        <v>3075</v>
      </c>
      <c r="E96" s="65">
        <v>0</v>
      </c>
      <c r="F96" s="64">
        <v>2.7E-2</v>
      </c>
      <c r="G96" s="64">
        <v>1.2E-2</v>
      </c>
      <c r="H96" s="65">
        <v>0</v>
      </c>
      <c r="I96" s="64">
        <v>6.9000000000000006E-2</v>
      </c>
      <c r="J96" s="64">
        <v>0.126</v>
      </c>
      <c r="K96" s="3">
        <f t="shared" si="34"/>
        <v>4.1100000000000005E-2</v>
      </c>
      <c r="L96" s="2">
        <f t="shared" si="35"/>
        <v>4</v>
      </c>
      <c r="M96" s="19">
        <f t="shared" si="36"/>
        <v>9.9600000000000008E-2</v>
      </c>
      <c r="N96" s="57">
        <f t="shared" si="32"/>
        <v>9.9600000000000008E-2</v>
      </c>
      <c r="O96" s="45">
        <f t="shared" si="37"/>
        <v>0</v>
      </c>
      <c r="P96" t="str">
        <f t="shared" si="38"/>
        <v>✖</v>
      </c>
      <c r="Q96" t="str">
        <f t="shared" si="39"/>
        <v>✔</v>
      </c>
      <c r="S96" s="16" t="str">
        <f t="shared" si="40"/>
        <v>15603075</v>
      </c>
      <c r="T96" s="10">
        <f>VLOOKUP(S96,Пропорции!$L:$S,2,0)</f>
        <v>0.23076923076923075</v>
      </c>
      <c r="U96" s="6">
        <f>VLOOKUP(S96,Пропорции!$L:$S,3,0)</f>
        <v>8.9743589743589744E-2</v>
      </c>
      <c r="V96" s="6">
        <f>VLOOKUP(S96,Пропорции!$L:$S,4,0)</f>
        <v>0.11538461538461538</v>
      </c>
      <c r="W96" s="6">
        <f>VLOOKUP(S96,Пропорции!$L:$S,5,0)</f>
        <v>0.19230769230769229</v>
      </c>
      <c r="X96" s="6">
        <f>VLOOKUP(S96,Пропорции!$L:$S,6,0)</f>
        <v>0.37179487179487175</v>
      </c>
      <c r="Y96" s="6">
        <f>VLOOKUP(S96,Пропорции!$L:$S,7,0)</f>
        <v>0</v>
      </c>
      <c r="Z96" s="48">
        <f>VLOOKUP(S96,Пропорции!$L:$S,8,0)</f>
        <v>0</v>
      </c>
      <c r="AA96" s="18">
        <f t="shared" si="41"/>
        <v>2.2984615384615385E-2</v>
      </c>
      <c r="AB96" s="19">
        <f t="shared" si="42"/>
        <v>8.9384615384615392E-3</v>
      </c>
      <c r="AC96" s="19">
        <f t="shared" si="43"/>
        <v>1.1492307692307692E-2</v>
      </c>
      <c r="AD96" s="19">
        <f t="shared" si="44"/>
        <v>1.9153846153846153E-2</v>
      </c>
      <c r="AE96" s="19">
        <f t="shared" si="45"/>
        <v>3.7030769230769228E-2</v>
      </c>
      <c r="AF96" s="19">
        <f t="shared" si="46"/>
        <v>0</v>
      </c>
      <c r="AG96" s="59">
        <f t="shared" si="47"/>
        <v>0</v>
      </c>
      <c r="AH96" s="60">
        <f t="shared" si="48"/>
        <v>9.9599999999999994E-2</v>
      </c>
    </row>
    <row r="97" spans="1:34" customFormat="1" ht="12" customHeight="1" x14ac:dyDescent="0.25">
      <c r="A97" s="42" t="str">
        <f t="shared" si="33"/>
        <v>15603595</v>
      </c>
      <c r="B97" s="63">
        <v>3</v>
      </c>
      <c r="C97" s="63">
        <v>1560</v>
      </c>
      <c r="D97" s="63">
        <v>3595</v>
      </c>
      <c r="E97" s="64">
        <v>2.8740000000000001</v>
      </c>
      <c r="F97" s="64">
        <v>2.2410000000000001</v>
      </c>
      <c r="G97" s="64">
        <v>1.35</v>
      </c>
      <c r="H97" s="64">
        <v>1.6739999999999999</v>
      </c>
      <c r="I97" s="64">
        <v>1.8240000000000001</v>
      </c>
      <c r="J97" s="64">
        <v>1.3620000000000001</v>
      </c>
      <c r="K97" s="3">
        <f t="shared" si="34"/>
        <v>1.8600000000000012E-2</v>
      </c>
      <c r="L97" s="2">
        <f t="shared" si="35"/>
        <v>6</v>
      </c>
      <c r="M97" s="19">
        <f t="shared" si="36"/>
        <v>1.9060999999999999</v>
      </c>
      <c r="N97" s="57">
        <f t="shared" si="32"/>
        <v>1.9060999999999999</v>
      </c>
      <c r="O97" s="45">
        <f t="shared" si="37"/>
        <v>0</v>
      </c>
      <c r="P97" t="str">
        <f t="shared" si="38"/>
        <v>✔</v>
      </c>
      <c r="Q97" t="str">
        <f t="shared" si="39"/>
        <v>✔</v>
      </c>
      <c r="S97" s="16" t="str">
        <f t="shared" si="40"/>
        <v>15603595</v>
      </c>
      <c r="T97" s="10">
        <f>VLOOKUP(S97,Пропорции!$L:$S,2,0)</f>
        <v>0</v>
      </c>
      <c r="U97" s="6">
        <f>VLOOKUP(S97,Пропорции!$L:$S,3,0)</f>
        <v>0.11814569536423843</v>
      </c>
      <c r="V97" s="6">
        <f>VLOOKUP(S97,Пропорции!$L:$S,4,0)</f>
        <v>0.17880794701986755</v>
      </c>
      <c r="W97" s="6">
        <f>VLOOKUP(S97,Пропорции!$L:$S,5,0)</f>
        <v>0.13324503311258279</v>
      </c>
      <c r="X97" s="6">
        <f>VLOOKUP(S97,Пропорции!$L:$S,6,0)</f>
        <v>0.15814569536423842</v>
      </c>
      <c r="Y97" s="6">
        <f>VLOOKUP(S97,Пропорции!$L:$S,7,0)</f>
        <v>0.41165562913907289</v>
      </c>
      <c r="Z97" s="48">
        <f>VLOOKUP(S97,Пропорции!$L:$S,8,0)</f>
        <v>0</v>
      </c>
      <c r="AA97" s="18">
        <f t="shared" si="41"/>
        <v>0</v>
      </c>
      <c r="AB97" s="19">
        <f t="shared" si="42"/>
        <v>0.22519750993377485</v>
      </c>
      <c r="AC97" s="19">
        <f t="shared" si="43"/>
        <v>0.34082582781456949</v>
      </c>
      <c r="AD97" s="19">
        <f t="shared" si="44"/>
        <v>0.25397835761589405</v>
      </c>
      <c r="AE97" s="19">
        <f t="shared" si="45"/>
        <v>0.30144150993377483</v>
      </c>
      <c r="AF97" s="19">
        <f t="shared" si="46"/>
        <v>0.78465679470198679</v>
      </c>
      <c r="AG97" s="59">
        <f t="shared" si="47"/>
        <v>0</v>
      </c>
      <c r="AH97" s="60">
        <f t="shared" si="48"/>
        <v>1.9060999999999999</v>
      </c>
    </row>
    <row r="98" spans="1:34" customFormat="1" ht="12" customHeight="1" x14ac:dyDescent="0.25">
      <c r="A98" s="42" t="str">
        <f t="shared" si="33"/>
        <v>15603873</v>
      </c>
      <c r="B98" s="63">
        <v>3</v>
      </c>
      <c r="C98" s="63">
        <v>1560</v>
      </c>
      <c r="D98" s="63">
        <v>3873</v>
      </c>
      <c r="E98" s="64">
        <v>0.108</v>
      </c>
      <c r="F98" s="64">
        <v>7.1999999999999995E-2</v>
      </c>
      <c r="G98" s="64">
        <v>8.4000000000000005E-2</v>
      </c>
      <c r="H98" s="64">
        <v>8.4000000000000005E-2</v>
      </c>
      <c r="I98" s="64">
        <v>0.10199999999999999</v>
      </c>
      <c r="J98" s="64">
        <v>0.17399999999999999</v>
      </c>
      <c r="K98" s="3">
        <f t="shared" si="34"/>
        <v>2.8799999999999985E-2</v>
      </c>
      <c r="L98" s="2">
        <f t="shared" si="35"/>
        <v>6</v>
      </c>
      <c r="M98" s="19">
        <f t="shared" si="36"/>
        <v>0.13279999999999997</v>
      </c>
      <c r="N98" s="57">
        <f t="shared" si="32"/>
        <v>0.13279999999999997</v>
      </c>
      <c r="O98" s="45">
        <f t="shared" si="37"/>
        <v>0</v>
      </c>
      <c r="P98" t="str">
        <f t="shared" si="38"/>
        <v>✔</v>
      </c>
      <c r="Q98" t="str">
        <f t="shared" si="39"/>
        <v>✔</v>
      </c>
      <c r="S98" s="16" t="str">
        <f t="shared" si="40"/>
        <v>15603873</v>
      </c>
      <c r="T98" s="10">
        <f>VLOOKUP(S98,Пропорции!$L:$S,2,0)</f>
        <v>0.16346153846153846</v>
      </c>
      <c r="U98" s="6">
        <f>VLOOKUP(S98,Пропорции!$L:$S,3,0)</f>
        <v>0.25</v>
      </c>
      <c r="V98" s="6">
        <f>VLOOKUP(S98,Пропорции!$L:$S,4,0)</f>
        <v>0.16346153846153846</v>
      </c>
      <c r="W98" s="6">
        <f>VLOOKUP(S98,Пропорции!$L:$S,5,0)</f>
        <v>8.6538461538461536E-2</v>
      </c>
      <c r="X98" s="6">
        <f>VLOOKUP(S98,Пропорции!$L:$S,6,0)</f>
        <v>0.17307692307692307</v>
      </c>
      <c r="Y98" s="6">
        <f>VLOOKUP(S98,Пропорции!$L:$S,7,0)</f>
        <v>0.16346153846153846</v>
      </c>
      <c r="Z98" s="48">
        <f>VLOOKUP(S98,Пропорции!$L:$S,8,0)</f>
        <v>0</v>
      </c>
      <c r="AA98" s="18">
        <f t="shared" si="41"/>
        <v>2.1707692307692303E-2</v>
      </c>
      <c r="AB98" s="19">
        <f t="shared" si="42"/>
        <v>3.3199999999999993E-2</v>
      </c>
      <c r="AC98" s="19">
        <f t="shared" si="43"/>
        <v>2.1707692307692303E-2</v>
      </c>
      <c r="AD98" s="19">
        <f t="shared" si="44"/>
        <v>1.1492307692307691E-2</v>
      </c>
      <c r="AE98" s="19">
        <f t="shared" si="45"/>
        <v>2.2984615384615381E-2</v>
      </c>
      <c r="AF98" s="19">
        <f t="shared" si="46"/>
        <v>2.1707692307692303E-2</v>
      </c>
      <c r="AG98" s="59">
        <f t="shared" si="47"/>
        <v>0</v>
      </c>
      <c r="AH98" s="60">
        <f t="shared" si="48"/>
        <v>0.13279999999999997</v>
      </c>
    </row>
    <row r="99" spans="1:34" customFormat="1" ht="12" customHeight="1" x14ac:dyDescent="0.25">
      <c r="A99" s="42" t="str">
        <f t="shared" si="33"/>
        <v>15605440</v>
      </c>
      <c r="B99" s="63">
        <v>3</v>
      </c>
      <c r="C99" s="63">
        <v>1560</v>
      </c>
      <c r="D99" s="63">
        <v>5440</v>
      </c>
      <c r="E99" s="64">
        <v>5.0999999999999997E-2</v>
      </c>
      <c r="F99" s="64">
        <v>5.7000000000000002E-2</v>
      </c>
      <c r="G99" s="64">
        <v>6.6000000000000003E-2</v>
      </c>
      <c r="H99" s="64">
        <v>6.9000000000000006E-2</v>
      </c>
      <c r="I99" s="64">
        <v>0.06</v>
      </c>
      <c r="J99" s="64">
        <v>5.3999999999999999E-2</v>
      </c>
      <c r="K99" s="3">
        <f t="shared" si="34"/>
        <v>-4.5000000000000005E-3</v>
      </c>
      <c r="L99" s="2">
        <f t="shared" si="35"/>
        <v>6</v>
      </c>
      <c r="M99" s="19">
        <f t="shared" si="36"/>
        <v>5.4999999999999993E-2</v>
      </c>
      <c r="N99" s="57">
        <f t="shared" si="32"/>
        <v>5.4999999999999993E-2</v>
      </c>
      <c r="O99" s="45">
        <f t="shared" si="37"/>
        <v>0</v>
      </c>
      <c r="P99" t="str">
        <f t="shared" si="38"/>
        <v>✔</v>
      </c>
      <c r="Q99" t="str">
        <f t="shared" si="39"/>
        <v>✔</v>
      </c>
      <c r="S99" s="16" t="str">
        <f t="shared" si="40"/>
        <v>15605440</v>
      </c>
      <c r="T99" s="10">
        <f>VLOOKUP(S99,Пропорции!$L:$S,2,0)</f>
        <v>0.13445378151260506</v>
      </c>
      <c r="U99" s="6">
        <f>VLOOKUP(S99,Пропорции!$L:$S,3,0)</f>
        <v>0.30252100840336138</v>
      </c>
      <c r="V99" s="6">
        <f>VLOOKUP(S99,Пропорции!$L:$S,4,0)</f>
        <v>9.2436974789915971E-2</v>
      </c>
      <c r="W99" s="6">
        <f>VLOOKUP(S99,Пропорции!$L:$S,5,0)</f>
        <v>0.11764705882352942</v>
      </c>
      <c r="X99" s="6">
        <f>VLOOKUP(S99,Пропорции!$L:$S,6,0)</f>
        <v>0.22689075630252103</v>
      </c>
      <c r="Y99" s="6">
        <f>VLOOKUP(S99,Пропорции!$L:$S,7,0)</f>
        <v>0.12605042016806722</v>
      </c>
      <c r="Z99" s="48">
        <f>VLOOKUP(S99,Пропорции!$L:$S,8,0)</f>
        <v>0</v>
      </c>
      <c r="AA99" s="18">
        <f t="shared" si="41"/>
        <v>7.3949579831932774E-3</v>
      </c>
      <c r="AB99" s="19">
        <f t="shared" si="42"/>
        <v>1.6638655462184872E-2</v>
      </c>
      <c r="AC99" s="19">
        <f t="shared" si="43"/>
        <v>5.0840336134453778E-3</v>
      </c>
      <c r="AD99" s="19">
        <f t="shared" si="44"/>
        <v>6.4705882352941177E-3</v>
      </c>
      <c r="AE99" s="19">
        <f t="shared" si="45"/>
        <v>1.2478991596638655E-2</v>
      </c>
      <c r="AF99" s="19">
        <f t="shared" si="46"/>
        <v>6.9327731092436963E-3</v>
      </c>
      <c r="AG99" s="59">
        <f t="shared" si="47"/>
        <v>0</v>
      </c>
      <c r="AH99" s="60">
        <f t="shared" si="48"/>
        <v>5.4999999999999993E-2</v>
      </c>
    </row>
    <row r="100" spans="1:34" customFormat="1" ht="12" customHeight="1" x14ac:dyDescent="0.25">
      <c r="A100" s="42" t="str">
        <f t="shared" si="33"/>
        <v>15605917</v>
      </c>
      <c r="B100" s="63">
        <v>3</v>
      </c>
      <c r="C100" s="63">
        <v>1560</v>
      </c>
      <c r="D100" s="63">
        <v>5917</v>
      </c>
      <c r="E100" s="64">
        <v>2.3159999999999998</v>
      </c>
      <c r="F100" s="64">
        <v>2.7690000000000001</v>
      </c>
      <c r="G100" s="64">
        <v>2.7719999999999998</v>
      </c>
      <c r="H100" s="64">
        <v>1.9139999999999999</v>
      </c>
      <c r="I100" s="64">
        <v>2.0099999999999998</v>
      </c>
      <c r="J100" s="64">
        <v>2.5649999999999999</v>
      </c>
      <c r="K100" s="3">
        <f t="shared" si="34"/>
        <v>-5.2499999999999949E-2</v>
      </c>
      <c r="L100" s="2">
        <f t="shared" si="35"/>
        <v>6</v>
      </c>
      <c r="M100" s="19">
        <f t="shared" si="36"/>
        <v>2.3384999999999998</v>
      </c>
      <c r="N100" s="57">
        <f t="shared" si="32"/>
        <v>2.3384999999999998</v>
      </c>
      <c r="O100" s="45">
        <f t="shared" si="37"/>
        <v>0</v>
      </c>
      <c r="P100" t="str">
        <f t="shared" si="38"/>
        <v>✔</v>
      </c>
      <c r="Q100" t="str">
        <f t="shared" si="39"/>
        <v>✔</v>
      </c>
      <c r="S100" s="16" t="str">
        <f t="shared" si="40"/>
        <v>15605917</v>
      </c>
      <c r="T100" s="10">
        <f>VLOOKUP(S100,Пропорции!$L:$S,2,0)</f>
        <v>0.16352990380593893</v>
      </c>
      <c r="U100" s="6">
        <f>VLOOKUP(S100,Пропорции!$L:$S,3,0)</f>
        <v>0.10518611459640317</v>
      </c>
      <c r="V100" s="6">
        <f>VLOOKUP(S100,Пропорции!$L:$S,4,0)</f>
        <v>0.22814721873693017</v>
      </c>
      <c r="W100" s="6">
        <f>VLOOKUP(S100,Пропорции!$L:$S,5,0)</f>
        <v>1.463822668339607E-3</v>
      </c>
      <c r="X100" s="6">
        <f>VLOOKUP(S100,Пропорции!$L:$S,6,0)</f>
        <v>0.28962777080719365</v>
      </c>
      <c r="Y100" s="6">
        <f>VLOOKUP(S100,Пропорции!$L:$S,7,0)</f>
        <v>0.21204516938519447</v>
      </c>
      <c r="Z100" s="48">
        <f>VLOOKUP(S100,Пропорции!$L:$S,8,0)</f>
        <v>0</v>
      </c>
      <c r="AA100" s="18">
        <f t="shared" si="41"/>
        <v>0.38241468005018814</v>
      </c>
      <c r="AB100" s="19">
        <f t="shared" si="42"/>
        <v>0.2459777289836888</v>
      </c>
      <c r="AC100" s="19">
        <f t="shared" si="43"/>
        <v>0.53352227101631111</v>
      </c>
      <c r="AD100" s="19">
        <f t="shared" si="44"/>
        <v>3.4231493099121705E-3</v>
      </c>
      <c r="AE100" s="19">
        <f t="shared" si="45"/>
        <v>0.67729454203262229</v>
      </c>
      <c r="AF100" s="19">
        <f t="shared" si="46"/>
        <v>0.49586762860727723</v>
      </c>
      <c r="AG100" s="59">
        <f t="shared" si="47"/>
        <v>0</v>
      </c>
      <c r="AH100" s="60">
        <f t="shared" si="48"/>
        <v>2.3384999999999998</v>
      </c>
    </row>
    <row r="101" spans="1:34" customFormat="1" ht="12" customHeight="1" x14ac:dyDescent="0.25">
      <c r="A101" s="42" t="str">
        <f t="shared" si="33"/>
        <v>15606724</v>
      </c>
      <c r="B101" s="63">
        <v>3</v>
      </c>
      <c r="C101" s="63">
        <v>1560</v>
      </c>
      <c r="D101" s="63">
        <v>6724</v>
      </c>
      <c r="E101" s="64">
        <v>8.4000000000000005E-2</v>
      </c>
      <c r="F101" s="64">
        <v>7.8E-2</v>
      </c>
      <c r="G101" s="64">
        <v>0.14699999999999999</v>
      </c>
      <c r="H101" s="64">
        <v>5.3999999999999999E-2</v>
      </c>
      <c r="I101" s="64">
        <v>5.0999999999999997E-2</v>
      </c>
      <c r="J101" s="64">
        <v>7.1999999999999995E-2</v>
      </c>
      <c r="K101" s="3">
        <f t="shared" si="34"/>
        <v>-2.2799999999999997E-2</v>
      </c>
      <c r="L101" s="2">
        <f t="shared" si="35"/>
        <v>6</v>
      </c>
      <c r="M101" s="19">
        <f t="shared" si="36"/>
        <v>5.8200000000000002E-2</v>
      </c>
      <c r="N101" s="57">
        <f t="shared" si="32"/>
        <v>5.8200000000000002E-2</v>
      </c>
      <c r="O101" s="45">
        <f t="shared" si="37"/>
        <v>0</v>
      </c>
      <c r="P101" t="str">
        <f t="shared" si="38"/>
        <v>✔</v>
      </c>
      <c r="Q101" t="str">
        <f t="shared" si="39"/>
        <v>✔</v>
      </c>
      <c r="S101" s="16" t="str">
        <f t="shared" si="40"/>
        <v>15606724</v>
      </c>
      <c r="T101" s="10">
        <f>VLOOKUP(S101,Пропорции!$L:$S,2,0)</f>
        <v>0.17901234567901234</v>
      </c>
      <c r="U101" s="6">
        <f>VLOOKUP(S101,Пропорции!$L:$S,3,0)</f>
        <v>0.17901234567901234</v>
      </c>
      <c r="V101" s="6">
        <f>VLOOKUP(S101,Пропорции!$L:$S,4,0)</f>
        <v>0.20370370370370372</v>
      </c>
      <c r="W101" s="6">
        <f>VLOOKUP(S101,Пропорции!$L:$S,5,0)</f>
        <v>0.21604938271604937</v>
      </c>
      <c r="X101" s="6">
        <f>VLOOKUP(S101,Пропорции!$L:$S,6,0)</f>
        <v>6.7901234567901245E-2</v>
      </c>
      <c r="Y101" s="6">
        <f>VLOOKUP(S101,Пропорции!$L:$S,7,0)</f>
        <v>0.15432098765432098</v>
      </c>
      <c r="Z101" s="48">
        <f>VLOOKUP(S101,Пропорции!$L:$S,8,0)</f>
        <v>0</v>
      </c>
      <c r="AA101" s="18">
        <f t="shared" si="41"/>
        <v>1.0418518518518518E-2</v>
      </c>
      <c r="AB101" s="19">
        <f t="shared" si="42"/>
        <v>1.0418518518518518E-2</v>
      </c>
      <c r="AC101" s="19">
        <f t="shared" si="43"/>
        <v>1.1855555555555557E-2</v>
      </c>
      <c r="AD101" s="19">
        <f t="shared" si="44"/>
        <v>1.2574074074074074E-2</v>
      </c>
      <c r="AE101" s="19">
        <f t="shared" si="45"/>
        <v>3.9518518518518522E-3</v>
      </c>
      <c r="AF101" s="19">
        <f t="shared" si="46"/>
        <v>8.9814814814814809E-3</v>
      </c>
      <c r="AG101" s="59">
        <f t="shared" si="47"/>
        <v>0</v>
      </c>
      <c r="AH101" s="60">
        <f t="shared" si="48"/>
        <v>5.8199999999999995E-2</v>
      </c>
    </row>
    <row r="102" spans="1:34" customFormat="1" ht="12" customHeight="1" x14ac:dyDescent="0.25">
      <c r="A102" s="42" t="str">
        <f t="shared" si="33"/>
        <v>22011074</v>
      </c>
      <c r="B102" s="63">
        <v>3</v>
      </c>
      <c r="C102" s="63">
        <v>2201</v>
      </c>
      <c r="D102" s="63">
        <v>1074</v>
      </c>
      <c r="E102" s="64">
        <v>1.677</v>
      </c>
      <c r="F102" s="64">
        <v>0.81299999999999994</v>
      </c>
      <c r="G102" s="64">
        <v>0.55700000000000005</v>
      </c>
      <c r="H102" s="64">
        <v>0.68500000000000005</v>
      </c>
      <c r="I102" s="64">
        <v>0.55700000000000005</v>
      </c>
      <c r="J102" s="64">
        <v>0.435</v>
      </c>
      <c r="K102" s="3">
        <f t="shared" si="34"/>
        <v>-4.9400000000000013E-2</v>
      </c>
      <c r="L102" s="2">
        <f t="shared" si="35"/>
        <v>6</v>
      </c>
      <c r="M102" s="19">
        <f t="shared" si="36"/>
        <v>0.73793333333333333</v>
      </c>
      <c r="N102" s="57">
        <f t="shared" si="32"/>
        <v>0.73793333333333333</v>
      </c>
      <c r="O102" s="45">
        <f t="shared" si="37"/>
        <v>0</v>
      </c>
      <c r="P102" t="str">
        <f t="shared" si="38"/>
        <v>✔</v>
      </c>
      <c r="Q102" t="str">
        <f t="shared" si="39"/>
        <v>✔</v>
      </c>
      <c r="S102" s="16" t="str">
        <f t="shared" si="40"/>
        <v>22011074</v>
      </c>
      <c r="T102" s="10">
        <f>VLOOKUP(S102,Пропорции!$L:$S,2,0)</f>
        <v>0.2451831463053144</v>
      </c>
      <c r="U102" s="6">
        <f>VLOOKUP(S102,Пропорции!$L:$S,3,0)</f>
        <v>0</v>
      </c>
      <c r="V102" s="6">
        <f>VLOOKUP(S102,Пропорции!$L:$S,4,0)</f>
        <v>0.20728350624603006</v>
      </c>
      <c r="W102" s="6">
        <f>VLOOKUP(S102,Пропорции!$L:$S,5,0)</f>
        <v>0.13952995977133179</v>
      </c>
      <c r="X102" s="6">
        <f>VLOOKUP(S102,Пропорции!$L:$S,6,0)</f>
        <v>0.1382595807749312</v>
      </c>
      <c r="Y102" s="6">
        <f>VLOOKUP(S102,Пропорции!$L:$S,7,0)</f>
        <v>0.26148634342578875</v>
      </c>
      <c r="Z102" s="48">
        <f>VLOOKUP(S102,Пропорции!$L:$S,8,0)</f>
        <v>8.0457336438704216E-3</v>
      </c>
      <c r="AA102" s="18">
        <f t="shared" si="41"/>
        <v>0.18092881643023501</v>
      </c>
      <c r="AB102" s="19">
        <f t="shared" si="42"/>
        <v>0</v>
      </c>
      <c r="AC102" s="19">
        <f t="shared" si="43"/>
        <v>0.15296140870915378</v>
      </c>
      <c r="AD102" s="19">
        <f t="shared" si="44"/>
        <v>0.10296380831392477</v>
      </c>
      <c r="AE102" s="19">
        <f t="shared" si="45"/>
        <v>0.10202635330651423</v>
      </c>
      <c r="AF102" s="19">
        <f t="shared" si="46"/>
        <v>0.19295948902533705</v>
      </c>
      <c r="AG102" s="59">
        <f t="shared" si="47"/>
        <v>5.9372150469334467E-3</v>
      </c>
      <c r="AH102" s="60">
        <f t="shared" si="48"/>
        <v>0.73777709083209841</v>
      </c>
    </row>
    <row r="103" spans="1:34" customFormat="1" ht="12" customHeight="1" x14ac:dyDescent="0.25">
      <c r="A103" s="42" t="str">
        <f t="shared" si="33"/>
        <v>22012882</v>
      </c>
      <c r="B103" s="63">
        <v>3</v>
      </c>
      <c r="C103" s="63">
        <v>2201</v>
      </c>
      <c r="D103" s="63">
        <v>2882</v>
      </c>
      <c r="E103" s="64">
        <v>1.357</v>
      </c>
      <c r="F103" s="64">
        <v>1.4339999999999999</v>
      </c>
      <c r="G103" s="64">
        <v>1.101</v>
      </c>
      <c r="H103" s="64">
        <v>0.442</v>
      </c>
      <c r="I103" s="64">
        <v>1.4339999999999999</v>
      </c>
      <c r="J103" s="64">
        <v>1.05</v>
      </c>
      <c r="K103" s="3">
        <f t="shared" si="34"/>
        <v>8.3900000000000002E-2</v>
      </c>
      <c r="L103" s="2">
        <f t="shared" si="35"/>
        <v>6</v>
      </c>
      <c r="M103" s="19">
        <f t="shared" si="36"/>
        <v>1.2202333333333333</v>
      </c>
      <c r="N103" s="57">
        <f t="shared" si="32"/>
        <v>1.2202333333333333</v>
      </c>
      <c r="O103" s="45">
        <f t="shared" si="37"/>
        <v>0</v>
      </c>
      <c r="P103" t="str">
        <f t="shared" si="38"/>
        <v>✔</v>
      </c>
      <c r="Q103" t="str">
        <f t="shared" si="39"/>
        <v>✔</v>
      </c>
      <c r="S103" s="16" t="str">
        <f t="shared" si="40"/>
        <v>22012882</v>
      </c>
      <c r="T103" s="10">
        <f>VLOOKUP(S103,Пропорции!$L:$S,2,0)</f>
        <v>0.17370892018779344</v>
      </c>
      <c r="U103" s="6">
        <f>VLOOKUP(S103,Пропорции!$L:$S,3,0)</f>
        <v>5.4430751173708922E-2</v>
      </c>
      <c r="V103" s="6">
        <f>VLOOKUP(S103,Пропорции!$L:$S,4,0)</f>
        <v>0.26012323943661969</v>
      </c>
      <c r="W103" s="6">
        <f>VLOOKUP(S103,Пропорции!$L:$S,5,0)</f>
        <v>0.18867370892018781</v>
      </c>
      <c r="X103" s="6">
        <f>VLOOKUP(S103,Пропорции!$L:$S,6,0)</f>
        <v>0.11355633802816902</v>
      </c>
      <c r="Y103" s="6">
        <f>VLOOKUP(S103,Пропорции!$L:$S,7,0)</f>
        <v>0.17180164319248828</v>
      </c>
      <c r="Z103" s="48">
        <f>VLOOKUP(S103,Пропорции!$L:$S,8,0)</f>
        <v>3.7558685446009391E-2</v>
      </c>
      <c r="AA103" s="18">
        <f t="shared" si="41"/>
        <v>0.21196541471048513</v>
      </c>
      <c r="AB103" s="19">
        <f t="shared" si="42"/>
        <v>6.6418216940532085E-2</v>
      </c>
      <c r="AC103" s="19">
        <f t="shared" si="43"/>
        <v>0.31741104753521121</v>
      </c>
      <c r="AD103" s="19">
        <f t="shared" si="44"/>
        <v>0.23022594874804383</v>
      </c>
      <c r="AE103" s="19">
        <f t="shared" si="45"/>
        <v>0.13856522887323944</v>
      </c>
      <c r="AF103" s="19">
        <f t="shared" si="46"/>
        <v>0.20963809174491393</v>
      </c>
      <c r="AG103" s="59">
        <f t="shared" si="47"/>
        <v>4.5830359937402192E-2</v>
      </c>
      <c r="AH103" s="60">
        <f t="shared" si="48"/>
        <v>1.2200543084898277</v>
      </c>
    </row>
    <row r="104" spans="1:34" customFormat="1" ht="12" customHeight="1" x14ac:dyDescent="0.25">
      <c r="A104" s="42" t="str">
        <f t="shared" si="33"/>
        <v>22013075</v>
      </c>
      <c r="B104" s="63">
        <v>3</v>
      </c>
      <c r="C104" s="63">
        <v>2201</v>
      </c>
      <c r="D104" s="63">
        <v>3075</v>
      </c>
      <c r="E104" s="64">
        <v>0.115</v>
      </c>
      <c r="F104" s="64">
        <v>0.10199999999999999</v>
      </c>
      <c r="G104" s="64">
        <v>0.154</v>
      </c>
      <c r="H104" s="64">
        <v>4.4999999999999998E-2</v>
      </c>
      <c r="I104" s="64">
        <v>0.17899999999999999</v>
      </c>
      <c r="J104" s="64">
        <v>4.4999999999999998E-2</v>
      </c>
      <c r="K104" s="3">
        <f t="shared" si="34"/>
        <v>-1.9300000000000001E-2</v>
      </c>
      <c r="L104" s="2">
        <f t="shared" si="35"/>
        <v>6</v>
      </c>
      <c r="M104" s="19">
        <f t="shared" si="36"/>
        <v>8.7366666666666676E-2</v>
      </c>
      <c r="N104" s="57">
        <f t="shared" si="32"/>
        <v>8.7366666666666676E-2</v>
      </c>
      <c r="O104" s="45">
        <f t="shared" si="37"/>
        <v>0</v>
      </c>
      <c r="P104" t="str">
        <f t="shared" si="38"/>
        <v>✔</v>
      </c>
      <c r="Q104" t="str">
        <f t="shared" si="39"/>
        <v>✔</v>
      </c>
      <c r="S104" s="16" t="str">
        <f t="shared" si="40"/>
        <v>22013075</v>
      </c>
      <c r="T104" s="10">
        <f>VLOOKUP(S104,Пропорции!$L:$S,2,0)</f>
        <v>0.140625</v>
      </c>
      <c r="U104" s="6">
        <f>VLOOKUP(S104,Пропорции!$L:$S,3,0)</f>
        <v>0.1</v>
      </c>
      <c r="V104" s="6">
        <f>VLOOKUP(S104,Пропорции!$L:$S,4,0)</f>
        <v>7.03125E-2</v>
      </c>
      <c r="W104" s="6">
        <f>VLOOKUP(S104,Пропорции!$L:$S,5,0)</f>
        <v>0.17031250000000001</v>
      </c>
      <c r="X104" s="6">
        <f>VLOOKUP(S104,Пропорции!$L:$S,6,0)</f>
        <v>0.49062499999999998</v>
      </c>
      <c r="Y104" s="6">
        <f>VLOOKUP(S104,Пропорции!$L:$S,7,0)</f>
        <v>2.9687499999999999E-2</v>
      </c>
      <c r="Z104" s="48">
        <f>VLOOKUP(S104,Пропорции!$L:$S,8,0)</f>
        <v>0</v>
      </c>
      <c r="AA104" s="18">
        <f t="shared" si="41"/>
        <v>1.2285937500000002E-2</v>
      </c>
      <c r="AB104" s="19">
        <f t="shared" si="42"/>
        <v>8.7366666666666686E-3</v>
      </c>
      <c r="AC104" s="19">
        <f t="shared" si="43"/>
        <v>6.1429687500000009E-3</v>
      </c>
      <c r="AD104" s="19">
        <f t="shared" si="44"/>
        <v>1.4879635416666669E-2</v>
      </c>
      <c r="AE104" s="19">
        <f t="shared" si="45"/>
        <v>4.2864270833333336E-2</v>
      </c>
      <c r="AF104" s="19">
        <f t="shared" si="46"/>
        <v>2.5936979166666669E-3</v>
      </c>
      <c r="AG104" s="59">
        <f t="shared" si="47"/>
        <v>0</v>
      </c>
      <c r="AH104" s="60">
        <f t="shared" si="48"/>
        <v>8.7503177083333342E-2</v>
      </c>
    </row>
    <row r="105" spans="1:34" customFormat="1" ht="12" customHeight="1" x14ac:dyDescent="0.25">
      <c r="A105" s="42" t="str">
        <f t="shared" si="33"/>
        <v>22013595</v>
      </c>
      <c r="B105" s="63">
        <v>3</v>
      </c>
      <c r="C105" s="63">
        <v>2201</v>
      </c>
      <c r="D105" s="63">
        <v>3595</v>
      </c>
      <c r="E105" s="64">
        <v>1.1200000000000001</v>
      </c>
      <c r="F105" s="64">
        <v>1.165</v>
      </c>
      <c r="G105" s="64">
        <v>0.71699999999999997</v>
      </c>
      <c r="H105" s="64">
        <v>0.87</v>
      </c>
      <c r="I105" s="64">
        <v>1.069</v>
      </c>
      <c r="J105" s="64">
        <v>0.90900000000000003</v>
      </c>
      <c r="K105" s="3">
        <f t="shared" si="34"/>
        <v>7.7500000000000041E-2</v>
      </c>
      <c r="L105" s="2">
        <f t="shared" si="35"/>
        <v>6</v>
      </c>
      <c r="M105" s="19">
        <f t="shared" si="36"/>
        <v>1.0525000000000002</v>
      </c>
      <c r="N105" s="57">
        <f t="shared" si="32"/>
        <v>1.0525000000000002</v>
      </c>
      <c r="O105" s="45">
        <f t="shared" si="37"/>
        <v>0</v>
      </c>
      <c r="P105" t="str">
        <f t="shared" si="38"/>
        <v>✔</v>
      </c>
      <c r="Q105" t="str">
        <f t="shared" si="39"/>
        <v>✔</v>
      </c>
      <c r="S105" s="16" t="str">
        <f t="shared" si="40"/>
        <v>22013595</v>
      </c>
      <c r="T105" s="10">
        <f>VLOOKUP(S105,Пропорции!$L:$S,2,0)</f>
        <v>0.11384615384615386</v>
      </c>
      <c r="U105" s="6">
        <f>VLOOKUP(S105,Пропорции!$L:$S,3,0)</f>
        <v>9.2991452991453005E-2</v>
      </c>
      <c r="V105" s="6">
        <f>VLOOKUP(S105,Пропорции!$L:$S,4,0)</f>
        <v>0.17282051282051281</v>
      </c>
      <c r="W105" s="6">
        <f>VLOOKUP(S105,Пропорции!$L:$S,5,0)</f>
        <v>0.16085470085470085</v>
      </c>
      <c r="X105" s="6">
        <f>VLOOKUP(S105,Пропорции!$L:$S,6,0)</f>
        <v>0.19589743589743588</v>
      </c>
      <c r="Y105" s="6">
        <f>VLOOKUP(S105,Пропорции!$L:$S,7,0)</f>
        <v>0.14871794871794872</v>
      </c>
      <c r="Z105" s="48">
        <f>VLOOKUP(S105,Пропорции!$L:$S,8,0)</f>
        <v>0.11487179487179489</v>
      </c>
      <c r="AA105" s="18">
        <f t="shared" si="41"/>
        <v>0.11982307692307696</v>
      </c>
      <c r="AB105" s="19">
        <f t="shared" si="42"/>
        <v>9.7873504273504303E-2</v>
      </c>
      <c r="AC105" s="19">
        <f t="shared" si="43"/>
        <v>0.18189358974358977</v>
      </c>
      <c r="AD105" s="19">
        <f t="shared" si="44"/>
        <v>0.16929957264957268</v>
      </c>
      <c r="AE105" s="19">
        <f t="shared" si="45"/>
        <v>0.2061820512820513</v>
      </c>
      <c r="AF105" s="19">
        <f t="shared" si="46"/>
        <v>0.15652564102564107</v>
      </c>
      <c r="AG105" s="59">
        <f t="shared" si="47"/>
        <v>0.12090256410256414</v>
      </c>
      <c r="AH105" s="60">
        <f t="shared" si="48"/>
        <v>1.0525000000000002</v>
      </c>
    </row>
    <row r="106" spans="1:34" customFormat="1" ht="12" customHeight="1" x14ac:dyDescent="0.25">
      <c r="A106" s="42" t="str">
        <f t="shared" si="33"/>
        <v>22013873</v>
      </c>
      <c r="B106" s="63">
        <v>3</v>
      </c>
      <c r="C106" s="63">
        <v>2201</v>
      </c>
      <c r="D106" s="63">
        <v>3873</v>
      </c>
      <c r="E106" s="64">
        <v>6.4000000000000001E-2</v>
      </c>
      <c r="F106" s="64">
        <v>4.4999999999999998E-2</v>
      </c>
      <c r="G106" s="64">
        <v>0.10199999999999999</v>
      </c>
      <c r="H106" s="64">
        <v>3.7999999999999999E-2</v>
      </c>
      <c r="I106" s="64">
        <v>3.2000000000000001E-2</v>
      </c>
      <c r="J106" s="64">
        <v>9.6000000000000002E-2</v>
      </c>
      <c r="K106" s="3">
        <f t="shared" si="34"/>
        <v>-2.3999999999999968E-3</v>
      </c>
      <c r="L106" s="2">
        <f t="shared" si="35"/>
        <v>6</v>
      </c>
      <c r="M106" s="19">
        <f t="shared" si="36"/>
        <v>6.0433333333333339E-2</v>
      </c>
      <c r="N106" s="57">
        <f t="shared" si="32"/>
        <v>6.0433333333333339E-2</v>
      </c>
      <c r="O106" s="45">
        <f t="shared" si="37"/>
        <v>0</v>
      </c>
      <c r="P106" t="str">
        <f t="shared" si="38"/>
        <v>✔</v>
      </c>
      <c r="Q106" t="str">
        <f t="shared" si="39"/>
        <v>✔</v>
      </c>
      <c r="S106" s="16" t="str">
        <f t="shared" si="40"/>
        <v>22013873</v>
      </c>
      <c r="T106" s="10">
        <f>VLOOKUP(S106,Пропорции!$L:$S,2,0)</f>
        <v>0.33862433862433861</v>
      </c>
      <c r="U106" s="6">
        <f>VLOOKUP(S106,Пропорции!$L:$S,3,0)</f>
        <v>0.15343915343915346</v>
      </c>
      <c r="V106" s="6">
        <f>VLOOKUP(S106,Пропорции!$L:$S,4,0)</f>
        <v>5.0264550264550262E-2</v>
      </c>
      <c r="W106" s="6">
        <f>VLOOKUP(S106,Пропорции!$L:$S,5,0)</f>
        <v>0.11904761904761904</v>
      </c>
      <c r="X106" s="6">
        <f>VLOOKUP(S106,Пропорции!$L:$S,6,0)</f>
        <v>0.1693121693121693</v>
      </c>
      <c r="Y106" s="6">
        <f>VLOOKUP(S106,Пропорции!$L:$S,7,0)</f>
        <v>0.1693121693121693</v>
      </c>
      <c r="Z106" s="48">
        <f>VLOOKUP(S106,Пропорции!$L:$S,8,0)</f>
        <v>0</v>
      </c>
      <c r="AA106" s="18">
        <f t="shared" si="41"/>
        <v>2.04641975308642E-2</v>
      </c>
      <c r="AB106" s="19">
        <f t="shared" si="42"/>
        <v>9.2728395061728412E-3</v>
      </c>
      <c r="AC106" s="19">
        <f t="shared" si="43"/>
        <v>3.0376543209876543E-3</v>
      </c>
      <c r="AD106" s="19">
        <f t="shared" si="44"/>
        <v>7.1944444444444443E-3</v>
      </c>
      <c r="AE106" s="19">
        <f t="shared" si="45"/>
        <v>1.02320987654321E-2</v>
      </c>
      <c r="AF106" s="19">
        <f t="shared" si="46"/>
        <v>1.02320987654321E-2</v>
      </c>
      <c r="AG106" s="59">
        <f t="shared" si="47"/>
        <v>0</v>
      </c>
      <c r="AH106" s="60">
        <f t="shared" si="48"/>
        <v>6.0433333333333339E-2</v>
      </c>
    </row>
    <row r="107" spans="1:34" customFormat="1" ht="12" customHeight="1" x14ac:dyDescent="0.25">
      <c r="A107" s="42" t="str">
        <f t="shared" si="33"/>
        <v>22015440</v>
      </c>
      <c r="B107" s="63">
        <v>3</v>
      </c>
      <c r="C107" s="63">
        <v>2201</v>
      </c>
      <c r="D107" s="63">
        <v>5440</v>
      </c>
      <c r="E107" s="64">
        <v>6.835</v>
      </c>
      <c r="F107" s="64">
        <v>5.0430000000000001</v>
      </c>
      <c r="G107" s="64">
        <v>4.1340000000000003</v>
      </c>
      <c r="H107" s="64">
        <v>4.6589999999999998</v>
      </c>
      <c r="I107" s="64">
        <v>3.7759999999999998</v>
      </c>
      <c r="J107" s="64">
        <v>3.5009999999999999</v>
      </c>
      <c r="K107" s="3">
        <f t="shared" si="34"/>
        <v>-0.27820000000000017</v>
      </c>
      <c r="L107" s="2">
        <f t="shared" si="35"/>
        <v>6</v>
      </c>
      <c r="M107" s="19">
        <f t="shared" si="36"/>
        <v>4.3798000000000004</v>
      </c>
      <c r="N107" s="57">
        <f t="shared" si="32"/>
        <v>4.3798000000000004</v>
      </c>
      <c r="O107" s="45">
        <f t="shared" si="37"/>
        <v>0</v>
      </c>
      <c r="P107" t="str">
        <f t="shared" si="38"/>
        <v>✔</v>
      </c>
      <c r="Q107" t="str">
        <f t="shared" si="39"/>
        <v>✖</v>
      </c>
      <c r="S107" s="16" t="str">
        <f t="shared" si="40"/>
        <v>22015440</v>
      </c>
      <c r="T107" s="10">
        <f>VLOOKUP(S107,Пропорции!$L:$S,2,0)</f>
        <v>0.20172456975204836</v>
      </c>
      <c r="U107" s="6">
        <f>VLOOKUP(S107,Пропорции!$L:$S,3,0)</f>
        <v>0.13073813016565886</v>
      </c>
      <c r="V107" s="6">
        <f>VLOOKUP(S107,Пропорции!$L:$S,4,0)</f>
        <v>0.14290314501413287</v>
      </c>
      <c r="W107" s="6">
        <f>VLOOKUP(S107,Пропорции!$L:$S,5,0)</f>
        <v>0.13395828115496083</v>
      </c>
      <c r="X107" s="6">
        <f>VLOOKUP(S107,Пропорции!$L:$S,6,0)</f>
        <v>0.13531790046155498</v>
      </c>
      <c r="Y107" s="6">
        <f>VLOOKUP(S107,Пропорции!$L:$S,7,0)</f>
        <v>0.10418977423163618</v>
      </c>
      <c r="Z107" s="48">
        <f>VLOOKUP(S107,Пропорции!$L:$S,8,0)</f>
        <v>0.15113241976457117</v>
      </c>
      <c r="AA107" s="18">
        <f t="shared" si="41"/>
        <v>0.88351327060002149</v>
      </c>
      <c r="AB107" s="19">
        <f t="shared" si="42"/>
        <v>0.57260686249955273</v>
      </c>
      <c r="AC107" s="19">
        <f t="shared" si="43"/>
        <v>0.6258871945328992</v>
      </c>
      <c r="AD107" s="19">
        <f t="shared" si="44"/>
        <v>0.58671047980249746</v>
      </c>
      <c r="AE107" s="19">
        <f t="shared" si="45"/>
        <v>0.59266534044151853</v>
      </c>
      <c r="AF107" s="19">
        <f t="shared" si="46"/>
        <v>0.45633037317972019</v>
      </c>
      <c r="AG107" s="59">
        <f t="shared" si="47"/>
        <v>0.66192977208486892</v>
      </c>
      <c r="AH107" s="60">
        <f t="shared" si="48"/>
        <v>4.3796432931410783</v>
      </c>
    </row>
    <row r="108" spans="1:34" customFormat="1" ht="12" customHeight="1" x14ac:dyDescent="0.25">
      <c r="A108" s="42" t="str">
        <f t="shared" si="33"/>
        <v>22015770</v>
      </c>
      <c r="B108" s="63">
        <v>3</v>
      </c>
      <c r="C108" s="63">
        <v>2201</v>
      </c>
      <c r="D108" s="63">
        <v>5770</v>
      </c>
      <c r="E108" s="64">
        <v>7.4560000000000004</v>
      </c>
      <c r="F108" s="64">
        <v>5.7469999999999999</v>
      </c>
      <c r="G108" s="64">
        <v>5.6959999999999997</v>
      </c>
      <c r="H108" s="64">
        <v>5.5170000000000003</v>
      </c>
      <c r="I108" s="64">
        <v>5.4980000000000002</v>
      </c>
      <c r="J108" s="64">
        <v>6.1950000000000003</v>
      </c>
      <c r="K108" s="3">
        <f t="shared" si="34"/>
        <v>0.14780000000000015</v>
      </c>
      <c r="L108" s="2">
        <f t="shared" si="35"/>
        <v>6</v>
      </c>
      <c r="M108" s="19">
        <f t="shared" si="36"/>
        <v>6.1659666666666668</v>
      </c>
      <c r="N108" s="57">
        <f t="shared" si="32"/>
        <v>6.1659666666666668</v>
      </c>
      <c r="O108" s="45">
        <f t="shared" si="37"/>
        <v>0</v>
      </c>
      <c r="P108" t="str">
        <f t="shared" si="38"/>
        <v>✔</v>
      </c>
      <c r="Q108" t="str">
        <f t="shared" si="39"/>
        <v>✔</v>
      </c>
      <c r="S108" s="16" t="str">
        <f t="shared" si="40"/>
        <v>22015770</v>
      </c>
      <c r="T108" s="10">
        <f>VLOOKUP(S108,Пропорции!$L:$S,2,0)</f>
        <v>0.13542330166994376</v>
      </c>
      <c r="U108" s="6">
        <f>VLOOKUP(S108,Пропорции!$L:$S,3,0)</f>
        <v>0.13611564983799052</v>
      </c>
      <c r="V108" s="6">
        <f>VLOOKUP(S108,Пропорции!$L:$S,4,0)</f>
        <v>0.14284527403140493</v>
      </c>
      <c r="W108" s="6">
        <f>VLOOKUP(S108,Пропорции!$L:$S,5,0)</f>
        <v>0.13930045141100555</v>
      </c>
      <c r="X108" s="6">
        <f>VLOOKUP(S108,Пропорции!$L:$S,6,0)</f>
        <v>0.14481154282865766</v>
      </c>
      <c r="Y108" s="6">
        <f>VLOOKUP(S108,Пропорции!$L:$S,7,0)</f>
        <v>0.15419978398737155</v>
      </c>
      <c r="Z108" s="48">
        <f>VLOOKUP(S108,Пропорции!$L:$S,8,0)</f>
        <v>0.14727630230690408</v>
      </c>
      <c r="AA108" s="18">
        <f t="shared" si="41"/>
        <v>0.83501556398681764</v>
      </c>
      <c r="AB108" s="19">
        <f t="shared" si="42"/>
        <v>0.83928455971272165</v>
      </c>
      <c r="AC108" s="19">
        <f t="shared" si="43"/>
        <v>0.88077919816850847</v>
      </c>
      <c r="AD108" s="19">
        <f t="shared" si="44"/>
        <v>0.85892194005187994</v>
      </c>
      <c r="AE108" s="19">
        <f t="shared" si="45"/>
        <v>0.89290314603007548</v>
      </c>
      <c r="AF108" s="19">
        <f t="shared" si="46"/>
        <v>0.95079072807333342</v>
      </c>
      <c r="AG108" s="59">
        <f t="shared" si="47"/>
        <v>0.90810077081429375</v>
      </c>
      <c r="AH108" s="60">
        <f t="shared" si="48"/>
        <v>6.16579590683763</v>
      </c>
    </row>
    <row r="109" spans="1:34" customFormat="1" ht="12" customHeight="1" x14ac:dyDescent="0.25">
      <c r="A109" s="42" t="str">
        <f t="shared" si="33"/>
        <v>22015917</v>
      </c>
      <c r="B109" s="63">
        <v>3</v>
      </c>
      <c r="C109" s="63">
        <v>2201</v>
      </c>
      <c r="D109" s="63">
        <v>5917</v>
      </c>
      <c r="E109" s="64">
        <v>3.27</v>
      </c>
      <c r="F109" s="64">
        <v>1.76</v>
      </c>
      <c r="G109" s="64">
        <v>1.722</v>
      </c>
      <c r="H109" s="64">
        <v>1.587</v>
      </c>
      <c r="I109" s="64">
        <v>1.51</v>
      </c>
      <c r="J109" s="64">
        <v>1.6</v>
      </c>
      <c r="K109" s="3">
        <f t="shared" si="34"/>
        <v>-4.4299999999999964E-2</v>
      </c>
      <c r="L109" s="2">
        <f t="shared" si="35"/>
        <v>6</v>
      </c>
      <c r="M109" s="19">
        <f t="shared" si="36"/>
        <v>1.8638666666666666</v>
      </c>
      <c r="N109" s="57">
        <f t="shared" si="32"/>
        <v>1.8638666666666666</v>
      </c>
      <c r="O109" s="45">
        <f t="shared" si="37"/>
        <v>0</v>
      </c>
      <c r="P109" t="str">
        <f t="shared" si="38"/>
        <v>✔</v>
      </c>
      <c r="Q109" t="str">
        <f t="shared" si="39"/>
        <v>✔</v>
      </c>
      <c r="S109" s="16" t="str">
        <f t="shared" si="40"/>
        <v>22015917</v>
      </c>
      <c r="T109" s="10">
        <f>VLOOKUP(S109,Пропорции!$L:$S,2,0)</f>
        <v>7.7117903930131015E-2</v>
      </c>
      <c r="U109" s="6">
        <f>VLOOKUP(S109,Пропорции!$L:$S,3,0)</f>
        <v>0.18611353711790393</v>
      </c>
      <c r="V109" s="6">
        <f>VLOOKUP(S109,Пропорции!$L:$S,4,0)</f>
        <v>0.24366812227074239</v>
      </c>
      <c r="W109" s="6">
        <f>VLOOKUP(S109,Пропорции!$L:$S,5,0)</f>
        <v>5.3100436681222711E-2</v>
      </c>
      <c r="X109" s="6">
        <f>VLOOKUP(S109,Пропорции!$L:$S,6,0)</f>
        <v>0.22969432314410482</v>
      </c>
      <c r="Y109" s="6">
        <f>VLOOKUP(S109,Пропорции!$L:$S,7,0)</f>
        <v>0.21013100436681226</v>
      </c>
      <c r="Z109" s="48">
        <f>VLOOKUP(S109,Пропорции!$L:$S,8,0)</f>
        <v>0</v>
      </c>
      <c r="AA109" s="18">
        <f t="shared" si="41"/>
        <v>0.14373749053857351</v>
      </c>
      <c r="AB109" s="19">
        <f t="shared" si="42"/>
        <v>0.34689081804949051</v>
      </c>
      <c r="AC109" s="19">
        <f t="shared" si="43"/>
        <v>0.45416489082969436</v>
      </c>
      <c r="AD109" s="19">
        <f t="shared" si="44"/>
        <v>9.8972133915574967E-2</v>
      </c>
      <c r="AE109" s="19">
        <f t="shared" si="45"/>
        <v>0.42811959243085879</v>
      </c>
      <c r="AF109" s="19">
        <f t="shared" si="46"/>
        <v>0.39165617467248914</v>
      </c>
      <c r="AG109" s="59">
        <f t="shared" si="47"/>
        <v>0</v>
      </c>
      <c r="AH109" s="60">
        <f t="shared" si="48"/>
        <v>1.8635411004366813</v>
      </c>
    </row>
    <row r="110" spans="1:34" customFormat="1" ht="12" customHeight="1" x14ac:dyDescent="0.25">
      <c r="A110" s="42" t="str">
        <f t="shared" si="33"/>
        <v>22016724</v>
      </c>
      <c r="B110" s="63">
        <v>3</v>
      </c>
      <c r="C110" s="63">
        <v>2201</v>
      </c>
      <c r="D110" s="63">
        <v>6724</v>
      </c>
      <c r="E110" s="64">
        <v>7.0000000000000007E-2</v>
      </c>
      <c r="F110" s="64">
        <v>8.3000000000000004E-2</v>
      </c>
      <c r="G110" s="64">
        <v>5.0999999999999997E-2</v>
      </c>
      <c r="H110" s="64">
        <v>5.0999999999999997E-2</v>
      </c>
      <c r="I110" s="64">
        <v>4.4999999999999998E-2</v>
      </c>
      <c r="J110" s="64">
        <v>4.4999999999999998E-2</v>
      </c>
      <c r="K110" s="3">
        <f t="shared" si="34"/>
        <v>-2.4000000000000002E-3</v>
      </c>
      <c r="L110" s="2">
        <f t="shared" si="35"/>
        <v>6</v>
      </c>
      <c r="M110" s="19">
        <f t="shared" si="36"/>
        <v>5.5099999999999996E-2</v>
      </c>
      <c r="N110" s="57">
        <f t="shared" si="32"/>
        <v>5.5099999999999996E-2</v>
      </c>
      <c r="O110" s="45">
        <f t="shared" si="37"/>
        <v>0</v>
      </c>
      <c r="P110" t="str">
        <f t="shared" si="38"/>
        <v>✔</v>
      </c>
      <c r="Q110" t="str">
        <f t="shared" si="39"/>
        <v>✔</v>
      </c>
      <c r="S110" s="16" t="str">
        <f t="shared" si="40"/>
        <v>22016724</v>
      </c>
      <c r="T110" s="10">
        <f>VLOOKUP(S110,Пропорции!$L:$S,2,0)</f>
        <v>0.13005780346820811</v>
      </c>
      <c r="U110" s="6">
        <f>VLOOKUP(S110,Пропорции!$L:$S,3,0)</f>
        <v>0.18497109826589597</v>
      </c>
      <c r="V110" s="6">
        <f>VLOOKUP(S110,Пропорции!$L:$S,4,0)</f>
        <v>0.23988439306358383</v>
      </c>
      <c r="W110" s="6">
        <f>VLOOKUP(S110,Пропорции!$L:$S,5,0)</f>
        <v>0.14739884393063585</v>
      </c>
      <c r="X110" s="6">
        <f>VLOOKUP(S110,Пропорции!$L:$S,6,0)</f>
        <v>0.10982658959537572</v>
      </c>
      <c r="Y110" s="6">
        <f>VLOOKUP(S110,Пропорции!$L:$S,7,0)</f>
        <v>0.18497109826589597</v>
      </c>
      <c r="Z110" s="48">
        <f>VLOOKUP(S110,Пропорции!$L:$S,8,0)</f>
        <v>0</v>
      </c>
      <c r="AA110" s="18">
        <f t="shared" si="41"/>
        <v>7.1661849710982668E-3</v>
      </c>
      <c r="AB110" s="19">
        <f t="shared" si="42"/>
        <v>1.0191907514450867E-2</v>
      </c>
      <c r="AC110" s="19">
        <f t="shared" si="43"/>
        <v>1.3217630057803468E-2</v>
      </c>
      <c r="AD110" s="19">
        <f t="shared" si="44"/>
        <v>8.1216763005780342E-3</v>
      </c>
      <c r="AE110" s="19">
        <f t="shared" si="45"/>
        <v>6.051445086705202E-3</v>
      </c>
      <c r="AF110" s="19">
        <f t="shared" si="46"/>
        <v>1.0191907514450867E-2</v>
      </c>
      <c r="AG110" s="59">
        <f t="shared" si="47"/>
        <v>0</v>
      </c>
      <c r="AH110" s="60">
        <f t="shared" si="48"/>
        <v>5.49407514450867E-2</v>
      </c>
    </row>
    <row r="111" spans="1:34" customFormat="1" ht="12" customHeight="1" x14ac:dyDescent="0.25">
      <c r="A111" s="42" t="str">
        <f t="shared" si="33"/>
        <v>22023075</v>
      </c>
      <c r="B111" s="63">
        <v>3</v>
      </c>
      <c r="C111" s="63">
        <v>2202</v>
      </c>
      <c r="D111" s="63">
        <v>3075</v>
      </c>
      <c r="E111" s="64">
        <v>4.4999999999999998E-2</v>
      </c>
      <c r="F111" s="64">
        <v>6.0000000000000001E-3</v>
      </c>
      <c r="G111" s="65">
        <v>0</v>
      </c>
      <c r="H111" s="65">
        <v>0</v>
      </c>
      <c r="I111" s="65">
        <v>0</v>
      </c>
      <c r="J111" s="65">
        <v>0</v>
      </c>
      <c r="K111" s="3">
        <f t="shared" si="34"/>
        <v>0</v>
      </c>
      <c r="L111" s="2">
        <f t="shared" si="35"/>
        <v>2</v>
      </c>
      <c r="M111" s="19">
        <f t="shared" si="36"/>
        <v>2.5499999999999998E-2</v>
      </c>
      <c r="N111" s="57">
        <f t="shared" si="32"/>
        <v>2.5499999999999998E-2</v>
      </c>
      <c r="O111" s="45">
        <f t="shared" si="37"/>
        <v>0</v>
      </c>
      <c r="P111" t="str">
        <f t="shared" si="38"/>
        <v>✖</v>
      </c>
      <c r="Q111" t="str">
        <f t="shared" si="39"/>
        <v>✔</v>
      </c>
      <c r="S111" s="16" t="str">
        <f t="shared" si="40"/>
        <v>22023075</v>
      </c>
      <c r="T111" s="10">
        <f>VLOOKUP(S111,Пропорции!$L:$S,2,0)</f>
        <v>0.25490196078431371</v>
      </c>
      <c r="U111" s="6">
        <f>VLOOKUP(S111,Пропорции!$L:$S,3,0)</f>
        <v>0</v>
      </c>
      <c r="V111" s="6">
        <f>VLOOKUP(S111,Пропорции!$L:$S,4,0)</f>
        <v>0.11764705882352942</v>
      </c>
      <c r="W111" s="6">
        <f>VLOOKUP(S111,Пропорции!$L:$S,5,0)</f>
        <v>0.11764705882352942</v>
      </c>
      <c r="X111" s="6">
        <f>VLOOKUP(S111,Пропорции!$L:$S,6,0)</f>
        <v>0.50980392156862742</v>
      </c>
      <c r="Y111" s="6">
        <f>VLOOKUP(S111,Пропорции!$L:$S,7,0)</f>
        <v>0</v>
      </c>
      <c r="Z111" s="48">
        <f>VLOOKUP(S111,Пропорции!$L:$S,8,0)</f>
        <v>0</v>
      </c>
      <c r="AA111" s="18">
        <f t="shared" si="41"/>
        <v>6.4999999999999988E-3</v>
      </c>
      <c r="AB111" s="19">
        <f t="shared" si="42"/>
        <v>0</v>
      </c>
      <c r="AC111" s="19">
        <f t="shared" si="43"/>
        <v>3.0000000000000001E-3</v>
      </c>
      <c r="AD111" s="19">
        <f t="shared" si="44"/>
        <v>3.0000000000000001E-3</v>
      </c>
      <c r="AE111" s="19">
        <f t="shared" si="45"/>
        <v>1.2999999999999998E-2</v>
      </c>
      <c r="AF111" s="19">
        <f t="shared" si="46"/>
        <v>0</v>
      </c>
      <c r="AG111" s="59">
        <f t="shared" si="47"/>
        <v>0</v>
      </c>
      <c r="AH111" s="60">
        <f t="shared" si="48"/>
        <v>2.5499999999999995E-2</v>
      </c>
    </row>
    <row r="112" spans="1:34" customFormat="1" ht="12" customHeight="1" x14ac:dyDescent="0.25">
      <c r="A112" s="42" t="str">
        <f t="shared" si="33"/>
        <v>22025440</v>
      </c>
      <c r="B112" s="63">
        <v>3</v>
      </c>
      <c r="C112" s="63">
        <v>2202</v>
      </c>
      <c r="D112" s="63">
        <v>5440</v>
      </c>
      <c r="E112" s="64">
        <v>4.8129999999999997</v>
      </c>
      <c r="F112" s="64">
        <v>3.7999999999999999E-2</v>
      </c>
      <c r="G112" s="64">
        <v>1.9E-2</v>
      </c>
      <c r="H112" s="65">
        <v>0</v>
      </c>
      <c r="I112" s="65">
        <v>0</v>
      </c>
      <c r="J112" s="65">
        <v>0</v>
      </c>
      <c r="K112" s="3">
        <f t="shared" si="34"/>
        <v>-5.6999999999999993E-3</v>
      </c>
      <c r="L112" s="2">
        <f t="shared" si="35"/>
        <v>3</v>
      </c>
      <c r="M112" s="19">
        <f t="shared" si="36"/>
        <v>1.6176333333333333</v>
      </c>
      <c r="N112" s="57">
        <f t="shared" si="32"/>
        <v>1.6176333333333333</v>
      </c>
      <c r="O112" s="45">
        <f t="shared" si="37"/>
        <v>0</v>
      </c>
      <c r="P112" t="str">
        <f t="shared" si="38"/>
        <v>✖</v>
      </c>
      <c r="Q112" t="str">
        <f t="shared" si="39"/>
        <v>✔</v>
      </c>
      <c r="S112" s="16" t="str">
        <f t="shared" si="40"/>
        <v>22025440</v>
      </c>
      <c r="T112" s="10">
        <f>VLOOKUP(S112,Пропорции!$L:$S,2,0)</f>
        <v>3.9014373716632442E-3</v>
      </c>
      <c r="U112" s="6">
        <f>VLOOKUP(S112,Пропорции!$L:$S,3,0)</f>
        <v>5.3388090349075976E-3</v>
      </c>
      <c r="V112" s="6">
        <f>VLOOKUP(S112,Пропорции!$L:$S,4,0)</f>
        <v>0</v>
      </c>
      <c r="W112" s="6">
        <f>VLOOKUP(S112,Пропорции!$L:$S,5,0)</f>
        <v>2.6694045174537988E-3</v>
      </c>
      <c r="X112" s="6">
        <f>VLOOKUP(S112,Пропорции!$L:$S,6,0)</f>
        <v>3.9014373716632442E-3</v>
      </c>
      <c r="Y112" s="6">
        <f>VLOOKUP(S112,Пропорции!$L:$S,7,0)</f>
        <v>0.98439425051334695</v>
      </c>
      <c r="Z112" s="48">
        <f>VLOOKUP(S112,Пропорции!$L:$S,8,0)</f>
        <v>0</v>
      </c>
      <c r="AA112" s="18">
        <f t="shared" si="41"/>
        <v>6.3110951403148527E-3</v>
      </c>
      <c r="AB112" s="19">
        <f t="shared" si="42"/>
        <v>8.6362354551676925E-3</v>
      </c>
      <c r="AC112" s="19">
        <f t="shared" si="43"/>
        <v>0</v>
      </c>
      <c r="AD112" s="19">
        <f t="shared" si="44"/>
        <v>4.3181177275838463E-3</v>
      </c>
      <c r="AE112" s="19">
        <f t="shared" si="45"/>
        <v>6.3110951403148527E-3</v>
      </c>
      <c r="AF112" s="19">
        <f t="shared" si="46"/>
        <v>1.5923889527720738</v>
      </c>
      <c r="AG112" s="59">
        <f t="shared" si="47"/>
        <v>0</v>
      </c>
      <c r="AH112" s="60">
        <f t="shared" si="48"/>
        <v>1.617965496235455</v>
      </c>
    </row>
    <row r="113" spans="1:34" customFormat="1" ht="12" customHeight="1" x14ac:dyDescent="0.25">
      <c r="A113" s="42" t="str">
        <f t="shared" si="33"/>
        <v>22025917</v>
      </c>
      <c r="B113" s="63">
        <v>3</v>
      </c>
      <c r="C113" s="63">
        <v>2202</v>
      </c>
      <c r="D113" s="63">
        <v>5917</v>
      </c>
      <c r="E113" s="64">
        <v>0.96599999999999997</v>
      </c>
      <c r="F113" s="64">
        <v>0.99199999999999999</v>
      </c>
      <c r="G113" s="64">
        <v>0.93400000000000005</v>
      </c>
      <c r="H113" s="64">
        <v>0.92200000000000004</v>
      </c>
      <c r="I113" s="64">
        <v>0.93400000000000005</v>
      </c>
      <c r="J113" s="64">
        <v>0.94699999999999995</v>
      </c>
      <c r="K113" s="3">
        <f t="shared" si="34"/>
        <v>5.0999999999999709E-3</v>
      </c>
      <c r="L113" s="2">
        <f t="shared" si="35"/>
        <v>6</v>
      </c>
      <c r="M113" s="19">
        <f t="shared" si="36"/>
        <v>0.95426666666666671</v>
      </c>
      <c r="N113" s="57">
        <f t="shared" si="32"/>
        <v>0.95426666666666671</v>
      </c>
      <c r="O113" s="45">
        <f t="shared" si="37"/>
        <v>0</v>
      </c>
      <c r="P113" t="str">
        <f t="shared" si="38"/>
        <v>✔</v>
      </c>
      <c r="Q113" t="str">
        <f t="shared" si="39"/>
        <v>✔</v>
      </c>
      <c r="S113" s="16" t="str">
        <f t="shared" si="40"/>
        <v>22025917</v>
      </c>
      <c r="T113" s="10">
        <f>VLOOKUP(S113,Пропорции!$L:$S,2,0)</f>
        <v>3.2654494382022475E-2</v>
      </c>
      <c r="U113" s="6">
        <f>VLOOKUP(S113,Пропорции!$L:$S,3,0)</f>
        <v>0.34375</v>
      </c>
      <c r="V113" s="6">
        <f>VLOOKUP(S113,Пропорции!$L:$S,4,0)</f>
        <v>0.1269311797752809</v>
      </c>
      <c r="W113" s="6">
        <f>VLOOKUP(S113,Пропорции!$L:$S,5,0)</f>
        <v>6.2851123595505612E-2</v>
      </c>
      <c r="X113" s="6">
        <f>VLOOKUP(S113,Пропорции!$L:$S,6,0)</f>
        <v>0.34041432584269665</v>
      </c>
      <c r="Y113" s="6">
        <f>VLOOKUP(S113,Пропорции!$L:$S,7,0)</f>
        <v>9.3223314606741589E-2</v>
      </c>
      <c r="Z113" s="48">
        <f>VLOOKUP(S113,Пропорции!$L:$S,8,0)</f>
        <v>0</v>
      </c>
      <c r="AA113" s="18">
        <f t="shared" si="41"/>
        <v>3.1161095505617981E-2</v>
      </c>
      <c r="AB113" s="19">
        <f t="shared" si="42"/>
        <v>0.3280291666666667</v>
      </c>
      <c r="AC113" s="19">
        <f t="shared" si="43"/>
        <v>0.12112619382022473</v>
      </c>
      <c r="AD113" s="19">
        <f t="shared" si="44"/>
        <v>5.9976732209737822E-2</v>
      </c>
      <c r="AE113" s="19">
        <f t="shared" si="45"/>
        <v>0.32484604400749068</v>
      </c>
      <c r="AF113" s="19">
        <f t="shared" si="46"/>
        <v>8.8959901685393278E-2</v>
      </c>
      <c r="AG113" s="59">
        <f t="shared" si="47"/>
        <v>0</v>
      </c>
      <c r="AH113" s="60">
        <f t="shared" si="48"/>
        <v>0.95409913389513124</v>
      </c>
    </row>
    <row r="114" spans="1:34" customFormat="1" ht="12" customHeight="1" x14ac:dyDescent="0.25">
      <c r="A114" s="42" t="str">
        <f t="shared" si="33"/>
        <v>22333075</v>
      </c>
      <c r="B114" s="63">
        <v>3</v>
      </c>
      <c r="C114" s="63">
        <v>2233</v>
      </c>
      <c r="D114" s="63">
        <v>3075</v>
      </c>
      <c r="E114" s="64">
        <v>1.4999999999999999E-2</v>
      </c>
      <c r="F114" s="64">
        <v>2.4E-2</v>
      </c>
      <c r="G114" s="64">
        <v>1.7000000000000001E-2</v>
      </c>
      <c r="H114" s="64">
        <v>1.2E-2</v>
      </c>
      <c r="I114" s="64">
        <v>0.03</v>
      </c>
      <c r="J114" s="64">
        <v>2.1999999999999999E-2</v>
      </c>
      <c r="K114" s="3">
        <f t="shared" si="34"/>
        <v>3.2999999999999991E-3</v>
      </c>
      <c r="L114" s="2">
        <f t="shared" si="35"/>
        <v>6</v>
      </c>
      <c r="M114" s="19">
        <f t="shared" si="36"/>
        <v>2.3300000000000001E-2</v>
      </c>
      <c r="N114" s="57">
        <f t="shared" si="32"/>
        <v>2.3300000000000001E-2</v>
      </c>
      <c r="O114" s="45">
        <f t="shared" si="37"/>
        <v>0</v>
      </c>
      <c r="P114" t="str">
        <f t="shared" si="38"/>
        <v>✔</v>
      </c>
      <c r="Q114" t="str">
        <f t="shared" si="39"/>
        <v>✔</v>
      </c>
      <c r="S114" s="16" t="str">
        <f t="shared" si="40"/>
        <v>22333075</v>
      </c>
      <c r="T114" s="10">
        <f>VLOOKUP(S114,Пропорции!$L:$S,2,0)</f>
        <v>0.20168067226890757</v>
      </c>
      <c r="U114" s="6">
        <f>VLOOKUP(S114,Пропорции!$L:$S,3,0)</f>
        <v>6.7226890756302532E-2</v>
      </c>
      <c r="V114" s="6">
        <f>VLOOKUP(S114,Пропорции!$L:$S,4,0)</f>
        <v>0.1092436974789916</v>
      </c>
      <c r="W114" s="6">
        <f>VLOOKUP(S114,Пропорции!$L:$S,5,0)</f>
        <v>0.21008403361344541</v>
      </c>
      <c r="X114" s="6">
        <f>VLOOKUP(S114,Пропорции!$L:$S,6,0)</f>
        <v>0.41176470588235298</v>
      </c>
      <c r="Y114" s="6">
        <f>VLOOKUP(S114,Пропорции!$L:$S,7,0)</f>
        <v>0</v>
      </c>
      <c r="Z114" s="48">
        <f>VLOOKUP(S114,Пропорции!$L:$S,8,0)</f>
        <v>0</v>
      </c>
      <c r="AA114" s="18">
        <f t="shared" si="41"/>
        <v>4.6991596638655464E-3</v>
      </c>
      <c r="AB114" s="19">
        <f t="shared" si="42"/>
        <v>1.566386554621849E-3</v>
      </c>
      <c r="AC114" s="19">
        <f t="shared" si="43"/>
        <v>2.5453781512605042E-3</v>
      </c>
      <c r="AD114" s="19">
        <f t="shared" si="44"/>
        <v>4.8949579831932787E-3</v>
      </c>
      <c r="AE114" s="19">
        <f t="shared" si="45"/>
        <v>9.5941176470588242E-3</v>
      </c>
      <c r="AF114" s="19">
        <f t="shared" si="46"/>
        <v>0</v>
      </c>
      <c r="AG114" s="59">
        <f t="shared" si="47"/>
        <v>0</v>
      </c>
      <c r="AH114" s="60">
        <f t="shared" si="48"/>
        <v>2.3300000000000001E-2</v>
      </c>
    </row>
    <row r="115" spans="1:34" customFormat="1" ht="12" customHeight="1" x14ac:dyDescent="0.25">
      <c r="A115" s="42" t="str">
        <f t="shared" si="33"/>
        <v>22333595</v>
      </c>
      <c r="B115" s="63">
        <v>3</v>
      </c>
      <c r="C115" s="63">
        <v>2233</v>
      </c>
      <c r="D115" s="63">
        <v>3595</v>
      </c>
      <c r="E115" s="64">
        <v>0.28599999999999998</v>
      </c>
      <c r="F115" s="64">
        <v>0.46</v>
      </c>
      <c r="G115" s="64">
        <v>0.40500000000000003</v>
      </c>
      <c r="H115" s="64">
        <v>0.14599999999999999</v>
      </c>
      <c r="I115" s="64">
        <v>0.314</v>
      </c>
      <c r="J115" s="64">
        <v>0.26900000000000002</v>
      </c>
      <c r="K115" s="3">
        <f t="shared" si="34"/>
        <v>-2.399999999999999E-2</v>
      </c>
      <c r="L115" s="2">
        <f t="shared" si="35"/>
        <v>6</v>
      </c>
      <c r="M115" s="19">
        <f t="shared" si="36"/>
        <v>0.28933333333333333</v>
      </c>
      <c r="N115" s="57">
        <f t="shared" si="32"/>
        <v>0.28933333333333333</v>
      </c>
      <c r="O115" s="45">
        <f t="shared" si="37"/>
        <v>0</v>
      </c>
      <c r="P115" t="str">
        <f t="shared" si="38"/>
        <v>✔</v>
      </c>
      <c r="Q115" t="str">
        <f t="shared" si="39"/>
        <v>✔</v>
      </c>
      <c r="S115" s="16" t="str">
        <f t="shared" si="40"/>
        <v>22333595</v>
      </c>
      <c r="T115" s="10">
        <f>VLOOKUP(S115,Пропорции!$L:$S,2,0)</f>
        <v>0.12606382978723404</v>
      </c>
      <c r="U115" s="6">
        <f>VLOOKUP(S115,Пропорции!$L:$S,3,0)</f>
        <v>9.0957446808510645E-2</v>
      </c>
      <c r="V115" s="6">
        <f>VLOOKUP(S115,Пропорции!$L:$S,4,0)</f>
        <v>0.19148936170212766</v>
      </c>
      <c r="W115" s="6">
        <f>VLOOKUP(S115,Пропорции!$L:$S,5,0)</f>
        <v>8.8297872340425548E-2</v>
      </c>
      <c r="X115" s="6">
        <f>VLOOKUP(S115,Пропорции!$L:$S,6,0)</f>
        <v>0.17074468085106384</v>
      </c>
      <c r="Y115" s="6">
        <f>VLOOKUP(S115,Пропорции!$L:$S,7,0)</f>
        <v>0.19414893617021278</v>
      </c>
      <c r="Z115" s="48">
        <f>VLOOKUP(S115,Пропорции!$L:$S,8,0)</f>
        <v>0.13829787234042554</v>
      </c>
      <c r="AA115" s="18">
        <f t="shared" si="41"/>
        <v>3.6474468085106383E-2</v>
      </c>
      <c r="AB115" s="19">
        <f t="shared" si="42"/>
        <v>2.6317021276595746E-2</v>
      </c>
      <c r="AC115" s="19">
        <f t="shared" si="43"/>
        <v>5.5404255319148936E-2</v>
      </c>
      <c r="AD115" s="19">
        <f t="shared" si="44"/>
        <v>2.5547517730496457E-2</v>
      </c>
      <c r="AE115" s="19">
        <f t="shared" si="45"/>
        <v>4.9402127659574468E-2</v>
      </c>
      <c r="AF115" s="19">
        <f t="shared" si="46"/>
        <v>5.6173758865248231E-2</v>
      </c>
      <c r="AG115" s="59">
        <f t="shared" si="47"/>
        <v>4.0014184397163123E-2</v>
      </c>
      <c r="AH115" s="60">
        <f t="shared" si="48"/>
        <v>0.28933333333333333</v>
      </c>
    </row>
    <row r="116" spans="1:34" customFormat="1" ht="12" customHeight="1" x14ac:dyDescent="0.25">
      <c r="A116" s="42" t="str">
        <f t="shared" si="33"/>
        <v>22335440</v>
      </c>
      <c r="B116" s="63">
        <v>3</v>
      </c>
      <c r="C116" s="63">
        <v>2233</v>
      </c>
      <c r="D116" s="63">
        <v>5440</v>
      </c>
      <c r="E116" s="64">
        <v>1.1930000000000001</v>
      </c>
      <c r="F116" s="64">
        <v>1.2749999999999999</v>
      </c>
      <c r="G116" s="64">
        <v>1.4430000000000001</v>
      </c>
      <c r="H116" s="64">
        <v>1.744</v>
      </c>
      <c r="I116" s="64">
        <v>2.27</v>
      </c>
      <c r="J116" s="64">
        <v>1.379</v>
      </c>
      <c r="K116" s="3">
        <f t="shared" si="34"/>
        <v>3.3399999999999971E-2</v>
      </c>
      <c r="L116" s="2">
        <f t="shared" si="35"/>
        <v>6</v>
      </c>
      <c r="M116" s="19">
        <f t="shared" si="36"/>
        <v>1.5840666666666665</v>
      </c>
      <c r="N116" s="57">
        <f t="shared" si="32"/>
        <v>1.5840666666666665</v>
      </c>
      <c r="O116" s="45">
        <f t="shared" si="37"/>
        <v>0</v>
      </c>
      <c r="P116" t="str">
        <f t="shared" si="38"/>
        <v>✔</v>
      </c>
      <c r="Q116" t="str">
        <f t="shared" si="39"/>
        <v>✔</v>
      </c>
      <c r="S116" s="16" t="str">
        <f t="shared" si="40"/>
        <v>22335440</v>
      </c>
      <c r="T116" s="10">
        <f>VLOOKUP(S116,Пропорции!$L:$S,2,0)</f>
        <v>0.11650902837489252</v>
      </c>
      <c r="U116" s="6">
        <f>VLOOKUP(S116,Пропорции!$L:$S,3,0)</f>
        <v>0.19411006018916596</v>
      </c>
      <c r="V116" s="6">
        <f>VLOOKUP(S116,Пропорции!$L:$S,4,0)</f>
        <v>6.4058469475494401E-2</v>
      </c>
      <c r="W116" s="6">
        <f>VLOOKUP(S116,Пропорции!$L:$S,5,0)</f>
        <v>0.20733018056749786</v>
      </c>
      <c r="X116" s="6">
        <f>VLOOKUP(S116,Пропорции!$L:$S,6,0)</f>
        <v>0.1718615649183147</v>
      </c>
      <c r="Y116" s="6">
        <f>VLOOKUP(S116,Пропорции!$L:$S,7,0)</f>
        <v>0.22592433361994838</v>
      </c>
      <c r="Z116" s="48">
        <f>VLOOKUP(S116,Пропорции!$L:$S,8,0)</f>
        <v>2.0206362854686157E-2</v>
      </c>
      <c r="AA116" s="18">
        <f t="shared" si="41"/>
        <v>0.18455806821438805</v>
      </c>
      <c r="AB116" s="19">
        <f t="shared" si="42"/>
        <v>0.30748327601031811</v>
      </c>
      <c r="AC116" s="19">
        <f t="shared" si="43"/>
        <v>0.10147288621381483</v>
      </c>
      <c r="AD116" s="19">
        <f t="shared" si="44"/>
        <v>0.32842482803095441</v>
      </c>
      <c r="AE116" s="19">
        <f t="shared" si="45"/>
        <v>0.27224017626827168</v>
      </c>
      <c r="AF116" s="19">
        <f t="shared" si="46"/>
        <v>0.35787920607623952</v>
      </c>
      <c r="AG116" s="59">
        <f t="shared" si="47"/>
        <v>3.2008225852679852E-2</v>
      </c>
      <c r="AH116" s="60">
        <f t="shared" si="48"/>
        <v>1.5840666666666665</v>
      </c>
    </row>
    <row r="117" spans="1:34" customFormat="1" ht="12" customHeight="1" x14ac:dyDescent="0.25">
      <c r="A117" s="42" t="str">
        <f t="shared" si="33"/>
        <v>22335770</v>
      </c>
      <c r="B117" s="63">
        <v>3</v>
      </c>
      <c r="C117" s="63">
        <v>2233</v>
      </c>
      <c r="D117" s="63">
        <v>5770</v>
      </c>
      <c r="E117" s="64">
        <v>1.0840000000000001</v>
      </c>
      <c r="F117" s="64">
        <v>1.8680000000000001</v>
      </c>
      <c r="G117" s="64">
        <v>0.55800000000000005</v>
      </c>
      <c r="H117" s="64">
        <v>1.3220000000000001</v>
      </c>
      <c r="I117" s="64">
        <v>1.149</v>
      </c>
      <c r="J117" s="64">
        <v>1.3240000000000001</v>
      </c>
      <c r="K117" s="3">
        <f t="shared" si="34"/>
        <v>0.21249999999999997</v>
      </c>
      <c r="L117" s="2">
        <f t="shared" si="35"/>
        <v>6</v>
      </c>
      <c r="M117" s="19">
        <f t="shared" si="36"/>
        <v>1.43</v>
      </c>
      <c r="N117" s="57">
        <f t="shared" si="32"/>
        <v>1.43</v>
      </c>
      <c r="O117" s="45">
        <f t="shared" si="37"/>
        <v>0</v>
      </c>
      <c r="P117" t="str">
        <f t="shared" si="38"/>
        <v>✔</v>
      </c>
      <c r="Q117" t="str">
        <f t="shared" si="39"/>
        <v>✖</v>
      </c>
      <c r="S117" s="16" t="str">
        <f t="shared" si="40"/>
        <v>22335770</v>
      </c>
      <c r="T117" s="10">
        <f>VLOOKUP(S117,Пропорции!$L:$S,2,0)</f>
        <v>0.21943874058863794</v>
      </c>
      <c r="U117" s="6">
        <f>VLOOKUP(S117,Пропорции!$L:$S,3,0)</f>
        <v>0.1240246406570842</v>
      </c>
      <c r="V117" s="6">
        <f>VLOOKUP(S117,Пропорции!$L:$S,4,0)</f>
        <v>0.12183436002737852</v>
      </c>
      <c r="W117" s="6">
        <f>VLOOKUP(S117,Пропорции!$L:$S,5,0)</f>
        <v>0.10458590006844627</v>
      </c>
      <c r="X117" s="6">
        <f>VLOOKUP(S117,Пропорции!$L:$S,6,0)</f>
        <v>6.8583162217659144E-2</v>
      </c>
      <c r="Y117" s="6">
        <f>VLOOKUP(S117,Пропорции!$L:$S,7,0)</f>
        <v>0.23367556468172487</v>
      </c>
      <c r="Z117" s="48">
        <f>VLOOKUP(S117,Пропорции!$L:$S,8,0)</f>
        <v>0.12785763175906914</v>
      </c>
      <c r="AA117" s="18">
        <f t="shared" si="41"/>
        <v>0.31379739904175225</v>
      </c>
      <c r="AB117" s="19">
        <f t="shared" si="42"/>
        <v>0.17735523613963039</v>
      </c>
      <c r="AC117" s="19">
        <f t="shared" si="43"/>
        <v>0.17422313483915128</v>
      </c>
      <c r="AD117" s="19">
        <f t="shared" si="44"/>
        <v>0.14955783709787815</v>
      </c>
      <c r="AE117" s="19">
        <f t="shared" si="45"/>
        <v>9.8073921971252573E-2</v>
      </c>
      <c r="AF117" s="19">
        <f t="shared" si="46"/>
        <v>0.33415605749486654</v>
      </c>
      <c r="AG117" s="59">
        <f t="shared" si="47"/>
        <v>0.18283641341546886</v>
      </c>
      <c r="AH117" s="60">
        <f t="shared" si="48"/>
        <v>1.4300000000000002</v>
      </c>
    </row>
    <row r="118" spans="1:34" customFormat="1" ht="12" customHeight="1" x14ac:dyDescent="0.25">
      <c r="A118" s="42" t="str">
        <f t="shared" si="33"/>
        <v>22335917</v>
      </c>
      <c r="B118" s="63">
        <v>3</v>
      </c>
      <c r="C118" s="63">
        <v>2233</v>
      </c>
      <c r="D118" s="63">
        <v>5917</v>
      </c>
      <c r="E118" s="64">
        <v>0.26700000000000002</v>
      </c>
      <c r="F118" s="64">
        <v>0.20200000000000001</v>
      </c>
      <c r="G118" s="64">
        <v>0.217</v>
      </c>
      <c r="H118" s="64">
        <v>0.20699999999999999</v>
      </c>
      <c r="I118" s="64">
        <v>0.24399999999999999</v>
      </c>
      <c r="J118" s="64">
        <v>0.20799999999999999</v>
      </c>
      <c r="K118" s="3">
        <f t="shared" si="34"/>
        <v>9.9999999999999807E-4</v>
      </c>
      <c r="L118" s="2">
        <f t="shared" si="35"/>
        <v>6</v>
      </c>
      <c r="M118" s="19">
        <f t="shared" si="36"/>
        <v>0.22516666666666665</v>
      </c>
      <c r="N118" s="57">
        <f t="shared" si="32"/>
        <v>0.22516666666666665</v>
      </c>
      <c r="O118" s="45">
        <f t="shared" si="37"/>
        <v>0</v>
      </c>
      <c r="P118" t="str">
        <f t="shared" si="38"/>
        <v>✔</v>
      </c>
      <c r="Q118" t="str">
        <f t="shared" si="39"/>
        <v>✔</v>
      </c>
      <c r="S118" s="16" t="str">
        <f t="shared" si="40"/>
        <v>22335917</v>
      </c>
      <c r="T118" s="10">
        <f>VLOOKUP(S118,Пропорции!$L:$S,2,0)</f>
        <v>9.5238095238095233E-2</v>
      </c>
      <c r="U118" s="6">
        <f>VLOOKUP(S118,Пропорции!$L:$S,3,0)</f>
        <v>0.18154761904761904</v>
      </c>
      <c r="V118" s="6">
        <f>VLOOKUP(S118,Пропорции!$L:$S,4,0)</f>
        <v>0.31994047619047616</v>
      </c>
      <c r="W118" s="6">
        <f>VLOOKUP(S118,Пропорции!$L:$S,5,0)</f>
        <v>0</v>
      </c>
      <c r="X118" s="6">
        <f>VLOOKUP(S118,Пропорции!$L:$S,6,0)</f>
        <v>0.18973214285714285</v>
      </c>
      <c r="Y118" s="6">
        <f>VLOOKUP(S118,Пропорции!$L:$S,7,0)</f>
        <v>0.21354166666666663</v>
      </c>
      <c r="Z118" s="48">
        <f>VLOOKUP(S118,Пропорции!$L:$S,8,0)</f>
        <v>0</v>
      </c>
      <c r="AA118" s="18">
        <f t="shared" si="41"/>
        <v>2.1444444444444443E-2</v>
      </c>
      <c r="AB118" s="19">
        <f t="shared" si="42"/>
        <v>4.0878472222222219E-2</v>
      </c>
      <c r="AC118" s="19">
        <f t="shared" si="43"/>
        <v>7.2039930555555548E-2</v>
      </c>
      <c r="AD118" s="19">
        <f t="shared" si="44"/>
        <v>0</v>
      </c>
      <c r="AE118" s="19">
        <f t="shared" si="45"/>
        <v>4.2721354166666663E-2</v>
      </c>
      <c r="AF118" s="19">
        <f t="shared" si="46"/>
        <v>4.8082465277777764E-2</v>
      </c>
      <c r="AG118" s="59">
        <f t="shared" si="47"/>
        <v>0</v>
      </c>
      <c r="AH118" s="60">
        <f t="shared" si="48"/>
        <v>0.22516666666666663</v>
      </c>
    </row>
    <row r="119" spans="1:34" customFormat="1" ht="12" customHeight="1" x14ac:dyDescent="0.25">
      <c r="A119" s="42" t="str">
        <f t="shared" si="33"/>
        <v>22343075</v>
      </c>
      <c r="B119" s="63">
        <v>3</v>
      </c>
      <c r="C119" s="63">
        <v>2234</v>
      </c>
      <c r="D119" s="63">
        <v>3075</v>
      </c>
      <c r="E119" s="64">
        <v>0.03</v>
      </c>
      <c r="F119" s="64">
        <v>0.02</v>
      </c>
      <c r="G119" s="64">
        <v>1.7000000000000001E-2</v>
      </c>
      <c r="H119" s="64">
        <v>1.4999999999999999E-2</v>
      </c>
      <c r="I119" s="64">
        <v>3.5000000000000003E-2</v>
      </c>
      <c r="J119" s="64">
        <v>0.02</v>
      </c>
      <c r="K119" s="3">
        <f t="shared" si="34"/>
        <v>2.8999999999999998E-3</v>
      </c>
      <c r="L119" s="2">
        <f t="shared" si="35"/>
        <v>6</v>
      </c>
      <c r="M119" s="19">
        <f t="shared" si="36"/>
        <v>2.5733333333333334E-2</v>
      </c>
      <c r="N119" s="57">
        <f t="shared" si="32"/>
        <v>2.5733333333333334E-2</v>
      </c>
      <c r="O119" s="45">
        <f t="shared" si="37"/>
        <v>0</v>
      </c>
      <c r="P119" t="str">
        <f t="shared" si="38"/>
        <v>✔</v>
      </c>
      <c r="Q119" t="str">
        <f t="shared" si="39"/>
        <v>✔</v>
      </c>
      <c r="S119" s="16" t="str">
        <f t="shared" si="40"/>
        <v>22343075</v>
      </c>
      <c r="T119" s="10">
        <f>VLOOKUP(S119,Пропорции!$L:$S,2,0)</f>
        <v>0.13043478260869562</v>
      </c>
      <c r="U119" s="6">
        <f>VLOOKUP(S119,Пропорции!$L:$S,3,0)</f>
        <v>7.2463768115942018E-2</v>
      </c>
      <c r="V119" s="6">
        <f>VLOOKUP(S119,Пропорции!$L:$S,4,0)</f>
        <v>0.15942028985507245</v>
      </c>
      <c r="W119" s="6">
        <f>VLOOKUP(S119,Пропорции!$L:$S,5,0)</f>
        <v>0.24637681159420288</v>
      </c>
      <c r="X119" s="6">
        <f>VLOOKUP(S119,Пропорции!$L:$S,6,0)</f>
        <v>0.39130434782608692</v>
      </c>
      <c r="Y119" s="6">
        <f>VLOOKUP(S119,Пропорции!$L:$S,7,0)</f>
        <v>0</v>
      </c>
      <c r="Z119" s="48">
        <f>VLOOKUP(S119,Пропорции!$L:$S,8,0)</f>
        <v>0</v>
      </c>
      <c r="AA119" s="18">
        <f t="shared" si="41"/>
        <v>3.3565217391304338E-3</v>
      </c>
      <c r="AB119" s="19">
        <f t="shared" si="42"/>
        <v>1.8647342995169079E-3</v>
      </c>
      <c r="AC119" s="19">
        <f t="shared" si="43"/>
        <v>4.102415458937198E-3</v>
      </c>
      <c r="AD119" s="19">
        <f t="shared" si="44"/>
        <v>6.3400966183574875E-3</v>
      </c>
      <c r="AE119" s="19">
        <f t="shared" si="45"/>
        <v>1.0069565217391304E-2</v>
      </c>
      <c r="AF119" s="19">
        <f t="shared" si="46"/>
        <v>0</v>
      </c>
      <c r="AG119" s="59">
        <f t="shared" si="47"/>
        <v>0</v>
      </c>
      <c r="AH119" s="60">
        <f t="shared" si="48"/>
        <v>2.573333333333333E-2</v>
      </c>
    </row>
    <row r="120" spans="1:34" customFormat="1" ht="12" customHeight="1" x14ac:dyDescent="0.25">
      <c r="A120" s="42" t="str">
        <f t="shared" si="33"/>
        <v>22343595</v>
      </c>
      <c r="B120" s="63">
        <v>3</v>
      </c>
      <c r="C120" s="63">
        <v>2234</v>
      </c>
      <c r="D120" s="63">
        <v>3595</v>
      </c>
      <c r="E120" s="64">
        <v>0.30399999999999999</v>
      </c>
      <c r="F120" s="64">
        <v>0.41499999999999998</v>
      </c>
      <c r="G120" s="64">
        <v>0.437</v>
      </c>
      <c r="H120" s="64">
        <v>0.14599999999999999</v>
      </c>
      <c r="I120" s="64">
        <v>0.34300000000000003</v>
      </c>
      <c r="J120" s="64">
        <v>0.28699999999999998</v>
      </c>
      <c r="K120" s="3">
        <f t="shared" si="34"/>
        <v>-2.5299999999999989E-2</v>
      </c>
      <c r="L120" s="2">
        <f t="shared" si="35"/>
        <v>6</v>
      </c>
      <c r="M120" s="19">
        <f t="shared" si="36"/>
        <v>0.29669999999999996</v>
      </c>
      <c r="N120" s="57">
        <f t="shared" si="32"/>
        <v>0.29669999999999996</v>
      </c>
      <c r="O120" s="45">
        <f t="shared" si="37"/>
        <v>0</v>
      </c>
      <c r="P120" t="str">
        <f t="shared" si="38"/>
        <v>✔</v>
      </c>
      <c r="Q120" t="str">
        <f t="shared" si="39"/>
        <v>✔</v>
      </c>
      <c r="S120" s="16" t="str">
        <f t="shared" si="40"/>
        <v>22343595</v>
      </c>
      <c r="T120" s="10">
        <f>VLOOKUP(S120,Пропорции!$L:$S,2,0)</f>
        <v>0.13146997929606627</v>
      </c>
      <c r="U120" s="6">
        <f>VLOOKUP(S120,Пропорции!$L:$S,3,0)</f>
        <v>0.10714285714285714</v>
      </c>
      <c r="V120" s="6">
        <f>VLOOKUP(S120,Пропорции!$L:$S,4,0)</f>
        <v>0.19720496894409939</v>
      </c>
      <c r="W120" s="6">
        <f>VLOOKUP(S120,Пропорции!$L:$S,5,0)</f>
        <v>8.1780538302277439E-2</v>
      </c>
      <c r="X120" s="6">
        <f>VLOOKUP(S120,Пропорции!$L:$S,6,0)</f>
        <v>0.14803312629399584</v>
      </c>
      <c r="Y120" s="6">
        <f>VLOOKUP(S120,Пропорции!$L:$S,7,0)</f>
        <v>0.19202898550724637</v>
      </c>
      <c r="Z120" s="48">
        <f>VLOOKUP(S120,Пропорции!$L:$S,8,0)</f>
        <v>0.14285714285714288</v>
      </c>
      <c r="AA120" s="18">
        <f t="shared" si="41"/>
        <v>3.9007142857142858E-2</v>
      </c>
      <c r="AB120" s="19">
        <f t="shared" si="42"/>
        <v>3.1789285714285707E-2</v>
      </c>
      <c r="AC120" s="19">
        <f t="shared" si="43"/>
        <v>5.8510714285714284E-2</v>
      </c>
      <c r="AD120" s="19">
        <f t="shared" si="44"/>
        <v>2.4264285714285714E-2</v>
      </c>
      <c r="AE120" s="19">
        <f t="shared" si="45"/>
        <v>4.3921428571428563E-2</v>
      </c>
      <c r="AF120" s="19">
        <f t="shared" si="46"/>
        <v>5.6974999999999991E-2</v>
      </c>
      <c r="AG120" s="59">
        <f t="shared" si="47"/>
        <v>4.2385714285714284E-2</v>
      </c>
      <c r="AH120" s="60">
        <f t="shared" si="48"/>
        <v>0.29685357142857138</v>
      </c>
    </row>
    <row r="121" spans="1:34" customFormat="1" ht="12" customHeight="1" x14ac:dyDescent="0.25">
      <c r="A121" s="42" t="str">
        <f t="shared" si="33"/>
        <v>22345440</v>
      </c>
      <c r="B121" s="63">
        <v>3</v>
      </c>
      <c r="C121" s="63">
        <v>2234</v>
      </c>
      <c r="D121" s="63">
        <v>5440</v>
      </c>
      <c r="E121" s="64">
        <v>1.2749999999999999</v>
      </c>
      <c r="F121" s="64">
        <v>1.1639999999999999</v>
      </c>
      <c r="G121" s="64">
        <v>1.1659999999999999</v>
      </c>
      <c r="H121" s="64">
        <v>1.6819999999999999</v>
      </c>
      <c r="I121" s="64">
        <v>2.0510000000000002</v>
      </c>
      <c r="J121" s="64">
        <v>1.2</v>
      </c>
      <c r="K121" s="3">
        <f t="shared" si="34"/>
        <v>4.7100000000000017E-2</v>
      </c>
      <c r="L121" s="2">
        <f t="shared" si="35"/>
        <v>6</v>
      </c>
      <c r="M121" s="19">
        <f t="shared" si="36"/>
        <v>1.4701</v>
      </c>
      <c r="N121" s="57">
        <f t="shared" si="32"/>
        <v>1.4701</v>
      </c>
      <c r="O121" s="45">
        <f t="shared" si="37"/>
        <v>0</v>
      </c>
      <c r="P121" t="str">
        <f t="shared" si="38"/>
        <v>✔</v>
      </c>
      <c r="Q121" t="str">
        <f t="shared" si="39"/>
        <v>✔</v>
      </c>
      <c r="S121" s="16" t="str">
        <f t="shared" si="40"/>
        <v>22345440</v>
      </c>
      <c r="T121" s="10">
        <f>VLOOKUP(S121,Пропорции!$L:$S,2,0)</f>
        <v>0.11232138674162566</v>
      </c>
      <c r="U121" s="6">
        <f>VLOOKUP(S121,Пропорции!$L:$S,3,0)</f>
        <v>0.18810025767158586</v>
      </c>
      <c r="V121" s="6">
        <f>VLOOKUP(S121,Пропорции!$L:$S,4,0)</f>
        <v>6.1841180604356991E-2</v>
      </c>
      <c r="W121" s="6">
        <f>VLOOKUP(S121,Пропорции!$L:$S,5,0)</f>
        <v>0.20192082454907473</v>
      </c>
      <c r="X121" s="6">
        <f>VLOOKUP(S121,Пропорции!$L:$S,6,0)</f>
        <v>0.19161396111501522</v>
      </c>
      <c r="Y121" s="6">
        <f>VLOOKUP(S121,Пропорции!$L:$S,7,0)</f>
        <v>0.22335441555399391</v>
      </c>
      <c r="Z121" s="48">
        <f>VLOOKUP(S121,Пропорции!$L:$S,8,0)</f>
        <v>2.0847973764347622E-2</v>
      </c>
      <c r="AA121" s="18">
        <f t="shared" si="41"/>
        <v>0.16512367064886388</v>
      </c>
      <c r="AB121" s="19">
        <f t="shared" si="42"/>
        <v>0.2765261888029984</v>
      </c>
      <c r="AC121" s="19">
        <f t="shared" si="43"/>
        <v>9.0912719606465214E-2</v>
      </c>
      <c r="AD121" s="19">
        <f t="shared" si="44"/>
        <v>0.29684380416959477</v>
      </c>
      <c r="AE121" s="19">
        <f t="shared" si="45"/>
        <v>0.28169168423518387</v>
      </c>
      <c r="AF121" s="19">
        <f t="shared" si="46"/>
        <v>0.32835332630592645</v>
      </c>
      <c r="AG121" s="59">
        <f t="shared" si="47"/>
        <v>3.0648606230967438E-2</v>
      </c>
      <c r="AH121" s="60">
        <f t="shared" si="48"/>
        <v>1.4701</v>
      </c>
    </row>
    <row r="122" spans="1:34" customFormat="1" ht="12" customHeight="1" x14ac:dyDescent="0.25">
      <c r="A122" s="42" t="str">
        <f t="shared" si="33"/>
        <v>22345770</v>
      </c>
      <c r="B122" s="63">
        <v>3</v>
      </c>
      <c r="C122" s="63">
        <v>2234</v>
      </c>
      <c r="D122" s="63">
        <v>5770</v>
      </c>
      <c r="E122" s="64">
        <v>1.6180000000000001</v>
      </c>
      <c r="F122" s="64">
        <v>2.379</v>
      </c>
      <c r="G122" s="64">
        <v>0.68700000000000006</v>
      </c>
      <c r="H122" s="64">
        <v>1.599</v>
      </c>
      <c r="I122" s="64">
        <v>1.3640000000000001</v>
      </c>
      <c r="J122" s="64">
        <v>1.472</v>
      </c>
      <c r="K122" s="3">
        <f t="shared" si="34"/>
        <v>0.21199999999999999</v>
      </c>
      <c r="L122" s="2">
        <f t="shared" si="35"/>
        <v>6</v>
      </c>
      <c r="M122" s="19">
        <f t="shared" si="36"/>
        <v>1.7318333333333333</v>
      </c>
      <c r="N122" s="57">
        <f t="shared" si="32"/>
        <v>1.7318333333333333</v>
      </c>
      <c r="O122" s="45">
        <f t="shared" si="37"/>
        <v>0</v>
      </c>
      <c r="P122" t="str">
        <f t="shared" si="38"/>
        <v>✔</v>
      </c>
      <c r="Q122" t="str">
        <f t="shared" si="39"/>
        <v>✖</v>
      </c>
      <c r="S122" s="16" t="str">
        <f t="shared" si="40"/>
        <v>22345770</v>
      </c>
      <c r="T122" s="10">
        <f>VLOOKUP(S122,Пропорции!$L:$S,2,0)</f>
        <v>0.20210549402346747</v>
      </c>
      <c r="U122" s="6">
        <f>VLOOKUP(S122,Пропорции!$L:$S,3,0)</f>
        <v>0.1276455751727163</v>
      </c>
      <c r="V122" s="6">
        <f>VLOOKUP(S122,Пропорции!$L:$S,4,0)</f>
        <v>0.13411558284899661</v>
      </c>
      <c r="W122" s="6">
        <f>VLOOKUP(S122,Пропорции!$L:$S,5,0)</f>
        <v>0.12139488979054722</v>
      </c>
      <c r="X122" s="6">
        <f>VLOOKUP(S122,Пропорции!$L:$S,6,0)</f>
        <v>7.8627042438863912E-2</v>
      </c>
      <c r="Y122" s="6">
        <f>VLOOKUP(S122,Пропорции!$L:$S,7,0)</f>
        <v>0.22030924443469679</v>
      </c>
      <c r="Z122" s="48">
        <f>VLOOKUP(S122,Пропорции!$L:$S,8,0)</f>
        <v>0.1156925101436561</v>
      </c>
      <c r="AA122" s="18">
        <f t="shared" si="41"/>
        <v>0.35001303139964174</v>
      </c>
      <c r="AB122" s="19">
        <f t="shared" si="42"/>
        <v>0.22106086193661584</v>
      </c>
      <c r="AC122" s="19">
        <f t="shared" si="43"/>
        <v>0.23226583689732061</v>
      </c>
      <c r="AD122" s="19">
        <f t="shared" si="44"/>
        <v>0.21023571663559601</v>
      </c>
      <c r="AE122" s="19">
        <f t="shared" si="45"/>
        <v>0.13616893299703914</v>
      </c>
      <c r="AF122" s="19">
        <f t="shared" si="46"/>
        <v>0.38153889315348904</v>
      </c>
      <c r="AG122" s="59">
        <f t="shared" si="47"/>
        <v>0.20036014548378842</v>
      </c>
      <c r="AH122" s="60">
        <f t="shared" si="48"/>
        <v>1.7316434185034908</v>
      </c>
    </row>
    <row r="123" spans="1:34" customFormat="1" ht="12" customHeight="1" x14ac:dyDescent="0.25">
      <c r="A123" s="42" t="str">
        <f t="shared" si="33"/>
        <v>22345917</v>
      </c>
      <c r="B123" s="63">
        <v>3</v>
      </c>
      <c r="C123" s="63">
        <v>2234</v>
      </c>
      <c r="D123" s="63">
        <v>5917</v>
      </c>
      <c r="E123" s="64">
        <v>0.753</v>
      </c>
      <c r="F123" s="64">
        <v>0.51900000000000002</v>
      </c>
      <c r="G123" s="64">
        <v>0.52900000000000003</v>
      </c>
      <c r="H123" s="64">
        <v>0.504</v>
      </c>
      <c r="I123" s="64">
        <v>0.61699999999999999</v>
      </c>
      <c r="J123" s="64">
        <v>0.49199999999999999</v>
      </c>
      <c r="K123" s="3">
        <f t="shared" si="34"/>
        <v>1.9999999999999172E-4</v>
      </c>
      <c r="L123" s="2">
        <f t="shared" si="35"/>
        <v>6</v>
      </c>
      <c r="M123" s="19">
        <f t="shared" si="36"/>
        <v>0.56920000000000004</v>
      </c>
      <c r="N123" s="57">
        <f t="shared" si="32"/>
        <v>0.56920000000000004</v>
      </c>
      <c r="O123" s="45">
        <f t="shared" si="37"/>
        <v>0</v>
      </c>
      <c r="P123" t="str">
        <f t="shared" si="38"/>
        <v>✔</v>
      </c>
      <c r="Q123" t="str">
        <f t="shared" si="39"/>
        <v>✔</v>
      </c>
      <c r="S123" s="16" t="str">
        <f t="shared" si="40"/>
        <v>22345917</v>
      </c>
      <c r="T123" s="10">
        <f>VLOOKUP(S123,Пропорции!$L:$S,2,0)</f>
        <v>4.1886350322202691E-2</v>
      </c>
      <c r="U123" s="6">
        <f>VLOOKUP(S123,Пропорции!$L:$S,3,0)</f>
        <v>0.16520210896309312</v>
      </c>
      <c r="V123" s="6">
        <f>VLOOKUP(S123,Пропорции!$L:$S,4,0)</f>
        <v>0.32132396016403042</v>
      </c>
      <c r="W123" s="6">
        <f>VLOOKUP(S123,Пропорции!$L:$S,5,0)</f>
        <v>0</v>
      </c>
      <c r="X123" s="6">
        <f>VLOOKUP(S123,Пропорции!$L:$S,6,0)</f>
        <v>0.12800234329232571</v>
      </c>
      <c r="Y123" s="6">
        <f>VLOOKUP(S123,Пропорции!$L:$S,7,0)</f>
        <v>0.343585237258348</v>
      </c>
      <c r="Z123" s="48">
        <f>VLOOKUP(S123,Пропорции!$L:$S,8,0)</f>
        <v>0</v>
      </c>
      <c r="AA123" s="18">
        <f t="shared" si="41"/>
        <v>2.3841710603397775E-2</v>
      </c>
      <c r="AB123" s="19">
        <f t="shared" si="42"/>
        <v>9.4033040421792613E-2</v>
      </c>
      <c r="AC123" s="19">
        <f t="shared" si="43"/>
        <v>0.18289759812536613</v>
      </c>
      <c r="AD123" s="19">
        <f t="shared" si="44"/>
        <v>0</v>
      </c>
      <c r="AE123" s="19">
        <f t="shared" si="45"/>
        <v>7.2858933801991793E-2</v>
      </c>
      <c r="AF123" s="19">
        <f t="shared" si="46"/>
        <v>0.19556871704745168</v>
      </c>
      <c r="AG123" s="59">
        <f t="shared" si="47"/>
        <v>0</v>
      </c>
      <c r="AH123" s="60">
        <f t="shared" si="48"/>
        <v>0.56920000000000004</v>
      </c>
    </row>
    <row r="124" spans="1:34" customFormat="1" ht="12" customHeight="1" x14ac:dyDescent="0.25">
      <c r="A124" s="42" t="str">
        <f t="shared" si="33"/>
        <v>23641074</v>
      </c>
      <c r="B124" s="63">
        <v>3</v>
      </c>
      <c r="C124" s="63">
        <v>2364</v>
      </c>
      <c r="D124" s="63">
        <v>1074</v>
      </c>
      <c r="E124" s="64">
        <v>1.0169999999999999</v>
      </c>
      <c r="F124" s="64">
        <v>0.92400000000000004</v>
      </c>
      <c r="G124" s="64">
        <v>0.78300000000000003</v>
      </c>
      <c r="H124" s="64">
        <v>0.53400000000000003</v>
      </c>
      <c r="I124" s="64">
        <v>0.51300000000000001</v>
      </c>
      <c r="J124" s="64">
        <v>0.56699999999999995</v>
      </c>
      <c r="K124" s="3">
        <f t="shared" si="34"/>
        <v>-6.6900000000000015E-2</v>
      </c>
      <c r="L124" s="2">
        <f t="shared" si="35"/>
        <v>6</v>
      </c>
      <c r="M124" s="19">
        <f t="shared" si="36"/>
        <v>0.65609999999999991</v>
      </c>
      <c r="N124" s="57">
        <f t="shared" si="32"/>
        <v>0.65609999999999991</v>
      </c>
      <c r="O124" s="45">
        <f t="shared" si="37"/>
        <v>0</v>
      </c>
      <c r="P124" t="str">
        <f t="shared" si="38"/>
        <v>✔</v>
      </c>
      <c r="Q124" t="str">
        <f t="shared" si="39"/>
        <v>✔</v>
      </c>
      <c r="S124" s="16" t="str">
        <f t="shared" si="40"/>
        <v>23641074</v>
      </c>
      <c r="T124" s="10">
        <f>VLOOKUP(S124,Пропорции!$L:$S,2,0)</f>
        <v>0.16044260027662516</v>
      </c>
      <c r="U124" s="6">
        <f>VLOOKUP(S124,Пропорции!$L:$S,3,0)</f>
        <v>0</v>
      </c>
      <c r="V124" s="6">
        <f>VLOOKUP(S124,Пропорции!$L:$S,4,0)</f>
        <v>0.21507607192254496</v>
      </c>
      <c r="W124" s="6">
        <f>VLOOKUP(S124,Пропорции!$L:$S,5,0)</f>
        <v>0.18879668049792531</v>
      </c>
      <c r="X124" s="6">
        <f>VLOOKUP(S124,Пропорции!$L:$S,6,0)</f>
        <v>0.19363762102351312</v>
      </c>
      <c r="Y124" s="6">
        <f>VLOOKUP(S124,Пропорции!$L:$S,7,0)</f>
        <v>0.23651452282157676</v>
      </c>
      <c r="Z124" s="48">
        <f>VLOOKUP(S124,Пропорции!$L:$S,8,0)</f>
        <v>5.5325034578146614E-3</v>
      </c>
      <c r="AA124" s="18">
        <f t="shared" si="41"/>
        <v>0.10526639004149375</v>
      </c>
      <c r="AB124" s="19">
        <f t="shared" si="42"/>
        <v>0</v>
      </c>
      <c r="AC124" s="19">
        <f t="shared" si="43"/>
        <v>0.14111141078838174</v>
      </c>
      <c r="AD124" s="19">
        <f t="shared" si="44"/>
        <v>0.12386950207468878</v>
      </c>
      <c r="AE124" s="19">
        <f t="shared" si="45"/>
        <v>0.12704564315352693</v>
      </c>
      <c r="AF124" s="19">
        <f t="shared" si="46"/>
        <v>0.1551771784232365</v>
      </c>
      <c r="AG124" s="59">
        <f t="shared" si="47"/>
        <v>3.6298755186721988E-3</v>
      </c>
      <c r="AH124" s="60">
        <f t="shared" si="48"/>
        <v>0.65609999999999991</v>
      </c>
    </row>
    <row r="125" spans="1:34" customFormat="1" ht="12" customHeight="1" x14ac:dyDescent="0.25">
      <c r="A125" s="42" t="str">
        <f t="shared" si="33"/>
        <v>23645917</v>
      </c>
      <c r="B125" s="63">
        <v>3</v>
      </c>
      <c r="C125" s="63">
        <v>2364</v>
      </c>
      <c r="D125" s="63">
        <v>5917</v>
      </c>
      <c r="E125" s="64">
        <v>1.3740000000000001</v>
      </c>
      <c r="F125" s="64">
        <v>1.2330000000000001</v>
      </c>
      <c r="G125" s="64">
        <v>1.23</v>
      </c>
      <c r="H125" s="64">
        <v>0.94799999999999995</v>
      </c>
      <c r="I125" s="64">
        <v>1.1279999999999999</v>
      </c>
      <c r="J125" s="64">
        <v>1.2989999999999999</v>
      </c>
      <c r="K125" s="3">
        <f t="shared" si="34"/>
        <v>3.8699999999999991E-2</v>
      </c>
      <c r="L125" s="2">
        <f t="shared" si="35"/>
        <v>6</v>
      </c>
      <c r="M125" s="19">
        <f t="shared" si="36"/>
        <v>1.2406999999999999</v>
      </c>
      <c r="N125" s="57">
        <f t="shared" si="32"/>
        <v>1.2406999999999999</v>
      </c>
      <c r="O125" s="45">
        <f t="shared" si="37"/>
        <v>0</v>
      </c>
      <c r="P125" t="str">
        <f t="shared" si="38"/>
        <v>✔</v>
      </c>
      <c r="Q125" t="str">
        <f t="shared" si="39"/>
        <v>✔</v>
      </c>
      <c r="S125" s="16" t="str">
        <f t="shared" si="40"/>
        <v>23645917</v>
      </c>
      <c r="T125" s="10">
        <f>VLOOKUP(S125,Пропорции!$L:$S,2,0)</f>
        <v>3.6605657237936774E-2</v>
      </c>
      <c r="U125" s="6">
        <f>VLOOKUP(S125,Пропорции!$L:$S,3,0)</f>
        <v>0.26455906821963393</v>
      </c>
      <c r="V125" s="6">
        <f>VLOOKUP(S125,Пропорции!$L:$S,4,0)</f>
        <v>0.24043261231281199</v>
      </c>
      <c r="W125" s="6">
        <f>VLOOKUP(S125,Пропорции!$L:$S,5,0)</f>
        <v>0</v>
      </c>
      <c r="X125" s="6">
        <f>VLOOKUP(S125,Пропорции!$L:$S,6,0)</f>
        <v>0.25540765391014975</v>
      </c>
      <c r="Y125" s="6">
        <f>VLOOKUP(S125,Пропорции!$L:$S,7,0)</f>
        <v>0.20299500831946757</v>
      </c>
      <c r="Z125" s="48">
        <f>VLOOKUP(S125,Пропорции!$L:$S,8,0)</f>
        <v>0</v>
      </c>
      <c r="AA125" s="18">
        <f t="shared" si="41"/>
        <v>4.5416638935108153E-2</v>
      </c>
      <c r="AB125" s="19">
        <f t="shared" si="42"/>
        <v>0.32823843594009977</v>
      </c>
      <c r="AC125" s="19">
        <f t="shared" si="43"/>
        <v>0.29830474209650581</v>
      </c>
      <c r="AD125" s="19">
        <f t="shared" si="44"/>
        <v>0</v>
      </c>
      <c r="AE125" s="19">
        <f t="shared" si="45"/>
        <v>0.31688427620632276</v>
      </c>
      <c r="AF125" s="19">
        <f t="shared" si="46"/>
        <v>0.2518559068219634</v>
      </c>
      <c r="AG125" s="59">
        <f t="shared" si="47"/>
        <v>0</v>
      </c>
      <c r="AH125" s="60">
        <f t="shared" si="48"/>
        <v>1.2406999999999999</v>
      </c>
    </row>
    <row r="126" spans="1:34" customFormat="1" ht="12" customHeight="1" x14ac:dyDescent="0.25">
      <c r="A126" s="42" t="str">
        <f t="shared" si="33"/>
        <v>29351074</v>
      </c>
      <c r="B126" s="63">
        <v>3</v>
      </c>
      <c r="C126" s="63">
        <v>2935</v>
      </c>
      <c r="D126" s="63">
        <v>1074</v>
      </c>
      <c r="E126" s="64">
        <v>0.93</v>
      </c>
      <c r="F126" s="64">
        <v>1.5389999999999999</v>
      </c>
      <c r="G126" s="64">
        <v>0.72</v>
      </c>
      <c r="H126" s="64">
        <v>0.54600000000000004</v>
      </c>
      <c r="I126" s="64">
        <v>0.55200000000000005</v>
      </c>
      <c r="J126" s="64">
        <v>0.49199999999999999</v>
      </c>
      <c r="K126" s="3">
        <f t="shared" si="34"/>
        <v>-6.7799999999999985E-2</v>
      </c>
      <c r="L126" s="2">
        <f t="shared" si="35"/>
        <v>6</v>
      </c>
      <c r="M126" s="19">
        <f t="shared" si="36"/>
        <v>0.72870000000000013</v>
      </c>
      <c r="N126" s="57">
        <f t="shared" si="32"/>
        <v>0.72870000000000013</v>
      </c>
      <c r="O126" s="45">
        <f t="shared" si="37"/>
        <v>0</v>
      </c>
      <c r="P126" t="str">
        <f t="shared" si="38"/>
        <v>✔</v>
      </c>
      <c r="Q126" t="str">
        <f t="shared" si="39"/>
        <v>✔</v>
      </c>
      <c r="S126" s="16" t="str">
        <f t="shared" si="40"/>
        <v>29351074</v>
      </c>
      <c r="T126" s="10">
        <f>VLOOKUP(S126,Пропорции!$L:$S,2,0)</f>
        <v>0.25612052730696799</v>
      </c>
      <c r="U126" s="6">
        <f>VLOOKUP(S126,Пропорции!$L:$S,3,0)</f>
        <v>0</v>
      </c>
      <c r="V126" s="6">
        <f>VLOOKUP(S126,Пропорции!$L:$S,4,0)</f>
        <v>0.18895166352793472</v>
      </c>
      <c r="W126" s="6">
        <f>VLOOKUP(S126,Пропорции!$L:$S,5,0)</f>
        <v>0.13245448838669177</v>
      </c>
      <c r="X126" s="6">
        <f>VLOOKUP(S126,Пропорции!$L:$S,6,0)</f>
        <v>0.13810420590081607</v>
      </c>
      <c r="Y126" s="6">
        <f>VLOOKUP(S126,Пропорции!$L:$S,7,0)</f>
        <v>0.27934714375392339</v>
      </c>
      <c r="Z126" s="48">
        <f>VLOOKUP(S126,Пропорции!$L:$S,8,0)</f>
        <v>5.0219711236660393E-3</v>
      </c>
      <c r="AA126" s="18">
        <f t="shared" si="41"/>
        <v>0.1866350282485876</v>
      </c>
      <c r="AB126" s="19">
        <f t="shared" si="42"/>
        <v>0</v>
      </c>
      <c r="AC126" s="19">
        <f t="shared" si="43"/>
        <v>0.13768907721280604</v>
      </c>
      <c r="AD126" s="19">
        <f t="shared" si="44"/>
        <v>9.6519585687382309E-2</v>
      </c>
      <c r="AE126" s="19">
        <f t="shared" si="45"/>
        <v>0.10063653483992469</v>
      </c>
      <c r="AF126" s="19">
        <f t="shared" si="46"/>
        <v>0.20356026365348401</v>
      </c>
      <c r="AG126" s="59">
        <f t="shared" si="47"/>
        <v>3.6595103578154434E-3</v>
      </c>
      <c r="AH126" s="60">
        <f t="shared" si="48"/>
        <v>0.72870000000000001</v>
      </c>
    </row>
    <row r="127" spans="1:34" customFormat="1" ht="12" customHeight="1" x14ac:dyDescent="0.25">
      <c r="A127" s="42" t="str">
        <f t="shared" si="33"/>
        <v>29351110</v>
      </c>
      <c r="B127" s="63">
        <v>3</v>
      </c>
      <c r="C127" s="63">
        <v>2935</v>
      </c>
      <c r="D127" s="63">
        <v>1110</v>
      </c>
      <c r="E127" s="64">
        <v>1.95</v>
      </c>
      <c r="F127" s="64">
        <v>1.35</v>
      </c>
      <c r="G127" s="64">
        <v>0.9</v>
      </c>
      <c r="H127" s="64">
        <v>1.5</v>
      </c>
      <c r="I127" s="64">
        <v>1.2</v>
      </c>
      <c r="J127" s="64">
        <v>0.75</v>
      </c>
      <c r="K127" s="3">
        <f t="shared" si="34"/>
        <v>-7.5000000000000053E-2</v>
      </c>
      <c r="L127" s="2">
        <f t="shared" si="35"/>
        <v>6</v>
      </c>
      <c r="M127" s="19">
        <f t="shared" si="36"/>
        <v>1.2000000000000002</v>
      </c>
      <c r="N127" s="57">
        <f t="shared" si="32"/>
        <v>1.2000000000000002</v>
      </c>
      <c r="O127" s="45">
        <f t="shared" si="37"/>
        <v>0</v>
      </c>
      <c r="P127" t="str">
        <f t="shared" si="38"/>
        <v>✔</v>
      </c>
      <c r="Q127" t="str">
        <f t="shared" si="39"/>
        <v>✔</v>
      </c>
      <c r="S127" s="16" t="str">
        <f t="shared" si="40"/>
        <v>29351110</v>
      </c>
      <c r="T127" s="10">
        <f>VLOOKUP(S127,Пропорции!$L:$S,2,0)</f>
        <v>0</v>
      </c>
      <c r="U127" s="6">
        <f>VLOOKUP(S127,Пропорции!$L:$S,3,0)</f>
        <v>0.29411764705882354</v>
      </c>
      <c r="V127" s="6">
        <f>VLOOKUP(S127,Пропорции!$L:$S,4,0)</f>
        <v>0</v>
      </c>
      <c r="W127" s="6">
        <f>VLOOKUP(S127,Пропорции!$L:$S,5,0)</f>
        <v>0.41176470588235292</v>
      </c>
      <c r="X127" s="6">
        <f>VLOOKUP(S127,Пропорции!$L:$S,6,0)</f>
        <v>0</v>
      </c>
      <c r="Y127" s="6">
        <f>VLOOKUP(S127,Пропорции!$L:$S,7,0)</f>
        <v>0</v>
      </c>
      <c r="Z127" s="48">
        <f>VLOOKUP(S127,Пропорции!$L:$S,8,0)</f>
        <v>0.29411764705882354</v>
      </c>
      <c r="AA127" s="18">
        <f t="shared" si="41"/>
        <v>0</v>
      </c>
      <c r="AB127" s="19">
        <f t="shared" si="42"/>
        <v>0.35294117647058831</v>
      </c>
      <c r="AC127" s="19">
        <f t="shared" si="43"/>
        <v>0</v>
      </c>
      <c r="AD127" s="19">
        <f t="shared" si="44"/>
        <v>0.49411764705882361</v>
      </c>
      <c r="AE127" s="19">
        <f t="shared" si="45"/>
        <v>0</v>
      </c>
      <c r="AF127" s="19">
        <f t="shared" si="46"/>
        <v>0</v>
      </c>
      <c r="AG127" s="59">
        <f t="shared" si="47"/>
        <v>0.35294117647058831</v>
      </c>
      <c r="AH127" s="60">
        <f t="shared" si="48"/>
        <v>1.2000000000000002</v>
      </c>
    </row>
    <row r="128" spans="1:34" customFormat="1" ht="12" customHeight="1" x14ac:dyDescent="0.25">
      <c r="A128" s="42" t="str">
        <f t="shared" si="33"/>
        <v>29352882</v>
      </c>
      <c r="B128" s="63">
        <v>3</v>
      </c>
      <c r="C128" s="63">
        <v>2935</v>
      </c>
      <c r="D128" s="63">
        <v>2882</v>
      </c>
      <c r="E128" s="64">
        <v>2.1179999999999999</v>
      </c>
      <c r="F128" s="64">
        <v>1.6859999999999999</v>
      </c>
      <c r="G128" s="64">
        <v>1.2809999999999999</v>
      </c>
      <c r="H128" s="64">
        <v>2.0609999999999999</v>
      </c>
      <c r="I128" s="64">
        <v>1.383</v>
      </c>
      <c r="J128" s="64">
        <v>1.59</v>
      </c>
      <c r="K128" s="3">
        <f t="shared" si="34"/>
        <v>2.4900000000000051E-2</v>
      </c>
      <c r="L128" s="2">
        <f t="shared" si="35"/>
        <v>6</v>
      </c>
      <c r="M128" s="19">
        <f t="shared" si="36"/>
        <v>1.7114</v>
      </c>
      <c r="N128" s="57">
        <f t="shared" si="32"/>
        <v>1.7114</v>
      </c>
      <c r="O128" s="45">
        <f t="shared" si="37"/>
        <v>0</v>
      </c>
      <c r="P128" t="str">
        <f t="shared" si="38"/>
        <v>✔</v>
      </c>
      <c r="Q128" t="str">
        <f t="shared" si="39"/>
        <v>✔</v>
      </c>
      <c r="S128" s="16" t="str">
        <f t="shared" si="40"/>
        <v>29352882</v>
      </c>
      <c r="T128" s="10">
        <f>VLOOKUP(S128,Пропорции!$L:$S,2,0)</f>
        <v>0.23539875481766975</v>
      </c>
      <c r="U128" s="6">
        <f>VLOOKUP(S128,Пропорции!$L:$S,3,0)</f>
        <v>5.2475541061369702E-2</v>
      </c>
      <c r="V128" s="6">
        <f>VLOOKUP(S128,Пропорции!$L:$S,4,0)</f>
        <v>0.14171360806403793</v>
      </c>
      <c r="W128" s="6">
        <f>VLOOKUP(S128,Пропорции!$L:$S,5,0)</f>
        <v>0.11562407352505188</v>
      </c>
      <c r="X128" s="6">
        <f>VLOOKUP(S128,Пропорции!$L:$S,6,0)</f>
        <v>0.10139341832196858</v>
      </c>
      <c r="Y128" s="6">
        <f>VLOOKUP(S128,Пропорции!$L:$S,7,0)</f>
        <v>0.28668840794544914</v>
      </c>
      <c r="Z128" s="48">
        <f>VLOOKUP(S128,Пропорции!$L:$S,8,0)</f>
        <v>6.670619626445301E-2</v>
      </c>
      <c r="AA128" s="18">
        <f t="shared" si="41"/>
        <v>0.40286142899496002</v>
      </c>
      <c r="AB128" s="19">
        <f t="shared" si="42"/>
        <v>8.9806640972428103E-2</v>
      </c>
      <c r="AC128" s="19">
        <f t="shared" si="43"/>
        <v>0.24252866884079452</v>
      </c>
      <c r="AD128" s="19">
        <f t="shared" si="44"/>
        <v>0.19787903943077381</v>
      </c>
      <c r="AE128" s="19">
        <f t="shared" si="45"/>
        <v>0.17352469611621701</v>
      </c>
      <c r="AF128" s="19">
        <f t="shared" si="46"/>
        <v>0.49063854135784168</v>
      </c>
      <c r="AG128" s="59">
        <f t="shared" si="47"/>
        <v>0.11416098428698489</v>
      </c>
      <c r="AH128" s="60">
        <f t="shared" si="48"/>
        <v>1.7113999999999998</v>
      </c>
    </row>
    <row r="129" spans="1:35" customFormat="1" ht="12" customHeight="1" x14ac:dyDescent="0.25">
      <c r="A129" s="42" t="str">
        <f t="shared" si="33"/>
        <v>29353075</v>
      </c>
      <c r="B129" s="63">
        <v>3</v>
      </c>
      <c r="C129" s="63">
        <v>2935</v>
      </c>
      <c r="D129" s="63">
        <v>3075</v>
      </c>
      <c r="E129" s="64">
        <v>0.10199999999999999</v>
      </c>
      <c r="F129" s="64">
        <v>0.3</v>
      </c>
      <c r="G129" s="64">
        <v>0.18</v>
      </c>
      <c r="H129" s="64">
        <v>7.8E-2</v>
      </c>
      <c r="I129" s="64">
        <v>0.123</v>
      </c>
      <c r="J129" s="64">
        <v>0.17100000000000001</v>
      </c>
      <c r="K129" s="3">
        <f t="shared" si="34"/>
        <v>1.8000000000000075E-3</v>
      </c>
      <c r="L129" s="2">
        <f t="shared" si="35"/>
        <v>6</v>
      </c>
      <c r="M129" s="19">
        <f t="shared" si="36"/>
        <v>0.1608</v>
      </c>
      <c r="N129" s="57">
        <f t="shared" si="32"/>
        <v>0.1608</v>
      </c>
      <c r="O129" s="45">
        <f t="shared" si="37"/>
        <v>0</v>
      </c>
      <c r="P129" t="str">
        <f t="shared" si="38"/>
        <v>✔</v>
      </c>
      <c r="Q129" t="str">
        <f t="shared" si="39"/>
        <v>✔</v>
      </c>
      <c r="S129" s="16" t="str">
        <f t="shared" si="40"/>
        <v>29353075</v>
      </c>
      <c r="T129" s="10">
        <f>VLOOKUP(S129,Пропорции!$L:$S,2,0)</f>
        <v>0.21069182389937108</v>
      </c>
      <c r="U129" s="6">
        <f>VLOOKUP(S129,Пропорции!$L:$S,3,0)</f>
        <v>0.18238993710691823</v>
      </c>
      <c r="V129" s="6">
        <f>VLOOKUP(S129,Пропорции!$L:$S,4,0)</f>
        <v>0.11006289308176101</v>
      </c>
      <c r="W129" s="6">
        <f>VLOOKUP(S129,Пропорции!$L:$S,5,0)</f>
        <v>0.11635220125786164</v>
      </c>
      <c r="X129" s="6">
        <f>VLOOKUP(S129,Пропорции!$L:$S,6,0)</f>
        <v>0.38050314465408808</v>
      </c>
      <c r="Y129" s="6">
        <f>VLOOKUP(S129,Пропорции!$L:$S,7,0)</f>
        <v>0</v>
      </c>
      <c r="Z129" s="48">
        <f>VLOOKUP(S129,Пропорции!$L:$S,8,0)</f>
        <v>0</v>
      </c>
      <c r="AA129" s="18">
        <f t="shared" si="41"/>
        <v>3.3879245283018868E-2</v>
      </c>
      <c r="AB129" s="19">
        <f t="shared" si="42"/>
        <v>2.932830188679245E-2</v>
      </c>
      <c r="AC129" s="19">
        <f t="shared" si="43"/>
        <v>1.7698113207547172E-2</v>
      </c>
      <c r="AD129" s="19">
        <f t="shared" si="44"/>
        <v>1.8709433962264151E-2</v>
      </c>
      <c r="AE129" s="19">
        <f t="shared" si="45"/>
        <v>6.1184905660377362E-2</v>
      </c>
      <c r="AF129" s="19">
        <f t="shared" si="46"/>
        <v>0</v>
      </c>
      <c r="AG129" s="59">
        <f t="shared" si="47"/>
        <v>0</v>
      </c>
      <c r="AH129" s="60">
        <f t="shared" si="48"/>
        <v>0.1608</v>
      </c>
    </row>
    <row r="130" spans="1:35" customFormat="1" ht="12" customHeight="1" x14ac:dyDescent="0.25">
      <c r="A130" s="42" t="str">
        <f t="shared" si="33"/>
        <v>29353595</v>
      </c>
      <c r="B130" s="63">
        <v>3</v>
      </c>
      <c r="C130" s="63">
        <v>2935</v>
      </c>
      <c r="D130" s="63">
        <v>3595</v>
      </c>
      <c r="E130" s="64">
        <v>0.79800000000000004</v>
      </c>
      <c r="F130" s="64">
        <v>0.81599999999999995</v>
      </c>
      <c r="G130" s="64">
        <v>0.57899999999999996</v>
      </c>
      <c r="H130" s="64">
        <v>0.63900000000000001</v>
      </c>
      <c r="I130" s="64">
        <v>0.53700000000000003</v>
      </c>
      <c r="J130" s="64">
        <v>1.2</v>
      </c>
      <c r="K130" s="3">
        <f t="shared" si="34"/>
        <v>0.17610000000000001</v>
      </c>
      <c r="L130" s="2">
        <f t="shared" si="35"/>
        <v>6</v>
      </c>
      <c r="M130" s="19">
        <f t="shared" si="36"/>
        <v>0.93759999999999999</v>
      </c>
      <c r="N130" s="57">
        <f t="shared" si="32"/>
        <v>0.93759999999999999</v>
      </c>
      <c r="O130" s="45">
        <f t="shared" si="37"/>
        <v>0</v>
      </c>
      <c r="P130" t="str">
        <f t="shared" si="38"/>
        <v>✔</v>
      </c>
      <c r="Q130" t="str">
        <f t="shared" si="39"/>
        <v>✖</v>
      </c>
      <c r="S130" s="16" t="str">
        <f t="shared" si="40"/>
        <v>29353595</v>
      </c>
      <c r="T130" s="10">
        <f>VLOOKUP(S130,Пропорции!$L:$S,2,0)</f>
        <v>9.5863427445830596E-2</v>
      </c>
      <c r="U130" s="6">
        <f>VLOOKUP(S130,Пропорции!$L:$S,3,0)</f>
        <v>0.103086014445174</v>
      </c>
      <c r="V130" s="6">
        <f>VLOOKUP(S130,Пропорции!$L:$S,4,0)</f>
        <v>0.14970453053184504</v>
      </c>
      <c r="W130" s="6">
        <f>VLOOKUP(S130,Пропорции!$L:$S,5,0)</f>
        <v>0.11556139198949443</v>
      </c>
      <c r="X130" s="6">
        <f>VLOOKUP(S130,Пропорции!$L:$S,6,0)</f>
        <v>0.170059093893631</v>
      </c>
      <c r="Y130" s="6">
        <f>VLOOKUP(S130,Пропорции!$L:$S,7,0)</f>
        <v>0.19894944189100461</v>
      </c>
      <c r="Z130" s="48">
        <f>VLOOKUP(S130,Пропорции!$L:$S,8,0)</f>
        <v>0.16677609980302036</v>
      </c>
      <c r="AA130" s="18">
        <f t="shared" si="41"/>
        <v>8.9881549573210762E-2</v>
      </c>
      <c r="AB130" s="19">
        <f t="shared" si="42"/>
        <v>9.6653447143795146E-2</v>
      </c>
      <c r="AC130" s="19">
        <f t="shared" si="43"/>
        <v>0.14036296782665791</v>
      </c>
      <c r="AD130" s="19">
        <f t="shared" si="44"/>
        <v>0.10835036112934998</v>
      </c>
      <c r="AE130" s="19">
        <f t="shared" si="45"/>
        <v>0.15944740643466843</v>
      </c>
      <c r="AF130" s="19">
        <f t="shared" si="46"/>
        <v>0.18653499671700591</v>
      </c>
      <c r="AG130" s="59">
        <f t="shared" si="47"/>
        <v>0.15636927117531188</v>
      </c>
      <c r="AH130" s="60">
        <f t="shared" si="48"/>
        <v>0.93759999999999999</v>
      </c>
      <c r="AI130" s="17"/>
    </row>
    <row r="131" spans="1:35" customFormat="1" ht="12" customHeight="1" x14ac:dyDescent="0.25">
      <c r="A131" s="42" t="str">
        <f t="shared" si="33"/>
        <v>29353873</v>
      </c>
      <c r="B131" s="63">
        <v>3</v>
      </c>
      <c r="C131" s="63">
        <v>2935</v>
      </c>
      <c r="D131" s="63">
        <v>3873</v>
      </c>
      <c r="E131" s="64">
        <v>0.189</v>
      </c>
      <c r="F131" s="64">
        <v>0.19500000000000001</v>
      </c>
      <c r="G131" s="64">
        <v>0.26400000000000001</v>
      </c>
      <c r="H131" s="64">
        <v>0.20399999999999999</v>
      </c>
      <c r="I131" s="64">
        <v>0.222</v>
      </c>
      <c r="J131" s="64">
        <v>0.16500000000000001</v>
      </c>
      <c r="K131" s="3">
        <f t="shared" si="34"/>
        <v>-2.7900000000000001E-2</v>
      </c>
      <c r="L131" s="2">
        <f t="shared" si="35"/>
        <v>6</v>
      </c>
      <c r="M131" s="19">
        <f t="shared" si="36"/>
        <v>0.17860000000000001</v>
      </c>
      <c r="N131" s="57">
        <f t="shared" ref="N131" si="49">M131</f>
        <v>0.17860000000000001</v>
      </c>
      <c r="O131" s="45">
        <f t="shared" si="37"/>
        <v>0</v>
      </c>
      <c r="P131" t="str">
        <f t="shared" si="38"/>
        <v>✔</v>
      </c>
      <c r="Q131" t="str">
        <f t="shared" si="39"/>
        <v>✔</v>
      </c>
      <c r="S131" s="16" t="str">
        <f t="shared" si="40"/>
        <v>29353873</v>
      </c>
      <c r="T131" s="10">
        <f>VLOOKUP(S131,Пропорции!$L:$S,2,0)</f>
        <v>0.22276029055690072</v>
      </c>
      <c r="U131" s="6">
        <f>VLOOKUP(S131,Пропорции!$L:$S,3,0)</f>
        <v>0.18159806295399514</v>
      </c>
      <c r="V131" s="6">
        <f>VLOOKUP(S131,Пропорции!$L:$S,4,0)</f>
        <v>0.16464891041162225</v>
      </c>
      <c r="W131" s="6">
        <f>VLOOKUP(S131,Пропорции!$L:$S,5,0)</f>
        <v>8.7167070217917669E-2</v>
      </c>
      <c r="X131" s="6">
        <f>VLOOKUP(S131,Пропорции!$L:$S,6,0)</f>
        <v>8.7167070217917669E-2</v>
      </c>
      <c r="Y131" s="6">
        <f>VLOOKUP(S131,Пропорции!$L:$S,7,0)</f>
        <v>0.25665859564164645</v>
      </c>
      <c r="Z131" s="48">
        <f>VLOOKUP(S131,Пропорции!$L:$S,8,0)</f>
        <v>0</v>
      </c>
      <c r="AA131" s="18">
        <f t="shared" si="41"/>
        <v>3.9784987893462471E-2</v>
      </c>
      <c r="AB131" s="19">
        <f t="shared" si="42"/>
        <v>3.2433414043583533E-2</v>
      </c>
      <c r="AC131" s="19">
        <f t="shared" si="43"/>
        <v>2.9406295399515735E-2</v>
      </c>
      <c r="AD131" s="19">
        <f t="shared" si="44"/>
        <v>1.5568038740920097E-2</v>
      </c>
      <c r="AE131" s="19">
        <f t="shared" si="45"/>
        <v>1.5568038740920097E-2</v>
      </c>
      <c r="AF131" s="19">
        <f t="shared" si="46"/>
        <v>4.583922518159806E-2</v>
      </c>
      <c r="AG131" s="59">
        <f t="shared" si="47"/>
        <v>0</v>
      </c>
      <c r="AH131" s="60">
        <f t="shared" si="48"/>
        <v>0.17860000000000001</v>
      </c>
    </row>
  </sheetData>
  <autoFilter ref="B2:AI131"/>
  <mergeCells count="7">
    <mergeCell ref="A1:A2"/>
    <mergeCell ref="B1:B2"/>
    <mergeCell ref="AH1:AH2"/>
    <mergeCell ref="T1:Z1"/>
    <mergeCell ref="AA1:AG1"/>
    <mergeCell ref="D1:D2"/>
    <mergeCell ref="C1:C2"/>
  </mergeCells>
  <conditionalFormatting sqref="P3:P131 R132:R1048576 Q4:R131">
    <cfRule type="containsText" dxfId="8" priority="21" operator="containsText" text="✔">
      <formula>NOT(ISERROR(SEARCH("✔",P3)))</formula>
    </cfRule>
    <cfRule type="containsText" dxfId="7" priority="22" operator="containsText" text="✖">
      <formula>NOT(ISERROR(SEARCH("✖",P3)))</formula>
    </cfRule>
  </conditionalFormatting>
  <conditionalFormatting sqref="Q3:R3">
    <cfRule type="containsText" dxfId="6" priority="17" operator="containsText" text="✔">
      <formula>NOT(ISERROR(SEARCH("✔",Q3)))</formula>
    </cfRule>
    <cfRule type="containsText" dxfId="5" priority="18" operator="containsText" text="✖">
      <formula>NOT(ISERROR(SEARCH("✖",Q3)))</formula>
    </cfRule>
  </conditionalFormatting>
  <conditionalFormatting sqref="C1:C2 C132:C574">
    <cfRule type="expression" dxfId="4" priority="2">
      <formula>VLOOKUP($C1,#REF!,2,)=6</formula>
    </cfRule>
    <cfRule type="expression" dxfId="3" priority="3">
      <formula>VLOOKUP($C1,#REF!,2,)=5</formula>
    </cfRule>
    <cfRule type="expression" dxfId="2" priority="6">
      <formula>VLOOKUP($C1,#REF!,2,)=1</formula>
    </cfRule>
  </conditionalFormatting>
  <dataValidations disablePrompts="1" count="1">
    <dataValidation type="list" allowBlank="1" showInputMessage="1" showErrorMessage="1" sqref="R3:R131">
      <formula1>Итог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ECC07089-883F-445D-AF38-6809B0E77527}">
            <xm:f>OR($S3=IF((AA$2&gt;=ПРОМО!$D$2:$D$890)*(AA$2&lt;=ПРОМО!$E$2:$E$890),ПРОМО!$C$2:$C$890))</xm:f>
            <x14:dxf>
              <fill>
                <patternFill>
                  <bgColor rgb="FFFFFF00"/>
                </patternFill>
              </fill>
            </x14:dxf>
          </x14:cfRule>
          <xm:sqref>AA3:AG131</xm:sqref>
        </x14:conditionalFormatting>
        <x14:conditionalFormatting xmlns:xm="http://schemas.microsoft.com/office/excel/2006/main">
          <x14:cfRule type="expression" priority="32" id="{60F80B84-3413-4FF2-903A-D48EC255470E}">
            <xm:f>OR($A3=IF((E$1&gt;=ПРОМО!$F$2:$F$9800)*(E$1&lt;=ПРОМО!$G$2:$G$9800),ПРОМО!$C$2:$C$890))</xm:f>
            <x14:dxf>
              <fill>
                <patternFill>
                  <bgColor theme="8" tint="0.59996337778862885"/>
                </patternFill>
              </fill>
            </x14:dxf>
          </x14:cfRule>
          <xm:sqref>E3:J174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</sheetPr>
  <dimension ref="A1:S667"/>
  <sheetViews>
    <sheetView topLeftCell="A517" workbookViewId="0">
      <selection activeCell="A558" sqref="A531:XFD558"/>
    </sheetView>
  </sheetViews>
  <sheetFormatPr defaultRowHeight="12" customHeight="1" x14ac:dyDescent="0.25"/>
  <cols>
    <col min="1" max="1" width="16.85546875" bestFit="1" customWidth="1"/>
    <col min="2" max="2" width="28.42578125" bestFit="1" customWidth="1"/>
    <col min="3" max="3" width="10.28515625" bestFit="1" customWidth="1"/>
    <col min="12" max="12" width="6.28515625" style="17" customWidth="1"/>
  </cols>
  <sheetData>
    <row r="1" spans="1:19" ht="12" customHeight="1" x14ac:dyDescent="0.25">
      <c r="A1" s="90" t="s">
        <v>18</v>
      </c>
      <c r="B1" s="90" t="s">
        <v>19</v>
      </c>
      <c r="C1" s="90" t="s">
        <v>2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35" t="s">
        <v>3</v>
      </c>
      <c r="L1" s="87" t="s">
        <v>17</v>
      </c>
      <c r="M1" s="12" t="s">
        <v>15</v>
      </c>
      <c r="N1" s="7" t="s">
        <v>15</v>
      </c>
      <c r="O1" s="7" t="s">
        <v>15</v>
      </c>
      <c r="P1" s="7" t="s">
        <v>15</v>
      </c>
      <c r="Q1" s="7" t="s">
        <v>15</v>
      </c>
      <c r="R1" s="7" t="s">
        <v>15</v>
      </c>
      <c r="S1" s="8" t="s">
        <v>15</v>
      </c>
    </row>
    <row r="2" spans="1:19" ht="12" customHeight="1" x14ac:dyDescent="0.25">
      <c r="A2" s="91"/>
      <c r="B2" s="91"/>
      <c r="C2" s="91"/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88"/>
      <c r="M2" s="13" t="s">
        <v>4</v>
      </c>
      <c r="N2" s="5" t="s">
        <v>4</v>
      </c>
      <c r="O2" s="5" t="s">
        <v>4</v>
      </c>
      <c r="P2" s="5" t="s">
        <v>4</v>
      </c>
      <c r="Q2" s="5" t="s">
        <v>4</v>
      </c>
      <c r="R2" s="5" t="s">
        <v>4</v>
      </c>
      <c r="S2" s="9" t="s">
        <v>4</v>
      </c>
    </row>
    <row r="3" spans="1:19" ht="12" customHeight="1" x14ac:dyDescent="0.25">
      <c r="A3" s="92"/>
      <c r="B3" s="92"/>
      <c r="C3" s="92"/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89"/>
      <c r="M3" s="13" t="s">
        <v>5</v>
      </c>
      <c r="N3" s="5" t="s">
        <v>5</v>
      </c>
      <c r="O3" s="5" t="s">
        <v>5</v>
      </c>
      <c r="P3" s="5" t="s">
        <v>5</v>
      </c>
      <c r="Q3" s="5" t="s">
        <v>5</v>
      </c>
      <c r="R3" s="5" t="s">
        <v>5</v>
      </c>
      <c r="S3" s="9" t="s">
        <v>5</v>
      </c>
    </row>
    <row r="4" spans="1:19" ht="12" customHeight="1" x14ac:dyDescent="0.25">
      <c r="A4" s="66">
        <v>1</v>
      </c>
      <c r="B4" s="66">
        <v>1562</v>
      </c>
      <c r="C4" s="66">
        <v>1074</v>
      </c>
      <c r="D4" s="67">
        <v>1.8939999999999999</v>
      </c>
      <c r="E4" s="68"/>
      <c r="F4" s="67">
        <v>1.69</v>
      </c>
      <c r="G4" s="67">
        <v>1.24</v>
      </c>
      <c r="H4" s="67">
        <v>1.141</v>
      </c>
      <c r="I4" s="67">
        <v>2.0169999999999999</v>
      </c>
      <c r="J4" s="67">
        <v>0.08</v>
      </c>
      <c r="K4" s="67">
        <v>8.0619999999999994</v>
      </c>
      <c r="L4" s="15" t="str">
        <f t="shared" ref="L4:L67" si="0">CONCATENATE(B4,C4)</f>
        <v>15621074</v>
      </c>
      <c r="M4" s="14">
        <f t="shared" ref="M4:M67" si="1">D4/K4</f>
        <v>0.23492929794095757</v>
      </c>
      <c r="N4" s="6">
        <f t="shared" ref="N4:N67" si="2">E4/K4</f>
        <v>0</v>
      </c>
      <c r="O4" s="6">
        <f t="shared" ref="O4:O67" si="3">F4/K4</f>
        <v>0.20962540312577524</v>
      </c>
      <c r="P4" s="6">
        <f t="shared" ref="P4:P67" si="4">G4/K4</f>
        <v>0.1538079880922848</v>
      </c>
      <c r="Q4" s="6">
        <f t="shared" ref="Q4:Q67" si="5">H4/K4</f>
        <v>0.1415281567849169</v>
      </c>
      <c r="R4" s="6">
        <f t="shared" ref="R4:R67" si="6">I4/K4</f>
        <v>0.25018605805011163</v>
      </c>
      <c r="S4" s="11">
        <f t="shared" ref="S4:S67" si="7">J4/K4</f>
        <v>9.9230960059538582E-3</v>
      </c>
    </row>
    <row r="5" spans="1:19" ht="12" customHeight="1" x14ac:dyDescent="0.25">
      <c r="A5" s="66">
        <v>1</v>
      </c>
      <c r="B5" s="66">
        <v>1562</v>
      </c>
      <c r="C5" s="66">
        <v>2882</v>
      </c>
      <c r="D5" s="67">
        <v>1.8260000000000001</v>
      </c>
      <c r="E5" s="67">
        <v>1.4059999999999999</v>
      </c>
      <c r="F5" s="67">
        <v>1.3080000000000001</v>
      </c>
      <c r="G5" s="67">
        <v>1.2889999999999999</v>
      </c>
      <c r="H5" s="67">
        <v>1.4930000000000001</v>
      </c>
      <c r="I5" s="67">
        <v>2.2389999999999999</v>
      </c>
      <c r="J5" s="67">
        <v>1.968</v>
      </c>
      <c r="K5" s="67">
        <v>11.528</v>
      </c>
      <c r="L5" s="15" t="str">
        <f t="shared" si="0"/>
        <v>15622882</v>
      </c>
      <c r="M5" s="14">
        <f t="shared" si="1"/>
        <v>0.15839694656488548</v>
      </c>
      <c r="N5" s="6">
        <f t="shared" si="2"/>
        <v>0.12196391394864677</v>
      </c>
      <c r="O5" s="6">
        <f t="shared" si="3"/>
        <v>0.11346287300485773</v>
      </c>
      <c r="P5" s="6">
        <f t="shared" si="4"/>
        <v>0.11181471200555169</v>
      </c>
      <c r="Q5" s="6">
        <f t="shared" si="5"/>
        <v>0.12951075641915338</v>
      </c>
      <c r="R5" s="6">
        <f t="shared" si="6"/>
        <v>0.19422276197085356</v>
      </c>
      <c r="S5" s="11">
        <f t="shared" si="7"/>
        <v>0.17071478140180429</v>
      </c>
    </row>
    <row r="6" spans="1:19" ht="12" customHeight="1" x14ac:dyDescent="0.25">
      <c r="A6" s="66">
        <v>1</v>
      </c>
      <c r="B6" s="66">
        <v>1562</v>
      </c>
      <c r="C6" s="66">
        <v>3075</v>
      </c>
      <c r="D6" s="67">
        <v>8.8999999999999996E-2</v>
      </c>
      <c r="E6" s="67">
        <v>5.1999999999999998E-2</v>
      </c>
      <c r="F6" s="67">
        <v>4.5999999999999999E-2</v>
      </c>
      <c r="G6" s="67">
        <v>0.10199999999999999</v>
      </c>
      <c r="H6" s="67">
        <v>0.14199999999999999</v>
      </c>
      <c r="I6" s="68"/>
      <c r="J6" s="68"/>
      <c r="K6" s="67">
        <v>0.432</v>
      </c>
      <c r="L6" s="15" t="str">
        <f t="shared" si="0"/>
        <v>15623075</v>
      </c>
      <c r="M6" s="14">
        <f t="shared" si="1"/>
        <v>0.20601851851851852</v>
      </c>
      <c r="N6" s="6">
        <f t="shared" si="2"/>
        <v>0.12037037037037036</v>
      </c>
      <c r="O6" s="6">
        <f t="shared" si="3"/>
        <v>0.10648148148148148</v>
      </c>
      <c r="P6" s="6">
        <f t="shared" si="4"/>
        <v>0.2361111111111111</v>
      </c>
      <c r="Q6" s="6">
        <f t="shared" si="5"/>
        <v>0.32870370370370366</v>
      </c>
      <c r="R6" s="6">
        <f t="shared" si="6"/>
        <v>0</v>
      </c>
      <c r="S6" s="11">
        <f t="shared" si="7"/>
        <v>0</v>
      </c>
    </row>
    <row r="7" spans="1:19" ht="12" customHeight="1" x14ac:dyDescent="0.25">
      <c r="A7" s="66">
        <v>1</v>
      </c>
      <c r="B7" s="66">
        <v>1562</v>
      </c>
      <c r="C7" s="66">
        <v>3595</v>
      </c>
      <c r="D7" s="68"/>
      <c r="E7" s="67">
        <v>2.294</v>
      </c>
      <c r="F7" s="67">
        <v>3.7749999999999999</v>
      </c>
      <c r="G7" s="67">
        <v>1.998</v>
      </c>
      <c r="H7" s="67">
        <v>3.8490000000000002</v>
      </c>
      <c r="I7" s="67">
        <v>9.9179999999999993</v>
      </c>
      <c r="J7" s="68"/>
      <c r="K7" s="67">
        <v>21.835000000000001</v>
      </c>
      <c r="L7" s="15" t="str">
        <f t="shared" si="0"/>
        <v>15623595</v>
      </c>
      <c r="M7" s="14">
        <f t="shared" si="1"/>
        <v>0</v>
      </c>
      <c r="N7" s="6">
        <f t="shared" si="2"/>
        <v>0.1050606823906572</v>
      </c>
      <c r="O7" s="6">
        <f t="shared" si="3"/>
        <v>0.1728875658346691</v>
      </c>
      <c r="P7" s="6">
        <f t="shared" si="4"/>
        <v>9.150446530799175E-2</v>
      </c>
      <c r="Q7" s="6">
        <f t="shared" si="5"/>
        <v>0.17627662010533549</v>
      </c>
      <c r="R7" s="6">
        <f t="shared" si="6"/>
        <v>0.45422486833066172</v>
      </c>
      <c r="S7" s="11">
        <f t="shared" si="7"/>
        <v>0</v>
      </c>
    </row>
    <row r="8" spans="1:19" ht="12" customHeight="1" x14ac:dyDescent="0.25">
      <c r="A8" s="66">
        <v>1</v>
      </c>
      <c r="B8" s="66">
        <v>1562</v>
      </c>
      <c r="C8" s="66">
        <v>4329</v>
      </c>
      <c r="D8" s="67">
        <v>0.17</v>
      </c>
      <c r="E8" s="67">
        <v>1.4999999999999999E-2</v>
      </c>
      <c r="F8" s="67">
        <v>0.13600000000000001</v>
      </c>
      <c r="G8" s="68"/>
      <c r="H8" s="68"/>
      <c r="I8" s="68"/>
      <c r="J8" s="68"/>
      <c r="K8" s="67">
        <v>0.32100000000000001</v>
      </c>
      <c r="L8" s="15" t="str">
        <f t="shared" si="0"/>
        <v>15624329</v>
      </c>
      <c r="M8" s="14">
        <f t="shared" si="1"/>
        <v>0.52959501557632405</v>
      </c>
      <c r="N8" s="6">
        <f t="shared" si="2"/>
        <v>4.6728971962616821E-2</v>
      </c>
      <c r="O8" s="6">
        <f t="shared" si="3"/>
        <v>0.42367601246105924</v>
      </c>
      <c r="P8" s="6">
        <f t="shared" si="4"/>
        <v>0</v>
      </c>
      <c r="Q8" s="6">
        <f t="shared" si="5"/>
        <v>0</v>
      </c>
      <c r="R8" s="6">
        <f t="shared" si="6"/>
        <v>0</v>
      </c>
      <c r="S8" s="11">
        <f t="shared" si="7"/>
        <v>0</v>
      </c>
    </row>
    <row r="9" spans="1:19" ht="12" customHeight="1" x14ac:dyDescent="0.25">
      <c r="A9" s="66">
        <v>1</v>
      </c>
      <c r="B9" s="66">
        <v>1562</v>
      </c>
      <c r="C9" s="66">
        <v>5440</v>
      </c>
      <c r="D9" s="67">
        <v>2.8959999999999999</v>
      </c>
      <c r="E9" s="67">
        <v>2.8740000000000001</v>
      </c>
      <c r="F9" s="67">
        <v>2.0720000000000001</v>
      </c>
      <c r="G9" s="67">
        <v>3.38</v>
      </c>
      <c r="H9" s="67">
        <v>2.5230000000000001</v>
      </c>
      <c r="I9" s="67">
        <v>2.6339999999999999</v>
      </c>
      <c r="J9" s="67">
        <v>2.85</v>
      </c>
      <c r="K9" s="67">
        <v>19.228999999999999</v>
      </c>
      <c r="L9" s="15" t="str">
        <f t="shared" si="0"/>
        <v>15625440</v>
      </c>
      <c r="M9" s="14">
        <f t="shared" si="1"/>
        <v>0.15060585573872795</v>
      </c>
      <c r="N9" s="6">
        <f t="shared" si="2"/>
        <v>0.14946175048104426</v>
      </c>
      <c r="O9" s="6">
        <f t="shared" si="3"/>
        <v>0.10775391336002912</v>
      </c>
      <c r="P9" s="6">
        <f t="shared" si="4"/>
        <v>0.17577617140776952</v>
      </c>
      <c r="Q9" s="6">
        <f t="shared" si="5"/>
        <v>0.13120807114254512</v>
      </c>
      <c r="R9" s="6">
        <f t="shared" si="6"/>
        <v>0.13698060221540381</v>
      </c>
      <c r="S9" s="11">
        <f t="shared" si="7"/>
        <v>0.14821363565448023</v>
      </c>
    </row>
    <row r="10" spans="1:19" ht="12" customHeight="1" x14ac:dyDescent="0.25">
      <c r="A10" s="66">
        <v>1</v>
      </c>
      <c r="B10" s="66">
        <v>1562</v>
      </c>
      <c r="C10" s="66">
        <v>5770</v>
      </c>
      <c r="D10" s="67">
        <v>10.013999999999999</v>
      </c>
      <c r="E10" s="67">
        <v>9.4619999999999997</v>
      </c>
      <c r="F10" s="67">
        <v>9.3629999999999995</v>
      </c>
      <c r="G10" s="67">
        <v>9.9640000000000004</v>
      </c>
      <c r="H10" s="67">
        <v>9.5630000000000006</v>
      </c>
      <c r="I10" s="67">
        <v>10.239000000000001</v>
      </c>
      <c r="J10" s="67">
        <v>9.9920000000000009</v>
      </c>
      <c r="K10" s="67">
        <v>68.596999999999994</v>
      </c>
      <c r="L10" s="15" t="str">
        <f t="shared" si="0"/>
        <v>15625770</v>
      </c>
      <c r="M10" s="14">
        <f t="shared" si="1"/>
        <v>0.14598306048369464</v>
      </c>
      <c r="N10" s="6">
        <f t="shared" si="2"/>
        <v>0.13793606134379055</v>
      </c>
      <c r="O10" s="6">
        <f t="shared" si="3"/>
        <v>0.13649284954152516</v>
      </c>
      <c r="P10" s="6">
        <f t="shared" si="4"/>
        <v>0.14525416563406565</v>
      </c>
      <c r="Q10" s="6">
        <f t="shared" si="5"/>
        <v>0.13940842894004113</v>
      </c>
      <c r="R10" s="6">
        <f t="shared" si="6"/>
        <v>0.14926308730702512</v>
      </c>
      <c r="S10" s="11">
        <f t="shared" si="7"/>
        <v>0.1456623467498579</v>
      </c>
    </row>
    <row r="11" spans="1:19" ht="12" customHeight="1" x14ac:dyDescent="0.25">
      <c r="A11" s="66">
        <v>1</v>
      </c>
      <c r="B11" s="66">
        <v>1562</v>
      </c>
      <c r="C11" s="66">
        <v>5917</v>
      </c>
      <c r="D11" s="67">
        <v>3.3860000000000001</v>
      </c>
      <c r="E11" s="67">
        <v>1.974</v>
      </c>
      <c r="F11" s="67">
        <v>5.1440000000000001</v>
      </c>
      <c r="G11" s="68"/>
      <c r="H11" s="67">
        <v>4.7060000000000004</v>
      </c>
      <c r="I11" s="67">
        <v>4.8540000000000001</v>
      </c>
      <c r="J11" s="68"/>
      <c r="K11" s="67">
        <v>20.065000000000001</v>
      </c>
      <c r="L11" s="15" t="str">
        <f t="shared" si="0"/>
        <v>15625917</v>
      </c>
      <c r="M11" s="14">
        <f t="shared" si="1"/>
        <v>0.16875155743832543</v>
      </c>
      <c r="N11" s="6">
        <f t="shared" si="2"/>
        <v>9.8380264141539983E-2</v>
      </c>
      <c r="O11" s="6">
        <f t="shared" si="3"/>
        <v>0.25636680787440819</v>
      </c>
      <c r="P11" s="6">
        <f t="shared" si="4"/>
        <v>0</v>
      </c>
      <c r="Q11" s="6">
        <f t="shared" si="5"/>
        <v>0.23453775230500873</v>
      </c>
      <c r="R11" s="6">
        <f t="shared" si="6"/>
        <v>0.24191378021430351</v>
      </c>
      <c r="S11" s="11">
        <f t="shared" si="7"/>
        <v>0</v>
      </c>
    </row>
    <row r="12" spans="1:19" ht="12" customHeight="1" x14ac:dyDescent="0.25">
      <c r="A12" s="66">
        <v>1</v>
      </c>
      <c r="B12" s="66">
        <v>1562</v>
      </c>
      <c r="C12" s="66">
        <v>6724</v>
      </c>
      <c r="D12" s="67">
        <v>0.23699999999999999</v>
      </c>
      <c r="E12" s="67">
        <v>0.20399999999999999</v>
      </c>
      <c r="F12" s="67">
        <v>0.222</v>
      </c>
      <c r="G12" s="67">
        <v>0.36099999999999999</v>
      </c>
      <c r="H12" s="67">
        <v>0.14199999999999999</v>
      </c>
      <c r="I12" s="67">
        <v>0.19400000000000001</v>
      </c>
      <c r="J12" s="68"/>
      <c r="K12" s="67">
        <v>1.36</v>
      </c>
      <c r="L12" s="15" t="str">
        <f t="shared" si="0"/>
        <v>15626724</v>
      </c>
      <c r="M12" s="14">
        <f t="shared" si="1"/>
        <v>0.17426470588235293</v>
      </c>
      <c r="N12" s="6">
        <f t="shared" si="2"/>
        <v>0.14999999999999997</v>
      </c>
      <c r="O12" s="6">
        <f t="shared" si="3"/>
        <v>0.16323529411764706</v>
      </c>
      <c r="P12" s="6">
        <f t="shared" si="4"/>
        <v>0.26544117647058818</v>
      </c>
      <c r="Q12" s="6">
        <f t="shared" si="5"/>
        <v>0.10441176470588234</v>
      </c>
      <c r="R12" s="6">
        <f t="shared" si="6"/>
        <v>0.1426470588235294</v>
      </c>
      <c r="S12" s="11">
        <f t="shared" si="7"/>
        <v>0</v>
      </c>
    </row>
    <row r="13" spans="1:19" ht="12" customHeight="1" x14ac:dyDescent="0.25">
      <c r="A13" s="66">
        <v>2</v>
      </c>
      <c r="B13" s="66">
        <v>1191</v>
      </c>
      <c r="C13" s="66">
        <v>3075</v>
      </c>
      <c r="D13" s="67">
        <v>0.14099999999999999</v>
      </c>
      <c r="E13" s="67">
        <v>8.2000000000000003E-2</v>
      </c>
      <c r="F13" s="67">
        <v>0.106</v>
      </c>
      <c r="G13" s="67">
        <v>0.129</v>
      </c>
      <c r="H13" s="67">
        <v>0.41199999999999998</v>
      </c>
      <c r="I13" s="68"/>
      <c r="J13" s="68"/>
      <c r="K13" s="67">
        <v>0.87</v>
      </c>
      <c r="L13" s="15" t="str">
        <f t="shared" si="0"/>
        <v>11913075</v>
      </c>
      <c r="M13" s="14">
        <f t="shared" si="1"/>
        <v>0.16206896551724137</v>
      </c>
      <c r="N13" s="6">
        <f t="shared" si="2"/>
        <v>9.4252873563218389E-2</v>
      </c>
      <c r="O13" s="6">
        <f t="shared" si="3"/>
        <v>0.12183908045977011</v>
      </c>
      <c r="P13" s="6">
        <f t="shared" si="4"/>
        <v>0.14827586206896551</v>
      </c>
      <c r="Q13" s="6">
        <f t="shared" si="5"/>
        <v>0.47356321839080456</v>
      </c>
      <c r="R13" s="6">
        <f t="shared" si="6"/>
        <v>0</v>
      </c>
      <c r="S13" s="11">
        <f t="shared" si="7"/>
        <v>0</v>
      </c>
    </row>
    <row r="14" spans="1:19" ht="12" customHeight="1" x14ac:dyDescent="0.25">
      <c r="A14" s="66">
        <v>2</v>
      </c>
      <c r="B14" s="66">
        <v>1191</v>
      </c>
      <c r="C14" s="66">
        <v>3595</v>
      </c>
      <c r="D14" s="67">
        <v>0.61199999999999999</v>
      </c>
      <c r="E14" s="67">
        <v>0.77600000000000002</v>
      </c>
      <c r="F14" s="67">
        <v>0.55300000000000005</v>
      </c>
      <c r="G14" s="67">
        <v>0.45900000000000002</v>
      </c>
      <c r="H14" s="67">
        <v>0.78800000000000003</v>
      </c>
      <c r="I14" s="67">
        <v>0.74099999999999999</v>
      </c>
      <c r="J14" s="67">
        <v>0.56399999999999995</v>
      </c>
      <c r="K14" s="67">
        <v>4.492</v>
      </c>
      <c r="L14" s="15" t="str">
        <f t="shared" si="0"/>
        <v>11913595</v>
      </c>
      <c r="M14" s="14">
        <f t="shared" si="1"/>
        <v>0.13624220837043632</v>
      </c>
      <c r="N14" s="6">
        <f t="shared" si="2"/>
        <v>0.17275155832591274</v>
      </c>
      <c r="O14" s="6">
        <f t="shared" si="3"/>
        <v>0.12310774710596617</v>
      </c>
      <c r="P14" s="6">
        <f t="shared" si="4"/>
        <v>0.10218165627782726</v>
      </c>
      <c r="Q14" s="6">
        <f t="shared" si="5"/>
        <v>0.17542297417631345</v>
      </c>
      <c r="R14" s="6">
        <f t="shared" si="6"/>
        <v>0.164959928762244</v>
      </c>
      <c r="S14" s="11">
        <f t="shared" si="7"/>
        <v>0.12555654496883348</v>
      </c>
    </row>
    <row r="15" spans="1:19" ht="12" customHeight="1" x14ac:dyDescent="0.25">
      <c r="A15" s="66">
        <v>2</v>
      </c>
      <c r="B15" s="66">
        <v>1191</v>
      </c>
      <c r="C15" s="66">
        <v>5440</v>
      </c>
      <c r="D15" s="68"/>
      <c r="E15" s="68"/>
      <c r="F15" s="67">
        <v>1.2E-2</v>
      </c>
      <c r="G15" s="68"/>
      <c r="H15" s="67">
        <v>2.4E-2</v>
      </c>
      <c r="I15" s="68"/>
      <c r="J15" s="68"/>
      <c r="K15" s="67">
        <v>3.5000000000000003E-2</v>
      </c>
      <c r="L15" s="15" t="str">
        <f t="shared" si="0"/>
        <v>11915440</v>
      </c>
      <c r="M15" s="14">
        <f t="shared" si="1"/>
        <v>0</v>
      </c>
      <c r="N15" s="6">
        <f t="shared" si="2"/>
        <v>0</v>
      </c>
      <c r="O15" s="6">
        <f t="shared" si="3"/>
        <v>0.3428571428571428</v>
      </c>
      <c r="P15" s="6">
        <f t="shared" si="4"/>
        <v>0</v>
      </c>
      <c r="Q15" s="6">
        <f t="shared" si="5"/>
        <v>0.68571428571428561</v>
      </c>
      <c r="R15" s="6">
        <f t="shared" si="6"/>
        <v>0</v>
      </c>
      <c r="S15" s="11">
        <f t="shared" si="7"/>
        <v>0</v>
      </c>
    </row>
    <row r="16" spans="1:19" ht="12" customHeight="1" x14ac:dyDescent="0.25">
      <c r="A16" s="66">
        <v>2</v>
      </c>
      <c r="B16" s="66">
        <v>1191</v>
      </c>
      <c r="C16" s="66">
        <v>5917</v>
      </c>
      <c r="D16" s="67">
        <v>0.30599999999999999</v>
      </c>
      <c r="E16" s="67">
        <v>0.68200000000000005</v>
      </c>
      <c r="F16" s="67">
        <v>1.282</v>
      </c>
      <c r="G16" s="67">
        <v>9.4E-2</v>
      </c>
      <c r="H16" s="67">
        <v>0.623</v>
      </c>
      <c r="I16" s="67">
        <v>0.68200000000000005</v>
      </c>
      <c r="J16" s="68"/>
      <c r="K16" s="67">
        <v>3.669</v>
      </c>
      <c r="L16" s="15" t="str">
        <f t="shared" si="0"/>
        <v>11915917</v>
      </c>
      <c r="M16" s="14">
        <f t="shared" si="1"/>
        <v>8.3401471790678652E-2</v>
      </c>
      <c r="N16" s="6">
        <f t="shared" si="2"/>
        <v>0.18588171163804854</v>
      </c>
      <c r="O16" s="6">
        <f t="shared" si="3"/>
        <v>0.34941400926683019</v>
      </c>
      <c r="P16" s="6">
        <f t="shared" si="4"/>
        <v>2.5620059961842464E-2</v>
      </c>
      <c r="Q16" s="6">
        <f t="shared" si="5"/>
        <v>0.16980103570455166</v>
      </c>
      <c r="R16" s="6">
        <f t="shared" si="6"/>
        <v>0.18588171163804854</v>
      </c>
      <c r="S16" s="11">
        <f t="shared" si="7"/>
        <v>0</v>
      </c>
    </row>
    <row r="17" spans="1:19" ht="12" customHeight="1" x14ac:dyDescent="0.25">
      <c r="A17" s="66">
        <v>2</v>
      </c>
      <c r="B17" s="66">
        <v>1192</v>
      </c>
      <c r="C17" s="66">
        <v>1110</v>
      </c>
      <c r="D17" s="68"/>
      <c r="E17" s="67">
        <v>4.5860000000000003</v>
      </c>
      <c r="F17" s="68"/>
      <c r="G17" s="67">
        <v>0.76400000000000001</v>
      </c>
      <c r="H17" s="68"/>
      <c r="I17" s="68"/>
      <c r="J17" s="68"/>
      <c r="K17" s="67">
        <v>5.351</v>
      </c>
      <c r="L17" s="15" t="str">
        <f t="shared" si="0"/>
        <v>11921110</v>
      </c>
      <c r="M17" s="14">
        <f t="shared" si="1"/>
        <v>0</v>
      </c>
      <c r="N17" s="6">
        <f t="shared" si="2"/>
        <v>0.85703606802466836</v>
      </c>
      <c r="O17" s="6">
        <f t="shared" si="3"/>
        <v>0</v>
      </c>
      <c r="P17" s="6">
        <f t="shared" si="4"/>
        <v>0.14277705101850122</v>
      </c>
      <c r="Q17" s="6">
        <f t="shared" si="5"/>
        <v>0</v>
      </c>
      <c r="R17" s="6">
        <f t="shared" si="6"/>
        <v>0</v>
      </c>
      <c r="S17" s="11">
        <f t="shared" si="7"/>
        <v>0</v>
      </c>
    </row>
    <row r="18" spans="1:19" ht="12" customHeight="1" x14ac:dyDescent="0.25">
      <c r="A18" s="66">
        <v>2</v>
      </c>
      <c r="B18" s="66">
        <v>1192</v>
      </c>
      <c r="C18" s="66">
        <v>3075</v>
      </c>
      <c r="D18" s="67">
        <v>2.4E-2</v>
      </c>
      <c r="E18" s="68"/>
      <c r="F18" s="67">
        <v>3.5000000000000003E-2</v>
      </c>
      <c r="G18" s="67">
        <v>9.4E-2</v>
      </c>
      <c r="H18" s="67">
        <v>8.2000000000000003E-2</v>
      </c>
      <c r="I18" s="68"/>
      <c r="J18" s="68"/>
      <c r="K18" s="67">
        <v>0.23499999999999999</v>
      </c>
      <c r="L18" s="15" t="str">
        <f t="shared" si="0"/>
        <v>11923075</v>
      </c>
      <c r="M18" s="14">
        <f t="shared" si="1"/>
        <v>0.10212765957446809</v>
      </c>
      <c r="N18" s="6">
        <f t="shared" si="2"/>
        <v>0</v>
      </c>
      <c r="O18" s="6">
        <f t="shared" si="3"/>
        <v>0.14893617021276598</v>
      </c>
      <c r="P18" s="6">
        <f t="shared" si="4"/>
        <v>0.4</v>
      </c>
      <c r="Q18" s="6">
        <f t="shared" si="5"/>
        <v>0.34893617021276602</v>
      </c>
      <c r="R18" s="6">
        <f t="shared" si="6"/>
        <v>0</v>
      </c>
      <c r="S18" s="11">
        <f t="shared" si="7"/>
        <v>0</v>
      </c>
    </row>
    <row r="19" spans="1:19" ht="12" customHeight="1" x14ac:dyDescent="0.25">
      <c r="A19" s="66">
        <v>2</v>
      </c>
      <c r="B19" s="66">
        <v>1192</v>
      </c>
      <c r="C19" s="66">
        <v>3595</v>
      </c>
      <c r="D19" s="68"/>
      <c r="E19" s="67">
        <v>0.247</v>
      </c>
      <c r="F19" s="67">
        <v>0.72899999999999998</v>
      </c>
      <c r="G19" s="67">
        <v>0.21199999999999999</v>
      </c>
      <c r="H19" s="67">
        <v>0.29399999999999998</v>
      </c>
      <c r="I19" s="67">
        <v>0.38800000000000001</v>
      </c>
      <c r="J19" s="68"/>
      <c r="K19" s="67">
        <v>1.87</v>
      </c>
      <c r="L19" s="15" t="str">
        <f t="shared" si="0"/>
        <v>11923595</v>
      </c>
      <c r="M19" s="14">
        <f t="shared" si="1"/>
        <v>0</v>
      </c>
      <c r="N19" s="6">
        <f t="shared" si="2"/>
        <v>0.1320855614973262</v>
      </c>
      <c r="O19" s="6">
        <f t="shared" si="3"/>
        <v>0.38983957219251336</v>
      </c>
      <c r="P19" s="6">
        <f t="shared" si="4"/>
        <v>0.11336898395721924</v>
      </c>
      <c r="Q19" s="6">
        <f t="shared" si="5"/>
        <v>0.15721925133689837</v>
      </c>
      <c r="R19" s="6">
        <f t="shared" si="6"/>
        <v>0.20748663101604278</v>
      </c>
      <c r="S19" s="11">
        <f t="shared" si="7"/>
        <v>0</v>
      </c>
    </row>
    <row r="20" spans="1:19" ht="12" customHeight="1" x14ac:dyDescent="0.25">
      <c r="A20" s="66">
        <v>2</v>
      </c>
      <c r="B20" s="66">
        <v>1192</v>
      </c>
      <c r="C20" s="66">
        <v>5917</v>
      </c>
      <c r="D20" s="67">
        <v>0.30599999999999999</v>
      </c>
      <c r="E20" s="67">
        <v>0.77600000000000002</v>
      </c>
      <c r="F20" s="67">
        <v>1.2</v>
      </c>
      <c r="G20" s="67">
        <v>0.29399999999999998</v>
      </c>
      <c r="H20" s="67">
        <v>0.83499999999999996</v>
      </c>
      <c r="I20" s="67">
        <v>0.6</v>
      </c>
      <c r="J20" s="68"/>
      <c r="K20" s="67">
        <v>4.01</v>
      </c>
      <c r="L20" s="15" t="str">
        <f t="shared" si="0"/>
        <v>11925917</v>
      </c>
      <c r="M20" s="14">
        <f t="shared" si="1"/>
        <v>7.6309226932668325E-2</v>
      </c>
      <c r="N20" s="6">
        <f t="shared" si="2"/>
        <v>0.19351620947630924</v>
      </c>
      <c r="O20" s="6">
        <f t="shared" si="3"/>
        <v>0.29925187032418954</v>
      </c>
      <c r="P20" s="6">
        <f t="shared" si="4"/>
        <v>7.3316708229426431E-2</v>
      </c>
      <c r="Q20" s="6">
        <f t="shared" si="5"/>
        <v>0.2082294264339152</v>
      </c>
      <c r="R20" s="6">
        <f t="shared" si="6"/>
        <v>0.14962593516209477</v>
      </c>
      <c r="S20" s="11">
        <f t="shared" si="7"/>
        <v>0</v>
      </c>
    </row>
    <row r="21" spans="1:19" ht="12" customHeight="1" x14ac:dyDescent="0.25">
      <c r="A21" s="66">
        <v>2</v>
      </c>
      <c r="B21" s="66">
        <v>1269</v>
      </c>
      <c r="C21" s="66">
        <v>1074</v>
      </c>
      <c r="D21" s="67">
        <v>0.48399999999999999</v>
      </c>
      <c r="E21" s="68"/>
      <c r="F21" s="67">
        <v>0.48699999999999999</v>
      </c>
      <c r="G21" s="67">
        <v>0.311</v>
      </c>
      <c r="H21" s="67">
        <v>0.32100000000000001</v>
      </c>
      <c r="I21" s="67">
        <v>0.61399999999999999</v>
      </c>
      <c r="J21" s="67">
        <v>1.2E-2</v>
      </c>
      <c r="K21" s="67">
        <v>2.23</v>
      </c>
      <c r="L21" s="15" t="str">
        <f t="shared" si="0"/>
        <v>12691074</v>
      </c>
      <c r="M21" s="14">
        <f t="shared" si="1"/>
        <v>0.21704035874439462</v>
      </c>
      <c r="N21" s="6">
        <f t="shared" si="2"/>
        <v>0</v>
      </c>
      <c r="O21" s="6">
        <f t="shared" si="3"/>
        <v>0.21838565022421524</v>
      </c>
      <c r="P21" s="6">
        <f t="shared" si="4"/>
        <v>0.13946188340807175</v>
      </c>
      <c r="Q21" s="6">
        <f t="shared" si="5"/>
        <v>0.14394618834080719</v>
      </c>
      <c r="R21" s="6">
        <f t="shared" si="6"/>
        <v>0.27533632286995513</v>
      </c>
      <c r="S21" s="11">
        <f t="shared" si="7"/>
        <v>5.3811659192825115E-3</v>
      </c>
    </row>
    <row r="22" spans="1:19" ht="12" customHeight="1" x14ac:dyDescent="0.25">
      <c r="A22" s="66">
        <v>2</v>
      </c>
      <c r="B22" s="66">
        <v>1269</v>
      </c>
      <c r="C22" s="66">
        <v>3075</v>
      </c>
      <c r="D22" s="67">
        <v>0.105</v>
      </c>
      <c r="E22" s="67">
        <v>6.8000000000000005E-2</v>
      </c>
      <c r="F22" s="67">
        <v>0.13600000000000001</v>
      </c>
      <c r="G22" s="67">
        <v>0.123</v>
      </c>
      <c r="H22" s="67">
        <v>0.28999999999999998</v>
      </c>
      <c r="I22" s="68"/>
      <c r="J22" s="68"/>
      <c r="K22" s="67">
        <v>0.72199999999999998</v>
      </c>
      <c r="L22" s="15" t="str">
        <f t="shared" si="0"/>
        <v>12693075</v>
      </c>
      <c r="M22" s="14">
        <f t="shared" si="1"/>
        <v>0.14542936288088643</v>
      </c>
      <c r="N22" s="6">
        <f t="shared" si="2"/>
        <v>9.418282548476456E-2</v>
      </c>
      <c r="O22" s="6">
        <f t="shared" si="3"/>
        <v>0.18836565096952912</v>
      </c>
      <c r="P22" s="6">
        <f t="shared" si="4"/>
        <v>0.17036011080332411</v>
      </c>
      <c r="Q22" s="6">
        <f t="shared" si="5"/>
        <v>0.40166204986149584</v>
      </c>
      <c r="R22" s="6">
        <f t="shared" si="6"/>
        <v>0</v>
      </c>
      <c r="S22" s="11">
        <f t="shared" si="7"/>
        <v>0</v>
      </c>
    </row>
    <row r="23" spans="1:19" ht="12" customHeight="1" x14ac:dyDescent="0.25">
      <c r="A23" s="66">
        <v>2</v>
      </c>
      <c r="B23" s="66">
        <v>1269</v>
      </c>
      <c r="C23" s="66">
        <v>5917</v>
      </c>
      <c r="D23" s="67">
        <v>0.38200000000000001</v>
      </c>
      <c r="E23" s="67">
        <v>0.318</v>
      </c>
      <c r="F23" s="67">
        <v>1.073</v>
      </c>
      <c r="G23" s="67">
        <v>0.21</v>
      </c>
      <c r="H23" s="67">
        <v>0.623</v>
      </c>
      <c r="I23" s="67">
        <v>0.54</v>
      </c>
      <c r="J23" s="68"/>
      <c r="K23" s="67">
        <v>3.1459999999999999</v>
      </c>
      <c r="L23" s="15" t="str">
        <f t="shared" si="0"/>
        <v>12695917</v>
      </c>
      <c r="M23" s="14">
        <f t="shared" si="1"/>
        <v>0.12142403051493961</v>
      </c>
      <c r="N23" s="6">
        <f t="shared" si="2"/>
        <v>0.10108073744437382</v>
      </c>
      <c r="O23" s="6">
        <f t="shared" si="3"/>
        <v>0.34106802288620469</v>
      </c>
      <c r="P23" s="6">
        <f t="shared" si="4"/>
        <v>6.675143038779402E-2</v>
      </c>
      <c r="Q23" s="6">
        <f t="shared" si="5"/>
        <v>0.19802924348378895</v>
      </c>
      <c r="R23" s="6">
        <f t="shared" si="6"/>
        <v>0.17164653528289894</v>
      </c>
      <c r="S23" s="11">
        <f t="shared" si="7"/>
        <v>0</v>
      </c>
    </row>
    <row r="24" spans="1:19" ht="12" customHeight="1" x14ac:dyDescent="0.25">
      <c r="A24" s="66">
        <v>2</v>
      </c>
      <c r="B24" s="66">
        <v>1369</v>
      </c>
      <c r="C24" s="66">
        <v>1110</v>
      </c>
      <c r="D24" s="68"/>
      <c r="E24" s="67">
        <v>2.5659999999999998</v>
      </c>
      <c r="F24" s="68"/>
      <c r="G24" s="67">
        <v>1.2829999999999999</v>
      </c>
      <c r="H24" s="68"/>
      <c r="I24" s="68"/>
      <c r="J24" s="67">
        <v>1.4999999999999999E-2</v>
      </c>
      <c r="K24" s="67">
        <v>3.8639999999999999</v>
      </c>
      <c r="L24" s="15" t="str">
        <f t="shared" si="0"/>
        <v>13691110</v>
      </c>
      <c r="M24" s="14">
        <f t="shared" si="1"/>
        <v>0</v>
      </c>
      <c r="N24" s="6">
        <f t="shared" si="2"/>
        <v>0.66407867494824013</v>
      </c>
      <c r="O24" s="6">
        <f t="shared" si="3"/>
        <v>0</v>
      </c>
      <c r="P24" s="6">
        <f t="shared" si="4"/>
        <v>0.33203933747412007</v>
      </c>
      <c r="Q24" s="6">
        <f t="shared" si="5"/>
        <v>0</v>
      </c>
      <c r="R24" s="6">
        <f t="shared" si="6"/>
        <v>0</v>
      </c>
      <c r="S24" s="11">
        <f t="shared" si="7"/>
        <v>3.8819875776397515E-3</v>
      </c>
    </row>
    <row r="25" spans="1:19" ht="12" customHeight="1" x14ac:dyDescent="0.25">
      <c r="A25" s="66">
        <v>2</v>
      </c>
      <c r="B25" s="66">
        <v>1369</v>
      </c>
      <c r="C25" s="66">
        <v>3075</v>
      </c>
      <c r="D25" s="67">
        <v>7.3999999999999996E-2</v>
      </c>
      <c r="E25" s="67">
        <v>5.6000000000000001E-2</v>
      </c>
      <c r="F25" s="67">
        <v>5.6000000000000001E-2</v>
      </c>
      <c r="G25" s="67">
        <v>6.8000000000000005E-2</v>
      </c>
      <c r="H25" s="67">
        <v>0.21</v>
      </c>
      <c r="I25" s="68"/>
      <c r="J25" s="68"/>
      <c r="K25" s="67">
        <v>0.46300000000000002</v>
      </c>
      <c r="L25" s="15" t="str">
        <f t="shared" si="0"/>
        <v>13693075</v>
      </c>
      <c r="M25" s="14">
        <f t="shared" si="1"/>
        <v>0.15982721382289417</v>
      </c>
      <c r="N25" s="6">
        <f t="shared" si="2"/>
        <v>0.12095032397408206</v>
      </c>
      <c r="O25" s="6">
        <f t="shared" si="3"/>
        <v>0.12095032397408206</v>
      </c>
      <c r="P25" s="6">
        <f t="shared" si="4"/>
        <v>0.14686825053995681</v>
      </c>
      <c r="Q25" s="6">
        <f t="shared" si="5"/>
        <v>0.45356371490280772</v>
      </c>
      <c r="R25" s="6">
        <f t="shared" si="6"/>
        <v>0</v>
      </c>
      <c r="S25" s="11">
        <f t="shared" si="7"/>
        <v>0</v>
      </c>
    </row>
    <row r="26" spans="1:19" ht="12" customHeight="1" x14ac:dyDescent="0.25">
      <c r="A26" s="66">
        <v>2</v>
      </c>
      <c r="B26" s="66">
        <v>1369</v>
      </c>
      <c r="C26" s="66">
        <v>5917</v>
      </c>
      <c r="D26" s="67">
        <v>0.32700000000000001</v>
      </c>
      <c r="E26" s="67">
        <v>0.21</v>
      </c>
      <c r="F26" s="67">
        <v>0.83599999999999997</v>
      </c>
      <c r="G26" s="67">
        <v>0.114</v>
      </c>
      <c r="H26" s="67">
        <v>0.64100000000000001</v>
      </c>
      <c r="I26" s="67">
        <v>0.64800000000000002</v>
      </c>
      <c r="J26" s="68"/>
      <c r="K26" s="67">
        <v>2.7759999999999998</v>
      </c>
      <c r="L26" s="15" t="str">
        <f t="shared" si="0"/>
        <v>13695917</v>
      </c>
      <c r="M26" s="14">
        <f t="shared" si="1"/>
        <v>0.11779538904899137</v>
      </c>
      <c r="N26" s="6">
        <f t="shared" si="2"/>
        <v>7.5648414985590787E-2</v>
      </c>
      <c r="O26" s="6">
        <f t="shared" si="3"/>
        <v>0.30115273775216139</v>
      </c>
      <c r="P26" s="6">
        <f t="shared" si="4"/>
        <v>4.1066282420749285E-2</v>
      </c>
      <c r="Q26" s="6">
        <f t="shared" si="5"/>
        <v>0.23090778097982712</v>
      </c>
      <c r="R26" s="6">
        <f t="shared" si="6"/>
        <v>0.23342939481268013</v>
      </c>
      <c r="S26" s="11">
        <f t="shared" si="7"/>
        <v>0</v>
      </c>
    </row>
    <row r="27" spans="1:19" ht="12" customHeight="1" x14ac:dyDescent="0.25">
      <c r="A27" s="66">
        <v>2</v>
      </c>
      <c r="B27" s="66">
        <v>145</v>
      </c>
      <c r="C27" s="66">
        <v>1074</v>
      </c>
      <c r="D27" s="67">
        <v>7.6999999999999999E-2</v>
      </c>
      <c r="E27" s="68"/>
      <c r="F27" s="67">
        <v>0.08</v>
      </c>
      <c r="G27" s="67">
        <v>6.2E-2</v>
      </c>
      <c r="H27" s="67">
        <v>3.6999999999999998E-2</v>
      </c>
      <c r="I27" s="67">
        <v>5.1999999999999998E-2</v>
      </c>
      <c r="J27" s="68"/>
      <c r="K27" s="67">
        <v>0.308</v>
      </c>
      <c r="L27" s="15" t="str">
        <f t="shared" si="0"/>
        <v>1451074</v>
      </c>
      <c r="M27" s="14">
        <f t="shared" si="1"/>
        <v>0.25</v>
      </c>
      <c r="N27" s="6">
        <f t="shared" si="2"/>
        <v>0</v>
      </c>
      <c r="O27" s="6">
        <f t="shared" si="3"/>
        <v>0.25974025974025977</v>
      </c>
      <c r="P27" s="6">
        <f t="shared" si="4"/>
        <v>0.20129870129870131</v>
      </c>
      <c r="Q27" s="6">
        <f t="shared" si="5"/>
        <v>0.12012987012987013</v>
      </c>
      <c r="R27" s="6">
        <f t="shared" si="6"/>
        <v>0.16883116883116883</v>
      </c>
      <c r="S27" s="11">
        <f t="shared" si="7"/>
        <v>0</v>
      </c>
    </row>
    <row r="28" spans="1:19" ht="12" customHeight="1" x14ac:dyDescent="0.25">
      <c r="A28" s="66">
        <v>2</v>
      </c>
      <c r="B28" s="66">
        <v>145</v>
      </c>
      <c r="C28" s="66">
        <v>5917</v>
      </c>
      <c r="D28" s="67">
        <v>1.4999999999999999E-2</v>
      </c>
      <c r="E28" s="67">
        <v>0.255</v>
      </c>
      <c r="F28" s="67">
        <v>0.114</v>
      </c>
      <c r="G28" s="67">
        <v>0.218</v>
      </c>
      <c r="H28" s="67">
        <v>8.5999999999999993E-2</v>
      </c>
      <c r="I28" s="67">
        <v>0.114</v>
      </c>
      <c r="J28" s="68"/>
      <c r="K28" s="67">
        <v>0.80300000000000005</v>
      </c>
      <c r="L28" s="15" t="str">
        <f t="shared" si="0"/>
        <v>1455917</v>
      </c>
      <c r="M28" s="14">
        <f t="shared" si="1"/>
        <v>1.86799501867995E-2</v>
      </c>
      <c r="N28" s="6">
        <f t="shared" si="2"/>
        <v>0.31755915317559152</v>
      </c>
      <c r="O28" s="6">
        <f t="shared" si="3"/>
        <v>0.1419676214196762</v>
      </c>
      <c r="P28" s="6">
        <f t="shared" si="4"/>
        <v>0.2714819427148194</v>
      </c>
      <c r="Q28" s="6">
        <f t="shared" si="5"/>
        <v>0.10709838107098379</v>
      </c>
      <c r="R28" s="6">
        <f t="shared" si="6"/>
        <v>0.1419676214196762</v>
      </c>
      <c r="S28" s="11">
        <f t="shared" si="7"/>
        <v>0</v>
      </c>
    </row>
    <row r="29" spans="1:19" ht="12" customHeight="1" x14ac:dyDescent="0.25">
      <c r="A29" s="66">
        <v>2</v>
      </c>
      <c r="B29" s="66">
        <v>1594</v>
      </c>
      <c r="C29" s="66">
        <v>1074</v>
      </c>
      <c r="D29" s="67">
        <v>0.10299999999999999</v>
      </c>
      <c r="E29" s="68"/>
      <c r="F29" s="67">
        <v>3.6999999999999998E-2</v>
      </c>
      <c r="G29" s="67">
        <v>0.01</v>
      </c>
      <c r="H29" s="67">
        <v>0.02</v>
      </c>
      <c r="I29" s="67">
        <v>1.7000000000000001E-2</v>
      </c>
      <c r="J29" s="68"/>
      <c r="K29" s="67">
        <v>0.187</v>
      </c>
      <c r="L29" s="15" t="str">
        <f t="shared" si="0"/>
        <v>15941074</v>
      </c>
      <c r="M29" s="14">
        <f t="shared" si="1"/>
        <v>0.55080213903743314</v>
      </c>
      <c r="N29" s="6">
        <f t="shared" si="2"/>
        <v>0</v>
      </c>
      <c r="O29" s="6">
        <f t="shared" si="3"/>
        <v>0.19786096256684491</v>
      </c>
      <c r="P29" s="6">
        <f t="shared" si="4"/>
        <v>5.3475935828877004E-2</v>
      </c>
      <c r="Q29" s="6">
        <f t="shared" si="5"/>
        <v>0.10695187165775401</v>
      </c>
      <c r="R29" s="6">
        <f t="shared" si="6"/>
        <v>9.0909090909090912E-2</v>
      </c>
      <c r="S29" s="11">
        <f t="shared" si="7"/>
        <v>0</v>
      </c>
    </row>
    <row r="30" spans="1:19" ht="12" customHeight="1" x14ac:dyDescent="0.25">
      <c r="A30" s="66">
        <v>2</v>
      </c>
      <c r="B30" s="66">
        <v>1594</v>
      </c>
      <c r="C30" s="66">
        <v>5917</v>
      </c>
      <c r="D30" s="68"/>
      <c r="E30" s="67">
        <v>0.28499999999999998</v>
      </c>
      <c r="F30" s="67">
        <v>7.3999999999999996E-2</v>
      </c>
      <c r="G30" s="68"/>
      <c r="H30" s="67">
        <v>0.28000000000000003</v>
      </c>
      <c r="I30" s="67">
        <v>0.27800000000000002</v>
      </c>
      <c r="J30" s="68"/>
      <c r="K30" s="67">
        <v>0.91800000000000004</v>
      </c>
      <c r="L30" s="15" t="str">
        <f t="shared" si="0"/>
        <v>15945917</v>
      </c>
      <c r="M30" s="14">
        <f t="shared" si="1"/>
        <v>0</v>
      </c>
      <c r="N30" s="6">
        <f t="shared" si="2"/>
        <v>0.31045751633986923</v>
      </c>
      <c r="O30" s="6">
        <f t="shared" si="3"/>
        <v>8.0610021786492361E-2</v>
      </c>
      <c r="P30" s="6">
        <f t="shared" si="4"/>
        <v>0</v>
      </c>
      <c r="Q30" s="6">
        <f t="shared" si="5"/>
        <v>0.30501089324618735</v>
      </c>
      <c r="R30" s="6">
        <f t="shared" si="6"/>
        <v>0.30283224400871461</v>
      </c>
      <c r="S30" s="11">
        <f t="shared" si="7"/>
        <v>0</v>
      </c>
    </row>
    <row r="31" spans="1:19" ht="12" customHeight="1" x14ac:dyDescent="0.25">
      <c r="A31" s="66">
        <v>2</v>
      </c>
      <c r="B31" s="66">
        <v>2059</v>
      </c>
      <c r="C31" s="66">
        <v>5917</v>
      </c>
      <c r="D31" s="67">
        <v>1.2E-2</v>
      </c>
      <c r="E31" s="67">
        <v>7.0999999999999994E-2</v>
      </c>
      <c r="F31" s="67">
        <v>2.4E-2</v>
      </c>
      <c r="G31" s="67">
        <v>1.2E-2</v>
      </c>
      <c r="H31" s="67">
        <v>3.5000000000000003E-2</v>
      </c>
      <c r="I31" s="67">
        <v>2.4E-2</v>
      </c>
      <c r="J31" s="68"/>
      <c r="K31" s="67">
        <v>0.17599999999999999</v>
      </c>
      <c r="L31" s="15" t="str">
        <f t="shared" si="0"/>
        <v>20595917</v>
      </c>
      <c r="M31" s="14">
        <f t="shared" si="1"/>
        <v>6.8181818181818191E-2</v>
      </c>
      <c r="N31" s="6">
        <f t="shared" si="2"/>
        <v>0.40340909090909088</v>
      </c>
      <c r="O31" s="6">
        <f t="shared" si="3"/>
        <v>0.13636363636363638</v>
      </c>
      <c r="P31" s="6">
        <f t="shared" si="4"/>
        <v>6.8181818181818191E-2</v>
      </c>
      <c r="Q31" s="6">
        <f t="shared" si="5"/>
        <v>0.19886363636363638</v>
      </c>
      <c r="R31" s="6">
        <f t="shared" si="6"/>
        <v>0.13636363636363638</v>
      </c>
      <c r="S31" s="11">
        <f t="shared" si="7"/>
        <v>0</v>
      </c>
    </row>
    <row r="32" spans="1:19" ht="12" customHeight="1" x14ac:dyDescent="0.25">
      <c r="A32" s="66">
        <v>2</v>
      </c>
      <c r="B32" s="66">
        <v>2456</v>
      </c>
      <c r="C32" s="66">
        <v>1074</v>
      </c>
      <c r="D32" s="67">
        <v>0.73099999999999998</v>
      </c>
      <c r="E32" s="68"/>
      <c r="F32" s="67">
        <v>0.82399999999999995</v>
      </c>
      <c r="G32" s="67">
        <v>0.42899999999999999</v>
      </c>
      <c r="H32" s="67">
        <v>0.41799999999999998</v>
      </c>
      <c r="I32" s="67">
        <v>0.53400000000000003</v>
      </c>
      <c r="J32" s="68"/>
      <c r="K32" s="67">
        <v>2.9350000000000001</v>
      </c>
      <c r="L32" s="15" t="str">
        <f t="shared" si="0"/>
        <v>24561074</v>
      </c>
      <c r="M32" s="14">
        <f t="shared" si="1"/>
        <v>0.24906303236797273</v>
      </c>
      <c r="N32" s="6">
        <f t="shared" si="2"/>
        <v>0</v>
      </c>
      <c r="O32" s="6">
        <f t="shared" si="3"/>
        <v>0.28074957410562179</v>
      </c>
      <c r="P32" s="6">
        <f t="shared" si="4"/>
        <v>0.14616695059625212</v>
      </c>
      <c r="Q32" s="6">
        <f t="shared" si="5"/>
        <v>0.14241908006814311</v>
      </c>
      <c r="R32" s="6">
        <f t="shared" si="6"/>
        <v>0.18194207836456561</v>
      </c>
      <c r="S32" s="11">
        <f t="shared" si="7"/>
        <v>0</v>
      </c>
    </row>
    <row r="33" spans="1:19" ht="12" customHeight="1" x14ac:dyDescent="0.25">
      <c r="A33" s="66">
        <v>2</v>
      </c>
      <c r="B33" s="66">
        <v>2456</v>
      </c>
      <c r="C33" s="66">
        <v>2882</v>
      </c>
      <c r="D33" s="68"/>
      <c r="E33" s="68"/>
      <c r="F33" s="67">
        <v>0.55700000000000005</v>
      </c>
      <c r="G33" s="67">
        <v>1.2529999999999999</v>
      </c>
      <c r="H33" s="68"/>
      <c r="I33" s="67">
        <v>3.109</v>
      </c>
      <c r="J33" s="67">
        <v>0.27800000000000002</v>
      </c>
      <c r="K33" s="67">
        <v>5.1970000000000001</v>
      </c>
      <c r="L33" s="15" t="str">
        <f t="shared" si="0"/>
        <v>24562882</v>
      </c>
      <c r="M33" s="14">
        <f t="shared" si="1"/>
        <v>0</v>
      </c>
      <c r="N33" s="6">
        <f t="shared" si="2"/>
        <v>0</v>
      </c>
      <c r="O33" s="6">
        <f t="shared" si="3"/>
        <v>0.10717721762555321</v>
      </c>
      <c r="P33" s="6">
        <f t="shared" si="4"/>
        <v>0.24110063498172021</v>
      </c>
      <c r="Q33" s="6">
        <f t="shared" si="5"/>
        <v>0</v>
      </c>
      <c r="R33" s="6">
        <f t="shared" si="6"/>
        <v>0.59822974793149897</v>
      </c>
      <c r="S33" s="11">
        <f t="shared" si="7"/>
        <v>5.3492399461227635E-2</v>
      </c>
    </row>
    <row r="34" spans="1:19" ht="12" customHeight="1" x14ac:dyDescent="0.25">
      <c r="A34" s="66">
        <v>2</v>
      </c>
      <c r="B34" s="66">
        <v>2456</v>
      </c>
      <c r="C34" s="66">
        <v>3075</v>
      </c>
      <c r="D34" s="67">
        <v>0.13900000000000001</v>
      </c>
      <c r="E34" s="67">
        <v>0.13900000000000001</v>
      </c>
      <c r="F34" s="67">
        <v>0.16200000000000001</v>
      </c>
      <c r="G34" s="67">
        <v>9.2999999999999999E-2</v>
      </c>
      <c r="H34" s="67">
        <v>0.56799999999999995</v>
      </c>
      <c r="I34" s="68"/>
      <c r="J34" s="68"/>
      <c r="K34" s="67">
        <v>1.1020000000000001</v>
      </c>
      <c r="L34" s="15" t="str">
        <f t="shared" si="0"/>
        <v>24563075</v>
      </c>
      <c r="M34" s="14">
        <f t="shared" si="1"/>
        <v>0.12613430127041741</v>
      </c>
      <c r="N34" s="6">
        <f t="shared" si="2"/>
        <v>0.12613430127041741</v>
      </c>
      <c r="O34" s="6">
        <f t="shared" si="3"/>
        <v>0.14700544464609799</v>
      </c>
      <c r="P34" s="6">
        <f t="shared" si="4"/>
        <v>8.4392014519056258E-2</v>
      </c>
      <c r="Q34" s="6">
        <f t="shared" si="5"/>
        <v>0.51542649727767686</v>
      </c>
      <c r="R34" s="6">
        <f t="shared" si="6"/>
        <v>0</v>
      </c>
      <c r="S34" s="11">
        <f t="shared" si="7"/>
        <v>0</v>
      </c>
    </row>
    <row r="35" spans="1:19" ht="12" customHeight="1" x14ac:dyDescent="0.25">
      <c r="A35" s="66">
        <v>2</v>
      </c>
      <c r="B35" s="66">
        <v>2456</v>
      </c>
      <c r="C35" s="66">
        <v>3595</v>
      </c>
      <c r="D35" s="67">
        <v>0.27800000000000002</v>
      </c>
      <c r="E35" s="67">
        <v>0.38300000000000001</v>
      </c>
      <c r="F35" s="67">
        <v>0.53400000000000003</v>
      </c>
      <c r="G35" s="67">
        <v>0.42899999999999999</v>
      </c>
      <c r="H35" s="67">
        <v>1.137</v>
      </c>
      <c r="I35" s="67">
        <v>0.65</v>
      </c>
      <c r="J35" s="67">
        <v>1.1719999999999999</v>
      </c>
      <c r="K35" s="67">
        <v>4.5819999999999999</v>
      </c>
      <c r="L35" s="15" t="str">
        <f t="shared" si="0"/>
        <v>24563595</v>
      </c>
      <c r="M35" s="14">
        <f t="shared" si="1"/>
        <v>6.0672195547795731E-2</v>
      </c>
      <c r="N35" s="6">
        <f t="shared" si="2"/>
        <v>8.3587952859013534E-2</v>
      </c>
      <c r="O35" s="6">
        <f t="shared" si="3"/>
        <v>0.11654299432562201</v>
      </c>
      <c r="P35" s="6">
        <f t="shared" si="4"/>
        <v>9.3627237014404188E-2</v>
      </c>
      <c r="Q35" s="6">
        <f t="shared" si="5"/>
        <v>0.24814491488432999</v>
      </c>
      <c r="R35" s="6">
        <f t="shared" si="6"/>
        <v>0.14185945002182454</v>
      </c>
      <c r="S35" s="11">
        <f t="shared" si="7"/>
        <v>0.25578350065473593</v>
      </c>
    </row>
    <row r="36" spans="1:19" ht="12" customHeight="1" x14ac:dyDescent="0.25">
      <c r="A36" s="66">
        <v>2</v>
      </c>
      <c r="B36" s="66">
        <v>2456</v>
      </c>
      <c r="C36" s="66">
        <v>4329</v>
      </c>
      <c r="D36" s="67">
        <v>0.66100000000000003</v>
      </c>
      <c r="E36" s="67">
        <v>0.16200000000000001</v>
      </c>
      <c r="F36" s="67">
        <v>0.499</v>
      </c>
      <c r="G36" s="67">
        <v>0.104</v>
      </c>
      <c r="H36" s="67">
        <v>0.754</v>
      </c>
      <c r="I36" s="67">
        <v>1.2E-2</v>
      </c>
      <c r="J36" s="68"/>
      <c r="K36" s="67">
        <v>2.1920000000000002</v>
      </c>
      <c r="L36" s="15" t="str">
        <f t="shared" si="0"/>
        <v>24564329</v>
      </c>
      <c r="M36" s="14">
        <f t="shared" si="1"/>
        <v>0.30155109489051096</v>
      </c>
      <c r="N36" s="6">
        <f t="shared" si="2"/>
        <v>7.3905109489051088E-2</v>
      </c>
      <c r="O36" s="6">
        <f t="shared" si="3"/>
        <v>0.22764598540145983</v>
      </c>
      <c r="P36" s="6">
        <f t="shared" si="4"/>
        <v>4.7445255474452552E-2</v>
      </c>
      <c r="Q36" s="6">
        <f t="shared" si="5"/>
        <v>0.34397810218978098</v>
      </c>
      <c r="R36" s="6">
        <f t="shared" si="6"/>
        <v>5.4744525547445249E-3</v>
      </c>
      <c r="S36" s="11">
        <f t="shared" si="7"/>
        <v>0</v>
      </c>
    </row>
    <row r="37" spans="1:19" ht="12" customHeight="1" x14ac:dyDescent="0.25">
      <c r="A37" s="66">
        <v>2</v>
      </c>
      <c r="B37" s="66">
        <v>2456</v>
      </c>
      <c r="C37" s="66">
        <v>5440</v>
      </c>
      <c r="D37" s="67">
        <v>8.3059999999999992</v>
      </c>
      <c r="E37" s="67">
        <v>7.25</v>
      </c>
      <c r="F37" s="67">
        <v>6.2640000000000002</v>
      </c>
      <c r="G37" s="67">
        <v>6.6580000000000004</v>
      </c>
      <c r="H37" s="67">
        <v>5.87</v>
      </c>
      <c r="I37" s="67">
        <v>15.718</v>
      </c>
      <c r="J37" s="67">
        <v>4.3040000000000003</v>
      </c>
      <c r="K37" s="67">
        <v>54.369</v>
      </c>
      <c r="L37" s="15" t="str">
        <f t="shared" si="0"/>
        <v>24565440</v>
      </c>
      <c r="M37" s="14">
        <f t="shared" si="1"/>
        <v>0.15277088046497084</v>
      </c>
      <c r="N37" s="6">
        <f t="shared" si="2"/>
        <v>0.13334804760065477</v>
      </c>
      <c r="O37" s="6">
        <f t="shared" si="3"/>
        <v>0.11521271312696574</v>
      </c>
      <c r="P37" s="6">
        <f t="shared" si="4"/>
        <v>0.12245948978278064</v>
      </c>
      <c r="Q37" s="6">
        <f t="shared" si="5"/>
        <v>0.10796593647115084</v>
      </c>
      <c r="R37" s="6">
        <f t="shared" si="6"/>
        <v>0.28909856719821958</v>
      </c>
      <c r="S37" s="11">
        <f t="shared" si="7"/>
        <v>7.9162758189409405E-2</v>
      </c>
    </row>
    <row r="38" spans="1:19" ht="12" customHeight="1" x14ac:dyDescent="0.25">
      <c r="A38" s="66">
        <v>2</v>
      </c>
      <c r="B38" s="66">
        <v>2456</v>
      </c>
      <c r="C38" s="66">
        <v>5770</v>
      </c>
      <c r="D38" s="67">
        <v>2.633</v>
      </c>
      <c r="E38" s="67">
        <v>2.4009999999999998</v>
      </c>
      <c r="F38" s="67">
        <v>2.448</v>
      </c>
      <c r="G38" s="67">
        <v>2.3660000000000001</v>
      </c>
      <c r="H38" s="67">
        <v>7.9109999999999996</v>
      </c>
      <c r="I38" s="67">
        <v>1.206</v>
      </c>
      <c r="J38" s="67">
        <v>1.8560000000000001</v>
      </c>
      <c r="K38" s="67">
        <v>20.821999999999999</v>
      </c>
      <c r="L38" s="15" t="str">
        <f t="shared" si="0"/>
        <v>24565770</v>
      </c>
      <c r="M38" s="14">
        <f t="shared" si="1"/>
        <v>0.12645279031793297</v>
      </c>
      <c r="N38" s="6">
        <f t="shared" si="2"/>
        <v>0.11531072903659591</v>
      </c>
      <c r="O38" s="6">
        <f t="shared" si="3"/>
        <v>0.11756795696859092</v>
      </c>
      <c r="P38" s="6">
        <f t="shared" si="4"/>
        <v>0.11362981461915282</v>
      </c>
      <c r="Q38" s="6">
        <f t="shared" si="5"/>
        <v>0.37993468446835077</v>
      </c>
      <c r="R38" s="6">
        <f t="shared" si="6"/>
        <v>5.791950821246758E-2</v>
      </c>
      <c r="S38" s="11">
        <f t="shared" si="7"/>
        <v>8.9136490250696393E-2</v>
      </c>
    </row>
    <row r="39" spans="1:19" ht="12" customHeight="1" x14ac:dyDescent="0.25">
      <c r="A39" s="66">
        <v>2</v>
      </c>
      <c r="B39" s="66">
        <v>2456</v>
      </c>
      <c r="C39" s="66">
        <v>5917</v>
      </c>
      <c r="D39" s="67">
        <v>1.288</v>
      </c>
      <c r="E39" s="67">
        <v>3.4569999999999999</v>
      </c>
      <c r="F39" s="67">
        <v>5.0579999999999998</v>
      </c>
      <c r="G39" s="67">
        <v>0.56799999999999995</v>
      </c>
      <c r="H39" s="67">
        <v>3.8050000000000002</v>
      </c>
      <c r="I39" s="67">
        <v>2.8420000000000001</v>
      </c>
      <c r="J39" s="68"/>
      <c r="K39" s="67">
        <v>17.016999999999999</v>
      </c>
      <c r="L39" s="15" t="str">
        <f t="shared" si="0"/>
        <v>24565917</v>
      </c>
      <c r="M39" s="14">
        <f t="shared" si="1"/>
        <v>7.5689016865487457E-2</v>
      </c>
      <c r="N39" s="6">
        <f t="shared" si="2"/>
        <v>0.20314979138508549</v>
      </c>
      <c r="O39" s="6">
        <f t="shared" si="3"/>
        <v>0.29723217958512077</v>
      </c>
      <c r="P39" s="6">
        <f t="shared" si="4"/>
        <v>3.3378386319562789E-2</v>
      </c>
      <c r="Q39" s="6">
        <f t="shared" si="5"/>
        <v>0.22359992948228244</v>
      </c>
      <c r="R39" s="6">
        <f t="shared" si="6"/>
        <v>0.16700946112710818</v>
      </c>
      <c r="S39" s="11">
        <f t="shared" si="7"/>
        <v>0</v>
      </c>
    </row>
    <row r="40" spans="1:19" ht="12" customHeight="1" x14ac:dyDescent="0.25">
      <c r="A40" s="66">
        <v>2</v>
      </c>
      <c r="B40" s="66">
        <v>2456</v>
      </c>
      <c r="C40" s="66">
        <v>6724</v>
      </c>
      <c r="D40" s="67">
        <v>7.0000000000000007E-2</v>
      </c>
      <c r="E40" s="67">
        <v>5.8000000000000003E-2</v>
      </c>
      <c r="F40" s="67">
        <v>2.3E-2</v>
      </c>
      <c r="G40" s="67">
        <v>9.2999999999999999E-2</v>
      </c>
      <c r="H40" s="68"/>
      <c r="I40" s="67">
        <v>5.8000000000000003E-2</v>
      </c>
      <c r="J40" s="68"/>
      <c r="K40" s="67">
        <v>0.30199999999999999</v>
      </c>
      <c r="L40" s="15" t="str">
        <f t="shared" si="0"/>
        <v>24566724</v>
      </c>
      <c r="M40" s="14">
        <f t="shared" si="1"/>
        <v>0.23178807947019869</v>
      </c>
      <c r="N40" s="6">
        <f t="shared" si="2"/>
        <v>0.19205298013245034</v>
      </c>
      <c r="O40" s="6">
        <f t="shared" si="3"/>
        <v>7.6158940397350994E-2</v>
      </c>
      <c r="P40" s="6">
        <f t="shared" si="4"/>
        <v>0.30794701986754969</v>
      </c>
      <c r="Q40" s="6">
        <f t="shared" si="5"/>
        <v>0</v>
      </c>
      <c r="R40" s="6">
        <f t="shared" si="6"/>
        <v>0.19205298013245034</v>
      </c>
      <c r="S40" s="11">
        <f t="shared" si="7"/>
        <v>0</v>
      </c>
    </row>
    <row r="41" spans="1:19" ht="12" customHeight="1" x14ac:dyDescent="0.25">
      <c r="A41" s="66">
        <v>2</v>
      </c>
      <c r="B41" s="66">
        <v>2457</v>
      </c>
      <c r="C41" s="66">
        <v>1074</v>
      </c>
      <c r="D41" s="67">
        <v>0.36</v>
      </c>
      <c r="E41" s="68"/>
      <c r="F41" s="67">
        <v>0.59199999999999997</v>
      </c>
      <c r="G41" s="67">
        <v>0.255</v>
      </c>
      <c r="H41" s="67">
        <v>0.26700000000000002</v>
      </c>
      <c r="I41" s="67">
        <v>0.36</v>
      </c>
      <c r="J41" s="68"/>
      <c r="K41" s="67">
        <v>1.833</v>
      </c>
      <c r="L41" s="15" t="str">
        <f t="shared" si="0"/>
        <v>24571074</v>
      </c>
      <c r="M41" s="14">
        <f t="shared" si="1"/>
        <v>0.19639934533551553</v>
      </c>
      <c r="N41" s="6">
        <f t="shared" si="2"/>
        <v>0</v>
      </c>
      <c r="O41" s="6">
        <f t="shared" si="3"/>
        <v>0.32296781232951444</v>
      </c>
      <c r="P41" s="6">
        <f t="shared" si="4"/>
        <v>0.1391162029459902</v>
      </c>
      <c r="Q41" s="6">
        <f t="shared" si="5"/>
        <v>0.14566284779050737</v>
      </c>
      <c r="R41" s="6">
        <f t="shared" si="6"/>
        <v>0.19639934533551553</v>
      </c>
      <c r="S41" s="11">
        <f t="shared" si="7"/>
        <v>0</v>
      </c>
    </row>
    <row r="42" spans="1:19" ht="12" customHeight="1" x14ac:dyDescent="0.25">
      <c r="A42" s="66">
        <v>2</v>
      </c>
      <c r="B42" s="66">
        <v>2457</v>
      </c>
      <c r="C42" s="66">
        <v>3075</v>
      </c>
      <c r="D42" s="67">
        <v>7.0000000000000007E-2</v>
      </c>
      <c r="E42" s="68"/>
      <c r="F42" s="67">
        <v>0.128</v>
      </c>
      <c r="G42" s="67">
        <v>0.11600000000000001</v>
      </c>
      <c r="H42" s="67">
        <v>0.17399999999999999</v>
      </c>
      <c r="I42" s="68"/>
      <c r="J42" s="68"/>
      <c r="K42" s="67">
        <v>0.48699999999999999</v>
      </c>
      <c r="L42" s="15" t="str">
        <f t="shared" si="0"/>
        <v>24573075</v>
      </c>
      <c r="M42" s="14">
        <f t="shared" si="1"/>
        <v>0.14373716632443534</v>
      </c>
      <c r="N42" s="6">
        <f t="shared" si="2"/>
        <v>0</v>
      </c>
      <c r="O42" s="6">
        <f t="shared" si="3"/>
        <v>0.26283367556468173</v>
      </c>
      <c r="P42" s="6">
        <f t="shared" si="4"/>
        <v>0.23819301848049282</v>
      </c>
      <c r="Q42" s="6">
        <f t="shared" si="5"/>
        <v>0.35728952772073919</v>
      </c>
      <c r="R42" s="6">
        <f t="shared" si="6"/>
        <v>0</v>
      </c>
      <c r="S42" s="11">
        <f t="shared" si="7"/>
        <v>0</v>
      </c>
    </row>
    <row r="43" spans="1:19" ht="12" customHeight="1" x14ac:dyDescent="0.25">
      <c r="A43" s="66">
        <v>2</v>
      </c>
      <c r="B43" s="66">
        <v>2457</v>
      </c>
      <c r="C43" s="66">
        <v>3595</v>
      </c>
      <c r="D43" s="67">
        <v>4.5999999999999999E-2</v>
      </c>
      <c r="E43" s="68"/>
      <c r="F43" s="67">
        <v>7.0000000000000007E-2</v>
      </c>
      <c r="G43" s="67">
        <v>2.3E-2</v>
      </c>
      <c r="H43" s="67">
        <v>7.0000000000000007E-2</v>
      </c>
      <c r="I43" s="67">
        <v>2.3E-2</v>
      </c>
      <c r="J43" s="67">
        <v>7.0000000000000007E-2</v>
      </c>
      <c r="K43" s="67">
        <v>0.30199999999999999</v>
      </c>
      <c r="L43" s="15" t="str">
        <f t="shared" si="0"/>
        <v>24573595</v>
      </c>
      <c r="M43" s="14">
        <f t="shared" si="1"/>
        <v>0.15231788079470199</v>
      </c>
      <c r="N43" s="6">
        <f t="shared" si="2"/>
        <v>0</v>
      </c>
      <c r="O43" s="6">
        <f t="shared" si="3"/>
        <v>0.23178807947019869</v>
      </c>
      <c r="P43" s="6">
        <f t="shared" si="4"/>
        <v>7.6158940397350994E-2</v>
      </c>
      <c r="Q43" s="6">
        <f t="shared" si="5"/>
        <v>0.23178807947019869</v>
      </c>
      <c r="R43" s="6">
        <f t="shared" si="6"/>
        <v>7.6158940397350994E-2</v>
      </c>
      <c r="S43" s="11">
        <f t="shared" si="7"/>
        <v>0.23178807947019869</v>
      </c>
    </row>
    <row r="44" spans="1:19" ht="12" customHeight="1" x14ac:dyDescent="0.25">
      <c r="A44" s="66">
        <v>2</v>
      </c>
      <c r="B44" s="66">
        <v>2457</v>
      </c>
      <c r="C44" s="66">
        <v>5440</v>
      </c>
      <c r="D44" s="67">
        <v>4.7210000000000001</v>
      </c>
      <c r="E44" s="67">
        <v>8.7230000000000008</v>
      </c>
      <c r="F44" s="67">
        <v>3.5840000000000001</v>
      </c>
      <c r="G44" s="67">
        <v>18.398</v>
      </c>
      <c r="H44" s="67">
        <v>4.1760000000000002</v>
      </c>
      <c r="I44" s="67">
        <v>7.76</v>
      </c>
      <c r="J44" s="67">
        <v>5.7069999999999999</v>
      </c>
      <c r="K44" s="67">
        <v>53.07</v>
      </c>
      <c r="L44" s="15" t="str">
        <f t="shared" si="0"/>
        <v>24575440</v>
      </c>
      <c r="M44" s="14">
        <f t="shared" si="1"/>
        <v>8.8957980026380251E-2</v>
      </c>
      <c r="N44" s="6">
        <f t="shared" si="2"/>
        <v>0.16436781609195403</v>
      </c>
      <c r="O44" s="6">
        <f t="shared" si="3"/>
        <v>6.7533446391558324E-2</v>
      </c>
      <c r="P44" s="6">
        <f t="shared" si="4"/>
        <v>0.3466742038816657</v>
      </c>
      <c r="Q44" s="6">
        <f t="shared" si="5"/>
        <v>7.8688524590163941E-2</v>
      </c>
      <c r="R44" s="6">
        <f t="shared" si="6"/>
        <v>0.14622197098172224</v>
      </c>
      <c r="S44" s="11">
        <f t="shared" si="7"/>
        <v>0.10753721499905784</v>
      </c>
    </row>
    <row r="45" spans="1:19" ht="12" customHeight="1" x14ac:dyDescent="0.25">
      <c r="A45" s="66">
        <v>2</v>
      </c>
      <c r="B45" s="66">
        <v>2457</v>
      </c>
      <c r="C45" s="66">
        <v>5917</v>
      </c>
      <c r="D45" s="67">
        <v>1.6359999999999999</v>
      </c>
      <c r="E45" s="67">
        <v>1.6120000000000001</v>
      </c>
      <c r="F45" s="67">
        <v>3.0390000000000001</v>
      </c>
      <c r="G45" s="67">
        <v>0.74199999999999999</v>
      </c>
      <c r="H45" s="67">
        <v>2.0529999999999999</v>
      </c>
      <c r="I45" s="67">
        <v>1.3109999999999999</v>
      </c>
      <c r="J45" s="68"/>
      <c r="K45" s="67">
        <v>10.394</v>
      </c>
      <c r="L45" s="15" t="str">
        <f t="shared" si="0"/>
        <v>24575917</v>
      </c>
      <c r="M45" s="14">
        <f t="shared" si="1"/>
        <v>0.15739849913411583</v>
      </c>
      <c r="N45" s="6">
        <f t="shared" si="2"/>
        <v>0.15508947469694054</v>
      </c>
      <c r="O45" s="6">
        <f t="shared" si="3"/>
        <v>0.29238021935732156</v>
      </c>
      <c r="P45" s="6">
        <f t="shared" si="4"/>
        <v>7.1387338849336152E-2</v>
      </c>
      <c r="Q45" s="6">
        <f t="shared" si="5"/>
        <v>0.19751779873003655</v>
      </c>
      <c r="R45" s="6">
        <f t="shared" si="6"/>
        <v>0.1261304598807004</v>
      </c>
      <c r="S45" s="11">
        <f t="shared" si="7"/>
        <v>0</v>
      </c>
    </row>
    <row r="46" spans="1:19" ht="12" customHeight="1" x14ac:dyDescent="0.25">
      <c r="A46" s="66">
        <v>2</v>
      </c>
      <c r="B46" s="66">
        <v>2957</v>
      </c>
      <c r="C46" s="66">
        <v>1074</v>
      </c>
      <c r="D46" s="67">
        <v>0.24399999999999999</v>
      </c>
      <c r="E46" s="68"/>
      <c r="F46" s="67">
        <v>0.16200000000000001</v>
      </c>
      <c r="G46" s="67">
        <v>8.1000000000000003E-2</v>
      </c>
      <c r="H46" s="67">
        <v>5.8000000000000003E-2</v>
      </c>
      <c r="I46" s="67">
        <v>8.1000000000000003E-2</v>
      </c>
      <c r="J46" s="68"/>
      <c r="K46" s="67">
        <v>0.626</v>
      </c>
      <c r="L46" s="15" t="str">
        <f t="shared" si="0"/>
        <v>29571074</v>
      </c>
      <c r="M46" s="14">
        <f t="shared" si="1"/>
        <v>0.38977635782747605</v>
      </c>
      <c r="N46" s="6">
        <f t="shared" si="2"/>
        <v>0</v>
      </c>
      <c r="O46" s="6">
        <f t="shared" si="3"/>
        <v>0.25878594249201281</v>
      </c>
      <c r="P46" s="6">
        <f t="shared" si="4"/>
        <v>0.12939297124600641</v>
      </c>
      <c r="Q46" s="6">
        <f t="shared" si="5"/>
        <v>9.2651757188498413E-2</v>
      </c>
      <c r="R46" s="6">
        <f t="shared" si="6"/>
        <v>0.12939297124600641</v>
      </c>
      <c r="S46" s="11">
        <f t="shared" si="7"/>
        <v>0</v>
      </c>
    </row>
    <row r="47" spans="1:19" ht="12" customHeight="1" x14ac:dyDescent="0.25">
      <c r="A47" s="66">
        <v>2</v>
      </c>
      <c r="B47" s="66">
        <v>2957</v>
      </c>
      <c r="C47" s="66">
        <v>3075</v>
      </c>
      <c r="D47" s="67">
        <v>1.2E-2</v>
      </c>
      <c r="E47" s="67">
        <v>1.2E-2</v>
      </c>
      <c r="F47" s="67">
        <v>3.5000000000000003E-2</v>
      </c>
      <c r="G47" s="67">
        <v>2.3E-2</v>
      </c>
      <c r="H47" s="68"/>
      <c r="I47" s="68"/>
      <c r="J47" s="68"/>
      <c r="K47" s="67">
        <v>8.1000000000000003E-2</v>
      </c>
      <c r="L47" s="15" t="str">
        <f t="shared" si="0"/>
        <v>29573075</v>
      </c>
      <c r="M47" s="14">
        <f t="shared" si="1"/>
        <v>0.14814814814814814</v>
      </c>
      <c r="N47" s="6">
        <f t="shared" si="2"/>
        <v>0.14814814814814814</v>
      </c>
      <c r="O47" s="6">
        <f t="shared" si="3"/>
        <v>0.4320987654320988</v>
      </c>
      <c r="P47" s="6">
        <f t="shared" si="4"/>
        <v>0.2839506172839506</v>
      </c>
      <c r="Q47" s="6">
        <f t="shared" si="5"/>
        <v>0</v>
      </c>
      <c r="R47" s="6">
        <f t="shared" si="6"/>
        <v>0</v>
      </c>
      <c r="S47" s="11">
        <f t="shared" si="7"/>
        <v>0</v>
      </c>
    </row>
    <row r="48" spans="1:19" ht="12" customHeight="1" x14ac:dyDescent="0.25">
      <c r="A48" s="66">
        <v>2</v>
      </c>
      <c r="B48" s="66">
        <v>2958</v>
      </c>
      <c r="C48" s="66">
        <v>3075</v>
      </c>
      <c r="D48" s="68"/>
      <c r="E48" s="67">
        <v>1.2E-2</v>
      </c>
      <c r="F48" s="67">
        <v>1.2E-2</v>
      </c>
      <c r="G48" s="68"/>
      <c r="H48" s="68"/>
      <c r="I48" s="68"/>
      <c r="J48" s="68"/>
      <c r="K48" s="67">
        <v>2.3E-2</v>
      </c>
      <c r="L48" s="15" t="str">
        <f t="shared" si="0"/>
        <v>29583075</v>
      </c>
      <c r="M48" s="14">
        <f t="shared" si="1"/>
        <v>0</v>
      </c>
      <c r="N48" s="6">
        <f t="shared" si="2"/>
        <v>0.52173913043478259</v>
      </c>
      <c r="O48" s="6">
        <f t="shared" si="3"/>
        <v>0.52173913043478259</v>
      </c>
      <c r="P48" s="6">
        <f t="shared" si="4"/>
        <v>0</v>
      </c>
      <c r="Q48" s="6">
        <f t="shared" si="5"/>
        <v>0</v>
      </c>
      <c r="R48" s="6">
        <f t="shared" si="6"/>
        <v>0</v>
      </c>
      <c r="S48" s="11">
        <f t="shared" si="7"/>
        <v>0</v>
      </c>
    </row>
    <row r="49" spans="1:19" ht="12" customHeight="1" x14ac:dyDescent="0.25">
      <c r="A49" s="66">
        <v>2</v>
      </c>
      <c r="B49" s="66">
        <v>447</v>
      </c>
      <c r="C49" s="66">
        <v>3075</v>
      </c>
      <c r="D49" s="67">
        <v>1.2E-2</v>
      </c>
      <c r="E49" s="68"/>
      <c r="F49" s="67">
        <v>1.2E-2</v>
      </c>
      <c r="G49" s="68"/>
      <c r="H49" s="68"/>
      <c r="I49" s="68"/>
      <c r="J49" s="68"/>
      <c r="K49" s="67">
        <v>2.4E-2</v>
      </c>
      <c r="L49" s="15" t="str">
        <f t="shared" si="0"/>
        <v>4473075</v>
      </c>
      <c r="M49" s="14">
        <f t="shared" si="1"/>
        <v>0.5</v>
      </c>
      <c r="N49" s="6">
        <f t="shared" si="2"/>
        <v>0</v>
      </c>
      <c r="O49" s="6">
        <f t="shared" si="3"/>
        <v>0.5</v>
      </c>
      <c r="P49" s="6">
        <f t="shared" si="4"/>
        <v>0</v>
      </c>
      <c r="Q49" s="6">
        <f t="shared" si="5"/>
        <v>0</v>
      </c>
      <c r="R49" s="6">
        <f t="shared" si="6"/>
        <v>0</v>
      </c>
      <c r="S49" s="11">
        <f t="shared" si="7"/>
        <v>0</v>
      </c>
    </row>
    <row r="50" spans="1:19" ht="12" customHeight="1" x14ac:dyDescent="0.25">
      <c r="A50" s="66">
        <v>2</v>
      </c>
      <c r="B50" s="66">
        <v>447</v>
      </c>
      <c r="C50" s="66">
        <v>3595</v>
      </c>
      <c r="D50" s="67">
        <v>1.2E-2</v>
      </c>
      <c r="E50" s="67">
        <v>2.4E-2</v>
      </c>
      <c r="F50" s="67">
        <v>2.4E-2</v>
      </c>
      <c r="G50" s="67">
        <v>1.2E-2</v>
      </c>
      <c r="H50" s="67">
        <v>4.8000000000000001E-2</v>
      </c>
      <c r="I50" s="67">
        <v>2.4E-2</v>
      </c>
      <c r="J50" s="67">
        <v>1.2E-2</v>
      </c>
      <c r="K50" s="67">
        <v>0.156</v>
      </c>
      <c r="L50" s="15" t="str">
        <f t="shared" si="0"/>
        <v>4473595</v>
      </c>
      <c r="M50" s="14">
        <f t="shared" si="1"/>
        <v>7.6923076923076927E-2</v>
      </c>
      <c r="N50" s="6">
        <f t="shared" si="2"/>
        <v>0.15384615384615385</v>
      </c>
      <c r="O50" s="6">
        <f t="shared" si="3"/>
        <v>0.15384615384615385</v>
      </c>
      <c r="P50" s="6">
        <f t="shared" si="4"/>
        <v>7.6923076923076927E-2</v>
      </c>
      <c r="Q50" s="6">
        <f t="shared" si="5"/>
        <v>0.30769230769230771</v>
      </c>
      <c r="R50" s="6">
        <f t="shared" si="6"/>
        <v>0.15384615384615385</v>
      </c>
      <c r="S50" s="11">
        <f t="shared" si="7"/>
        <v>7.6923076923076927E-2</v>
      </c>
    </row>
    <row r="51" spans="1:19" ht="12" customHeight="1" x14ac:dyDescent="0.25">
      <c r="A51" s="66">
        <v>2</v>
      </c>
      <c r="B51" s="66">
        <v>447</v>
      </c>
      <c r="C51" s="66">
        <v>5917</v>
      </c>
      <c r="D51" s="67">
        <v>0.24</v>
      </c>
      <c r="E51" s="67">
        <v>0.6</v>
      </c>
      <c r="F51" s="67">
        <v>0.79200000000000004</v>
      </c>
      <c r="G51" s="67">
        <v>0.38400000000000001</v>
      </c>
      <c r="H51" s="67">
        <v>0.94799999999999995</v>
      </c>
      <c r="I51" s="67">
        <v>0.97199999999999998</v>
      </c>
      <c r="J51" s="68"/>
      <c r="K51" s="67">
        <v>3.9359999999999999</v>
      </c>
      <c r="L51" s="15" t="str">
        <f t="shared" si="0"/>
        <v>4475917</v>
      </c>
      <c r="M51" s="14">
        <f t="shared" si="1"/>
        <v>6.097560975609756E-2</v>
      </c>
      <c r="N51" s="6">
        <f t="shared" si="2"/>
        <v>0.1524390243902439</v>
      </c>
      <c r="O51" s="6">
        <f t="shared" si="3"/>
        <v>0.20121951219512196</v>
      </c>
      <c r="P51" s="6">
        <f t="shared" si="4"/>
        <v>9.7560975609756101E-2</v>
      </c>
      <c r="Q51" s="6">
        <f t="shared" si="5"/>
        <v>0.24085365853658536</v>
      </c>
      <c r="R51" s="6">
        <f t="shared" si="6"/>
        <v>0.24695121951219512</v>
      </c>
      <c r="S51" s="11">
        <f t="shared" si="7"/>
        <v>0</v>
      </c>
    </row>
    <row r="52" spans="1:19" ht="12" customHeight="1" x14ac:dyDescent="0.25">
      <c r="A52" s="66">
        <v>2</v>
      </c>
      <c r="B52" s="66">
        <v>448</v>
      </c>
      <c r="C52" s="66">
        <v>1110</v>
      </c>
      <c r="D52" s="68"/>
      <c r="E52" s="67">
        <v>2.88</v>
      </c>
      <c r="F52" s="68"/>
      <c r="G52" s="68"/>
      <c r="H52" s="68"/>
      <c r="I52" s="68"/>
      <c r="J52" s="68"/>
      <c r="K52" s="67">
        <v>2.88</v>
      </c>
      <c r="L52" s="15" t="str">
        <f t="shared" si="0"/>
        <v>4481110</v>
      </c>
      <c r="M52" s="14">
        <f t="shared" si="1"/>
        <v>0</v>
      </c>
      <c r="N52" s="6">
        <f t="shared" si="2"/>
        <v>1</v>
      </c>
      <c r="O52" s="6">
        <f t="shared" si="3"/>
        <v>0</v>
      </c>
      <c r="P52" s="6">
        <f t="shared" si="4"/>
        <v>0</v>
      </c>
      <c r="Q52" s="6">
        <f t="shared" si="5"/>
        <v>0</v>
      </c>
      <c r="R52" s="6">
        <f t="shared" si="6"/>
        <v>0</v>
      </c>
      <c r="S52" s="11">
        <f t="shared" si="7"/>
        <v>0</v>
      </c>
    </row>
    <row r="53" spans="1:19" ht="12" customHeight="1" x14ac:dyDescent="0.25">
      <c r="A53" s="66">
        <v>2</v>
      </c>
      <c r="B53" s="66">
        <v>448</v>
      </c>
      <c r="C53" s="66">
        <v>5917</v>
      </c>
      <c r="D53" s="67">
        <v>0.14399999999999999</v>
      </c>
      <c r="E53" s="67">
        <v>0.55200000000000005</v>
      </c>
      <c r="F53" s="67">
        <v>0.34799999999999998</v>
      </c>
      <c r="G53" s="67">
        <v>0.16800000000000001</v>
      </c>
      <c r="H53" s="67">
        <v>0.66</v>
      </c>
      <c r="I53" s="67">
        <v>0.61199999999999999</v>
      </c>
      <c r="J53" s="68"/>
      <c r="K53" s="67">
        <v>2.484</v>
      </c>
      <c r="L53" s="15" t="str">
        <f t="shared" si="0"/>
        <v>4485917</v>
      </c>
      <c r="M53" s="14">
        <f t="shared" si="1"/>
        <v>5.7971014492753617E-2</v>
      </c>
      <c r="N53" s="6">
        <f t="shared" si="2"/>
        <v>0.22222222222222224</v>
      </c>
      <c r="O53" s="6">
        <f t="shared" si="3"/>
        <v>0.14009661835748791</v>
      </c>
      <c r="P53" s="6">
        <f t="shared" si="4"/>
        <v>6.7632850241545903E-2</v>
      </c>
      <c r="Q53" s="6">
        <f t="shared" si="5"/>
        <v>0.26570048309178745</v>
      </c>
      <c r="R53" s="6">
        <f t="shared" si="6"/>
        <v>0.24637681159420288</v>
      </c>
      <c r="S53" s="11">
        <f t="shared" si="7"/>
        <v>0</v>
      </c>
    </row>
    <row r="54" spans="1:19" ht="12" customHeight="1" x14ac:dyDescent="0.25">
      <c r="A54" s="66">
        <v>2</v>
      </c>
      <c r="B54" s="66">
        <v>488</v>
      </c>
      <c r="C54" s="66">
        <v>1063</v>
      </c>
      <c r="D54" s="68"/>
      <c r="E54" s="67">
        <v>1.2E-2</v>
      </c>
      <c r="F54" s="68"/>
      <c r="G54" s="68"/>
      <c r="H54" s="68"/>
      <c r="I54" s="68"/>
      <c r="J54" s="68"/>
      <c r="K54" s="67">
        <v>1.2E-2</v>
      </c>
      <c r="L54" s="15" t="str">
        <f t="shared" si="0"/>
        <v>4881063</v>
      </c>
      <c r="M54" s="14">
        <f t="shared" si="1"/>
        <v>0</v>
      </c>
      <c r="N54" s="6">
        <f t="shared" si="2"/>
        <v>1</v>
      </c>
      <c r="O54" s="6">
        <f t="shared" si="3"/>
        <v>0</v>
      </c>
      <c r="P54" s="6">
        <f t="shared" si="4"/>
        <v>0</v>
      </c>
      <c r="Q54" s="6">
        <f t="shared" si="5"/>
        <v>0</v>
      </c>
      <c r="R54" s="6">
        <f t="shared" si="6"/>
        <v>0</v>
      </c>
      <c r="S54" s="11">
        <f t="shared" si="7"/>
        <v>0</v>
      </c>
    </row>
    <row r="55" spans="1:19" ht="12" customHeight="1" x14ac:dyDescent="0.25">
      <c r="A55" s="66">
        <v>2</v>
      </c>
      <c r="B55" s="66">
        <v>488</v>
      </c>
      <c r="C55" s="66">
        <v>1074</v>
      </c>
      <c r="D55" s="67">
        <v>1.841</v>
      </c>
      <c r="E55" s="68"/>
      <c r="F55" s="67">
        <v>1.2709999999999999</v>
      </c>
      <c r="G55" s="67">
        <v>0.79600000000000004</v>
      </c>
      <c r="H55" s="67">
        <v>0.70099999999999996</v>
      </c>
      <c r="I55" s="67">
        <v>1.117</v>
      </c>
      <c r="J55" s="67">
        <v>3.5999999999999997E-2</v>
      </c>
      <c r="K55" s="67">
        <v>5.7619999999999996</v>
      </c>
      <c r="L55" s="15" t="str">
        <f t="shared" si="0"/>
        <v>4881074</v>
      </c>
      <c r="M55" s="14">
        <f t="shared" si="1"/>
        <v>0.31950711558486639</v>
      </c>
      <c r="N55" s="6">
        <f t="shared" si="2"/>
        <v>0</v>
      </c>
      <c r="O55" s="6">
        <f t="shared" si="3"/>
        <v>0.22058313085734121</v>
      </c>
      <c r="P55" s="6">
        <f t="shared" si="4"/>
        <v>0.1381464769177369</v>
      </c>
      <c r="Q55" s="6">
        <f t="shared" si="5"/>
        <v>0.12165914612981604</v>
      </c>
      <c r="R55" s="6">
        <f t="shared" si="6"/>
        <v>0.1938562998958695</v>
      </c>
      <c r="S55" s="11">
        <f t="shared" si="7"/>
        <v>6.2478306143700108E-3</v>
      </c>
    </row>
    <row r="56" spans="1:19" ht="12" customHeight="1" x14ac:dyDescent="0.25">
      <c r="A56" s="66">
        <v>2</v>
      </c>
      <c r="B56" s="66">
        <v>488</v>
      </c>
      <c r="C56" s="66">
        <v>2882</v>
      </c>
      <c r="D56" s="68"/>
      <c r="E56" s="68"/>
      <c r="F56" s="67">
        <v>0.42799999999999999</v>
      </c>
      <c r="G56" s="68"/>
      <c r="H56" s="67">
        <v>0.14299999999999999</v>
      </c>
      <c r="I56" s="67">
        <v>0.14299999999999999</v>
      </c>
      <c r="J56" s="68"/>
      <c r="K56" s="67">
        <v>0.71299999999999997</v>
      </c>
      <c r="L56" s="15" t="str">
        <f t="shared" si="0"/>
        <v>4882882</v>
      </c>
      <c r="M56" s="14">
        <f t="shared" si="1"/>
        <v>0</v>
      </c>
      <c r="N56" s="6">
        <f t="shared" si="2"/>
        <v>0</v>
      </c>
      <c r="O56" s="6">
        <f t="shared" si="3"/>
        <v>0.60028050490883589</v>
      </c>
      <c r="P56" s="6">
        <f t="shared" si="4"/>
        <v>0</v>
      </c>
      <c r="Q56" s="6">
        <f t="shared" si="5"/>
        <v>0.2005610098176718</v>
      </c>
      <c r="R56" s="6">
        <f t="shared" si="6"/>
        <v>0.2005610098176718</v>
      </c>
      <c r="S56" s="11">
        <f t="shared" si="7"/>
        <v>0</v>
      </c>
    </row>
    <row r="57" spans="1:19" ht="12" customHeight="1" x14ac:dyDescent="0.25">
      <c r="A57" s="66">
        <v>2</v>
      </c>
      <c r="B57" s="66">
        <v>488</v>
      </c>
      <c r="C57" s="66">
        <v>3075</v>
      </c>
      <c r="D57" s="67">
        <v>0.55800000000000005</v>
      </c>
      <c r="E57" s="67">
        <v>0.11899999999999999</v>
      </c>
      <c r="F57" s="67">
        <v>0.45100000000000001</v>
      </c>
      <c r="G57" s="67">
        <v>0.16600000000000001</v>
      </c>
      <c r="H57" s="67">
        <v>0.55800000000000005</v>
      </c>
      <c r="I57" s="68"/>
      <c r="J57" s="68"/>
      <c r="K57" s="67">
        <v>1.853</v>
      </c>
      <c r="L57" s="15" t="str">
        <f t="shared" si="0"/>
        <v>4883075</v>
      </c>
      <c r="M57" s="14">
        <f t="shared" si="1"/>
        <v>0.30113329735563954</v>
      </c>
      <c r="N57" s="6">
        <f t="shared" si="2"/>
        <v>6.4220183486238536E-2</v>
      </c>
      <c r="O57" s="6">
        <f t="shared" si="3"/>
        <v>0.24338909875876957</v>
      </c>
      <c r="P57" s="6">
        <f t="shared" si="4"/>
        <v>8.9584457636265519E-2</v>
      </c>
      <c r="Q57" s="6">
        <f t="shared" si="5"/>
        <v>0.30113329735563954</v>
      </c>
      <c r="R57" s="6">
        <f t="shared" si="6"/>
        <v>0</v>
      </c>
      <c r="S57" s="11">
        <f t="shared" si="7"/>
        <v>0</v>
      </c>
    </row>
    <row r="58" spans="1:19" ht="12" customHeight="1" x14ac:dyDescent="0.25">
      <c r="A58" s="66">
        <v>2</v>
      </c>
      <c r="B58" s="66">
        <v>488</v>
      </c>
      <c r="C58" s="66">
        <v>3595</v>
      </c>
      <c r="D58" s="68"/>
      <c r="E58" s="67">
        <v>2.1619999999999999</v>
      </c>
      <c r="F58" s="67">
        <v>2.661</v>
      </c>
      <c r="G58" s="67">
        <v>1.663</v>
      </c>
      <c r="H58" s="67">
        <v>2.1619999999999999</v>
      </c>
      <c r="I58" s="67">
        <v>4.1580000000000004</v>
      </c>
      <c r="J58" s="68"/>
      <c r="K58" s="67">
        <v>12.807</v>
      </c>
      <c r="L58" s="15" t="str">
        <f t="shared" si="0"/>
        <v>4883595</v>
      </c>
      <c r="M58" s="14">
        <f t="shared" si="1"/>
        <v>0</v>
      </c>
      <c r="N58" s="6">
        <f t="shared" si="2"/>
        <v>0.16881392988209573</v>
      </c>
      <c r="O58" s="6">
        <f t="shared" si="3"/>
        <v>0.20777699695479035</v>
      </c>
      <c r="P58" s="6">
        <f t="shared" si="4"/>
        <v>0.12985086280940111</v>
      </c>
      <c r="Q58" s="6">
        <f t="shared" si="5"/>
        <v>0.16881392988209573</v>
      </c>
      <c r="R58" s="6">
        <f t="shared" si="6"/>
        <v>0.32466619817287423</v>
      </c>
      <c r="S58" s="11">
        <f t="shared" si="7"/>
        <v>0</v>
      </c>
    </row>
    <row r="59" spans="1:19" ht="12" customHeight="1" x14ac:dyDescent="0.25">
      <c r="A59" s="66">
        <v>2</v>
      </c>
      <c r="B59" s="66">
        <v>488</v>
      </c>
      <c r="C59" s="66">
        <v>3873</v>
      </c>
      <c r="D59" s="67">
        <v>0.154</v>
      </c>
      <c r="E59" s="67">
        <v>0.48699999999999999</v>
      </c>
      <c r="F59" s="67">
        <v>8.3000000000000004E-2</v>
      </c>
      <c r="G59" s="67">
        <v>0.34499999999999997</v>
      </c>
      <c r="H59" s="67">
        <v>0.45100000000000001</v>
      </c>
      <c r="I59" s="67">
        <v>0.29699999999999999</v>
      </c>
      <c r="J59" s="68"/>
      <c r="K59" s="67">
        <v>1.8180000000000001</v>
      </c>
      <c r="L59" s="15" t="str">
        <f t="shared" si="0"/>
        <v>4883873</v>
      </c>
      <c r="M59" s="14">
        <f t="shared" si="1"/>
        <v>8.4708470847084702E-2</v>
      </c>
      <c r="N59" s="6">
        <f t="shared" si="2"/>
        <v>0.26787678767876788</v>
      </c>
      <c r="O59" s="6">
        <f t="shared" si="3"/>
        <v>4.5654565456545657E-2</v>
      </c>
      <c r="P59" s="6">
        <f t="shared" si="4"/>
        <v>0.18976897689768976</v>
      </c>
      <c r="Q59" s="6">
        <f t="shared" si="5"/>
        <v>0.24807480748074806</v>
      </c>
      <c r="R59" s="6">
        <f t="shared" si="6"/>
        <v>0.16336633663366334</v>
      </c>
      <c r="S59" s="11">
        <f t="shared" si="7"/>
        <v>0</v>
      </c>
    </row>
    <row r="60" spans="1:19" ht="12" customHeight="1" x14ac:dyDescent="0.25">
      <c r="A60" s="66">
        <v>2</v>
      </c>
      <c r="B60" s="66">
        <v>488</v>
      </c>
      <c r="C60" s="66">
        <v>5770</v>
      </c>
      <c r="D60" s="67">
        <v>13.329000000000001</v>
      </c>
      <c r="E60" s="67">
        <v>11.868</v>
      </c>
      <c r="F60" s="67">
        <v>13.673999999999999</v>
      </c>
      <c r="G60" s="67">
        <v>11.843999999999999</v>
      </c>
      <c r="H60" s="67">
        <v>18.331</v>
      </c>
      <c r="I60" s="67">
        <v>35.557000000000002</v>
      </c>
      <c r="J60" s="67">
        <v>18.260000000000002</v>
      </c>
      <c r="K60" s="67">
        <v>122.863</v>
      </c>
      <c r="L60" s="15" t="str">
        <f t="shared" si="0"/>
        <v>4885770</v>
      </c>
      <c r="M60" s="14">
        <f t="shared" si="1"/>
        <v>0.10848668842531926</v>
      </c>
      <c r="N60" s="6">
        <f t="shared" si="2"/>
        <v>9.6595394870709658E-2</v>
      </c>
      <c r="O60" s="6">
        <f t="shared" si="3"/>
        <v>0.11129469409016547</v>
      </c>
      <c r="P60" s="6">
        <f t="shared" si="4"/>
        <v>9.640005534619861E-2</v>
      </c>
      <c r="Q60" s="6">
        <f t="shared" si="5"/>
        <v>0.14919870099216201</v>
      </c>
      <c r="R60" s="6">
        <f t="shared" si="6"/>
        <v>0.28940364470996149</v>
      </c>
      <c r="S60" s="11">
        <f t="shared" si="7"/>
        <v>0.14862082156548351</v>
      </c>
    </row>
    <row r="61" spans="1:19" ht="12" customHeight="1" x14ac:dyDescent="0.25">
      <c r="A61" s="66">
        <v>2</v>
      </c>
      <c r="B61" s="66">
        <v>488</v>
      </c>
      <c r="C61" s="66">
        <v>5917</v>
      </c>
      <c r="D61" s="67">
        <v>3.1240000000000001</v>
      </c>
      <c r="E61" s="67">
        <v>5.5</v>
      </c>
      <c r="F61" s="67">
        <v>7.1639999999999997</v>
      </c>
      <c r="G61" s="67">
        <v>1.2</v>
      </c>
      <c r="H61" s="67">
        <v>6.5579999999999998</v>
      </c>
      <c r="I61" s="67">
        <v>4.5860000000000003</v>
      </c>
      <c r="J61" s="68"/>
      <c r="K61" s="67">
        <v>28.132000000000001</v>
      </c>
      <c r="L61" s="15" t="str">
        <f t="shared" si="0"/>
        <v>4885917</v>
      </c>
      <c r="M61" s="14">
        <f t="shared" si="1"/>
        <v>0.11104791696288924</v>
      </c>
      <c r="N61" s="6">
        <f t="shared" si="2"/>
        <v>0.19550689606142471</v>
      </c>
      <c r="O61" s="6">
        <f t="shared" si="3"/>
        <v>0.25465661879709939</v>
      </c>
      <c r="P61" s="6">
        <f t="shared" si="4"/>
        <v>4.2656050049765387E-2</v>
      </c>
      <c r="Q61" s="6">
        <f t="shared" si="5"/>
        <v>0.23311531352196785</v>
      </c>
      <c r="R61" s="6">
        <f t="shared" si="6"/>
        <v>0.1630172046068534</v>
      </c>
      <c r="S61" s="11">
        <f t="shared" si="7"/>
        <v>0</v>
      </c>
    </row>
    <row r="62" spans="1:19" ht="12" customHeight="1" x14ac:dyDescent="0.25">
      <c r="A62" s="66">
        <v>2</v>
      </c>
      <c r="B62" s="66">
        <v>488</v>
      </c>
      <c r="C62" s="66">
        <v>6724</v>
      </c>
      <c r="D62" s="67">
        <v>5.8999999999999997E-2</v>
      </c>
      <c r="E62" s="67">
        <v>0.13100000000000001</v>
      </c>
      <c r="F62" s="67">
        <v>7.0999999999999994E-2</v>
      </c>
      <c r="G62" s="67">
        <v>0.154</v>
      </c>
      <c r="H62" s="67">
        <v>4.8000000000000001E-2</v>
      </c>
      <c r="I62" s="67">
        <v>0.13100000000000001</v>
      </c>
      <c r="J62" s="67">
        <v>3.5999999999999997E-2</v>
      </c>
      <c r="K62" s="67">
        <v>0.63</v>
      </c>
      <c r="L62" s="15" t="str">
        <f t="shared" si="0"/>
        <v>4886724</v>
      </c>
      <c r="M62" s="14">
        <f t="shared" si="1"/>
        <v>9.3650793650793651E-2</v>
      </c>
      <c r="N62" s="6">
        <f t="shared" si="2"/>
        <v>0.20793650793650795</v>
      </c>
      <c r="O62" s="6">
        <f t="shared" si="3"/>
        <v>0.11269841269841269</v>
      </c>
      <c r="P62" s="6">
        <f t="shared" si="4"/>
        <v>0.24444444444444444</v>
      </c>
      <c r="Q62" s="6">
        <f t="shared" si="5"/>
        <v>7.6190476190476197E-2</v>
      </c>
      <c r="R62" s="6">
        <f t="shared" si="6"/>
        <v>0.20793650793650795</v>
      </c>
      <c r="S62" s="11">
        <f t="shared" si="7"/>
        <v>5.7142857142857141E-2</v>
      </c>
    </row>
    <row r="63" spans="1:19" ht="12" customHeight="1" x14ac:dyDescent="0.25">
      <c r="A63" s="66">
        <v>2</v>
      </c>
      <c r="B63" s="66">
        <v>489</v>
      </c>
      <c r="C63" s="66">
        <v>1063</v>
      </c>
      <c r="D63" s="68"/>
      <c r="E63" s="67">
        <v>2.4E-2</v>
      </c>
      <c r="F63" s="68"/>
      <c r="G63" s="68"/>
      <c r="H63" s="68"/>
      <c r="I63" s="68"/>
      <c r="J63" s="68"/>
      <c r="K63" s="67">
        <v>2.4E-2</v>
      </c>
      <c r="L63" s="15" t="str">
        <f t="shared" si="0"/>
        <v>4891063</v>
      </c>
      <c r="M63" s="14">
        <f t="shared" si="1"/>
        <v>0</v>
      </c>
      <c r="N63" s="6">
        <f t="shared" si="2"/>
        <v>1</v>
      </c>
      <c r="O63" s="6">
        <f t="shared" si="3"/>
        <v>0</v>
      </c>
      <c r="P63" s="6">
        <f t="shared" si="4"/>
        <v>0</v>
      </c>
      <c r="Q63" s="6">
        <f t="shared" si="5"/>
        <v>0</v>
      </c>
      <c r="R63" s="6">
        <f t="shared" si="6"/>
        <v>0</v>
      </c>
      <c r="S63" s="11">
        <f t="shared" si="7"/>
        <v>0</v>
      </c>
    </row>
    <row r="64" spans="1:19" ht="12" customHeight="1" x14ac:dyDescent="0.25">
      <c r="A64" s="66">
        <v>2</v>
      </c>
      <c r="B64" s="66">
        <v>489</v>
      </c>
      <c r="C64" s="66">
        <v>1074</v>
      </c>
      <c r="D64" s="67">
        <v>1.4019999999999999</v>
      </c>
      <c r="E64" s="68"/>
      <c r="F64" s="67">
        <v>2.0430000000000001</v>
      </c>
      <c r="G64" s="67">
        <v>1.6870000000000001</v>
      </c>
      <c r="H64" s="67">
        <v>0.89100000000000001</v>
      </c>
      <c r="I64" s="67">
        <v>1.3069999999999999</v>
      </c>
      <c r="J64" s="68"/>
      <c r="K64" s="67">
        <v>7.33</v>
      </c>
      <c r="L64" s="15" t="str">
        <f t="shared" si="0"/>
        <v>4891074</v>
      </c>
      <c r="M64" s="14">
        <f t="shared" si="1"/>
        <v>0.19126875852660299</v>
      </c>
      <c r="N64" s="6">
        <f t="shared" si="2"/>
        <v>0</v>
      </c>
      <c r="O64" s="6">
        <f t="shared" si="3"/>
        <v>0.27871759890859482</v>
      </c>
      <c r="P64" s="6">
        <f t="shared" si="4"/>
        <v>0.23015006821282402</v>
      </c>
      <c r="Q64" s="6">
        <f t="shared" si="5"/>
        <v>0.12155525238744884</v>
      </c>
      <c r="R64" s="6">
        <f t="shared" si="6"/>
        <v>0.17830832196452931</v>
      </c>
      <c r="S64" s="11">
        <f t="shared" si="7"/>
        <v>0</v>
      </c>
    </row>
    <row r="65" spans="1:19" ht="12" customHeight="1" x14ac:dyDescent="0.25">
      <c r="A65" s="66">
        <v>2</v>
      </c>
      <c r="B65" s="66">
        <v>489</v>
      </c>
      <c r="C65" s="66">
        <v>2021</v>
      </c>
      <c r="D65" s="67">
        <v>2.2810000000000001</v>
      </c>
      <c r="E65" s="68"/>
      <c r="F65" s="68"/>
      <c r="G65" s="68"/>
      <c r="H65" s="67">
        <v>0.54600000000000004</v>
      </c>
      <c r="I65" s="68"/>
      <c r="J65" s="68"/>
      <c r="K65" s="67">
        <v>2.827</v>
      </c>
      <c r="L65" s="15" t="str">
        <f t="shared" si="0"/>
        <v>4892021</v>
      </c>
      <c r="M65" s="14">
        <f t="shared" si="1"/>
        <v>0.80686239830208706</v>
      </c>
      <c r="N65" s="6">
        <f t="shared" si="2"/>
        <v>0</v>
      </c>
      <c r="O65" s="6">
        <f t="shared" si="3"/>
        <v>0</v>
      </c>
      <c r="P65" s="6">
        <f t="shared" si="4"/>
        <v>0</v>
      </c>
      <c r="Q65" s="6">
        <f t="shared" si="5"/>
        <v>0.193137601697913</v>
      </c>
      <c r="R65" s="6">
        <f t="shared" si="6"/>
        <v>0</v>
      </c>
      <c r="S65" s="11">
        <f t="shared" si="7"/>
        <v>0</v>
      </c>
    </row>
    <row r="66" spans="1:19" ht="12" customHeight="1" x14ac:dyDescent="0.25">
      <c r="A66" s="66">
        <v>2</v>
      </c>
      <c r="B66" s="66">
        <v>489</v>
      </c>
      <c r="C66" s="66">
        <v>3075</v>
      </c>
      <c r="D66" s="67">
        <v>0.34499999999999997</v>
      </c>
      <c r="E66" s="67">
        <v>7.0999999999999994E-2</v>
      </c>
      <c r="F66" s="67">
        <v>0.29699999999999999</v>
      </c>
      <c r="G66" s="67">
        <v>0.35599999999999998</v>
      </c>
      <c r="H66" s="67">
        <v>0.79600000000000004</v>
      </c>
      <c r="I66" s="68"/>
      <c r="J66" s="68"/>
      <c r="K66" s="67">
        <v>1.865</v>
      </c>
      <c r="L66" s="15" t="str">
        <f t="shared" si="0"/>
        <v>4893075</v>
      </c>
      <c r="M66" s="14">
        <f t="shared" si="1"/>
        <v>0.18498659517426272</v>
      </c>
      <c r="N66" s="6">
        <f t="shared" si="2"/>
        <v>3.8069705093833776E-2</v>
      </c>
      <c r="O66" s="6">
        <f t="shared" si="3"/>
        <v>0.15924932975871314</v>
      </c>
      <c r="P66" s="6">
        <f t="shared" si="4"/>
        <v>0.19088471849865951</v>
      </c>
      <c r="Q66" s="6">
        <f t="shared" si="5"/>
        <v>0.42680965147453087</v>
      </c>
      <c r="R66" s="6">
        <f t="shared" si="6"/>
        <v>0</v>
      </c>
      <c r="S66" s="11">
        <f t="shared" si="7"/>
        <v>0</v>
      </c>
    </row>
    <row r="67" spans="1:19" ht="12" customHeight="1" x14ac:dyDescent="0.25">
      <c r="A67" s="66">
        <v>2</v>
      </c>
      <c r="B67" s="66">
        <v>489</v>
      </c>
      <c r="C67" s="66">
        <v>3595</v>
      </c>
      <c r="D67" s="68"/>
      <c r="E67" s="67">
        <v>0.998</v>
      </c>
      <c r="F67" s="67">
        <v>1.83</v>
      </c>
      <c r="G67" s="67">
        <v>0.33300000000000002</v>
      </c>
      <c r="H67" s="67">
        <v>2.1619999999999999</v>
      </c>
      <c r="I67" s="67">
        <v>5.4889999999999999</v>
      </c>
      <c r="J67" s="68"/>
      <c r="K67" s="67">
        <v>10.811</v>
      </c>
      <c r="L67" s="15" t="str">
        <f t="shared" si="0"/>
        <v>4893595</v>
      </c>
      <c r="M67" s="14">
        <f t="shared" si="1"/>
        <v>0</v>
      </c>
      <c r="N67" s="6">
        <f t="shared" si="2"/>
        <v>9.231338451577098E-2</v>
      </c>
      <c r="O67" s="6">
        <f t="shared" si="3"/>
        <v>0.16927203773933958</v>
      </c>
      <c r="P67" s="6">
        <f t="shared" si="4"/>
        <v>3.0801960965683103E-2</v>
      </c>
      <c r="Q67" s="6">
        <f t="shared" si="5"/>
        <v>0.19998150032374432</v>
      </c>
      <c r="R67" s="6">
        <f t="shared" si="6"/>
        <v>0.50772361483674033</v>
      </c>
      <c r="S67" s="11">
        <f t="shared" si="7"/>
        <v>0</v>
      </c>
    </row>
    <row r="68" spans="1:19" ht="12" customHeight="1" x14ac:dyDescent="0.25">
      <c r="A68" s="66">
        <v>2</v>
      </c>
      <c r="B68" s="66">
        <v>489</v>
      </c>
      <c r="C68" s="66">
        <v>5770</v>
      </c>
      <c r="D68" s="67">
        <v>6.5220000000000002</v>
      </c>
      <c r="E68" s="67">
        <v>8.1969999999999992</v>
      </c>
      <c r="F68" s="67">
        <v>15.811999999999999</v>
      </c>
      <c r="G68" s="67">
        <v>13.698</v>
      </c>
      <c r="H68" s="67">
        <v>27.692</v>
      </c>
      <c r="I68" s="67">
        <v>30.282</v>
      </c>
      <c r="J68" s="67">
        <v>4.7640000000000002</v>
      </c>
      <c r="K68" s="67">
        <v>106.968</v>
      </c>
      <c r="L68" s="15" t="str">
        <f t="shared" ref="L68:L131" si="8">CONCATENATE(B68,C68)</f>
        <v>4895770</v>
      </c>
      <c r="M68" s="14">
        <f t="shared" ref="M68:M131" si="9">D68/K68</f>
        <v>6.0971505496971057E-2</v>
      </c>
      <c r="N68" s="6">
        <f t="shared" ref="N68:N131" si="10">E68/K68</f>
        <v>7.6630394136564195E-2</v>
      </c>
      <c r="O68" s="6">
        <f t="shared" ref="O68:O131" si="11">F68/K68</f>
        <v>0.14781990875775933</v>
      </c>
      <c r="P68" s="6">
        <f t="shared" ref="P68:P131" si="12">G68/K68</f>
        <v>0.12805698900605789</v>
      </c>
      <c r="Q68" s="6">
        <f t="shared" ref="Q68:Q131" si="13">H68/K68</f>
        <v>0.25888116072096329</v>
      </c>
      <c r="R68" s="6">
        <f t="shared" ref="R68:R131" si="14">I68/K68</f>
        <v>0.28309400942337892</v>
      </c>
      <c r="S68" s="11">
        <f t="shared" ref="S68:S131" si="15">J68/K68</f>
        <v>4.4536683868072698E-2</v>
      </c>
    </row>
    <row r="69" spans="1:19" ht="12" customHeight="1" x14ac:dyDescent="0.25">
      <c r="A69" s="66">
        <v>2</v>
      </c>
      <c r="B69" s="66">
        <v>489</v>
      </c>
      <c r="C69" s="66">
        <v>5917</v>
      </c>
      <c r="D69" s="67">
        <v>1.2949999999999999</v>
      </c>
      <c r="E69" s="67">
        <v>5.37</v>
      </c>
      <c r="F69" s="67">
        <v>4.7519999999999998</v>
      </c>
      <c r="G69" s="67">
        <v>2.0310000000000001</v>
      </c>
      <c r="H69" s="67">
        <v>4.99</v>
      </c>
      <c r="I69" s="67">
        <v>2.637</v>
      </c>
      <c r="J69" s="68"/>
      <c r="K69" s="67">
        <v>21.074999999999999</v>
      </c>
      <c r="L69" s="15" t="str">
        <f t="shared" si="8"/>
        <v>4895917</v>
      </c>
      <c r="M69" s="14">
        <f t="shared" si="9"/>
        <v>6.144721233689205E-2</v>
      </c>
      <c r="N69" s="6">
        <f t="shared" si="10"/>
        <v>0.25480427046263349</v>
      </c>
      <c r="O69" s="6">
        <f t="shared" si="11"/>
        <v>0.22548042704626334</v>
      </c>
      <c r="P69" s="6">
        <f t="shared" si="12"/>
        <v>9.6370106761565849E-2</v>
      </c>
      <c r="Q69" s="6">
        <f t="shared" si="13"/>
        <v>0.236773428232503</v>
      </c>
      <c r="R69" s="6">
        <f t="shared" si="14"/>
        <v>0.12512455516014234</v>
      </c>
      <c r="S69" s="11">
        <f t="shared" si="15"/>
        <v>0</v>
      </c>
    </row>
    <row r="70" spans="1:19" ht="12" customHeight="1" x14ac:dyDescent="0.25">
      <c r="A70" s="66">
        <v>2</v>
      </c>
      <c r="B70" s="66">
        <v>489</v>
      </c>
      <c r="C70" s="66">
        <v>6724</v>
      </c>
      <c r="D70" s="67">
        <v>0.14299999999999999</v>
      </c>
      <c r="E70" s="67">
        <v>0.40400000000000003</v>
      </c>
      <c r="F70" s="67">
        <v>0.107</v>
      </c>
      <c r="G70" s="67">
        <v>0.47499999999999998</v>
      </c>
      <c r="H70" s="67">
        <v>2.4E-2</v>
      </c>
      <c r="I70" s="67">
        <v>0.14299999999999999</v>
      </c>
      <c r="J70" s="67">
        <v>0.64200000000000002</v>
      </c>
      <c r="K70" s="67">
        <v>1.9359999999999999</v>
      </c>
      <c r="L70" s="15" t="str">
        <f t="shared" si="8"/>
        <v>4896724</v>
      </c>
      <c r="M70" s="14">
        <f t="shared" si="9"/>
        <v>7.3863636363636354E-2</v>
      </c>
      <c r="N70" s="6">
        <f t="shared" si="10"/>
        <v>0.20867768595041325</v>
      </c>
      <c r="O70" s="6">
        <f t="shared" si="11"/>
        <v>5.5268595041322317E-2</v>
      </c>
      <c r="P70" s="6">
        <f t="shared" si="12"/>
        <v>0.24535123966942149</v>
      </c>
      <c r="Q70" s="6">
        <f t="shared" si="13"/>
        <v>1.2396694214876033E-2</v>
      </c>
      <c r="R70" s="6">
        <f t="shared" si="14"/>
        <v>7.3863636363636354E-2</v>
      </c>
      <c r="S70" s="11">
        <f t="shared" si="15"/>
        <v>0.33161157024793392</v>
      </c>
    </row>
    <row r="71" spans="1:19" ht="12" customHeight="1" x14ac:dyDescent="0.25">
      <c r="A71" s="66">
        <v>2</v>
      </c>
      <c r="B71" s="66">
        <v>861</v>
      </c>
      <c r="C71" s="66">
        <v>1074</v>
      </c>
      <c r="D71" s="68"/>
      <c r="E71" s="68"/>
      <c r="F71" s="68"/>
      <c r="G71" s="68"/>
      <c r="H71" s="68"/>
      <c r="I71" s="67">
        <v>3.5000000000000003E-2</v>
      </c>
      <c r="J71" s="68"/>
      <c r="K71" s="67">
        <v>3.5000000000000003E-2</v>
      </c>
      <c r="L71" s="15" t="str">
        <f t="shared" si="8"/>
        <v>8611074</v>
      </c>
      <c r="M71" s="14">
        <f t="shared" si="9"/>
        <v>0</v>
      </c>
      <c r="N71" s="6">
        <f t="shared" si="10"/>
        <v>0</v>
      </c>
      <c r="O71" s="6">
        <f t="shared" si="11"/>
        <v>0</v>
      </c>
      <c r="P71" s="6">
        <f t="shared" si="12"/>
        <v>0</v>
      </c>
      <c r="Q71" s="6">
        <f t="shared" si="13"/>
        <v>0</v>
      </c>
      <c r="R71" s="6">
        <f t="shared" si="14"/>
        <v>1</v>
      </c>
      <c r="S71" s="11">
        <f t="shared" si="15"/>
        <v>0</v>
      </c>
    </row>
    <row r="72" spans="1:19" ht="12" customHeight="1" x14ac:dyDescent="0.25">
      <c r="A72" s="66">
        <v>2</v>
      </c>
      <c r="B72" s="66">
        <v>862</v>
      </c>
      <c r="C72" s="66">
        <v>1074</v>
      </c>
      <c r="D72" s="67">
        <v>3.528</v>
      </c>
      <c r="E72" s="68"/>
      <c r="F72" s="67">
        <v>5.2569999999999997</v>
      </c>
      <c r="G72" s="67">
        <v>1.494</v>
      </c>
      <c r="H72" s="67">
        <v>1.258</v>
      </c>
      <c r="I72" s="67">
        <v>2.7639999999999998</v>
      </c>
      <c r="J72" s="67">
        <v>5.8999999999999997E-2</v>
      </c>
      <c r="K72" s="67">
        <v>14.359</v>
      </c>
      <c r="L72" s="15" t="str">
        <f t="shared" si="8"/>
        <v>8621074</v>
      </c>
      <c r="M72" s="14">
        <f t="shared" si="9"/>
        <v>0.24569956125078349</v>
      </c>
      <c r="N72" s="6">
        <f t="shared" si="10"/>
        <v>0</v>
      </c>
      <c r="O72" s="6">
        <f t="shared" si="11"/>
        <v>0.36611184622884602</v>
      </c>
      <c r="P72" s="6">
        <f t="shared" si="12"/>
        <v>0.10404624277456648</v>
      </c>
      <c r="Q72" s="6">
        <f t="shared" si="13"/>
        <v>8.7610557838289568E-2</v>
      </c>
      <c r="R72" s="6">
        <f t="shared" si="14"/>
        <v>0.19249251340622606</v>
      </c>
      <c r="S72" s="11">
        <f t="shared" si="15"/>
        <v>4.1089212340692247E-3</v>
      </c>
    </row>
    <row r="73" spans="1:19" ht="12" customHeight="1" x14ac:dyDescent="0.25">
      <c r="A73" s="66">
        <v>2</v>
      </c>
      <c r="B73" s="66">
        <v>862</v>
      </c>
      <c r="C73" s="66">
        <v>1110</v>
      </c>
      <c r="D73" s="68"/>
      <c r="E73" s="67">
        <v>6.1150000000000002</v>
      </c>
      <c r="F73" s="68"/>
      <c r="G73" s="68"/>
      <c r="H73" s="68"/>
      <c r="I73" s="68"/>
      <c r="J73" s="68"/>
      <c r="K73" s="67">
        <v>6.1150000000000002</v>
      </c>
      <c r="L73" s="15" t="str">
        <f t="shared" si="8"/>
        <v>8621110</v>
      </c>
      <c r="M73" s="14">
        <f t="shared" si="9"/>
        <v>0</v>
      </c>
      <c r="N73" s="6">
        <f t="shared" si="10"/>
        <v>1</v>
      </c>
      <c r="O73" s="6">
        <f t="shared" si="11"/>
        <v>0</v>
      </c>
      <c r="P73" s="6">
        <f t="shared" si="12"/>
        <v>0</v>
      </c>
      <c r="Q73" s="6">
        <f t="shared" si="13"/>
        <v>0</v>
      </c>
      <c r="R73" s="6">
        <f t="shared" si="14"/>
        <v>0</v>
      </c>
      <c r="S73" s="11">
        <f t="shared" si="15"/>
        <v>0</v>
      </c>
    </row>
    <row r="74" spans="1:19" ht="12" customHeight="1" x14ac:dyDescent="0.25">
      <c r="A74" s="66">
        <v>2</v>
      </c>
      <c r="B74" s="66">
        <v>862</v>
      </c>
      <c r="C74" s="66">
        <v>3075</v>
      </c>
      <c r="D74" s="67">
        <v>0.23499999999999999</v>
      </c>
      <c r="E74" s="67">
        <v>4.7E-2</v>
      </c>
      <c r="F74" s="67">
        <v>0.153</v>
      </c>
      <c r="G74" s="67">
        <v>0.16500000000000001</v>
      </c>
      <c r="H74" s="67">
        <v>0.435</v>
      </c>
      <c r="I74" s="68"/>
      <c r="J74" s="68"/>
      <c r="K74" s="67">
        <v>1.0349999999999999</v>
      </c>
      <c r="L74" s="15" t="str">
        <f t="shared" si="8"/>
        <v>8623075</v>
      </c>
      <c r="M74" s="14">
        <f t="shared" si="9"/>
        <v>0.22705314009661837</v>
      </c>
      <c r="N74" s="6">
        <f t="shared" si="10"/>
        <v>4.5410628019323676E-2</v>
      </c>
      <c r="O74" s="6">
        <f t="shared" si="11"/>
        <v>0.14782608695652175</v>
      </c>
      <c r="P74" s="6">
        <f t="shared" si="12"/>
        <v>0.15942028985507248</v>
      </c>
      <c r="Q74" s="6">
        <f t="shared" si="13"/>
        <v>0.4202898550724638</v>
      </c>
      <c r="R74" s="6">
        <f t="shared" si="14"/>
        <v>0</v>
      </c>
      <c r="S74" s="11">
        <f t="shared" si="15"/>
        <v>0</v>
      </c>
    </row>
    <row r="75" spans="1:19" ht="12" customHeight="1" x14ac:dyDescent="0.25">
      <c r="A75" s="66">
        <v>2</v>
      </c>
      <c r="B75" s="66">
        <v>862</v>
      </c>
      <c r="C75" s="66">
        <v>3595</v>
      </c>
      <c r="D75" s="67">
        <v>0.29399999999999998</v>
      </c>
      <c r="E75" s="67">
        <v>0.11799999999999999</v>
      </c>
      <c r="F75" s="67">
        <v>0.11799999999999999</v>
      </c>
      <c r="G75" s="67">
        <v>0.16500000000000001</v>
      </c>
      <c r="H75" s="67">
        <v>0.188</v>
      </c>
      <c r="I75" s="67">
        <v>0.223</v>
      </c>
      <c r="J75" s="67">
        <v>0.38800000000000001</v>
      </c>
      <c r="K75" s="67">
        <v>1.494</v>
      </c>
      <c r="L75" s="15" t="str">
        <f t="shared" si="8"/>
        <v>8623595</v>
      </c>
      <c r="M75" s="14">
        <f t="shared" si="9"/>
        <v>0.19678714859437749</v>
      </c>
      <c r="N75" s="6">
        <f t="shared" si="10"/>
        <v>7.8982597054886208E-2</v>
      </c>
      <c r="O75" s="6">
        <f t="shared" si="11"/>
        <v>7.8982597054886208E-2</v>
      </c>
      <c r="P75" s="6">
        <f t="shared" si="12"/>
        <v>0.11044176706827309</v>
      </c>
      <c r="Q75" s="6">
        <f t="shared" si="13"/>
        <v>0.12583668005354753</v>
      </c>
      <c r="R75" s="6">
        <f t="shared" si="14"/>
        <v>0.14926372155287818</v>
      </c>
      <c r="S75" s="11">
        <f t="shared" si="15"/>
        <v>0.25970548862115128</v>
      </c>
    </row>
    <row r="76" spans="1:19" ht="12" customHeight="1" x14ac:dyDescent="0.25">
      <c r="A76" s="66">
        <v>2</v>
      </c>
      <c r="B76" s="66">
        <v>862</v>
      </c>
      <c r="C76" s="66">
        <v>3873</v>
      </c>
      <c r="D76" s="67">
        <v>1.2230000000000001</v>
      </c>
      <c r="E76" s="67">
        <v>1</v>
      </c>
      <c r="F76" s="67">
        <v>1.87</v>
      </c>
      <c r="G76" s="67">
        <v>0.61199999999999999</v>
      </c>
      <c r="H76" s="67">
        <v>2.9990000000000001</v>
      </c>
      <c r="I76" s="68"/>
      <c r="J76" s="68"/>
      <c r="K76" s="67">
        <v>7.7030000000000003</v>
      </c>
      <c r="L76" s="15" t="str">
        <f t="shared" si="8"/>
        <v>8623873</v>
      </c>
      <c r="M76" s="14">
        <f t="shared" si="9"/>
        <v>0.15876931065818511</v>
      </c>
      <c r="N76" s="6">
        <f t="shared" si="10"/>
        <v>0.12981955082435415</v>
      </c>
      <c r="O76" s="6">
        <f t="shared" si="11"/>
        <v>0.24276256004154226</v>
      </c>
      <c r="P76" s="6">
        <f t="shared" si="12"/>
        <v>7.9449565104504738E-2</v>
      </c>
      <c r="Q76" s="6">
        <f t="shared" si="13"/>
        <v>0.38932883292223808</v>
      </c>
      <c r="R76" s="6">
        <f t="shared" si="14"/>
        <v>0</v>
      </c>
      <c r="S76" s="11">
        <f t="shared" si="15"/>
        <v>0</v>
      </c>
    </row>
    <row r="77" spans="1:19" ht="12" customHeight="1" x14ac:dyDescent="0.25">
      <c r="A77" s="66">
        <v>2</v>
      </c>
      <c r="B77" s="66">
        <v>862</v>
      </c>
      <c r="C77" s="66">
        <v>5440</v>
      </c>
      <c r="D77" s="68"/>
      <c r="E77" s="68"/>
      <c r="F77" s="67">
        <v>1.2E-2</v>
      </c>
      <c r="G77" s="67">
        <v>1.2E-2</v>
      </c>
      <c r="H77" s="67">
        <v>4.7E-2</v>
      </c>
      <c r="I77" s="67">
        <v>2.4E-2</v>
      </c>
      <c r="J77" s="68"/>
      <c r="K77" s="67">
        <v>9.4E-2</v>
      </c>
      <c r="L77" s="15" t="str">
        <f t="shared" si="8"/>
        <v>8625440</v>
      </c>
      <c r="M77" s="14">
        <f t="shared" si="9"/>
        <v>0</v>
      </c>
      <c r="N77" s="6">
        <f t="shared" si="10"/>
        <v>0</v>
      </c>
      <c r="O77" s="6">
        <f t="shared" si="11"/>
        <v>0.1276595744680851</v>
      </c>
      <c r="P77" s="6">
        <f t="shared" si="12"/>
        <v>0.1276595744680851</v>
      </c>
      <c r="Q77" s="6">
        <f t="shared" si="13"/>
        <v>0.5</v>
      </c>
      <c r="R77" s="6">
        <f t="shared" si="14"/>
        <v>0.25531914893617019</v>
      </c>
      <c r="S77" s="11">
        <f t="shared" si="15"/>
        <v>0</v>
      </c>
    </row>
    <row r="78" spans="1:19" ht="12" customHeight="1" x14ac:dyDescent="0.25">
      <c r="A78" s="66">
        <v>2</v>
      </c>
      <c r="B78" s="66">
        <v>862</v>
      </c>
      <c r="C78" s="66">
        <v>5770</v>
      </c>
      <c r="D78" s="67">
        <v>2.5750000000000002</v>
      </c>
      <c r="E78" s="67">
        <v>4.88</v>
      </c>
      <c r="F78" s="67">
        <v>5.774</v>
      </c>
      <c r="G78" s="67">
        <v>2.74</v>
      </c>
      <c r="H78" s="67">
        <v>3.387</v>
      </c>
      <c r="I78" s="67">
        <v>1.3879999999999999</v>
      </c>
      <c r="J78" s="67">
        <v>3.246</v>
      </c>
      <c r="K78" s="67">
        <v>23.99</v>
      </c>
      <c r="L78" s="15" t="str">
        <f t="shared" si="8"/>
        <v>8625770</v>
      </c>
      <c r="M78" s="14">
        <f t="shared" si="9"/>
        <v>0.10733639016256775</v>
      </c>
      <c r="N78" s="6">
        <f t="shared" si="10"/>
        <v>0.20341809087119633</v>
      </c>
      <c r="O78" s="6">
        <f t="shared" si="11"/>
        <v>0.24068361817423928</v>
      </c>
      <c r="P78" s="6">
        <f t="shared" si="12"/>
        <v>0.114214255939975</v>
      </c>
      <c r="Q78" s="6">
        <f t="shared" si="13"/>
        <v>0.14118382659441434</v>
      </c>
      <c r="R78" s="6">
        <f t="shared" si="14"/>
        <v>5.7857440600250103E-2</v>
      </c>
      <c r="S78" s="11">
        <f t="shared" si="15"/>
        <v>0.13530637765735723</v>
      </c>
    </row>
    <row r="79" spans="1:19" ht="12" customHeight="1" x14ac:dyDescent="0.25">
      <c r="A79" s="66">
        <v>2</v>
      </c>
      <c r="B79" s="66">
        <v>862</v>
      </c>
      <c r="C79" s="66">
        <v>5917</v>
      </c>
      <c r="D79" s="67">
        <v>4.5629999999999997</v>
      </c>
      <c r="E79" s="67">
        <v>7.2679999999999998</v>
      </c>
      <c r="F79" s="67">
        <v>15.958</v>
      </c>
      <c r="G79" s="67">
        <v>1.0940000000000001</v>
      </c>
      <c r="H79" s="67">
        <v>13.148</v>
      </c>
      <c r="I79" s="67">
        <v>13.877000000000001</v>
      </c>
      <c r="J79" s="68"/>
      <c r="K79" s="67">
        <v>55.906999999999996</v>
      </c>
      <c r="L79" s="15" t="str">
        <f t="shared" si="8"/>
        <v>8625917</v>
      </c>
      <c r="M79" s="14">
        <f t="shared" si="9"/>
        <v>8.1617686515105439E-2</v>
      </c>
      <c r="N79" s="6">
        <f t="shared" si="10"/>
        <v>0.13000160981630207</v>
      </c>
      <c r="O79" s="6">
        <f t="shared" si="11"/>
        <v>0.28543831720535889</v>
      </c>
      <c r="P79" s="6">
        <f t="shared" si="12"/>
        <v>1.9568211494088401E-2</v>
      </c>
      <c r="Q79" s="6">
        <f t="shared" si="13"/>
        <v>0.235176274885077</v>
      </c>
      <c r="R79" s="6">
        <f t="shared" si="14"/>
        <v>0.24821578693186902</v>
      </c>
      <c r="S79" s="11">
        <f t="shared" si="15"/>
        <v>0</v>
      </c>
    </row>
    <row r="80" spans="1:19" ht="12" customHeight="1" x14ac:dyDescent="0.25">
      <c r="A80" s="66">
        <v>2</v>
      </c>
      <c r="B80" s="66">
        <v>862</v>
      </c>
      <c r="C80" s="66">
        <v>6724</v>
      </c>
      <c r="D80" s="67">
        <v>2.4E-2</v>
      </c>
      <c r="E80" s="67">
        <v>0.67</v>
      </c>
      <c r="F80" s="67">
        <v>0.188</v>
      </c>
      <c r="G80" s="67">
        <v>3.5000000000000003E-2</v>
      </c>
      <c r="H80" s="68"/>
      <c r="I80" s="67">
        <v>1.2E-2</v>
      </c>
      <c r="J80" s="68"/>
      <c r="K80" s="67">
        <v>0.92900000000000005</v>
      </c>
      <c r="L80" s="15" t="str">
        <f t="shared" si="8"/>
        <v>8626724</v>
      </c>
      <c r="M80" s="14">
        <f t="shared" si="9"/>
        <v>2.5834230355220665E-2</v>
      </c>
      <c r="N80" s="6">
        <f t="shared" si="10"/>
        <v>0.72120559741657697</v>
      </c>
      <c r="O80" s="6">
        <f t="shared" si="11"/>
        <v>0.20236813778256188</v>
      </c>
      <c r="P80" s="6">
        <f t="shared" si="12"/>
        <v>3.7674919268030141E-2</v>
      </c>
      <c r="Q80" s="6">
        <f t="shared" si="13"/>
        <v>0</v>
      </c>
      <c r="R80" s="6">
        <f t="shared" si="14"/>
        <v>1.2917115177610333E-2</v>
      </c>
      <c r="S80" s="11">
        <f t="shared" si="15"/>
        <v>0</v>
      </c>
    </row>
    <row r="81" spans="1:19" ht="12" customHeight="1" x14ac:dyDescent="0.25">
      <c r="A81" s="66">
        <v>2</v>
      </c>
      <c r="B81" s="66" t="s">
        <v>32</v>
      </c>
      <c r="C81" s="66">
        <v>3075</v>
      </c>
      <c r="D81" s="68"/>
      <c r="E81" s="68"/>
      <c r="F81" s="68"/>
      <c r="G81" s="68"/>
      <c r="H81" s="67">
        <v>1.2E-2</v>
      </c>
      <c r="I81" s="68"/>
      <c r="J81" s="68"/>
      <c r="K81" s="67">
        <v>1.2E-2</v>
      </c>
      <c r="L81" s="15" t="str">
        <f t="shared" si="8"/>
        <v>862Н3075</v>
      </c>
      <c r="M81" s="14">
        <f t="shared" si="9"/>
        <v>0</v>
      </c>
      <c r="N81" s="6">
        <f t="shared" si="10"/>
        <v>0</v>
      </c>
      <c r="O81" s="6">
        <f t="shared" si="11"/>
        <v>0</v>
      </c>
      <c r="P81" s="6">
        <f t="shared" si="12"/>
        <v>0</v>
      </c>
      <c r="Q81" s="6">
        <f t="shared" si="13"/>
        <v>1</v>
      </c>
      <c r="R81" s="6">
        <f t="shared" si="14"/>
        <v>0</v>
      </c>
      <c r="S81" s="11">
        <f t="shared" si="15"/>
        <v>0</v>
      </c>
    </row>
    <row r="82" spans="1:19" ht="12" customHeight="1" x14ac:dyDescent="0.25">
      <c r="A82" s="66">
        <v>2</v>
      </c>
      <c r="B82" s="66" t="s">
        <v>32</v>
      </c>
      <c r="C82" s="66">
        <v>3595</v>
      </c>
      <c r="D82" s="68"/>
      <c r="E82" s="68"/>
      <c r="F82" s="67">
        <v>0.23499999999999999</v>
      </c>
      <c r="G82" s="67">
        <v>2.4E-2</v>
      </c>
      <c r="H82" s="67">
        <v>0.21199999999999999</v>
      </c>
      <c r="I82" s="67">
        <v>3.5000000000000003E-2</v>
      </c>
      <c r="J82" s="67">
        <v>3.5000000000000003E-2</v>
      </c>
      <c r="K82" s="67">
        <v>0.54100000000000004</v>
      </c>
      <c r="L82" s="15" t="str">
        <f t="shared" si="8"/>
        <v>862Н3595</v>
      </c>
      <c r="M82" s="14">
        <f t="shared" si="9"/>
        <v>0</v>
      </c>
      <c r="N82" s="6">
        <f t="shared" si="10"/>
        <v>0</v>
      </c>
      <c r="O82" s="6">
        <f t="shared" si="11"/>
        <v>0.43438077634011085</v>
      </c>
      <c r="P82" s="6">
        <f t="shared" si="12"/>
        <v>4.4362292051756007E-2</v>
      </c>
      <c r="Q82" s="6">
        <f t="shared" si="13"/>
        <v>0.3918669131238447</v>
      </c>
      <c r="R82" s="6">
        <f t="shared" si="14"/>
        <v>6.4695009242144177E-2</v>
      </c>
      <c r="S82" s="11">
        <f t="shared" si="15"/>
        <v>6.4695009242144177E-2</v>
      </c>
    </row>
    <row r="83" spans="1:19" ht="12" customHeight="1" x14ac:dyDescent="0.25">
      <c r="A83" s="66">
        <v>2</v>
      </c>
      <c r="B83" s="66" t="s">
        <v>32</v>
      </c>
      <c r="C83" s="66">
        <v>5770</v>
      </c>
      <c r="D83" s="68"/>
      <c r="E83" s="67">
        <v>0.223</v>
      </c>
      <c r="F83" s="67">
        <v>5.0449999999999999</v>
      </c>
      <c r="G83" s="67">
        <v>7.3259999999999996</v>
      </c>
      <c r="H83" s="67">
        <v>0.223</v>
      </c>
      <c r="I83" s="67">
        <v>31.129000000000001</v>
      </c>
      <c r="J83" s="67">
        <v>2.4E-2</v>
      </c>
      <c r="K83" s="67">
        <v>43.970999999999997</v>
      </c>
      <c r="L83" s="15" t="str">
        <f t="shared" si="8"/>
        <v>862Н5770</v>
      </c>
      <c r="M83" s="14">
        <f t="shared" si="9"/>
        <v>0</v>
      </c>
      <c r="N83" s="6">
        <f t="shared" si="10"/>
        <v>5.0715244138181985E-3</v>
      </c>
      <c r="O83" s="6">
        <f t="shared" si="11"/>
        <v>0.11473471151440723</v>
      </c>
      <c r="P83" s="6">
        <f t="shared" si="12"/>
        <v>0.16660981101180325</v>
      </c>
      <c r="Q83" s="6">
        <f t="shared" si="13"/>
        <v>5.0715244138181985E-3</v>
      </c>
      <c r="R83" s="6">
        <f t="shared" si="14"/>
        <v>0.70794387209751886</v>
      </c>
      <c r="S83" s="11">
        <f t="shared" si="15"/>
        <v>5.4581428668895409E-4</v>
      </c>
    </row>
    <row r="84" spans="1:19" ht="12" customHeight="1" x14ac:dyDescent="0.25">
      <c r="A84" s="66">
        <v>2</v>
      </c>
      <c r="B84" s="66" t="s">
        <v>32</v>
      </c>
      <c r="C84" s="66">
        <v>5917</v>
      </c>
      <c r="D84" s="67">
        <v>1.4410000000000001</v>
      </c>
      <c r="E84" s="67">
        <v>0.99399999999999999</v>
      </c>
      <c r="F84" s="67">
        <v>2.1640000000000001</v>
      </c>
      <c r="G84" s="67">
        <v>0.14099999999999999</v>
      </c>
      <c r="H84" s="67">
        <v>2.9220000000000002</v>
      </c>
      <c r="I84" s="67">
        <v>7.9969999999999999</v>
      </c>
      <c r="J84" s="68"/>
      <c r="K84" s="67">
        <v>15.657999999999999</v>
      </c>
      <c r="L84" s="15" t="str">
        <f t="shared" si="8"/>
        <v>862Н5917</v>
      </c>
      <c r="M84" s="14">
        <f t="shared" si="9"/>
        <v>9.2029633414229151E-2</v>
      </c>
      <c r="N84" s="6">
        <f t="shared" si="10"/>
        <v>6.3481926171924899E-2</v>
      </c>
      <c r="O84" s="6">
        <f t="shared" si="11"/>
        <v>0.13820411291352663</v>
      </c>
      <c r="P84" s="6">
        <f t="shared" si="12"/>
        <v>9.0049814791161066E-3</v>
      </c>
      <c r="Q84" s="6">
        <f t="shared" si="13"/>
        <v>0.18661387150338488</v>
      </c>
      <c r="R84" s="6">
        <f t="shared" si="14"/>
        <v>0.51072933963469158</v>
      </c>
      <c r="S84" s="11">
        <f t="shared" si="15"/>
        <v>0</v>
      </c>
    </row>
    <row r="85" spans="1:19" ht="12" customHeight="1" x14ac:dyDescent="0.25">
      <c r="A85" s="66">
        <v>2</v>
      </c>
      <c r="B85" s="66" t="s">
        <v>32</v>
      </c>
      <c r="C85" s="66">
        <v>6724</v>
      </c>
      <c r="D85" s="68"/>
      <c r="E85" s="68"/>
      <c r="F85" s="68"/>
      <c r="G85" s="67">
        <v>6.0000000000000001E-3</v>
      </c>
      <c r="H85" s="68"/>
      <c r="I85" s="67">
        <v>6.0000000000000001E-3</v>
      </c>
      <c r="J85" s="68"/>
      <c r="K85" s="67">
        <v>1.2E-2</v>
      </c>
      <c r="L85" s="15" t="str">
        <f t="shared" si="8"/>
        <v>862Н6724</v>
      </c>
      <c r="M85" s="14">
        <f t="shared" si="9"/>
        <v>0</v>
      </c>
      <c r="N85" s="6">
        <f t="shared" si="10"/>
        <v>0</v>
      </c>
      <c r="O85" s="6">
        <f t="shared" si="11"/>
        <v>0</v>
      </c>
      <c r="P85" s="6">
        <f t="shared" si="12"/>
        <v>0.5</v>
      </c>
      <c r="Q85" s="6">
        <f t="shared" si="13"/>
        <v>0</v>
      </c>
      <c r="R85" s="6">
        <f t="shared" si="14"/>
        <v>0.5</v>
      </c>
      <c r="S85" s="11">
        <f t="shared" si="15"/>
        <v>0</v>
      </c>
    </row>
    <row r="86" spans="1:19" ht="12" customHeight="1" x14ac:dyDescent="0.25">
      <c r="A86" s="66">
        <v>2</v>
      </c>
      <c r="B86" s="66">
        <v>863</v>
      </c>
      <c r="C86" s="66">
        <v>1110</v>
      </c>
      <c r="D86" s="68"/>
      <c r="E86" s="67">
        <v>21.05</v>
      </c>
      <c r="F86" s="68"/>
      <c r="G86" s="67">
        <v>3.8220000000000001</v>
      </c>
      <c r="H86" s="68"/>
      <c r="I86" s="68"/>
      <c r="J86" s="68"/>
      <c r="K86" s="67">
        <v>24.872</v>
      </c>
      <c r="L86" s="15" t="str">
        <f t="shared" si="8"/>
        <v>8631110</v>
      </c>
      <c r="M86" s="14">
        <f t="shared" si="9"/>
        <v>0</v>
      </c>
      <c r="N86" s="6">
        <f t="shared" si="10"/>
        <v>0.84633322611772277</v>
      </c>
      <c r="O86" s="6">
        <f t="shared" si="11"/>
        <v>0</v>
      </c>
      <c r="P86" s="6">
        <f t="shared" si="12"/>
        <v>0.15366677388227726</v>
      </c>
      <c r="Q86" s="6">
        <f t="shared" si="13"/>
        <v>0</v>
      </c>
      <c r="R86" s="6">
        <f t="shared" si="14"/>
        <v>0</v>
      </c>
      <c r="S86" s="11">
        <f t="shared" si="15"/>
        <v>0</v>
      </c>
    </row>
    <row r="87" spans="1:19" ht="12" customHeight="1" x14ac:dyDescent="0.25">
      <c r="A87" s="66">
        <v>2</v>
      </c>
      <c r="B87" s="66">
        <v>863</v>
      </c>
      <c r="C87" s="66">
        <v>3873</v>
      </c>
      <c r="D87" s="67">
        <v>2.2930000000000001</v>
      </c>
      <c r="E87" s="67">
        <v>1.8819999999999999</v>
      </c>
      <c r="F87" s="67">
        <v>3.2930000000000001</v>
      </c>
      <c r="G87" s="67">
        <v>3.54</v>
      </c>
      <c r="H87" s="67">
        <v>3.093</v>
      </c>
      <c r="I87" s="67">
        <v>2.8460000000000001</v>
      </c>
      <c r="J87" s="68"/>
      <c r="K87" s="67">
        <v>16.946000000000002</v>
      </c>
      <c r="L87" s="15" t="str">
        <f t="shared" si="8"/>
        <v>8633873</v>
      </c>
      <c r="M87" s="14">
        <f t="shared" si="9"/>
        <v>0.13531216806325977</v>
      </c>
      <c r="N87" s="6">
        <f t="shared" si="10"/>
        <v>0.11105865691018528</v>
      </c>
      <c r="O87" s="6">
        <f t="shared" si="11"/>
        <v>0.19432314410480347</v>
      </c>
      <c r="P87" s="6">
        <f t="shared" si="12"/>
        <v>0.20889885518706477</v>
      </c>
      <c r="Q87" s="6">
        <f t="shared" si="13"/>
        <v>0.18252094889649473</v>
      </c>
      <c r="R87" s="6">
        <f t="shared" si="14"/>
        <v>0.16794523781423343</v>
      </c>
      <c r="S87" s="11">
        <f t="shared" si="15"/>
        <v>0</v>
      </c>
    </row>
    <row r="88" spans="1:19" ht="12" customHeight="1" x14ac:dyDescent="0.25">
      <c r="A88" s="66">
        <v>2</v>
      </c>
      <c r="B88" s="66">
        <v>863</v>
      </c>
      <c r="C88" s="66">
        <v>5440</v>
      </c>
      <c r="D88" s="67">
        <v>2.4E-2</v>
      </c>
      <c r="E88" s="67">
        <v>4.7E-2</v>
      </c>
      <c r="F88" s="68"/>
      <c r="G88" s="67">
        <v>3.5000000000000003E-2</v>
      </c>
      <c r="H88" s="67">
        <v>2.4E-2</v>
      </c>
      <c r="I88" s="67">
        <v>3.5000000000000003E-2</v>
      </c>
      <c r="J88" s="68"/>
      <c r="K88" s="67">
        <v>0.16500000000000001</v>
      </c>
      <c r="L88" s="15" t="str">
        <f t="shared" si="8"/>
        <v>8635440</v>
      </c>
      <c r="M88" s="14">
        <f t="shared" si="9"/>
        <v>0.14545454545454545</v>
      </c>
      <c r="N88" s="6">
        <f t="shared" si="10"/>
        <v>0.28484848484848485</v>
      </c>
      <c r="O88" s="6">
        <f t="shared" si="11"/>
        <v>0</v>
      </c>
      <c r="P88" s="6">
        <f t="shared" si="12"/>
        <v>0.21212121212121213</v>
      </c>
      <c r="Q88" s="6">
        <f t="shared" si="13"/>
        <v>0.14545454545454545</v>
      </c>
      <c r="R88" s="6">
        <f t="shared" si="14"/>
        <v>0.21212121212121213</v>
      </c>
      <c r="S88" s="11">
        <f t="shared" si="15"/>
        <v>0</v>
      </c>
    </row>
    <row r="89" spans="1:19" ht="12" customHeight="1" x14ac:dyDescent="0.25">
      <c r="A89" s="66">
        <v>2</v>
      </c>
      <c r="B89" s="66">
        <v>863</v>
      </c>
      <c r="C89" s="66">
        <v>5917</v>
      </c>
      <c r="D89" s="67">
        <v>3.6930000000000001</v>
      </c>
      <c r="E89" s="67">
        <v>3.74</v>
      </c>
      <c r="F89" s="67">
        <v>10.266</v>
      </c>
      <c r="G89" s="67">
        <v>0.89400000000000002</v>
      </c>
      <c r="H89" s="67">
        <v>10.502000000000001</v>
      </c>
      <c r="I89" s="67">
        <v>5.1740000000000004</v>
      </c>
      <c r="J89" s="68"/>
      <c r="K89" s="67">
        <v>34.268999999999998</v>
      </c>
      <c r="L89" s="15" t="str">
        <f t="shared" si="8"/>
        <v>8635917</v>
      </c>
      <c r="M89" s="14">
        <f t="shared" si="9"/>
        <v>0.10776503545478422</v>
      </c>
      <c r="N89" s="6">
        <f t="shared" si="10"/>
        <v>0.10913653739531357</v>
      </c>
      <c r="O89" s="6">
        <f t="shared" si="11"/>
        <v>0.2995710408824302</v>
      </c>
      <c r="P89" s="6">
        <f t="shared" si="12"/>
        <v>2.6087717762409177E-2</v>
      </c>
      <c r="Q89" s="6">
        <f t="shared" si="13"/>
        <v>0.30645773147742861</v>
      </c>
      <c r="R89" s="6">
        <f t="shared" si="14"/>
        <v>0.15098193702763432</v>
      </c>
      <c r="S89" s="11">
        <f t="shared" si="15"/>
        <v>0</v>
      </c>
    </row>
    <row r="90" spans="1:19" ht="12" customHeight="1" x14ac:dyDescent="0.25">
      <c r="A90" s="66">
        <v>2</v>
      </c>
      <c r="B90" s="66">
        <v>863</v>
      </c>
      <c r="C90" s="66">
        <v>6724</v>
      </c>
      <c r="D90" s="67">
        <v>0.153</v>
      </c>
      <c r="E90" s="67">
        <v>1.2E-2</v>
      </c>
      <c r="F90" s="67">
        <v>5.8999999999999997E-2</v>
      </c>
      <c r="G90" s="67">
        <v>0.21199999999999999</v>
      </c>
      <c r="H90" s="68"/>
      <c r="I90" s="67">
        <v>2.4E-2</v>
      </c>
      <c r="J90" s="67">
        <v>0.48199999999999998</v>
      </c>
      <c r="K90" s="67">
        <v>0.94099999999999995</v>
      </c>
      <c r="L90" s="15" t="str">
        <f t="shared" si="8"/>
        <v>8636724</v>
      </c>
      <c r="M90" s="14">
        <f t="shared" si="9"/>
        <v>0.16259298618490967</v>
      </c>
      <c r="N90" s="6">
        <f t="shared" si="10"/>
        <v>1.275239107332625E-2</v>
      </c>
      <c r="O90" s="6">
        <f t="shared" si="11"/>
        <v>6.2699256110520726E-2</v>
      </c>
      <c r="P90" s="6">
        <f t="shared" si="12"/>
        <v>0.22529224229543041</v>
      </c>
      <c r="Q90" s="6">
        <f t="shared" si="13"/>
        <v>0</v>
      </c>
      <c r="R90" s="6">
        <f t="shared" si="14"/>
        <v>2.5504782146652499E-2</v>
      </c>
      <c r="S90" s="11">
        <f t="shared" si="15"/>
        <v>0.51222104144527103</v>
      </c>
    </row>
    <row r="91" spans="1:19" ht="12" customHeight="1" x14ac:dyDescent="0.25">
      <c r="A91" s="66">
        <v>2</v>
      </c>
      <c r="B91" s="66" t="s">
        <v>33</v>
      </c>
      <c r="C91" s="66">
        <v>5917</v>
      </c>
      <c r="D91" s="67">
        <v>0.67</v>
      </c>
      <c r="E91" s="67">
        <v>0.25900000000000001</v>
      </c>
      <c r="F91" s="67">
        <v>1.2230000000000001</v>
      </c>
      <c r="G91" s="67">
        <v>0.24099999999999999</v>
      </c>
      <c r="H91" s="67">
        <v>1.952</v>
      </c>
      <c r="I91" s="67">
        <v>1.129</v>
      </c>
      <c r="J91" s="68"/>
      <c r="K91" s="67">
        <v>5.4740000000000002</v>
      </c>
      <c r="L91" s="15" t="str">
        <f t="shared" si="8"/>
        <v>863Н5917</v>
      </c>
      <c r="M91" s="14">
        <f t="shared" si="9"/>
        <v>0.12239678480087687</v>
      </c>
      <c r="N91" s="6">
        <f t="shared" si="10"/>
        <v>4.7314578005115092E-2</v>
      </c>
      <c r="O91" s="6">
        <f t="shared" si="11"/>
        <v>0.22341980270369019</v>
      </c>
      <c r="P91" s="6">
        <f t="shared" si="12"/>
        <v>4.4026306174643766E-2</v>
      </c>
      <c r="Q91" s="6">
        <f t="shared" si="13"/>
        <v>0.35659481183777858</v>
      </c>
      <c r="R91" s="6">
        <f t="shared" si="14"/>
        <v>0.2062477164778955</v>
      </c>
      <c r="S91" s="11">
        <f t="shared" si="15"/>
        <v>0</v>
      </c>
    </row>
    <row r="92" spans="1:19" ht="12" customHeight="1" x14ac:dyDescent="0.25">
      <c r="A92" s="66">
        <v>2</v>
      </c>
      <c r="B92" s="66" t="s">
        <v>33</v>
      </c>
      <c r="C92" s="66">
        <v>6724</v>
      </c>
      <c r="D92" s="68"/>
      <c r="E92" s="68"/>
      <c r="F92" s="68"/>
      <c r="G92" s="67">
        <v>1.2E-2</v>
      </c>
      <c r="H92" s="68"/>
      <c r="I92" s="68"/>
      <c r="J92" s="67">
        <v>1.2E-2</v>
      </c>
      <c r="K92" s="67">
        <v>2.4E-2</v>
      </c>
      <c r="L92" s="15" t="str">
        <f t="shared" si="8"/>
        <v>863Н6724</v>
      </c>
      <c r="M92" s="14">
        <f t="shared" si="9"/>
        <v>0</v>
      </c>
      <c r="N92" s="6">
        <f t="shared" si="10"/>
        <v>0</v>
      </c>
      <c r="O92" s="6">
        <f t="shared" si="11"/>
        <v>0</v>
      </c>
      <c r="P92" s="6">
        <f t="shared" si="12"/>
        <v>0.5</v>
      </c>
      <c r="Q92" s="6">
        <f t="shared" si="13"/>
        <v>0</v>
      </c>
      <c r="R92" s="6">
        <f t="shared" si="14"/>
        <v>0</v>
      </c>
      <c r="S92" s="11">
        <f t="shared" si="15"/>
        <v>0.5</v>
      </c>
    </row>
    <row r="93" spans="1:19" ht="12" customHeight="1" x14ac:dyDescent="0.25">
      <c r="A93" s="66">
        <v>3</v>
      </c>
      <c r="B93" s="66">
        <v>1552</v>
      </c>
      <c r="C93" s="66">
        <v>1074</v>
      </c>
      <c r="D93" s="67">
        <v>0.33500000000000002</v>
      </c>
      <c r="E93" s="68"/>
      <c r="F93" s="67">
        <v>0.248</v>
      </c>
      <c r="G93" s="67">
        <v>0.25900000000000001</v>
      </c>
      <c r="H93" s="67">
        <v>0.28100000000000003</v>
      </c>
      <c r="I93" s="67">
        <v>0.36699999999999999</v>
      </c>
      <c r="J93" s="68"/>
      <c r="K93" s="67">
        <v>1.49</v>
      </c>
      <c r="L93" s="15" t="str">
        <f t="shared" si="8"/>
        <v>15521074</v>
      </c>
      <c r="M93" s="14">
        <f t="shared" si="9"/>
        <v>0.22483221476510068</v>
      </c>
      <c r="N93" s="6">
        <f t="shared" si="10"/>
        <v>0</v>
      </c>
      <c r="O93" s="6">
        <f t="shared" si="11"/>
        <v>0.16644295302013423</v>
      </c>
      <c r="P93" s="6">
        <f t="shared" si="12"/>
        <v>0.17382550335570471</v>
      </c>
      <c r="Q93" s="6">
        <f t="shared" si="13"/>
        <v>0.18859060402684566</v>
      </c>
      <c r="R93" s="6">
        <f t="shared" si="14"/>
        <v>0.24630872483221475</v>
      </c>
      <c r="S93" s="11">
        <f t="shared" si="15"/>
        <v>0</v>
      </c>
    </row>
    <row r="94" spans="1:19" ht="12" customHeight="1" x14ac:dyDescent="0.25">
      <c r="A94" s="66">
        <v>3</v>
      </c>
      <c r="B94" s="66">
        <v>1552</v>
      </c>
      <c r="C94" s="66">
        <v>3873</v>
      </c>
      <c r="D94" s="67">
        <v>5.3999999999999999E-2</v>
      </c>
      <c r="E94" s="67">
        <v>3.2000000000000001E-2</v>
      </c>
      <c r="F94" s="67">
        <v>4.2999999999999997E-2</v>
      </c>
      <c r="G94" s="67">
        <v>4.2999999999999997E-2</v>
      </c>
      <c r="H94" s="67">
        <v>7.5999999999999998E-2</v>
      </c>
      <c r="I94" s="67">
        <v>3.2000000000000001E-2</v>
      </c>
      <c r="J94" s="68"/>
      <c r="K94" s="67">
        <v>0.28100000000000003</v>
      </c>
      <c r="L94" s="15" t="str">
        <f t="shared" si="8"/>
        <v>15523873</v>
      </c>
      <c r="M94" s="14">
        <f t="shared" si="9"/>
        <v>0.19217081850533807</v>
      </c>
      <c r="N94" s="6">
        <f t="shared" si="10"/>
        <v>0.11387900355871886</v>
      </c>
      <c r="O94" s="6">
        <f t="shared" si="11"/>
        <v>0.15302491103202845</v>
      </c>
      <c r="P94" s="6">
        <f t="shared" si="12"/>
        <v>0.15302491103202845</v>
      </c>
      <c r="Q94" s="6">
        <f t="shared" si="13"/>
        <v>0.27046263345195726</v>
      </c>
      <c r="R94" s="6">
        <f t="shared" si="14"/>
        <v>0.11387900355871886</v>
      </c>
      <c r="S94" s="11">
        <f t="shared" si="15"/>
        <v>0</v>
      </c>
    </row>
    <row r="95" spans="1:19" ht="12" customHeight="1" x14ac:dyDescent="0.25">
      <c r="A95" s="66">
        <v>3</v>
      </c>
      <c r="B95" s="66">
        <v>1552</v>
      </c>
      <c r="C95" s="66">
        <v>5770</v>
      </c>
      <c r="D95" s="67">
        <v>2.3759999999999999</v>
      </c>
      <c r="E95" s="67">
        <v>2.57</v>
      </c>
      <c r="F95" s="67">
        <v>2.7109999999999999</v>
      </c>
      <c r="G95" s="67">
        <v>1.609</v>
      </c>
      <c r="H95" s="67">
        <v>2.4409999999999998</v>
      </c>
      <c r="I95" s="67">
        <v>2.819</v>
      </c>
      <c r="J95" s="67">
        <v>3.0019999999999998</v>
      </c>
      <c r="K95" s="67">
        <v>17.527999999999999</v>
      </c>
      <c r="L95" s="15" t="str">
        <f t="shared" si="8"/>
        <v>15525770</v>
      </c>
      <c r="M95" s="14">
        <f t="shared" si="9"/>
        <v>0.13555454130534003</v>
      </c>
      <c r="N95" s="6">
        <f t="shared" si="10"/>
        <v>0.1466225467822912</v>
      </c>
      <c r="O95" s="6">
        <f t="shared" si="11"/>
        <v>0.154666818804199</v>
      </c>
      <c r="P95" s="6">
        <f t="shared" si="12"/>
        <v>9.1795983569146519E-2</v>
      </c>
      <c r="Q95" s="6">
        <f t="shared" si="13"/>
        <v>0.13926289365586492</v>
      </c>
      <c r="R95" s="6">
        <f t="shared" si="14"/>
        <v>0.16082838886353265</v>
      </c>
      <c r="S95" s="11">
        <f t="shared" si="15"/>
        <v>0.17126882701962573</v>
      </c>
    </row>
    <row r="96" spans="1:19" ht="12" customHeight="1" x14ac:dyDescent="0.25">
      <c r="A96" s="66">
        <v>3</v>
      </c>
      <c r="B96" s="66">
        <v>1560</v>
      </c>
      <c r="C96" s="66">
        <v>1074</v>
      </c>
      <c r="D96" s="67">
        <v>1.0620000000000001</v>
      </c>
      <c r="E96" s="68"/>
      <c r="F96" s="67">
        <v>1.032</v>
      </c>
      <c r="G96" s="67">
        <v>0.82199999999999995</v>
      </c>
      <c r="H96" s="67">
        <v>0.91800000000000004</v>
      </c>
      <c r="I96" s="67">
        <v>1.8480000000000001</v>
      </c>
      <c r="J96" s="67">
        <v>3.5999999999999997E-2</v>
      </c>
      <c r="K96" s="67">
        <v>5.718</v>
      </c>
      <c r="L96" s="15" t="str">
        <f t="shared" si="8"/>
        <v>15601074</v>
      </c>
      <c r="M96" s="14">
        <f t="shared" si="9"/>
        <v>0.18572927597061911</v>
      </c>
      <c r="N96" s="6">
        <f t="shared" si="10"/>
        <v>0</v>
      </c>
      <c r="O96" s="6">
        <f t="shared" si="11"/>
        <v>0.18048268625393496</v>
      </c>
      <c r="P96" s="6">
        <f t="shared" si="12"/>
        <v>0.14375655823714584</v>
      </c>
      <c r="Q96" s="6">
        <f t="shared" si="13"/>
        <v>0.16054564533053517</v>
      </c>
      <c r="R96" s="6">
        <f t="shared" si="14"/>
        <v>0.32318992654774398</v>
      </c>
      <c r="S96" s="11">
        <f t="shared" si="15"/>
        <v>6.2959076600209857E-3</v>
      </c>
    </row>
    <row r="97" spans="1:19" ht="12" customHeight="1" x14ac:dyDescent="0.25">
      <c r="A97" s="66">
        <v>3</v>
      </c>
      <c r="B97" s="66">
        <v>1560</v>
      </c>
      <c r="C97" s="66">
        <v>3075</v>
      </c>
      <c r="D97" s="67">
        <v>5.3999999999999999E-2</v>
      </c>
      <c r="E97" s="67">
        <v>2.1000000000000001E-2</v>
      </c>
      <c r="F97" s="67">
        <v>2.7E-2</v>
      </c>
      <c r="G97" s="67">
        <v>4.4999999999999998E-2</v>
      </c>
      <c r="H97" s="67">
        <v>8.6999999999999994E-2</v>
      </c>
      <c r="I97" s="68"/>
      <c r="J97" s="68"/>
      <c r="K97" s="67">
        <v>0.23400000000000001</v>
      </c>
      <c r="L97" s="15" t="str">
        <f t="shared" si="8"/>
        <v>15603075</v>
      </c>
      <c r="M97" s="14">
        <f t="shared" si="9"/>
        <v>0.23076923076923075</v>
      </c>
      <c r="N97" s="6">
        <f t="shared" si="10"/>
        <v>8.9743589743589744E-2</v>
      </c>
      <c r="O97" s="6">
        <f t="shared" si="11"/>
        <v>0.11538461538461538</v>
      </c>
      <c r="P97" s="6">
        <f t="shared" si="12"/>
        <v>0.19230769230769229</v>
      </c>
      <c r="Q97" s="6">
        <f t="shared" si="13"/>
        <v>0.37179487179487175</v>
      </c>
      <c r="R97" s="6">
        <f t="shared" si="14"/>
        <v>0</v>
      </c>
      <c r="S97" s="11">
        <f t="shared" si="15"/>
        <v>0</v>
      </c>
    </row>
    <row r="98" spans="1:19" ht="12" customHeight="1" x14ac:dyDescent="0.25">
      <c r="A98" s="66">
        <v>3</v>
      </c>
      <c r="B98" s="66">
        <v>1560</v>
      </c>
      <c r="C98" s="66">
        <v>3595</v>
      </c>
      <c r="D98" s="68"/>
      <c r="E98" s="67">
        <v>1.3380000000000001</v>
      </c>
      <c r="F98" s="67">
        <v>2.0249999999999999</v>
      </c>
      <c r="G98" s="67">
        <v>1.5089999999999999</v>
      </c>
      <c r="H98" s="67">
        <v>1.7909999999999999</v>
      </c>
      <c r="I98" s="67">
        <v>4.6619999999999999</v>
      </c>
      <c r="J98" s="68"/>
      <c r="K98" s="67">
        <v>11.324999999999999</v>
      </c>
      <c r="L98" s="15" t="str">
        <f t="shared" si="8"/>
        <v>15603595</v>
      </c>
      <c r="M98" s="14">
        <f t="shared" si="9"/>
        <v>0</v>
      </c>
      <c r="N98" s="6">
        <f t="shared" si="10"/>
        <v>0.11814569536423843</v>
      </c>
      <c r="O98" s="6">
        <f t="shared" si="11"/>
        <v>0.17880794701986755</v>
      </c>
      <c r="P98" s="6">
        <f t="shared" si="12"/>
        <v>0.13324503311258279</v>
      </c>
      <c r="Q98" s="6">
        <f t="shared" si="13"/>
        <v>0.15814569536423842</v>
      </c>
      <c r="R98" s="6">
        <f t="shared" si="14"/>
        <v>0.41165562913907289</v>
      </c>
      <c r="S98" s="11">
        <f t="shared" si="15"/>
        <v>0</v>
      </c>
    </row>
    <row r="99" spans="1:19" ht="12" customHeight="1" x14ac:dyDescent="0.25">
      <c r="A99" s="66">
        <v>3</v>
      </c>
      <c r="B99" s="66">
        <v>1560</v>
      </c>
      <c r="C99" s="66">
        <v>3873</v>
      </c>
      <c r="D99" s="67">
        <v>0.10199999999999999</v>
      </c>
      <c r="E99" s="67">
        <v>0.156</v>
      </c>
      <c r="F99" s="67">
        <v>0.10199999999999999</v>
      </c>
      <c r="G99" s="67">
        <v>5.3999999999999999E-2</v>
      </c>
      <c r="H99" s="67">
        <v>0.108</v>
      </c>
      <c r="I99" s="67">
        <v>0.10199999999999999</v>
      </c>
      <c r="J99" s="68"/>
      <c r="K99" s="67">
        <v>0.624</v>
      </c>
      <c r="L99" s="15" t="str">
        <f t="shared" si="8"/>
        <v>15603873</v>
      </c>
      <c r="M99" s="14">
        <f t="shared" si="9"/>
        <v>0.16346153846153846</v>
      </c>
      <c r="N99" s="6">
        <f t="shared" si="10"/>
        <v>0.25</v>
      </c>
      <c r="O99" s="6">
        <f t="shared" si="11"/>
        <v>0.16346153846153846</v>
      </c>
      <c r="P99" s="6">
        <f t="shared" si="12"/>
        <v>8.6538461538461536E-2</v>
      </c>
      <c r="Q99" s="6">
        <f t="shared" si="13"/>
        <v>0.17307692307692307</v>
      </c>
      <c r="R99" s="6">
        <f t="shared" si="14"/>
        <v>0.16346153846153846</v>
      </c>
      <c r="S99" s="11">
        <f t="shared" si="15"/>
        <v>0</v>
      </c>
    </row>
    <row r="100" spans="1:19" ht="12" customHeight="1" x14ac:dyDescent="0.25">
      <c r="A100" s="66">
        <v>3</v>
      </c>
      <c r="B100" s="66">
        <v>1560</v>
      </c>
      <c r="C100" s="66">
        <v>5440</v>
      </c>
      <c r="D100" s="67">
        <v>4.8000000000000001E-2</v>
      </c>
      <c r="E100" s="67">
        <v>0.108</v>
      </c>
      <c r="F100" s="67">
        <v>3.3000000000000002E-2</v>
      </c>
      <c r="G100" s="67">
        <v>4.2000000000000003E-2</v>
      </c>
      <c r="H100" s="67">
        <v>8.1000000000000003E-2</v>
      </c>
      <c r="I100" s="67">
        <v>4.4999999999999998E-2</v>
      </c>
      <c r="J100" s="68"/>
      <c r="K100" s="67">
        <v>0.35699999999999998</v>
      </c>
      <c r="L100" s="15" t="str">
        <f t="shared" si="8"/>
        <v>15605440</v>
      </c>
      <c r="M100" s="14">
        <f t="shared" si="9"/>
        <v>0.13445378151260506</v>
      </c>
      <c r="N100" s="6">
        <f t="shared" si="10"/>
        <v>0.30252100840336138</v>
      </c>
      <c r="O100" s="6">
        <f t="shared" si="11"/>
        <v>9.2436974789915971E-2</v>
      </c>
      <c r="P100" s="6">
        <f t="shared" si="12"/>
        <v>0.11764705882352942</v>
      </c>
      <c r="Q100" s="6">
        <f t="shared" si="13"/>
        <v>0.22689075630252103</v>
      </c>
      <c r="R100" s="6">
        <f t="shared" si="14"/>
        <v>0.12605042016806722</v>
      </c>
      <c r="S100" s="11">
        <f t="shared" si="15"/>
        <v>0</v>
      </c>
    </row>
    <row r="101" spans="1:19" ht="12" customHeight="1" x14ac:dyDescent="0.25">
      <c r="A101" s="66">
        <v>3</v>
      </c>
      <c r="B101" s="66">
        <v>1560</v>
      </c>
      <c r="C101" s="66">
        <v>5917</v>
      </c>
      <c r="D101" s="67">
        <v>2.3460000000000001</v>
      </c>
      <c r="E101" s="67">
        <v>1.5089999999999999</v>
      </c>
      <c r="F101" s="67">
        <v>3.2730000000000001</v>
      </c>
      <c r="G101" s="67">
        <v>2.1000000000000001E-2</v>
      </c>
      <c r="H101" s="67">
        <v>4.1550000000000002</v>
      </c>
      <c r="I101" s="67">
        <v>3.0419999999999998</v>
      </c>
      <c r="J101" s="68"/>
      <c r="K101" s="67">
        <v>14.346</v>
      </c>
      <c r="L101" s="15" t="str">
        <f t="shared" si="8"/>
        <v>15605917</v>
      </c>
      <c r="M101" s="14">
        <f t="shared" si="9"/>
        <v>0.16352990380593893</v>
      </c>
      <c r="N101" s="6">
        <f t="shared" si="10"/>
        <v>0.10518611459640317</v>
      </c>
      <c r="O101" s="6">
        <f t="shared" si="11"/>
        <v>0.22814721873693017</v>
      </c>
      <c r="P101" s="6">
        <f t="shared" si="12"/>
        <v>1.463822668339607E-3</v>
      </c>
      <c r="Q101" s="6">
        <f t="shared" si="13"/>
        <v>0.28962777080719365</v>
      </c>
      <c r="R101" s="6">
        <f t="shared" si="14"/>
        <v>0.21204516938519447</v>
      </c>
      <c r="S101" s="11">
        <f t="shared" si="15"/>
        <v>0</v>
      </c>
    </row>
    <row r="102" spans="1:19" ht="12" customHeight="1" x14ac:dyDescent="0.25">
      <c r="A102" s="66">
        <v>3</v>
      </c>
      <c r="B102" s="66">
        <v>1560</v>
      </c>
      <c r="C102" s="66">
        <v>6724</v>
      </c>
      <c r="D102" s="67">
        <v>8.6999999999999994E-2</v>
      </c>
      <c r="E102" s="67">
        <v>8.6999999999999994E-2</v>
      </c>
      <c r="F102" s="67">
        <v>9.9000000000000005E-2</v>
      </c>
      <c r="G102" s="67">
        <v>0.105</v>
      </c>
      <c r="H102" s="67">
        <v>3.3000000000000002E-2</v>
      </c>
      <c r="I102" s="67">
        <v>7.4999999999999997E-2</v>
      </c>
      <c r="J102" s="68"/>
      <c r="K102" s="67">
        <v>0.48599999999999999</v>
      </c>
      <c r="L102" s="15" t="str">
        <f t="shared" si="8"/>
        <v>15606724</v>
      </c>
      <c r="M102" s="14">
        <f t="shared" si="9"/>
        <v>0.17901234567901234</v>
      </c>
      <c r="N102" s="6">
        <f t="shared" si="10"/>
        <v>0.17901234567901234</v>
      </c>
      <c r="O102" s="6">
        <f t="shared" si="11"/>
        <v>0.20370370370370372</v>
      </c>
      <c r="P102" s="6">
        <f t="shared" si="12"/>
        <v>0.21604938271604937</v>
      </c>
      <c r="Q102" s="6">
        <f t="shared" si="13"/>
        <v>6.7901234567901245E-2</v>
      </c>
      <c r="R102" s="6">
        <f t="shared" si="14"/>
        <v>0.15432098765432098</v>
      </c>
      <c r="S102" s="11">
        <f t="shared" si="15"/>
        <v>0</v>
      </c>
    </row>
    <row r="103" spans="1:19" ht="12" customHeight="1" x14ac:dyDescent="0.25">
      <c r="A103" s="66">
        <v>3</v>
      </c>
      <c r="B103" s="66">
        <v>2201</v>
      </c>
      <c r="C103" s="66">
        <v>1074</v>
      </c>
      <c r="D103" s="67">
        <v>1.1579999999999999</v>
      </c>
      <c r="E103" s="68"/>
      <c r="F103" s="67">
        <v>0.97899999999999998</v>
      </c>
      <c r="G103" s="67">
        <v>0.65900000000000003</v>
      </c>
      <c r="H103" s="67">
        <v>0.65300000000000002</v>
      </c>
      <c r="I103" s="67">
        <v>1.2350000000000001</v>
      </c>
      <c r="J103" s="67">
        <v>3.7999999999999999E-2</v>
      </c>
      <c r="K103" s="67">
        <v>4.7229999999999999</v>
      </c>
      <c r="L103" s="15" t="str">
        <f t="shared" si="8"/>
        <v>22011074</v>
      </c>
      <c r="M103" s="14">
        <f t="shared" si="9"/>
        <v>0.2451831463053144</v>
      </c>
      <c r="N103" s="6">
        <f t="shared" si="10"/>
        <v>0</v>
      </c>
      <c r="O103" s="6">
        <f t="shared" si="11"/>
        <v>0.20728350624603006</v>
      </c>
      <c r="P103" s="6">
        <f t="shared" si="12"/>
        <v>0.13952995977133179</v>
      </c>
      <c r="Q103" s="6">
        <f t="shared" si="13"/>
        <v>0.1382595807749312</v>
      </c>
      <c r="R103" s="6">
        <f t="shared" si="14"/>
        <v>0.26148634342578875</v>
      </c>
      <c r="S103" s="11">
        <f t="shared" si="15"/>
        <v>8.0457336438704216E-3</v>
      </c>
    </row>
    <row r="104" spans="1:19" ht="12" customHeight="1" x14ac:dyDescent="0.25">
      <c r="A104" s="66">
        <v>3</v>
      </c>
      <c r="B104" s="66">
        <v>2201</v>
      </c>
      <c r="C104" s="66">
        <v>2882</v>
      </c>
      <c r="D104" s="67">
        <v>1.1839999999999999</v>
      </c>
      <c r="E104" s="67">
        <v>0.371</v>
      </c>
      <c r="F104" s="67">
        <v>1.7729999999999999</v>
      </c>
      <c r="G104" s="67">
        <v>1.286</v>
      </c>
      <c r="H104" s="67">
        <v>0.77400000000000002</v>
      </c>
      <c r="I104" s="67">
        <v>1.171</v>
      </c>
      <c r="J104" s="67">
        <v>0.25600000000000001</v>
      </c>
      <c r="K104" s="67">
        <v>6.8159999999999998</v>
      </c>
      <c r="L104" s="15" t="str">
        <f t="shared" si="8"/>
        <v>22012882</v>
      </c>
      <c r="M104" s="14">
        <f t="shared" si="9"/>
        <v>0.17370892018779344</v>
      </c>
      <c r="N104" s="6">
        <f t="shared" si="10"/>
        <v>5.4430751173708922E-2</v>
      </c>
      <c r="O104" s="6">
        <f t="shared" si="11"/>
        <v>0.26012323943661969</v>
      </c>
      <c r="P104" s="6">
        <f t="shared" si="12"/>
        <v>0.18867370892018781</v>
      </c>
      <c r="Q104" s="6">
        <f t="shared" si="13"/>
        <v>0.11355633802816902</v>
      </c>
      <c r="R104" s="6">
        <f t="shared" si="14"/>
        <v>0.17180164319248828</v>
      </c>
      <c r="S104" s="11">
        <f t="shared" si="15"/>
        <v>3.7558685446009391E-2</v>
      </c>
    </row>
    <row r="105" spans="1:19" ht="12" customHeight="1" x14ac:dyDescent="0.25">
      <c r="A105" s="66">
        <v>3</v>
      </c>
      <c r="B105" s="66">
        <v>2201</v>
      </c>
      <c r="C105" s="66">
        <v>3075</v>
      </c>
      <c r="D105" s="67">
        <v>0.09</v>
      </c>
      <c r="E105" s="67">
        <v>6.4000000000000001E-2</v>
      </c>
      <c r="F105" s="67">
        <v>4.4999999999999998E-2</v>
      </c>
      <c r="G105" s="67">
        <v>0.109</v>
      </c>
      <c r="H105" s="67">
        <v>0.314</v>
      </c>
      <c r="I105" s="67">
        <v>1.9E-2</v>
      </c>
      <c r="J105" s="68"/>
      <c r="K105" s="67">
        <v>0.64</v>
      </c>
      <c r="L105" s="15" t="str">
        <f t="shared" si="8"/>
        <v>22013075</v>
      </c>
      <c r="M105" s="14">
        <f t="shared" si="9"/>
        <v>0.140625</v>
      </c>
      <c r="N105" s="6">
        <f t="shared" si="10"/>
        <v>0.1</v>
      </c>
      <c r="O105" s="6">
        <f t="shared" si="11"/>
        <v>7.03125E-2</v>
      </c>
      <c r="P105" s="6">
        <f t="shared" si="12"/>
        <v>0.17031250000000001</v>
      </c>
      <c r="Q105" s="6">
        <f t="shared" si="13"/>
        <v>0.49062499999999998</v>
      </c>
      <c r="R105" s="6">
        <f t="shared" si="14"/>
        <v>2.9687499999999999E-2</v>
      </c>
      <c r="S105" s="11">
        <f t="shared" si="15"/>
        <v>0</v>
      </c>
    </row>
    <row r="106" spans="1:19" ht="12" customHeight="1" x14ac:dyDescent="0.25">
      <c r="A106" s="66">
        <v>3</v>
      </c>
      <c r="B106" s="66">
        <v>2201</v>
      </c>
      <c r="C106" s="66">
        <v>3595</v>
      </c>
      <c r="D106" s="67">
        <v>0.66600000000000004</v>
      </c>
      <c r="E106" s="67">
        <v>0.54400000000000004</v>
      </c>
      <c r="F106" s="67">
        <v>1.0109999999999999</v>
      </c>
      <c r="G106" s="67">
        <v>0.94099999999999995</v>
      </c>
      <c r="H106" s="67">
        <v>1.1459999999999999</v>
      </c>
      <c r="I106" s="67">
        <v>0.87</v>
      </c>
      <c r="J106" s="67">
        <v>0.67200000000000004</v>
      </c>
      <c r="K106" s="67">
        <v>5.85</v>
      </c>
      <c r="L106" s="15" t="str">
        <f t="shared" si="8"/>
        <v>22013595</v>
      </c>
      <c r="M106" s="14">
        <f t="shared" si="9"/>
        <v>0.11384615384615386</v>
      </c>
      <c r="N106" s="6">
        <f t="shared" si="10"/>
        <v>9.2991452991453005E-2</v>
      </c>
      <c r="O106" s="6">
        <f t="shared" si="11"/>
        <v>0.17282051282051281</v>
      </c>
      <c r="P106" s="6">
        <f t="shared" si="12"/>
        <v>0.16085470085470085</v>
      </c>
      <c r="Q106" s="6">
        <f t="shared" si="13"/>
        <v>0.19589743589743588</v>
      </c>
      <c r="R106" s="6">
        <f t="shared" si="14"/>
        <v>0.14871794871794872</v>
      </c>
      <c r="S106" s="11">
        <f t="shared" si="15"/>
        <v>0.11487179487179489</v>
      </c>
    </row>
    <row r="107" spans="1:19" ht="12" customHeight="1" x14ac:dyDescent="0.25">
      <c r="A107" s="66">
        <v>3</v>
      </c>
      <c r="B107" s="66">
        <v>2201</v>
      </c>
      <c r="C107" s="66">
        <v>3873</v>
      </c>
      <c r="D107" s="67">
        <v>0.128</v>
      </c>
      <c r="E107" s="67">
        <v>5.8000000000000003E-2</v>
      </c>
      <c r="F107" s="67">
        <v>1.9E-2</v>
      </c>
      <c r="G107" s="67">
        <v>4.4999999999999998E-2</v>
      </c>
      <c r="H107" s="67">
        <v>6.4000000000000001E-2</v>
      </c>
      <c r="I107" s="67">
        <v>6.4000000000000001E-2</v>
      </c>
      <c r="J107" s="68"/>
      <c r="K107" s="67">
        <v>0.378</v>
      </c>
      <c r="L107" s="15" t="str">
        <f t="shared" si="8"/>
        <v>22013873</v>
      </c>
      <c r="M107" s="14">
        <f t="shared" si="9"/>
        <v>0.33862433862433861</v>
      </c>
      <c r="N107" s="6">
        <f t="shared" si="10"/>
        <v>0.15343915343915346</v>
      </c>
      <c r="O107" s="6">
        <f t="shared" si="11"/>
        <v>5.0264550264550262E-2</v>
      </c>
      <c r="P107" s="6">
        <f t="shared" si="12"/>
        <v>0.11904761904761904</v>
      </c>
      <c r="Q107" s="6">
        <f t="shared" si="13"/>
        <v>0.1693121693121693</v>
      </c>
      <c r="R107" s="6">
        <f t="shared" si="14"/>
        <v>0.1693121693121693</v>
      </c>
      <c r="S107" s="11">
        <f t="shared" si="15"/>
        <v>0</v>
      </c>
    </row>
    <row r="108" spans="1:19" ht="12" customHeight="1" x14ac:dyDescent="0.25">
      <c r="A108" s="66">
        <v>3</v>
      </c>
      <c r="B108" s="66">
        <v>2201</v>
      </c>
      <c r="C108" s="66">
        <v>5440</v>
      </c>
      <c r="D108" s="67">
        <v>5.6379999999999999</v>
      </c>
      <c r="E108" s="67">
        <v>3.6539999999999999</v>
      </c>
      <c r="F108" s="67">
        <v>3.9940000000000002</v>
      </c>
      <c r="G108" s="67">
        <v>3.7440000000000002</v>
      </c>
      <c r="H108" s="67">
        <v>3.782</v>
      </c>
      <c r="I108" s="67">
        <v>2.9119999999999999</v>
      </c>
      <c r="J108" s="67">
        <v>4.2240000000000002</v>
      </c>
      <c r="K108" s="67">
        <v>27.949000000000002</v>
      </c>
      <c r="L108" s="15" t="str">
        <f t="shared" si="8"/>
        <v>22015440</v>
      </c>
      <c r="M108" s="14">
        <f t="shared" si="9"/>
        <v>0.20172456975204836</v>
      </c>
      <c r="N108" s="6">
        <f t="shared" si="10"/>
        <v>0.13073813016565886</v>
      </c>
      <c r="O108" s="6">
        <f t="shared" si="11"/>
        <v>0.14290314501413287</v>
      </c>
      <c r="P108" s="6">
        <f t="shared" si="12"/>
        <v>0.13395828115496083</v>
      </c>
      <c r="Q108" s="6">
        <f t="shared" si="13"/>
        <v>0.13531790046155498</v>
      </c>
      <c r="R108" s="6">
        <f t="shared" si="14"/>
        <v>0.10418977423163618</v>
      </c>
      <c r="S108" s="11">
        <f t="shared" si="15"/>
        <v>0.15113241976457117</v>
      </c>
    </row>
    <row r="109" spans="1:19" ht="12" customHeight="1" x14ac:dyDescent="0.25">
      <c r="A109" s="66">
        <v>3</v>
      </c>
      <c r="B109" s="66">
        <v>2201</v>
      </c>
      <c r="C109" s="66">
        <v>5770</v>
      </c>
      <c r="D109" s="67">
        <v>4.8899999999999997</v>
      </c>
      <c r="E109" s="67">
        <v>4.915</v>
      </c>
      <c r="F109" s="67">
        <v>5.1580000000000004</v>
      </c>
      <c r="G109" s="67">
        <v>5.03</v>
      </c>
      <c r="H109" s="67">
        <v>5.2290000000000001</v>
      </c>
      <c r="I109" s="67">
        <v>5.5679999999999996</v>
      </c>
      <c r="J109" s="67">
        <v>5.3179999999999996</v>
      </c>
      <c r="K109" s="67">
        <v>36.109000000000002</v>
      </c>
      <c r="L109" s="15" t="str">
        <f t="shared" si="8"/>
        <v>22015770</v>
      </c>
      <c r="M109" s="14">
        <f t="shared" si="9"/>
        <v>0.13542330166994376</v>
      </c>
      <c r="N109" s="6">
        <f t="shared" si="10"/>
        <v>0.13611564983799052</v>
      </c>
      <c r="O109" s="6">
        <f t="shared" si="11"/>
        <v>0.14284527403140493</v>
      </c>
      <c r="P109" s="6">
        <f t="shared" si="12"/>
        <v>0.13930045141100555</v>
      </c>
      <c r="Q109" s="6">
        <f t="shared" si="13"/>
        <v>0.14481154282865766</v>
      </c>
      <c r="R109" s="6">
        <f t="shared" si="14"/>
        <v>0.15419978398737155</v>
      </c>
      <c r="S109" s="11">
        <f t="shared" si="15"/>
        <v>0.14727630230690408</v>
      </c>
    </row>
    <row r="110" spans="1:19" ht="12" customHeight="1" x14ac:dyDescent="0.25">
      <c r="A110" s="66">
        <v>3</v>
      </c>
      <c r="B110" s="66">
        <v>2201</v>
      </c>
      <c r="C110" s="66">
        <v>5917</v>
      </c>
      <c r="D110" s="67">
        <v>0.88300000000000001</v>
      </c>
      <c r="E110" s="67">
        <v>2.1309999999999998</v>
      </c>
      <c r="F110" s="67">
        <v>2.79</v>
      </c>
      <c r="G110" s="67">
        <v>0.60799999999999998</v>
      </c>
      <c r="H110" s="67">
        <v>2.63</v>
      </c>
      <c r="I110" s="67">
        <v>2.4060000000000001</v>
      </c>
      <c r="J110" s="68"/>
      <c r="K110" s="67">
        <v>11.45</v>
      </c>
      <c r="L110" s="15" t="str">
        <f t="shared" si="8"/>
        <v>22015917</v>
      </c>
      <c r="M110" s="14">
        <f t="shared" si="9"/>
        <v>7.7117903930131015E-2</v>
      </c>
      <c r="N110" s="6">
        <f t="shared" si="10"/>
        <v>0.18611353711790393</v>
      </c>
      <c r="O110" s="6">
        <f t="shared" si="11"/>
        <v>0.24366812227074239</v>
      </c>
      <c r="P110" s="6">
        <f t="shared" si="12"/>
        <v>5.3100436681222711E-2</v>
      </c>
      <c r="Q110" s="6">
        <f t="shared" si="13"/>
        <v>0.22969432314410482</v>
      </c>
      <c r="R110" s="6">
        <f t="shared" si="14"/>
        <v>0.21013100436681226</v>
      </c>
      <c r="S110" s="11">
        <f t="shared" si="15"/>
        <v>0</v>
      </c>
    </row>
    <row r="111" spans="1:19" ht="12" customHeight="1" x14ac:dyDescent="0.25">
      <c r="A111" s="66">
        <v>3</v>
      </c>
      <c r="B111" s="66">
        <v>2201</v>
      </c>
      <c r="C111" s="66">
        <v>6724</v>
      </c>
      <c r="D111" s="67">
        <v>4.4999999999999998E-2</v>
      </c>
      <c r="E111" s="67">
        <v>6.4000000000000001E-2</v>
      </c>
      <c r="F111" s="67">
        <v>8.3000000000000004E-2</v>
      </c>
      <c r="G111" s="67">
        <v>5.0999999999999997E-2</v>
      </c>
      <c r="H111" s="67">
        <v>3.7999999999999999E-2</v>
      </c>
      <c r="I111" s="67">
        <v>6.4000000000000001E-2</v>
      </c>
      <c r="J111" s="68"/>
      <c r="K111" s="67">
        <v>0.34599999999999997</v>
      </c>
      <c r="L111" s="15" t="str">
        <f t="shared" si="8"/>
        <v>22016724</v>
      </c>
      <c r="M111" s="14">
        <f t="shared" si="9"/>
        <v>0.13005780346820811</v>
      </c>
      <c r="N111" s="6">
        <f t="shared" si="10"/>
        <v>0.18497109826589597</v>
      </c>
      <c r="O111" s="6">
        <f t="shared" si="11"/>
        <v>0.23988439306358383</v>
      </c>
      <c r="P111" s="6">
        <f t="shared" si="12"/>
        <v>0.14739884393063585</v>
      </c>
      <c r="Q111" s="6">
        <f t="shared" si="13"/>
        <v>0.10982658959537572</v>
      </c>
      <c r="R111" s="6">
        <f t="shared" si="14"/>
        <v>0.18497109826589597</v>
      </c>
      <c r="S111" s="11">
        <f t="shared" si="15"/>
        <v>0</v>
      </c>
    </row>
    <row r="112" spans="1:19" ht="12" customHeight="1" x14ac:dyDescent="0.25">
      <c r="A112" s="66">
        <v>3</v>
      </c>
      <c r="B112" s="66">
        <v>2202</v>
      </c>
      <c r="C112" s="66">
        <v>3075</v>
      </c>
      <c r="D112" s="67">
        <v>1.2999999999999999E-2</v>
      </c>
      <c r="E112" s="68"/>
      <c r="F112" s="67">
        <v>6.0000000000000001E-3</v>
      </c>
      <c r="G112" s="67">
        <v>6.0000000000000001E-3</v>
      </c>
      <c r="H112" s="67">
        <v>2.5999999999999999E-2</v>
      </c>
      <c r="I112" s="68"/>
      <c r="J112" s="68"/>
      <c r="K112" s="67">
        <v>5.0999999999999997E-2</v>
      </c>
      <c r="L112" s="15" t="str">
        <f t="shared" si="8"/>
        <v>22023075</v>
      </c>
      <c r="M112" s="14">
        <f t="shared" si="9"/>
        <v>0.25490196078431371</v>
      </c>
      <c r="N112" s="6">
        <f t="shared" si="10"/>
        <v>0</v>
      </c>
      <c r="O112" s="6">
        <f t="shared" si="11"/>
        <v>0.11764705882352942</v>
      </c>
      <c r="P112" s="6">
        <f t="shared" si="12"/>
        <v>0.11764705882352942</v>
      </c>
      <c r="Q112" s="6">
        <f t="shared" si="13"/>
        <v>0.50980392156862742</v>
      </c>
      <c r="R112" s="6">
        <f t="shared" si="14"/>
        <v>0</v>
      </c>
      <c r="S112" s="11">
        <f t="shared" si="15"/>
        <v>0</v>
      </c>
    </row>
    <row r="113" spans="1:19" ht="12" customHeight="1" x14ac:dyDescent="0.25">
      <c r="A113" s="66">
        <v>3</v>
      </c>
      <c r="B113" s="66">
        <v>2202</v>
      </c>
      <c r="C113" s="66">
        <v>5440</v>
      </c>
      <c r="D113" s="67">
        <v>1.9E-2</v>
      </c>
      <c r="E113" s="67">
        <v>2.5999999999999999E-2</v>
      </c>
      <c r="F113" s="68"/>
      <c r="G113" s="67">
        <v>1.2999999999999999E-2</v>
      </c>
      <c r="H113" s="67">
        <v>1.9E-2</v>
      </c>
      <c r="I113" s="67">
        <v>4.7939999999999996</v>
      </c>
      <c r="J113" s="68"/>
      <c r="K113" s="67">
        <v>4.87</v>
      </c>
      <c r="L113" s="15" t="str">
        <f t="shared" si="8"/>
        <v>22025440</v>
      </c>
      <c r="M113" s="14">
        <f t="shared" si="9"/>
        <v>3.9014373716632442E-3</v>
      </c>
      <c r="N113" s="6">
        <f t="shared" si="10"/>
        <v>5.3388090349075976E-3</v>
      </c>
      <c r="O113" s="6">
        <f t="shared" si="11"/>
        <v>0</v>
      </c>
      <c r="P113" s="6">
        <f t="shared" si="12"/>
        <v>2.6694045174537988E-3</v>
      </c>
      <c r="Q113" s="6">
        <f t="shared" si="13"/>
        <v>3.9014373716632442E-3</v>
      </c>
      <c r="R113" s="6">
        <f t="shared" si="14"/>
        <v>0.98439425051334695</v>
      </c>
      <c r="S113" s="11">
        <f t="shared" si="15"/>
        <v>0</v>
      </c>
    </row>
    <row r="114" spans="1:19" ht="12" customHeight="1" x14ac:dyDescent="0.25">
      <c r="A114" s="66">
        <v>3</v>
      </c>
      <c r="B114" s="66">
        <v>2202</v>
      </c>
      <c r="C114" s="66">
        <v>5917</v>
      </c>
      <c r="D114" s="67">
        <v>0.186</v>
      </c>
      <c r="E114" s="67">
        <v>1.958</v>
      </c>
      <c r="F114" s="67">
        <v>0.72299999999999998</v>
      </c>
      <c r="G114" s="67">
        <v>0.35799999999999998</v>
      </c>
      <c r="H114" s="67">
        <v>1.9390000000000001</v>
      </c>
      <c r="I114" s="67">
        <v>0.53100000000000003</v>
      </c>
      <c r="J114" s="68"/>
      <c r="K114" s="67">
        <v>5.6959999999999997</v>
      </c>
      <c r="L114" s="15" t="str">
        <f t="shared" si="8"/>
        <v>22025917</v>
      </c>
      <c r="M114" s="14">
        <f t="shared" si="9"/>
        <v>3.2654494382022475E-2</v>
      </c>
      <c r="N114" s="6">
        <f t="shared" si="10"/>
        <v>0.34375</v>
      </c>
      <c r="O114" s="6">
        <f t="shared" si="11"/>
        <v>0.1269311797752809</v>
      </c>
      <c r="P114" s="6">
        <f t="shared" si="12"/>
        <v>6.2851123595505612E-2</v>
      </c>
      <c r="Q114" s="6">
        <f t="shared" si="13"/>
        <v>0.34041432584269665</v>
      </c>
      <c r="R114" s="6">
        <f t="shared" si="14"/>
        <v>9.3223314606741589E-2</v>
      </c>
      <c r="S114" s="11">
        <f t="shared" si="15"/>
        <v>0</v>
      </c>
    </row>
    <row r="115" spans="1:19" ht="12" customHeight="1" x14ac:dyDescent="0.25">
      <c r="A115" s="66">
        <v>3</v>
      </c>
      <c r="B115" s="66">
        <v>2233</v>
      </c>
      <c r="C115" s="66">
        <v>3075</v>
      </c>
      <c r="D115" s="67">
        <v>2.4E-2</v>
      </c>
      <c r="E115" s="67">
        <v>8.0000000000000002E-3</v>
      </c>
      <c r="F115" s="67">
        <v>1.2999999999999999E-2</v>
      </c>
      <c r="G115" s="67">
        <v>2.5000000000000001E-2</v>
      </c>
      <c r="H115" s="67">
        <v>4.9000000000000002E-2</v>
      </c>
      <c r="I115" s="68"/>
      <c r="J115" s="68"/>
      <c r="K115" s="67">
        <v>0.11899999999999999</v>
      </c>
      <c r="L115" s="15" t="str">
        <f t="shared" si="8"/>
        <v>22333075</v>
      </c>
      <c r="M115" s="14">
        <f t="shared" si="9"/>
        <v>0.20168067226890757</v>
      </c>
      <c r="N115" s="6">
        <f t="shared" si="10"/>
        <v>6.7226890756302532E-2</v>
      </c>
      <c r="O115" s="6">
        <f t="shared" si="11"/>
        <v>0.1092436974789916</v>
      </c>
      <c r="P115" s="6">
        <f t="shared" si="12"/>
        <v>0.21008403361344541</v>
      </c>
      <c r="Q115" s="6">
        <f t="shared" si="13"/>
        <v>0.41176470588235298</v>
      </c>
      <c r="R115" s="6">
        <f t="shared" si="14"/>
        <v>0</v>
      </c>
      <c r="S115" s="11">
        <f t="shared" si="15"/>
        <v>0</v>
      </c>
    </row>
    <row r="116" spans="1:19" ht="12" customHeight="1" x14ac:dyDescent="0.25">
      <c r="A116" s="66">
        <v>3</v>
      </c>
      <c r="B116" s="66">
        <v>2233</v>
      </c>
      <c r="C116" s="66">
        <v>3595</v>
      </c>
      <c r="D116" s="67">
        <v>0.23699999999999999</v>
      </c>
      <c r="E116" s="67">
        <v>0.17100000000000001</v>
      </c>
      <c r="F116" s="67">
        <v>0.36</v>
      </c>
      <c r="G116" s="67">
        <v>0.16600000000000001</v>
      </c>
      <c r="H116" s="67">
        <v>0.32100000000000001</v>
      </c>
      <c r="I116" s="67">
        <v>0.36499999999999999</v>
      </c>
      <c r="J116" s="67">
        <v>0.26</v>
      </c>
      <c r="K116" s="67">
        <v>1.88</v>
      </c>
      <c r="L116" s="15" t="str">
        <f t="shared" si="8"/>
        <v>22333595</v>
      </c>
      <c r="M116" s="14">
        <f t="shared" si="9"/>
        <v>0.12606382978723404</v>
      </c>
      <c r="N116" s="6">
        <f t="shared" si="10"/>
        <v>9.0957446808510645E-2</v>
      </c>
      <c r="O116" s="6">
        <f t="shared" si="11"/>
        <v>0.19148936170212766</v>
      </c>
      <c r="P116" s="6">
        <f t="shared" si="12"/>
        <v>8.8297872340425548E-2</v>
      </c>
      <c r="Q116" s="6">
        <f t="shared" si="13"/>
        <v>0.17074468085106384</v>
      </c>
      <c r="R116" s="6">
        <f t="shared" si="14"/>
        <v>0.19414893617021278</v>
      </c>
      <c r="S116" s="11">
        <f t="shared" si="15"/>
        <v>0.13829787234042554</v>
      </c>
    </row>
    <row r="117" spans="1:19" ht="12" customHeight="1" x14ac:dyDescent="0.25">
      <c r="A117" s="66">
        <v>3</v>
      </c>
      <c r="B117" s="66">
        <v>2233</v>
      </c>
      <c r="C117" s="66">
        <v>5440</v>
      </c>
      <c r="D117" s="67">
        <v>1.0840000000000001</v>
      </c>
      <c r="E117" s="67">
        <v>1.806</v>
      </c>
      <c r="F117" s="67">
        <v>0.59599999999999997</v>
      </c>
      <c r="G117" s="67">
        <v>1.929</v>
      </c>
      <c r="H117" s="67">
        <v>1.599</v>
      </c>
      <c r="I117" s="67">
        <v>2.1019999999999999</v>
      </c>
      <c r="J117" s="67">
        <v>0.188</v>
      </c>
      <c r="K117" s="67">
        <v>9.3040000000000003</v>
      </c>
      <c r="L117" s="15" t="str">
        <f t="shared" si="8"/>
        <v>22335440</v>
      </c>
      <c r="M117" s="14">
        <f t="shared" si="9"/>
        <v>0.11650902837489252</v>
      </c>
      <c r="N117" s="6">
        <f t="shared" si="10"/>
        <v>0.19411006018916596</v>
      </c>
      <c r="O117" s="6">
        <f t="shared" si="11"/>
        <v>6.4058469475494401E-2</v>
      </c>
      <c r="P117" s="6">
        <f t="shared" si="12"/>
        <v>0.20733018056749786</v>
      </c>
      <c r="Q117" s="6">
        <f t="shared" si="13"/>
        <v>0.1718615649183147</v>
      </c>
      <c r="R117" s="6">
        <f t="shared" si="14"/>
        <v>0.22592433361994838</v>
      </c>
      <c r="S117" s="11">
        <f t="shared" si="15"/>
        <v>2.0206362854686157E-2</v>
      </c>
    </row>
    <row r="118" spans="1:19" ht="12" customHeight="1" x14ac:dyDescent="0.25">
      <c r="A118" s="66">
        <v>3</v>
      </c>
      <c r="B118" s="66">
        <v>2233</v>
      </c>
      <c r="C118" s="66">
        <v>5770</v>
      </c>
      <c r="D118" s="67">
        <v>1.603</v>
      </c>
      <c r="E118" s="67">
        <v>0.90600000000000003</v>
      </c>
      <c r="F118" s="67">
        <v>0.89</v>
      </c>
      <c r="G118" s="67">
        <v>0.76400000000000001</v>
      </c>
      <c r="H118" s="67">
        <v>0.501</v>
      </c>
      <c r="I118" s="67">
        <v>1.7070000000000001</v>
      </c>
      <c r="J118" s="67">
        <v>0.93400000000000005</v>
      </c>
      <c r="K118" s="67">
        <v>7.3049999999999997</v>
      </c>
      <c r="L118" s="15" t="str">
        <f t="shared" si="8"/>
        <v>22335770</v>
      </c>
      <c r="M118" s="14">
        <f t="shared" si="9"/>
        <v>0.21943874058863794</v>
      </c>
      <c r="N118" s="6">
        <f t="shared" si="10"/>
        <v>0.1240246406570842</v>
      </c>
      <c r="O118" s="6">
        <f t="shared" si="11"/>
        <v>0.12183436002737852</v>
      </c>
      <c r="P118" s="6">
        <f t="shared" si="12"/>
        <v>0.10458590006844627</v>
      </c>
      <c r="Q118" s="6">
        <f t="shared" si="13"/>
        <v>6.8583162217659144E-2</v>
      </c>
      <c r="R118" s="6">
        <f t="shared" si="14"/>
        <v>0.23367556468172487</v>
      </c>
      <c r="S118" s="11">
        <f t="shared" si="15"/>
        <v>0.12785763175906914</v>
      </c>
    </row>
    <row r="119" spans="1:19" ht="12" customHeight="1" x14ac:dyDescent="0.25">
      <c r="A119" s="66">
        <v>3</v>
      </c>
      <c r="B119" s="66">
        <v>2233</v>
      </c>
      <c r="C119" s="66">
        <v>5917</v>
      </c>
      <c r="D119" s="67">
        <v>0.128</v>
      </c>
      <c r="E119" s="67">
        <v>0.24399999999999999</v>
      </c>
      <c r="F119" s="67">
        <v>0.43</v>
      </c>
      <c r="G119" s="68"/>
      <c r="H119" s="67">
        <v>0.255</v>
      </c>
      <c r="I119" s="67">
        <v>0.28699999999999998</v>
      </c>
      <c r="J119" s="68"/>
      <c r="K119" s="67">
        <v>1.3440000000000001</v>
      </c>
      <c r="L119" s="15" t="str">
        <f t="shared" si="8"/>
        <v>22335917</v>
      </c>
      <c r="M119" s="14">
        <f t="shared" si="9"/>
        <v>9.5238095238095233E-2</v>
      </c>
      <c r="N119" s="6">
        <f t="shared" si="10"/>
        <v>0.18154761904761904</v>
      </c>
      <c r="O119" s="6">
        <f t="shared" si="11"/>
        <v>0.31994047619047616</v>
      </c>
      <c r="P119" s="6">
        <f t="shared" si="12"/>
        <v>0</v>
      </c>
      <c r="Q119" s="6">
        <f t="shared" si="13"/>
        <v>0.18973214285714285</v>
      </c>
      <c r="R119" s="6">
        <f t="shared" si="14"/>
        <v>0.21354166666666663</v>
      </c>
      <c r="S119" s="11">
        <f t="shared" si="15"/>
        <v>0</v>
      </c>
    </row>
    <row r="120" spans="1:19" ht="12" customHeight="1" x14ac:dyDescent="0.25">
      <c r="A120" s="66">
        <v>3</v>
      </c>
      <c r="B120" s="66">
        <v>2234</v>
      </c>
      <c r="C120" s="66">
        <v>3075</v>
      </c>
      <c r="D120" s="67">
        <v>1.7999999999999999E-2</v>
      </c>
      <c r="E120" s="67">
        <v>0.01</v>
      </c>
      <c r="F120" s="67">
        <v>2.1999999999999999E-2</v>
      </c>
      <c r="G120" s="67">
        <v>3.4000000000000002E-2</v>
      </c>
      <c r="H120" s="67">
        <v>5.3999999999999999E-2</v>
      </c>
      <c r="I120" s="68"/>
      <c r="J120" s="68"/>
      <c r="K120" s="67">
        <v>0.13800000000000001</v>
      </c>
      <c r="L120" s="15" t="str">
        <f t="shared" si="8"/>
        <v>22343075</v>
      </c>
      <c r="M120" s="14">
        <f t="shared" si="9"/>
        <v>0.13043478260869562</v>
      </c>
      <c r="N120" s="6">
        <f t="shared" si="10"/>
        <v>7.2463768115942018E-2</v>
      </c>
      <c r="O120" s="6">
        <f t="shared" si="11"/>
        <v>0.15942028985507245</v>
      </c>
      <c r="P120" s="6">
        <f t="shared" si="12"/>
        <v>0.24637681159420288</v>
      </c>
      <c r="Q120" s="6">
        <f t="shared" si="13"/>
        <v>0.39130434782608692</v>
      </c>
      <c r="R120" s="6">
        <f t="shared" si="14"/>
        <v>0</v>
      </c>
      <c r="S120" s="11">
        <f t="shared" si="15"/>
        <v>0</v>
      </c>
    </row>
    <row r="121" spans="1:19" ht="12" customHeight="1" x14ac:dyDescent="0.25">
      <c r="A121" s="66">
        <v>3</v>
      </c>
      <c r="B121" s="66">
        <v>2234</v>
      </c>
      <c r="C121" s="66">
        <v>3595</v>
      </c>
      <c r="D121" s="67">
        <v>0.254</v>
      </c>
      <c r="E121" s="67">
        <v>0.20699999999999999</v>
      </c>
      <c r="F121" s="67">
        <v>0.38100000000000001</v>
      </c>
      <c r="G121" s="67">
        <v>0.158</v>
      </c>
      <c r="H121" s="67">
        <v>0.28599999999999998</v>
      </c>
      <c r="I121" s="67">
        <v>0.371</v>
      </c>
      <c r="J121" s="67">
        <v>0.27600000000000002</v>
      </c>
      <c r="K121" s="67">
        <v>1.9319999999999999</v>
      </c>
      <c r="L121" s="15" t="str">
        <f t="shared" si="8"/>
        <v>22343595</v>
      </c>
      <c r="M121" s="14">
        <f t="shared" si="9"/>
        <v>0.13146997929606627</v>
      </c>
      <c r="N121" s="6">
        <f t="shared" si="10"/>
        <v>0.10714285714285714</v>
      </c>
      <c r="O121" s="6">
        <f t="shared" si="11"/>
        <v>0.19720496894409939</v>
      </c>
      <c r="P121" s="6">
        <f t="shared" si="12"/>
        <v>8.1780538302277439E-2</v>
      </c>
      <c r="Q121" s="6">
        <f t="shared" si="13"/>
        <v>0.14803312629399584</v>
      </c>
      <c r="R121" s="6">
        <f t="shared" si="14"/>
        <v>0.19202898550724637</v>
      </c>
      <c r="S121" s="11">
        <f t="shared" si="15"/>
        <v>0.14285714285714288</v>
      </c>
    </row>
    <row r="122" spans="1:19" ht="12" customHeight="1" x14ac:dyDescent="0.25">
      <c r="A122" s="66">
        <v>3</v>
      </c>
      <c r="B122" s="66">
        <v>2234</v>
      </c>
      <c r="C122" s="66">
        <v>5440</v>
      </c>
      <c r="D122" s="67">
        <v>0.95899999999999996</v>
      </c>
      <c r="E122" s="67">
        <v>1.6060000000000001</v>
      </c>
      <c r="F122" s="67">
        <v>0.52800000000000002</v>
      </c>
      <c r="G122" s="67">
        <v>1.724</v>
      </c>
      <c r="H122" s="67">
        <v>1.6359999999999999</v>
      </c>
      <c r="I122" s="67">
        <v>1.907</v>
      </c>
      <c r="J122" s="67">
        <v>0.17799999999999999</v>
      </c>
      <c r="K122" s="67">
        <v>8.5380000000000003</v>
      </c>
      <c r="L122" s="15" t="str">
        <f t="shared" si="8"/>
        <v>22345440</v>
      </c>
      <c r="M122" s="14">
        <f t="shared" si="9"/>
        <v>0.11232138674162566</v>
      </c>
      <c r="N122" s="6">
        <f t="shared" si="10"/>
        <v>0.18810025767158586</v>
      </c>
      <c r="O122" s="6">
        <f t="shared" si="11"/>
        <v>6.1841180604356991E-2</v>
      </c>
      <c r="P122" s="6">
        <f t="shared" si="12"/>
        <v>0.20192082454907473</v>
      </c>
      <c r="Q122" s="6">
        <f t="shared" si="13"/>
        <v>0.19161396111501522</v>
      </c>
      <c r="R122" s="6">
        <f t="shared" si="14"/>
        <v>0.22335441555399391</v>
      </c>
      <c r="S122" s="11">
        <f t="shared" si="15"/>
        <v>2.0847973764347622E-2</v>
      </c>
    </row>
    <row r="123" spans="1:19" ht="12" customHeight="1" x14ac:dyDescent="0.25">
      <c r="A123" s="66">
        <v>3</v>
      </c>
      <c r="B123" s="66">
        <v>2234</v>
      </c>
      <c r="C123" s="66">
        <v>5770</v>
      </c>
      <c r="D123" s="67">
        <v>1.843</v>
      </c>
      <c r="E123" s="67">
        <v>1.1639999999999999</v>
      </c>
      <c r="F123" s="67">
        <v>1.2230000000000001</v>
      </c>
      <c r="G123" s="67">
        <v>1.107</v>
      </c>
      <c r="H123" s="67">
        <v>0.71699999999999997</v>
      </c>
      <c r="I123" s="67">
        <v>2.0089999999999999</v>
      </c>
      <c r="J123" s="67">
        <v>1.0549999999999999</v>
      </c>
      <c r="K123" s="67">
        <v>9.1189999999999998</v>
      </c>
      <c r="L123" s="15" t="str">
        <f t="shared" si="8"/>
        <v>22345770</v>
      </c>
      <c r="M123" s="14">
        <f t="shared" si="9"/>
        <v>0.20210549402346747</v>
      </c>
      <c r="N123" s="6">
        <f t="shared" si="10"/>
        <v>0.1276455751727163</v>
      </c>
      <c r="O123" s="6">
        <f t="shared" si="11"/>
        <v>0.13411558284899661</v>
      </c>
      <c r="P123" s="6">
        <f t="shared" si="12"/>
        <v>0.12139488979054722</v>
      </c>
      <c r="Q123" s="6">
        <f t="shared" si="13"/>
        <v>7.8627042438863912E-2</v>
      </c>
      <c r="R123" s="6">
        <f t="shared" si="14"/>
        <v>0.22030924443469679</v>
      </c>
      <c r="S123" s="11">
        <f t="shared" si="15"/>
        <v>0.1156925101436561</v>
      </c>
    </row>
    <row r="124" spans="1:19" ht="12" customHeight="1" x14ac:dyDescent="0.25">
      <c r="A124" s="66">
        <v>3</v>
      </c>
      <c r="B124" s="66">
        <v>2234</v>
      </c>
      <c r="C124" s="66">
        <v>5917</v>
      </c>
      <c r="D124" s="67">
        <v>0.14299999999999999</v>
      </c>
      <c r="E124" s="67">
        <v>0.56399999999999995</v>
      </c>
      <c r="F124" s="67">
        <v>1.097</v>
      </c>
      <c r="G124" s="68"/>
      <c r="H124" s="67">
        <v>0.437</v>
      </c>
      <c r="I124" s="67">
        <v>1.173</v>
      </c>
      <c r="J124" s="68"/>
      <c r="K124" s="67">
        <v>3.4140000000000001</v>
      </c>
      <c r="L124" s="15" t="str">
        <f t="shared" si="8"/>
        <v>22345917</v>
      </c>
      <c r="M124" s="14">
        <f t="shared" si="9"/>
        <v>4.1886350322202691E-2</v>
      </c>
      <c r="N124" s="6">
        <f t="shared" si="10"/>
        <v>0.16520210896309312</v>
      </c>
      <c r="O124" s="6">
        <f t="shared" si="11"/>
        <v>0.32132396016403042</v>
      </c>
      <c r="P124" s="6">
        <f t="shared" si="12"/>
        <v>0</v>
      </c>
      <c r="Q124" s="6">
        <f t="shared" si="13"/>
        <v>0.12800234329232571</v>
      </c>
      <c r="R124" s="6">
        <f t="shared" si="14"/>
        <v>0.343585237258348</v>
      </c>
      <c r="S124" s="11">
        <f t="shared" si="15"/>
        <v>0</v>
      </c>
    </row>
    <row r="125" spans="1:19" ht="12" customHeight="1" x14ac:dyDescent="0.25">
      <c r="A125" s="66">
        <v>3</v>
      </c>
      <c r="B125" s="66">
        <v>2364</v>
      </c>
      <c r="C125" s="66">
        <v>1074</v>
      </c>
      <c r="D125" s="67">
        <v>0.69599999999999995</v>
      </c>
      <c r="E125" s="68"/>
      <c r="F125" s="67">
        <v>0.93300000000000005</v>
      </c>
      <c r="G125" s="67">
        <v>0.81899999999999995</v>
      </c>
      <c r="H125" s="67">
        <v>0.84</v>
      </c>
      <c r="I125" s="67">
        <v>1.026</v>
      </c>
      <c r="J125" s="67">
        <v>2.4E-2</v>
      </c>
      <c r="K125" s="67">
        <v>4.3380000000000001</v>
      </c>
      <c r="L125" s="15" t="str">
        <f t="shared" si="8"/>
        <v>23641074</v>
      </c>
      <c r="M125" s="14">
        <f t="shared" si="9"/>
        <v>0.16044260027662516</v>
      </c>
      <c r="N125" s="6">
        <f t="shared" si="10"/>
        <v>0</v>
      </c>
      <c r="O125" s="6">
        <f t="shared" si="11"/>
        <v>0.21507607192254496</v>
      </c>
      <c r="P125" s="6">
        <f t="shared" si="12"/>
        <v>0.18879668049792531</v>
      </c>
      <c r="Q125" s="6">
        <f t="shared" si="13"/>
        <v>0.19363762102351312</v>
      </c>
      <c r="R125" s="6">
        <f t="shared" si="14"/>
        <v>0.23651452282157676</v>
      </c>
      <c r="S125" s="11">
        <f t="shared" si="15"/>
        <v>5.5325034578146614E-3</v>
      </c>
    </row>
    <row r="126" spans="1:19" ht="12" customHeight="1" x14ac:dyDescent="0.25">
      <c r="A126" s="66">
        <v>3</v>
      </c>
      <c r="B126" s="66">
        <v>2364</v>
      </c>
      <c r="C126" s="66">
        <v>5917</v>
      </c>
      <c r="D126" s="67">
        <v>0.26400000000000001</v>
      </c>
      <c r="E126" s="67">
        <v>1.9079999999999999</v>
      </c>
      <c r="F126" s="67">
        <v>1.734</v>
      </c>
      <c r="G126" s="68"/>
      <c r="H126" s="67">
        <v>1.8420000000000001</v>
      </c>
      <c r="I126" s="67">
        <v>1.464</v>
      </c>
      <c r="J126" s="68"/>
      <c r="K126" s="67">
        <v>7.2119999999999997</v>
      </c>
      <c r="L126" s="15" t="str">
        <f t="shared" si="8"/>
        <v>23645917</v>
      </c>
      <c r="M126" s="14">
        <f t="shared" si="9"/>
        <v>3.6605657237936774E-2</v>
      </c>
      <c r="N126" s="6">
        <f t="shared" si="10"/>
        <v>0.26455906821963393</v>
      </c>
      <c r="O126" s="6">
        <f t="shared" si="11"/>
        <v>0.24043261231281199</v>
      </c>
      <c r="P126" s="6">
        <f t="shared" si="12"/>
        <v>0</v>
      </c>
      <c r="Q126" s="6">
        <f t="shared" si="13"/>
        <v>0.25540765391014975</v>
      </c>
      <c r="R126" s="6">
        <f t="shared" si="14"/>
        <v>0.20299500831946757</v>
      </c>
      <c r="S126" s="11">
        <f t="shared" si="15"/>
        <v>0</v>
      </c>
    </row>
    <row r="127" spans="1:19" ht="12" customHeight="1" x14ac:dyDescent="0.25">
      <c r="A127" s="66">
        <v>3</v>
      </c>
      <c r="B127" s="66">
        <v>2935</v>
      </c>
      <c r="C127" s="66">
        <v>1074</v>
      </c>
      <c r="D127" s="67">
        <v>1.224</v>
      </c>
      <c r="E127" s="68"/>
      <c r="F127" s="67">
        <v>0.90300000000000002</v>
      </c>
      <c r="G127" s="67">
        <v>0.63300000000000001</v>
      </c>
      <c r="H127" s="67">
        <v>0.66</v>
      </c>
      <c r="I127" s="67">
        <v>1.335</v>
      </c>
      <c r="J127" s="67">
        <v>2.4E-2</v>
      </c>
      <c r="K127" s="67">
        <v>4.7789999999999999</v>
      </c>
      <c r="L127" s="15" t="str">
        <f t="shared" si="8"/>
        <v>29351074</v>
      </c>
      <c r="M127" s="14">
        <f t="shared" si="9"/>
        <v>0.25612052730696799</v>
      </c>
      <c r="N127" s="6">
        <f t="shared" si="10"/>
        <v>0</v>
      </c>
      <c r="O127" s="6">
        <f t="shared" si="11"/>
        <v>0.18895166352793472</v>
      </c>
      <c r="P127" s="6">
        <f t="shared" si="12"/>
        <v>0.13245448838669177</v>
      </c>
      <c r="Q127" s="6">
        <f t="shared" si="13"/>
        <v>0.13810420590081607</v>
      </c>
      <c r="R127" s="6">
        <f t="shared" si="14"/>
        <v>0.27934714375392339</v>
      </c>
      <c r="S127" s="11">
        <f t="shared" si="15"/>
        <v>5.0219711236660393E-3</v>
      </c>
    </row>
    <row r="128" spans="1:19" ht="12" customHeight="1" x14ac:dyDescent="0.25">
      <c r="A128" s="66">
        <v>3</v>
      </c>
      <c r="B128" s="66">
        <v>2935</v>
      </c>
      <c r="C128" s="66">
        <v>1110</v>
      </c>
      <c r="D128" s="68"/>
      <c r="E128" s="67">
        <v>2.25</v>
      </c>
      <c r="F128" s="68"/>
      <c r="G128" s="67">
        <v>3.15</v>
      </c>
      <c r="H128" s="68"/>
      <c r="I128" s="68"/>
      <c r="J128" s="67">
        <v>2.25</v>
      </c>
      <c r="K128" s="67">
        <v>7.65</v>
      </c>
      <c r="L128" s="15" t="str">
        <f t="shared" si="8"/>
        <v>29351110</v>
      </c>
      <c r="M128" s="14">
        <f t="shared" si="9"/>
        <v>0</v>
      </c>
      <c r="N128" s="6">
        <f t="shared" si="10"/>
        <v>0.29411764705882354</v>
      </c>
      <c r="O128" s="6">
        <f t="shared" si="11"/>
        <v>0</v>
      </c>
      <c r="P128" s="6">
        <f t="shared" si="12"/>
        <v>0.41176470588235292</v>
      </c>
      <c r="Q128" s="6">
        <f t="shared" si="13"/>
        <v>0</v>
      </c>
      <c r="R128" s="6">
        <f t="shared" si="14"/>
        <v>0</v>
      </c>
      <c r="S128" s="11">
        <f t="shared" si="15"/>
        <v>0.29411764705882354</v>
      </c>
    </row>
    <row r="129" spans="1:19" ht="12" customHeight="1" x14ac:dyDescent="0.25">
      <c r="A129" s="66">
        <v>3</v>
      </c>
      <c r="B129" s="66">
        <v>2935</v>
      </c>
      <c r="C129" s="66">
        <v>2882</v>
      </c>
      <c r="D129" s="67">
        <v>2.3820000000000001</v>
      </c>
      <c r="E129" s="67">
        <v>0.53100000000000003</v>
      </c>
      <c r="F129" s="67">
        <v>1.4339999999999999</v>
      </c>
      <c r="G129" s="67">
        <v>1.17</v>
      </c>
      <c r="H129" s="67">
        <v>1.026</v>
      </c>
      <c r="I129" s="67">
        <v>2.9009999999999998</v>
      </c>
      <c r="J129" s="67">
        <v>0.67500000000000004</v>
      </c>
      <c r="K129" s="67">
        <v>10.119</v>
      </c>
      <c r="L129" s="15" t="str">
        <f t="shared" si="8"/>
        <v>29352882</v>
      </c>
      <c r="M129" s="14">
        <f t="shared" si="9"/>
        <v>0.23539875481766975</v>
      </c>
      <c r="N129" s="6">
        <f t="shared" si="10"/>
        <v>5.2475541061369702E-2</v>
      </c>
      <c r="O129" s="6">
        <f t="shared" si="11"/>
        <v>0.14171360806403793</v>
      </c>
      <c r="P129" s="6">
        <f t="shared" si="12"/>
        <v>0.11562407352505188</v>
      </c>
      <c r="Q129" s="6">
        <f t="shared" si="13"/>
        <v>0.10139341832196858</v>
      </c>
      <c r="R129" s="6">
        <f t="shared" si="14"/>
        <v>0.28668840794544914</v>
      </c>
      <c r="S129" s="11">
        <f t="shared" si="15"/>
        <v>6.670619626445301E-2</v>
      </c>
    </row>
    <row r="130" spans="1:19" ht="12" customHeight="1" x14ac:dyDescent="0.25">
      <c r="A130" s="66">
        <v>3</v>
      </c>
      <c r="B130" s="66">
        <v>2935</v>
      </c>
      <c r="C130" s="66">
        <v>3075</v>
      </c>
      <c r="D130" s="67">
        <v>0.20100000000000001</v>
      </c>
      <c r="E130" s="67">
        <v>0.17399999999999999</v>
      </c>
      <c r="F130" s="67">
        <v>0.105</v>
      </c>
      <c r="G130" s="67">
        <v>0.111</v>
      </c>
      <c r="H130" s="67">
        <v>0.36299999999999999</v>
      </c>
      <c r="I130" s="68"/>
      <c r="J130" s="68"/>
      <c r="K130" s="67">
        <v>0.95399999999999996</v>
      </c>
      <c r="L130" s="15" t="str">
        <f t="shared" si="8"/>
        <v>29353075</v>
      </c>
      <c r="M130" s="14">
        <f t="shared" si="9"/>
        <v>0.21069182389937108</v>
      </c>
      <c r="N130" s="6">
        <f t="shared" si="10"/>
        <v>0.18238993710691823</v>
      </c>
      <c r="O130" s="6">
        <f t="shared" si="11"/>
        <v>0.11006289308176101</v>
      </c>
      <c r="P130" s="6">
        <f t="shared" si="12"/>
        <v>0.11635220125786164</v>
      </c>
      <c r="Q130" s="6">
        <f t="shared" si="13"/>
        <v>0.38050314465408808</v>
      </c>
      <c r="R130" s="6">
        <f t="shared" si="14"/>
        <v>0</v>
      </c>
      <c r="S130" s="11">
        <f t="shared" si="15"/>
        <v>0</v>
      </c>
    </row>
    <row r="131" spans="1:19" ht="12" customHeight="1" x14ac:dyDescent="0.25">
      <c r="A131" s="66">
        <v>3</v>
      </c>
      <c r="B131" s="66">
        <v>2935</v>
      </c>
      <c r="C131" s="66">
        <v>3595</v>
      </c>
      <c r="D131" s="67">
        <v>0.438</v>
      </c>
      <c r="E131" s="67">
        <v>0.47099999999999997</v>
      </c>
      <c r="F131" s="67">
        <v>0.68400000000000005</v>
      </c>
      <c r="G131" s="67">
        <v>0.52800000000000002</v>
      </c>
      <c r="H131" s="67">
        <v>0.77700000000000002</v>
      </c>
      <c r="I131" s="67">
        <v>0.90900000000000003</v>
      </c>
      <c r="J131" s="67">
        <v>0.76200000000000001</v>
      </c>
      <c r="K131" s="67">
        <v>4.569</v>
      </c>
      <c r="L131" s="15" t="str">
        <f t="shared" si="8"/>
        <v>29353595</v>
      </c>
      <c r="M131" s="14">
        <f t="shared" si="9"/>
        <v>9.5863427445830596E-2</v>
      </c>
      <c r="N131" s="6">
        <f t="shared" si="10"/>
        <v>0.103086014445174</v>
      </c>
      <c r="O131" s="6">
        <f t="shared" si="11"/>
        <v>0.14970453053184504</v>
      </c>
      <c r="P131" s="6">
        <f t="shared" si="12"/>
        <v>0.11556139198949443</v>
      </c>
      <c r="Q131" s="6">
        <f t="shared" si="13"/>
        <v>0.170059093893631</v>
      </c>
      <c r="R131" s="6">
        <f t="shared" si="14"/>
        <v>0.19894944189100461</v>
      </c>
      <c r="S131" s="11">
        <f t="shared" si="15"/>
        <v>0.16677609980302036</v>
      </c>
    </row>
    <row r="132" spans="1:19" ht="12" customHeight="1" x14ac:dyDescent="0.25">
      <c r="A132" s="66">
        <v>3</v>
      </c>
      <c r="B132" s="66">
        <v>2935</v>
      </c>
      <c r="C132" s="66">
        <v>3873</v>
      </c>
      <c r="D132" s="67">
        <v>0.27600000000000002</v>
      </c>
      <c r="E132" s="67">
        <v>0.22500000000000001</v>
      </c>
      <c r="F132" s="67">
        <v>0.20399999999999999</v>
      </c>
      <c r="G132" s="67">
        <v>0.108</v>
      </c>
      <c r="H132" s="67">
        <v>0.108</v>
      </c>
      <c r="I132" s="67">
        <v>0.318</v>
      </c>
      <c r="J132" s="68"/>
      <c r="K132" s="67">
        <v>1.2390000000000001</v>
      </c>
      <c r="L132" s="15" t="str">
        <f t="shared" ref="L132:L195" si="16">CONCATENATE(B132,C132)</f>
        <v>29353873</v>
      </c>
      <c r="M132" s="14">
        <f t="shared" ref="M132:M195" si="17">D132/K132</f>
        <v>0.22276029055690072</v>
      </c>
      <c r="N132" s="6">
        <f t="shared" ref="N132:N195" si="18">E132/K132</f>
        <v>0.18159806295399514</v>
      </c>
      <c r="O132" s="6">
        <f t="shared" ref="O132:O195" si="19">F132/K132</f>
        <v>0.16464891041162225</v>
      </c>
      <c r="P132" s="6">
        <f t="shared" ref="P132:P195" si="20">G132/K132</f>
        <v>8.7167070217917669E-2</v>
      </c>
      <c r="Q132" s="6">
        <f t="shared" ref="Q132:Q195" si="21">H132/K132</f>
        <v>8.7167070217917669E-2</v>
      </c>
      <c r="R132" s="6">
        <f t="shared" ref="R132:R195" si="22">I132/K132</f>
        <v>0.25665859564164645</v>
      </c>
      <c r="S132" s="11">
        <f t="shared" ref="S132:S195" si="23">J132/K132</f>
        <v>0</v>
      </c>
    </row>
    <row r="133" spans="1:19" ht="12" customHeight="1" x14ac:dyDescent="0.25">
      <c r="A133" s="66">
        <v>3</v>
      </c>
      <c r="B133" s="66">
        <v>2935</v>
      </c>
      <c r="C133" s="66">
        <v>4329</v>
      </c>
      <c r="D133" s="68"/>
      <c r="E133" s="67">
        <v>3.855</v>
      </c>
      <c r="F133" s="67">
        <v>2.2589999999999999</v>
      </c>
      <c r="G133" s="67">
        <v>4.2809999999999997</v>
      </c>
      <c r="H133" s="67">
        <v>2.2109999999999999</v>
      </c>
      <c r="I133" s="67">
        <v>1.2</v>
      </c>
      <c r="J133" s="67">
        <v>2.6640000000000001</v>
      </c>
      <c r="K133" s="67">
        <v>16.47</v>
      </c>
      <c r="L133" s="15" t="str">
        <f t="shared" si="16"/>
        <v>29354329</v>
      </c>
      <c r="M133" s="14">
        <f t="shared" si="17"/>
        <v>0</v>
      </c>
      <c r="N133" s="6">
        <f t="shared" si="18"/>
        <v>0.23406193078324228</v>
      </c>
      <c r="O133" s="6">
        <f t="shared" si="19"/>
        <v>0.13715846994535519</v>
      </c>
      <c r="P133" s="6">
        <f t="shared" si="20"/>
        <v>0.25992714025500913</v>
      </c>
      <c r="Q133" s="6">
        <f t="shared" si="21"/>
        <v>0.13424408014571948</v>
      </c>
      <c r="R133" s="6">
        <f t="shared" si="22"/>
        <v>7.2859744990892539E-2</v>
      </c>
      <c r="S133" s="11">
        <f t="shared" si="23"/>
        <v>0.16174863387978144</v>
      </c>
    </row>
    <row r="134" spans="1:19" ht="12" customHeight="1" x14ac:dyDescent="0.25">
      <c r="A134" s="66">
        <v>3</v>
      </c>
      <c r="B134" s="66">
        <v>2935</v>
      </c>
      <c r="C134" s="66">
        <v>5440</v>
      </c>
      <c r="D134" s="67">
        <v>3.1949999999999998</v>
      </c>
      <c r="E134" s="67">
        <v>6.9390000000000001</v>
      </c>
      <c r="F134" s="67">
        <v>1.599</v>
      </c>
      <c r="G134" s="67">
        <v>5.0549999999999997</v>
      </c>
      <c r="H134" s="67">
        <v>4.3920000000000003</v>
      </c>
      <c r="I134" s="67">
        <v>6.0659999999999998</v>
      </c>
      <c r="J134" s="67">
        <v>0.79500000000000004</v>
      </c>
      <c r="K134" s="67">
        <v>28.041</v>
      </c>
      <c r="L134" s="15" t="str">
        <f t="shared" si="16"/>
        <v>29355440</v>
      </c>
      <c r="M134" s="14">
        <f t="shared" si="17"/>
        <v>0.11394030170108055</v>
      </c>
      <c r="N134" s="6">
        <f t="shared" si="18"/>
        <v>0.2474590777789665</v>
      </c>
      <c r="O134" s="6">
        <f t="shared" si="19"/>
        <v>5.702364394993046E-2</v>
      </c>
      <c r="P134" s="6">
        <f t="shared" si="20"/>
        <v>0.18027174494490208</v>
      </c>
      <c r="Q134" s="6">
        <f t="shared" si="21"/>
        <v>0.15662779501444316</v>
      </c>
      <c r="R134" s="6">
        <f t="shared" si="22"/>
        <v>0.21632609393388252</v>
      </c>
      <c r="S134" s="11">
        <f t="shared" si="23"/>
        <v>2.8351342676794695E-2</v>
      </c>
    </row>
    <row r="135" spans="1:19" ht="12" customHeight="1" x14ac:dyDescent="0.25">
      <c r="A135" s="66">
        <v>3</v>
      </c>
      <c r="B135" s="66">
        <v>2935</v>
      </c>
      <c r="C135" s="66">
        <v>5770</v>
      </c>
      <c r="D135" s="67">
        <v>13.173</v>
      </c>
      <c r="E135" s="67">
        <v>5.8529999999999998</v>
      </c>
      <c r="F135" s="67">
        <v>6.4530000000000003</v>
      </c>
      <c r="G135" s="67">
        <v>6.8040000000000003</v>
      </c>
      <c r="H135" s="67">
        <v>4.2569999999999997</v>
      </c>
      <c r="I135" s="67">
        <v>10.116</v>
      </c>
      <c r="J135" s="67">
        <v>8.0640000000000001</v>
      </c>
      <c r="K135" s="67">
        <v>54.72</v>
      </c>
      <c r="L135" s="15" t="str">
        <f t="shared" si="16"/>
        <v>29355770</v>
      </c>
      <c r="M135" s="14">
        <f t="shared" si="17"/>
        <v>0.24073464912280701</v>
      </c>
      <c r="N135" s="6">
        <f t="shared" si="18"/>
        <v>0.10696271929824561</v>
      </c>
      <c r="O135" s="6">
        <f t="shared" si="19"/>
        <v>0.11792763157894738</v>
      </c>
      <c r="P135" s="6">
        <f t="shared" si="20"/>
        <v>0.12434210526315791</v>
      </c>
      <c r="Q135" s="6">
        <f t="shared" si="21"/>
        <v>7.7796052631578946E-2</v>
      </c>
      <c r="R135" s="6">
        <f t="shared" si="22"/>
        <v>0.18486842105263157</v>
      </c>
      <c r="S135" s="11">
        <f t="shared" si="23"/>
        <v>0.14736842105263159</v>
      </c>
    </row>
    <row r="136" spans="1:19" ht="12" customHeight="1" x14ac:dyDescent="0.25">
      <c r="A136" s="66">
        <v>3</v>
      </c>
      <c r="B136" s="66">
        <v>2935</v>
      </c>
      <c r="C136" s="66">
        <v>5917</v>
      </c>
      <c r="D136" s="67">
        <v>1.014</v>
      </c>
      <c r="E136" s="67">
        <v>2.5110000000000001</v>
      </c>
      <c r="F136" s="67">
        <v>4.4219999999999997</v>
      </c>
      <c r="G136" s="67">
        <v>1.512</v>
      </c>
      <c r="H136" s="67">
        <v>2.79</v>
      </c>
      <c r="I136" s="67">
        <v>3.8879999999999999</v>
      </c>
      <c r="J136" s="68"/>
      <c r="K136" s="67">
        <v>16.137</v>
      </c>
      <c r="L136" s="15" t="str">
        <f t="shared" si="16"/>
        <v>29355917</v>
      </c>
      <c r="M136" s="14">
        <f t="shared" si="17"/>
        <v>6.2836958542480018E-2</v>
      </c>
      <c r="N136" s="6">
        <f t="shared" si="18"/>
        <v>0.15560513106525375</v>
      </c>
      <c r="O136" s="6">
        <f t="shared" si="19"/>
        <v>0.27402862985685067</v>
      </c>
      <c r="P136" s="6">
        <f t="shared" si="20"/>
        <v>9.369771332961517E-2</v>
      </c>
      <c r="Q136" s="6">
        <f t="shared" si="21"/>
        <v>0.17289459007250418</v>
      </c>
      <c r="R136" s="6">
        <f t="shared" si="22"/>
        <v>0.24093697713329615</v>
      </c>
      <c r="S136" s="11">
        <f t="shared" si="23"/>
        <v>0</v>
      </c>
    </row>
    <row r="137" spans="1:19" ht="12" customHeight="1" x14ac:dyDescent="0.25">
      <c r="A137" s="66">
        <v>3</v>
      </c>
      <c r="B137" s="66">
        <v>2935</v>
      </c>
      <c r="C137" s="66">
        <v>6724</v>
      </c>
      <c r="D137" s="67">
        <v>0.111</v>
      </c>
      <c r="E137" s="67">
        <v>0.48</v>
      </c>
      <c r="F137" s="67">
        <v>7.1999999999999995E-2</v>
      </c>
      <c r="G137" s="67">
        <v>0.57899999999999996</v>
      </c>
      <c r="H137" s="67">
        <v>5.3999999999999999E-2</v>
      </c>
      <c r="I137" s="67">
        <v>7.1999999999999995E-2</v>
      </c>
      <c r="J137" s="67">
        <v>0.56999999999999995</v>
      </c>
      <c r="K137" s="67">
        <v>1.9379999999999999</v>
      </c>
      <c r="L137" s="15" t="str">
        <f t="shared" si="16"/>
        <v>29356724</v>
      </c>
      <c r="M137" s="14">
        <f t="shared" si="17"/>
        <v>5.7275541795665637E-2</v>
      </c>
      <c r="N137" s="6">
        <f t="shared" si="18"/>
        <v>0.24767801857585139</v>
      </c>
      <c r="O137" s="6">
        <f t="shared" si="19"/>
        <v>3.7151702786377708E-2</v>
      </c>
      <c r="P137" s="6">
        <f t="shared" si="20"/>
        <v>0.29876160990712075</v>
      </c>
      <c r="Q137" s="6">
        <f t="shared" si="21"/>
        <v>2.7863777089783281E-2</v>
      </c>
      <c r="R137" s="6">
        <f t="shared" si="22"/>
        <v>3.7151702786377708E-2</v>
      </c>
      <c r="S137" s="11">
        <f t="shared" si="23"/>
        <v>0.29411764705882354</v>
      </c>
    </row>
    <row r="138" spans="1:19" ht="12" customHeight="1" x14ac:dyDescent="0.25">
      <c r="A138" s="66">
        <v>3</v>
      </c>
      <c r="B138" s="66">
        <v>2936</v>
      </c>
      <c r="C138" s="66">
        <v>1074</v>
      </c>
      <c r="D138" s="67">
        <v>1.1639999999999999</v>
      </c>
      <c r="E138" s="68"/>
      <c r="F138" s="67">
        <v>1.071</v>
      </c>
      <c r="G138" s="67">
        <v>0.75900000000000001</v>
      </c>
      <c r="H138" s="67">
        <v>0.81299999999999994</v>
      </c>
      <c r="I138" s="67">
        <v>1.296</v>
      </c>
      <c r="J138" s="67">
        <v>2.4E-2</v>
      </c>
      <c r="K138" s="67">
        <v>5.1269999999999998</v>
      </c>
      <c r="L138" s="15" t="str">
        <f t="shared" si="16"/>
        <v>29361074</v>
      </c>
      <c r="M138" s="14">
        <f t="shared" si="17"/>
        <v>0.2270333528379169</v>
      </c>
      <c r="N138" s="6">
        <f t="shared" si="18"/>
        <v>0</v>
      </c>
      <c r="O138" s="6">
        <f t="shared" si="19"/>
        <v>0.20889409011117613</v>
      </c>
      <c r="P138" s="6">
        <f t="shared" si="20"/>
        <v>0.14803978935049739</v>
      </c>
      <c r="Q138" s="6">
        <f t="shared" si="21"/>
        <v>0.15857226448215331</v>
      </c>
      <c r="R138" s="6">
        <f t="shared" si="22"/>
        <v>0.25277940315974257</v>
      </c>
      <c r="S138" s="11">
        <f t="shared" si="23"/>
        <v>4.6811000585137508E-3</v>
      </c>
    </row>
    <row r="139" spans="1:19" ht="12" customHeight="1" x14ac:dyDescent="0.25">
      <c r="A139" s="66">
        <v>3</v>
      </c>
      <c r="B139" s="66">
        <v>2936</v>
      </c>
      <c r="C139" s="66">
        <v>3075</v>
      </c>
      <c r="D139" s="67">
        <v>0.105</v>
      </c>
      <c r="E139" s="67">
        <v>3.9E-2</v>
      </c>
      <c r="F139" s="67">
        <v>3.9E-2</v>
      </c>
      <c r="G139" s="67">
        <v>8.4000000000000005E-2</v>
      </c>
      <c r="H139" s="67">
        <v>0.192</v>
      </c>
      <c r="I139" s="68"/>
      <c r="J139" s="68"/>
      <c r="K139" s="67">
        <v>0.45900000000000002</v>
      </c>
      <c r="L139" s="15" t="str">
        <f t="shared" si="16"/>
        <v>29363075</v>
      </c>
      <c r="M139" s="14">
        <f t="shared" si="17"/>
        <v>0.22875816993464052</v>
      </c>
      <c r="N139" s="6">
        <f t="shared" si="18"/>
        <v>8.4967320261437898E-2</v>
      </c>
      <c r="O139" s="6">
        <f t="shared" si="19"/>
        <v>8.4967320261437898E-2</v>
      </c>
      <c r="P139" s="6">
        <f t="shared" si="20"/>
        <v>0.18300653594771243</v>
      </c>
      <c r="Q139" s="6">
        <f t="shared" si="21"/>
        <v>0.41830065359477125</v>
      </c>
      <c r="R139" s="6">
        <f t="shared" si="22"/>
        <v>0</v>
      </c>
      <c r="S139" s="11">
        <f t="shared" si="23"/>
        <v>0</v>
      </c>
    </row>
    <row r="140" spans="1:19" ht="12" customHeight="1" x14ac:dyDescent="0.25">
      <c r="A140" s="66">
        <v>3</v>
      </c>
      <c r="B140" s="66">
        <v>2936</v>
      </c>
      <c r="C140" s="66">
        <v>3595</v>
      </c>
      <c r="D140" s="68"/>
      <c r="E140" s="67">
        <v>1.806</v>
      </c>
      <c r="F140" s="67">
        <v>2.8439999999999999</v>
      </c>
      <c r="G140" s="67">
        <v>1.3049999999999999</v>
      </c>
      <c r="H140" s="67">
        <v>1.857</v>
      </c>
      <c r="I140" s="67">
        <v>4.1399999999999997</v>
      </c>
      <c r="J140" s="68"/>
      <c r="K140" s="67">
        <v>11.952</v>
      </c>
      <c r="L140" s="15" t="str">
        <f t="shared" si="16"/>
        <v>29363595</v>
      </c>
      <c r="M140" s="14">
        <f t="shared" si="17"/>
        <v>0</v>
      </c>
      <c r="N140" s="6">
        <f t="shared" si="18"/>
        <v>0.15110441767068272</v>
      </c>
      <c r="O140" s="6">
        <f t="shared" si="19"/>
        <v>0.23795180722891565</v>
      </c>
      <c r="P140" s="6">
        <f t="shared" si="20"/>
        <v>0.1091867469879518</v>
      </c>
      <c r="Q140" s="6">
        <f t="shared" si="21"/>
        <v>0.15537148594377509</v>
      </c>
      <c r="R140" s="6">
        <f t="shared" si="22"/>
        <v>0.34638554216867468</v>
      </c>
      <c r="S140" s="11">
        <f t="shared" si="23"/>
        <v>0</v>
      </c>
    </row>
    <row r="141" spans="1:19" ht="12" customHeight="1" x14ac:dyDescent="0.25">
      <c r="A141" s="66">
        <v>3</v>
      </c>
      <c r="B141" s="66">
        <v>2936</v>
      </c>
      <c r="C141" s="66">
        <v>3873</v>
      </c>
      <c r="D141" s="67">
        <v>6.9000000000000006E-2</v>
      </c>
      <c r="E141" s="67">
        <v>7.8E-2</v>
      </c>
      <c r="F141" s="67">
        <v>6.6000000000000003E-2</v>
      </c>
      <c r="G141" s="67">
        <v>4.8000000000000001E-2</v>
      </c>
      <c r="H141" s="67">
        <v>5.0999999999999997E-2</v>
      </c>
      <c r="I141" s="67">
        <v>9.2999999999999999E-2</v>
      </c>
      <c r="J141" s="68"/>
      <c r="K141" s="67">
        <v>0.40500000000000003</v>
      </c>
      <c r="L141" s="15" t="str">
        <f t="shared" si="16"/>
        <v>29363873</v>
      </c>
      <c r="M141" s="14">
        <f t="shared" si="17"/>
        <v>0.17037037037037037</v>
      </c>
      <c r="N141" s="6">
        <f t="shared" si="18"/>
        <v>0.19259259259259259</v>
      </c>
      <c r="O141" s="6">
        <f t="shared" si="19"/>
        <v>0.16296296296296295</v>
      </c>
      <c r="P141" s="6">
        <f t="shared" si="20"/>
        <v>0.11851851851851851</v>
      </c>
      <c r="Q141" s="6">
        <f t="shared" si="21"/>
        <v>0.12592592592592591</v>
      </c>
      <c r="R141" s="6">
        <f t="shared" si="22"/>
        <v>0.2296296296296296</v>
      </c>
      <c r="S141" s="11">
        <f t="shared" si="23"/>
        <v>0</v>
      </c>
    </row>
    <row r="142" spans="1:19" ht="12" customHeight="1" x14ac:dyDescent="0.25">
      <c r="A142" s="66">
        <v>3</v>
      </c>
      <c r="B142" s="66">
        <v>2936</v>
      </c>
      <c r="C142" s="66">
        <v>4329</v>
      </c>
      <c r="D142" s="68"/>
      <c r="E142" s="67">
        <v>3.1920000000000002</v>
      </c>
      <c r="F142" s="67">
        <v>3.8820000000000001</v>
      </c>
      <c r="G142" s="67">
        <v>2.91</v>
      </c>
      <c r="H142" s="67">
        <v>2.673</v>
      </c>
      <c r="I142" s="67">
        <v>1.077</v>
      </c>
      <c r="J142" s="67">
        <v>2.2890000000000001</v>
      </c>
      <c r="K142" s="67">
        <v>16.023</v>
      </c>
      <c r="L142" s="15" t="str">
        <f t="shared" si="16"/>
        <v>29364329</v>
      </c>
      <c r="M142" s="14">
        <f t="shared" si="17"/>
        <v>0</v>
      </c>
      <c r="N142" s="6">
        <f t="shared" si="18"/>
        <v>0.19921363040629098</v>
      </c>
      <c r="O142" s="6">
        <f t="shared" si="19"/>
        <v>0.24227672720464333</v>
      </c>
      <c r="P142" s="6">
        <f t="shared" si="20"/>
        <v>0.18161392997566</v>
      </c>
      <c r="Q142" s="6">
        <f t="shared" si="21"/>
        <v>0.16682269237970418</v>
      </c>
      <c r="R142" s="6">
        <f t="shared" si="22"/>
        <v>6.7215877176558692E-2</v>
      </c>
      <c r="S142" s="11">
        <f t="shared" si="23"/>
        <v>0.14285714285714288</v>
      </c>
    </row>
    <row r="143" spans="1:19" ht="12" customHeight="1" x14ac:dyDescent="0.25">
      <c r="A143" s="66">
        <v>3</v>
      </c>
      <c r="B143" s="66">
        <v>2936</v>
      </c>
      <c r="C143" s="66">
        <v>5440</v>
      </c>
      <c r="D143" s="67">
        <v>2.7989999999999999</v>
      </c>
      <c r="E143" s="67">
        <v>5.7690000000000001</v>
      </c>
      <c r="F143" s="67">
        <v>1.2869999999999999</v>
      </c>
      <c r="G143" s="67">
        <v>3.9540000000000002</v>
      </c>
      <c r="H143" s="67">
        <v>4.032</v>
      </c>
      <c r="I143" s="67">
        <v>6.3959999999999999</v>
      </c>
      <c r="J143" s="67">
        <v>0.45</v>
      </c>
      <c r="K143" s="67">
        <v>24.687000000000001</v>
      </c>
      <c r="L143" s="15" t="str">
        <f t="shared" si="16"/>
        <v>29365440</v>
      </c>
      <c r="M143" s="14">
        <f t="shared" si="17"/>
        <v>0.11337951148377688</v>
      </c>
      <c r="N143" s="6">
        <f t="shared" si="18"/>
        <v>0.23368574553408675</v>
      </c>
      <c r="O143" s="6">
        <f t="shared" si="19"/>
        <v>5.2132701421800945E-2</v>
      </c>
      <c r="P143" s="6">
        <f t="shared" si="20"/>
        <v>0.16016526917000851</v>
      </c>
      <c r="Q143" s="6">
        <f t="shared" si="21"/>
        <v>0.16332482683193583</v>
      </c>
      <c r="R143" s="6">
        <f t="shared" si="22"/>
        <v>0.25908372827804105</v>
      </c>
      <c r="S143" s="11">
        <f t="shared" si="23"/>
        <v>1.8228217280349981E-2</v>
      </c>
    </row>
    <row r="144" spans="1:19" ht="12" customHeight="1" x14ac:dyDescent="0.25">
      <c r="A144" s="66">
        <v>3</v>
      </c>
      <c r="B144" s="66">
        <v>2936</v>
      </c>
      <c r="C144" s="66">
        <v>5917</v>
      </c>
      <c r="D144" s="67">
        <v>2.8079999999999998</v>
      </c>
      <c r="E144" s="67">
        <v>2.0009999999999999</v>
      </c>
      <c r="F144" s="67">
        <v>3.3570000000000002</v>
      </c>
      <c r="G144" s="67">
        <v>1.2689999999999999</v>
      </c>
      <c r="H144" s="67">
        <v>4.476</v>
      </c>
      <c r="I144" s="67">
        <v>2.7989999999999999</v>
      </c>
      <c r="J144" s="68"/>
      <c r="K144" s="67">
        <v>16.71</v>
      </c>
      <c r="L144" s="15" t="str">
        <f t="shared" si="16"/>
        <v>29365917</v>
      </c>
      <c r="M144" s="14">
        <f t="shared" si="17"/>
        <v>0.16804308797127468</v>
      </c>
      <c r="N144" s="6">
        <f t="shared" si="18"/>
        <v>0.11974865350089765</v>
      </c>
      <c r="O144" s="6">
        <f t="shared" si="19"/>
        <v>0.20089766606822262</v>
      </c>
      <c r="P144" s="6">
        <f t="shared" si="20"/>
        <v>7.594254937163375E-2</v>
      </c>
      <c r="Q144" s="6">
        <f t="shared" si="21"/>
        <v>0.26786355475763013</v>
      </c>
      <c r="R144" s="6">
        <f t="shared" si="22"/>
        <v>0.16750448833034109</v>
      </c>
      <c r="S144" s="11">
        <f t="shared" si="23"/>
        <v>0</v>
      </c>
    </row>
    <row r="145" spans="1:19" ht="12" customHeight="1" x14ac:dyDescent="0.25">
      <c r="A145" s="66">
        <v>3</v>
      </c>
      <c r="B145" s="66">
        <v>2936</v>
      </c>
      <c r="C145" s="66">
        <v>6724</v>
      </c>
      <c r="D145" s="67">
        <v>0.11700000000000001</v>
      </c>
      <c r="E145" s="67">
        <v>8.1000000000000003E-2</v>
      </c>
      <c r="F145" s="67">
        <v>8.4000000000000005E-2</v>
      </c>
      <c r="G145" s="67">
        <v>0.13800000000000001</v>
      </c>
      <c r="H145" s="67">
        <v>7.4999999999999997E-2</v>
      </c>
      <c r="I145" s="67">
        <v>8.4000000000000005E-2</v>
      </c>
      <c r="J145" s="68"/>
      <c r="K145" s="67">
        <v>0.57899999999999996</v>
      </c>
      <c r="L145" s="15" t="str">
        <f t="shared" si="16"/>
        <v>29366724</v>
      </c>
      <c r="M145" s="14">
        <f t="shared" si="17"/>
        <v>0.20207253886010365</v>
      </c>
      <c r="N145" s="6">
        <f t="shared" si="18"/>
        <v>0.13989637305699484</v>
      </c>
      <c r="O145" s="6">
        <f t="shared" si="19"/>
        <v>0.1450777202072539</v>
      </c>
      <c r="P145" s="6">
        <f t="shared" si="20"/>
        <v>0.23834196891191714</v>
      </c>
      <c r="Q145" s="6">
        <f t="shared" si="21"/>
        <v>0.1295336787564767</v>
      </c>
      <c r="R145" s="6">
        <f t="shared" si="22"/>
        <v>0.1450777202072539</v>
      </c>
      <c r="S145" s="11">
        <f t="shared" si="23"/>
        <v>0</v>
      </c>
    </row>
    <row r="146" spans="1:19" ht="12" customHeight="1" x14ac:dyDescent="0.25">
      <c r="A146" s="66">
        <v>4</v>
      </c>
      <c r="B146" s="66">
        <v>1548</v>
      </c>
      <c r="C146" s="66">
        <v>3075</v>
      </c>
      <c r="D146" s="67">
        <v>4.3999999999999997E-2</v>
      </c>
      <c r="E146" s="67">
        <v>1.2999999999999999E-2</v>
      </c>
      <c r="F146" s="67">
        <v>0.02</v>
      </c>
      <c r="G146" s="67">
        <v>4.9000000000000002E-2</v>
      </c>
      <c r="H146" s="67">
        <v>8.8999999999999996E-2</v>
      </c>
      <c r="I146" s="68"/>
      <c r="J146" s="68"/>
      <c r="K146" s="67">
        <v>0.215</v>
      </c>
      <c r="L146" s="15" t="str">
        <f t="shared" si="16"/>
        <v>15483075</v>
      </c>
      <c r="M146" s="14">
        <f t="shared" si="17"/>
        <v>0.20465116279069767</v>
      </c>
      <c r="N146" s="6">
        <f t="shared" si="18"/>
        <v>6.0465116279069767E-2</v>
      </c>
      <c r="O146" s="6">
        <f t="shared" si="19"/>
        <v>9.3023255813953487E-2</v>
      </c>
      <c r="P146" s="6">
        <f t="shared" si="20"/>
        <v>0.22790697674418606</v>
      </c>
      <c r="Q146" s="6">
        <f t="shared" si="21"/>
        <v>0.413953488372093</v>
      </c>
      <c r="R146" s="6">
        <f t="shared" si="22"/>
        <v>0</v>
      </c>
      <c r="S146" s="11">
        <f t="shared" si="23"/>
        <v>0</v>
      </c>
    </row>
    <row r="147" spans="1:19" ht="12" customHeight="1" x14ac:dyDescent="0.25">
      <c r="A147" s="66">
        <v>4</v>
      </c>
      <c r="B147" s="66">
        <v>1548</v>
      </c>
      <c r="C147" s="66">
        <v>3595</v>
      </c>
      <c r="D147" s="67">
        <v>0.124</v>
      </c>
      <c r="E147" s="67">
        <v>9.1999999999999998E-2</v>
      </c>
      <c r="F147" s="67">
        <v>0.183</v>
      </c>
      <c r="G147" s="67">
        <v>0.121</v>
      </c>
      <c r="H147" s="67">
        <v>0.218</v>
      </c>
      <c r="I147" s="67">
        <v>0.18099999999999999</v>
      </c>
      <c r="J147" s="67">
        <v>0.121</v>
      </c>
      <c r="K147" s="67">
        <v>1.042</v>
      </c>
      <c r="L147" s="15" t="str">
        <f t="shared" si="16"/>
        <v>15483595</v>
      </c>
      <c r="M147" s="14">
        <f t="shared" si="17"/>
        <v>0.11900191938579655</v>
      </c>
      <c r="N147" s="6">
        <f t="shared" si="18"/>
        <v>8.829174664107485E-2</v>
      </c>
      <c r="O147" s="6">
        <f t="shared" si="19"/>
        <v>0.17562380038387715</v>
      </c>
      <c r="P147" s="6">
        <f t="shared" si="20"/>
        <v>0.11612284069097888</v>
      </c>
      <c r="Q147" s="6">
        <f t="shared" si="21"/>
        <v>0.20921305182341648</v>
      </c>
      <c r="R147" s="6">
        <f t="shared" si="22"/>
        <v>0.17370441458733205</v>
      </c>
      <c r="S147" s="11">
        <f t="shared" si="23"/>
        <v>0.11612284069097888</v>
      </c>
    </row>
    <row r="148" spans="1:19" ht="12" customHeight="1" x14ac:dyDescent="0.25">
      <c r="A148" s="66">
        <v>4</v>
      </c>
      <c r="B148" s="66">
        <v>1548</v>
      </c>
      <c r="C148" s="66">
        <v>5440</v>
      </c>
      <c r="D148" s="67">
        <v>0.98299999999999998</v>
      </c>
      <c r="E148" s="67">
        <v>0.72099999999999997</v>
      </c>
      <c r="F148" s="67">
        <v>1.0649999999999999</v>
      </c>
      <c r="G148" s="67">
        <v>2.3620000000000001</v>
      </c>
      <c r="H148" s="67">
        <v>1.724</v>
      </c>
      <c r="I148" s="67">
        <v>1.1160000000000001</v>
      </c>
      <c r="J148" s="67">
        <v>0.55100000000000005</v>
      </c>
      <c r="K148" s="67">
        <v>8.5210000000000008</v>
      </c>
      <c r="L148" s="15" t="str">
        <f t="shared" si="16"/>
        <v>15485440</v>
      </c>
      <c r="M148" s="14">
        <f t="shared" si="17"/>
        <v>0.11536204670813284</v>
      </c>
      <c r="N148" s="6">
        <f t="shared" si="18"/>
        <v>8.4614481868325306E-2</v>
      </c>
      <c r="O148" s="6">
        <f t="shared" si="19"/>
        <v>0.12498533036028633</v>
      </c>
      <c r="P148" s="6">
        <f t="shared" si="20"/>
        <v>0.27719751202910453</v>
      </c>
      <c r="Q148" s="6">
        <f t="shared" si="21"/>
        <v>0.20232367093064194</v>
      </c>
      <c r="R148" s="6">
        <f t="shared" si="22"/>
        <v>0.13097054336345498</v>
      </c>
      <c r="S148" s="11">
        <f t="shared" si="23"/>
        <v>6.4663771857763175E-2</v>
      </c>
    </row>
    <row r="149" spans="1:19" ht="12" customHeight="1" x14ac:dyDescent="0.25">
      <c r="A149" s="66">
        <v>4</v>
      </c>
      <c r="B149" s="66">
        <v>1548</v>
      </c>
      <c r="C149" s="66">
        <v>5917</v>
      </c>
      <c r="D149" s="67">
        <v>0.18099999999999999</v>
      </c>
      <c r="E149" s="67">
        <v>0.33100000000000002</v>
      </c>
      <c r="F149" s="67">
        <v>0.91600000000000004</v>
      </c>
      <c r="G149" s="68"/>
      <c r="H149" s="67">
        <v>0.48</v>
      </c>
      <c r="I149" s="67">
        <v>0.59599999999999997</v>
      </c>
      <c r="J149" s="68"/>
      <c r="K149" s="67">
        <v>2.5049999999999999</v>
      </c>
      <c r="L149" s="15" t="str">
        <f t="shared" si="16"/>
        <v>15485917</v>
      </c>
      <c r="M149" s="14">
        <f t="shared" si="17"/>
        <v>7.2255489021956082E-2</v>
      </c>
      <c r="N149" s="6">
        <f t="shared" si="18"/>
        <v>0.13213572854291419</v>
      </c>
      <c r="O149" s="6">
        <f t="shared" si="19"/>
        <v>0.3656686626746507</v>
      </c>
      <c r="P149" s="6">
        <f t="shared" si="20"/>
        <v>0</v>
      </c>
      <c r="Q149" s="6">
        <f t="shared" si="21"/>
        <v>0.19161676646706588</v>
      </c>
      <c r="R149" s="6">
        <f t="shared" si="22"/>
        <v>0.23792415169660677</v>
      </c>
      <c r="S149" s="11">
        <f t="shared" si="23"/>
        <v>0</v>
      </c>
    </row>
    <row r="150" spans="1:19" ht="12" customHeight="1" x14ac:dyDescent="0.25">
      <c r="A150" s="66">
        <v>4</v>
      </c>
      <c r="B150" s="66">
        <v>1548</v>
      </c>
      <c r="C150" s="66">
        <v>6724</v>
      </c>
      <c r="D150" s="67">
        <v>3.6999999999999998E-2</v>
      </c>
      <c r="E150" s="67">
        <v>0.23</v>
      </c>
      <c r="F150" s="67">
        <v>0.02</v>
      </c>
      <c r="G150" s="67">
        <v>0.16800000000000001</v>
      </c>
      <c r="H150" s="67">
        <v>8.0000000000000002E-3</v>
      </c>
      <c r="I150" s="67">
        <v>4.4999999999999998E-2</v>
      </c>
      <c r="J150" s="67">
        <v>0.106</v>
      </c>
      <c r="K150" s="67">
        <v>0.61499999999999999</v>
      </c>
      <c r="L150" s="15" t="str">
        <f t="shared" si="16"/>
        <v>15486724</v>
      </c>
      <c r="M150" s="14">
        <f t="shared" si="17"/>
        <v>6.0162601626016256E-2</v>
      </c>
      <c r="N150" s="6">
        <f t="shared" si="18"/>
        <v>0.37398373983739841</v>
      </c>
      <c r="O150" s="6">
        <f t="shared" si="19"/>
        <v>3.2520325203252036E-2</v>
      </c>
      <c r="P150" s="6">
        <f t="shared" si="20"/>
        <v>0.27317073170731709</v>
      </c>
      <c r="Q150" s="6">
        <f t="shared" si="21"/>
        <v>1.3008130081300813E-2</v>
      </c>
      <c r="R150" s="6">
        <f t="shared" si="22"/>
        <v>7.3170731707317069E-2</v>
      </c>
      <c r="S150" s="11">
        <f t="shared" si="23"/>
        <v>0.17235772357723578</v>
      </c>
    </row>
    <row r="151" spans="1:19" ht="12" customHeight="1" x14ac:dyDescent="0.25">
      <c r="A151" s="66">
        <v>4</v>
      </c>
      <c r="B151" s="66">
        <v>1549</v>
      </c>
      <c r="C151" s="66">
        <v>1074</v>
      </c>
      <c r="D151" s="67">
        <v>0.376</v>
      </c>
      <c r="E151" s="68"/>
      <c r="F151" s="67">
        <v>0.26400000000000001</v>
      </c>
      <c r="G151" s="67">
        <v>0.28399999999999997</v>
      </c>
      <c r="H151" s="67">
        <v>0.29899999999999999</v>
      </c>
      <c r="I151" s="67">
        <v>0.39800000000000002</v>
      </c>
      <c r="J151" s="67">
        <v>1.2E-2</v>
      </c>
      <c r="K151" s="67">
        <v>1.633</v>
      </c>
      <c r="L151" s="15" t="str">
        <f t="shared" si="16"/>
        <v>15491074</v>
      </c>
      <c r="M151" s="14">
        <f t="shared" si="17"/>
        <v>0.23025107164727496</v>
      </c>
      <c r="N151" s="6">
        <f t="shared" si="18"/>
        <v>0</v>
      </c>
      <c r="O151" s="6">
        <f t="shared" si="19"/>
        <v>0.16166564605021433</v>
      </c>
      <c r="P151" s="6">
        <f t="shared" si="20"/>
        <v>0.17391304347826086</v>
      </c>
      <c r="Q151" s="6">
        <f t="shared" si="21"/>
        <v>0.18309859154929575</v>
      </c>
      <c r="R151" s="6">
        <f t="shared" si="22"/>
        <v>0.24372320881812615</v>
      </c>
      <c r="S151" s="11">
        <f t="shared" si="23"/>
        <v>7.3484384568279241E-3</v>
      </c>
    </row>
    <row r="152" spans="1:19" ht="12" customHeight="1" x14ac:dyDescent="0.25">
      <c r="A152" s="66">
        <v>4</v>
      </c>
      <c r="B152" s="66">
        <v>1549</v>
      </c>
      <c r="C152" s="66">
        <v>3075</v>
      </c>
      <c r="D152" s="67">
        <v>2.7E-2</v>
      </c>
      <c r="E152" s="67">
        <v>0.01</v>
      </c>
      <c r="F152" s="67">
        <v>0.02</v>
      </c>
      <c r="G152" s="67">
        <v>5.1999999999999998E-2</v>
      </c>
      <c r="H152" s="67">
        <v>8.6999999999999994E-2</v>
      </c>
      <c r="I152" s="68"/>
      <c r="J152" s="68"/>
      <c r="K152" s="67">
        <v>0.19700000000000001</v>
      </c>
      <c r="L152" s="15" t="str">
        <f t="shared" si="16"/>
        <v>15493075</v>
      </c>
      <c r="M152" s="14">
        <f t="shared" si="17"/>
        <v>0.13705583756345177</v>
      </c>
      <c r="N152" s="6">
        <f t="shared" si="18"/>
        <v>5.0761421319796954E-2</v>
      </c>
      <c r="O152" s="6">
        <f t="shared" si="19"/>
        <v>0.10152284263959391</v>
      </c>
      <c r="P152" s="6">
        <f t="shared" si="20"/>
        <v>0.26395939086294412</v>
      </c>
      <c r="Q152" s="6">
        <f t="shared" si="21"/>
        <v>0.44162436548223344</v>
      </c>
      <c r="R152" s="6">
        <f t="shared" si="22"/>
        <v>0</v>
      </c>
      <c r="S152" s="11">
        <f t="shared" si="23"/>
        <v>0</v>
      </c>
    </row>
    <row r="153" spans="1:19" ht="12" customHeight="1" x14ac:dyDescent="0.25">
      <c r="A153" s="66">
        <v>4</v>
      </c>
      <c r="B153" s="66">
        <v>1549</v>
      </c>
      <c r="C153" s="66">
        <v>3595</v>
      </c>
      <c r="D153" s="68"/>
      <c r="E153" s="67">
        <v>0.48</v>
      </c>
      <c r="F153" s="67">
        <v>0.499</v>
      </c>
      <c r="G153" s="67">
        <v>0.38500000000000001</v>
      </c>
      <c r="H153" s="67">
        <v>0.42299999999999999</v>
      </c>
      <c r="I153" s="67">
        <v>1.1659999999999999</v>
      </c>
      <c r="J153" s="68"/>
      <c r="K153" s="67">
        <v>2.9529999999999998</v>
      </c>
      <c r="L153" s="15" t="str">
        <f t="shared" si="16"/>
        <v>15493595</v>
      </c>
      <c r="M153" s="14">
        <f t="shared" si="17"/>
        <v>0</v>
      </c>
      <c r="N153" s="6">
        <f t="shared" si="18"/>
        <v>0.16254656281747376</v>
      </c>
      <c r="O153" s="6">
        <f t="shared" si="19"/>
        <v>0.16898069759566545</v>
      </c>
      <c r="P153" s="6">
        <f t="shared" si="20"/>
        <v>0.13037588892651542</v>
      </c>
      <c r="Q153" s="6">
        <f t="shared" si="21"/>
        <v>0.14324415848289876</v>
      </c>
      <c r="R153" s="6">
        <f t="shared" si="22"/>
        <v>0.39485269217744667</v>
      </c>
      <c r="S153" s="11">
        <f t="shared" si="23"/>
        <v>0</v>
      </c>
    </row>
    <row r="154" spans="1:19" ht="12" customHeight="1" x14ac:dyDescent="0.25">
      <c r="A154" s="66">
        <v>4</v>
      </c>
      <c r="B154" s="66">
        <v>1549</v>
      </c>
      <c r="C154" s="66">
        <v>4329</v>
      </c>
      <c r="D154" s="67">
        <v>9.4E-2</v>
      </c>
      <c r="E154" s="67">
        <v>1.2999999999999999E-2</v>
      </c>
      <c r="F154" s="67">
        <v>7.0999999999999994E-2</v>
      </c>
      <c r="G154" s="68"/>
      <c r="H154" s="68"/>
      <c r="I154" s="68"/>
      <c r="J154" s="68"/>
      <c r="K154" s="67">
        <v>0.17799999999999999</v>
      </c>
      <c r="L154" s="15" t="str">
        <f t="shared" si="16"/>
        <v>15494329</v>
      </c>
      <c r="M154" s="14">
        <f t="shared" si="17"/>
        <v>0.52808988764044951</v>
      </c>
      <c r="N154" s="6">
        <f t="shared" si="18"/>
        <v>7.3033707865168537E-2</v>
      </c>
      <c r="O154" s="6">
        <f t="shared" si="19"/>
        <v>0.398876404494382</v>
      </c>
      <c r="P154" s="6">
        <f t="shared" si="20"/>
        <v>0</v>
      </c>
      <c r="Q154" s="6">
        <f t="shared" si="21"/>
        <v>0</v>
      </c>
      <c r="R154" s="6">
        <f t="shared" si="22"/>
        <v>0</v>
      </c>
      <c r="S154" s="11">
        <f t="shared" si="23"/>
        <v>0</v>
      </c>
    </row>
    <row r="155" spans="1:19" ht="12" customHeight="1" x14ac:dyDescent="0.25">
      <c r="A155" s="66">
        <v>4</v>
      </c>
      <c r="B155" s="66">
        <v>1549</v>
      </c>
      <c r="C155" s="66">
        <v>5440</v>
      </c>
      <c r="D155" s="67">
        <v>3.2000000000000001E-2</v>
      </c>
      <c r="E155" s="67">
        <v>2.7E-2</v>
      </c>
      <c r="F155" s="67">
        <v>1.2E-2</v>
      </c>
      <c r="G155" s="67">
        <v>1.2E-2</v>
      </c>
      <c r="H155" s="67">
        <v>0.02</v>
      </c>
      <c r="I155" s="67">
        <v>0.03</v>
      </c>
      <c r="J155" s="68"/>
      <c r="K155" s="67">
        <v>0.13300000000000001</v>
      </c>
      <c r="L155" s="15" t="str">
        <f t="shared" si="16"/>
        <v>15495440</v>
      </c>
      <c r="M155" s="14">
        <f t="shared" si="17"/>
        <v>0.24060150375939848</v>
      </c>
      <c r="N155" s="6">
        <f t="shared" si="18"/>
        <v>0.20300751879699247</v>
      </c>
      <c r="O155" s="6">
        <f t="shared" si="19"/>
        <v>9.0225563909774431E-2</v>
      </c>
      <c r="P155" s="6">
        <f t="shared" si="20"/>
        <v>9.0225563909774431E-2</v>
      </c>
      <c r="Q155" s="6">
        <f t="shared" si="21"/>
        <v>0.15037593984962405</v>
      </c>
      <c r="R155" s="6">
        <f t="shared" si="22"/>
        <v>0.22556390977443608</v>
      </c>
      <c r="S155" s="11">
        <f t="shared" si="23"/>
        <v>0</v>
      </c>
    </row>
    <row r="156" spans="1:19" ht="12" customHeight="1" x14ac:dyDescent="0.25">
      <c r="A156" s="66">
        <v>4</v>
      </c>
      <c r="B156" s="66">
        <v>1549</v>
      </c>
      <c r="C156" s="66">
        <v>5770</v>
      </c>
      <c r="D156" s="67">
        <v>2.1619999999999999</v>
      </c>
      <c r="E156" s="67">
        <v>1.9610000000000001</v>
      </c>
      <c r="F156" s="67">
        <v>1.534</v>
      </c>
      <c r="G156" s="67">
        <v>1.494</v>
      </c>
      <c r="H156" s="67">
        <v>1.411</v>
      </c>
      <c r="I156" s="67">
        <v>1.7390000000000001</v>
      </c>
      <c r="J156" s="67">
        <v>1.379</v>
      </c>
      <c r="K156" s="67">
        <v>11.679</v>
      </c>
      <c r="L156" s="15" t="str">
        <f t="shared" si="16"/>
        <v>15495770</v>
      </c>
      <c r="M156" s="14">
        <f t="shared" si="17"/>
        <v>0.18511858892028427</v>
      </c>
      <c r="N156" s="6">
        <f t="shared" si="18"/>
        <v>0.16790821131946229</v>
      </c>
      <c r="O156" s="6">
        <f t="shared" si="19"/>
        <v>0.13134686188886036</v>
      </c>
      <c r="P156" s="6">
        <f t="shared" si="20"/>
        <v>0.1279219111225276</v>
      </c>
      <c r="Q156" s="6">
        <f t="shared" si="21"/>
        <v>0.12081513828238719</v>
      </c>
      <c r="R156" s="6">
        <f t="shared" si="22"/>
        <v>0.14889973456631561</v>
      </c>
      <c r="S156" s="11">
        <f t="shared" si="23"/>
        <v>0.118075177669321</v>
      </c>
    </row>
    <row r="157" spans="1:19" ht="12" customHeight="1" x14ac:dyDescent="0.25">
      <c r="A157" s="66">
        <v>4</v>
      </c>
      <c r="B157" s="66">
        <v>1549</v>
      </c>
      <c r="C157" s="66">
        <v>5917</v>
      </c>
      <c r="D157" s="67">
        <v>0.222</v>
      </c>
      <c r="E157" s="67">
        <v>0.32800000000000001</v>
      </c>
      <c r="F157" s="67">
        <v>0.91700000000000004</v>
      </c>
      <c r="G157" s="68"/>
      <c r="H157" s="67">
        <v>0.55300000000000005</v>
      </c>
      <c r="I157" s="67">
        <v>0.53900000000000003</v>
      </c>
      <c r="J157" s="68"/>
      <c r="K157" s="67">
        <v>2.5590000000000002</v>
      </c>
      <c r="L157" s="15" t="str">
        <f t="shared" si="16"/>
        <v>15495917</v>
      </c>
      <c r="M157" s="14">
        <f t="shared" si="17"/>
        <v>8.6752637749120745E-2</v>
      </c>
      <c r="N157" s="6">
        <f t="shared" si="18"/>
        <v>0.1281750683860883</v>
      </c>
      <c r="O157" s="6">
        <f t="shared" si="19"/>
        <v>0.3583431027745213</v>
      </c>
      <c r="P157" s="6">
        <f t="shared" si="20"/>
        <v>0</v>
      </c>
      <c r="Q157" s="6">
        <f t="shared" si="21"/>
        <v>0.21610003907776476</v>
      </c>
      <c r="R157" s="6">
        <f t="shared" si="22"/>
        <v>0.21062915201250487</v>
      </c>
      <c r="S157" s="11">
        <f t="shared" si="23"/>
        <v>0</v>
      </c>
    </row>
    <row r="158" spans="1:19" ht="12" customHeight="1" x14ac:dyDescent="0.25">
      <c r="A158" s="66">
        <v>4</v>
      </c>
      <c r="B158" s="66">
        <v>1549</v>
      </c>
      <c r="C158" s="66">
        <v>6724</v>
      </c>
      <c r="D158" s="67">
        <v>4.2000000000000003E-2</v>
      </c>
      <c r="E158" s="67">
        <v>0.254</v>
      </c>
      <c r="F158" s="67">
        <v>2.4E-2</v>
      </c>
      <c r="G158" s="67">
        <v>0.161</v>
      </c>
      <c r="H158" s="67">
        <v>7.0000000000000001E-3</v>
      </c>
      <c r="I158" s="67">
        <v>0.06</v>
      </c>
      <c r="J158" s="67">
        <v>8.5999999999999993E-2</v>
      </c>
      <c r="K158" s="67">
        <v>0.63300000000000001</v>
      </c>
      <c r="L158" s="15" t="str">
        <f t="shared" si="16"/>
        <v>15496724</v>
      </c>
      <c r="M158" s="14">
        <f t="shared" si="17"/>
        <v>6.6350710900473939E-2</v>
      </c>
      <c r="N158" s="6">
        <f t="shared" si="18"/>
        <v>0.40126382306477093</v>
      </c>
      <c r="O158" s="6">
        <f t="shared" si="19"/>
        <v>3.7914691943127965E-2</v>
      </c>
      <c r="P158" s="6">
        <f t="shared" si="20"/>
        <v>0.25434439178515006</v>
      </c>
      <c r="Q158" s="6">
        <f t="shared" si="21"/>
        <v>1.1058451816745656E-2</v>
      </c>
      <c r="R158" s="6">
        <f t="shared" si="22"/>
        <v>9.4786729857819899E-2</v>
      </c>
      <c r="S158" s="11">
        <f t="shared" si="23"/>
        <v>0.13586097946287518</v>
      </c>
    </row>
    <row r="159" spans="1:19" ht="12" customHeight="1" x14ac:dyDescent="0.25">
      <c r="A159" s="66">
        <v>4</v>
      </c>
      <c r="B159" s="66">
        <v>1550</v>
      </c>
      <c r="C159" s="66">
        <v>1074</v>
      </c>
      <c r="D159" s="67">
        <v>0.31900000000000001</v>
      </c>
      <c r="E159" s="68"/>
      <c r="F159" s="67">
        <v>0.252</v>
      </c>
      <c r="G159" s="67">
        <v>0.22</v>
      </c>
      <c r="H159" s="67">
        <v>0.222</v>
      </c>
      <c r="I159" s="67">
        <v>0.33600000000000002</v>
      </c>
      <c r="J159" s="67">
        <v>1.7999999999999999E-2</v>
      </c>
      <c r="K159" s="67">
        <v>1.3680000000000001</v>
      </c>
      <c r="L159" s="15" t="str">
        <f t="shared" si="16"/>
        <v>15501074</v>
      </c>
      <c r="M159" s="14">
        <f t="shared" si="17"/>
        <v>0.23318713450292397</v>
      </c>
      <c r="N159" s="6">
        <f t="shared" si="18"/>
        <v>0</v>
      </c>
      <c r="O159" s="6">
        <f t="shared" si="19"/>
        <v>0.18421052631578946</v>
      </c>
      <c r="P159" s="6">
        <f t="shared" si="20"/>
        <v>0.16081871345029239</v>
      </c>
      <c r="Q159" s="6">
        <f t="shared" si="21"/>
        <v>0.16228070175438594</v>
      </c>
      <c r="R159" s="6">
        <f t="shared" si="22"/>
        <v>0.24561403508771928</v>
      </c>
      <c r="S159" s="11">
        <f t="shared" si="23"/>
        <v>1.3157894736842103E-2</v>
      </c>
    </row>
    <row r="160" spans="1:19" ht="12" customHeight="1" x14ac:dyDescent="0.25">
      <c r="A160" s="66">
        <v>4</v>
      </c>
      <c r="B160" s="66">
        <v>1550</v>
      </c>
      <c r="C160" s="66">
        <v>3075</v>
      </c>
      <c r="D160" s="67">
        <v>0.03</v>
      </c>
      <c r="E160" s="67">
        <v>1.7999999999999999E-2</v>
      </c>
      <c r="F160" s="67">
        <v>2.1999999999999999E-2</v>
      </c>
      <c r="G160" s="67">
        <v>5.1999999999999998E-2</v>
      </c>
      <c r="H160" s="67">
        <v>7.0999999999999994E-2</v>
      </c>
      <c r="I160" s="68"/>
      <c r="J160" s="68"/>
      <c r="K160" s="67">
        <v>0.193</v>
      </c>
      <c r="L160" s="15" t="str">
        <f t="shared" si="16"/>
        <v>15503075</v>
      </c>
      <c r="M160" s="14">
        <f t="shared" si="17"/>
        <v>0.15544041450777202</v>
      </c>
      <c r="N160" s="6">
        <f t="shared" si="18"/>
        <v>9.3264248704663197E-2</v>
      </c>
      <c r="O160" s="6">
        <f t="shared" si="19"/>
        <v>0.11398963730569947</v>
      </c>
      <c r="P160" s="6">
        <f t="shared" si="20"/>
        <v>0.26943005181347146</v>
      </c>
      <c r="Q160" s="6">
        <f t="shared" si="21"/>
        <v>0.36787564766839376</v>
      </c>
      <c r="R160" s="6">
        <f t="shared" si="22"/>
        <v>0</v>
      </c>
      <c r="S160" s="11">
        <f t="shared" si="23"/>
        <v>0</v>
      </c>
    </row>
    <row r="161" spans="1:19" ht="12" customHeight="1" x14ac:dyDescent="0.25">
      <c r="A161" s="66">
        <v>4</v>
      </c>
      <c r="B161" s="66">
        <v>1550</v>
      </c>
      <c r="C161" s="66">
        <v>3595</v>
      </c>
      <c r="D161" s="67">
        <v>9.9000000000000005E-2</v>
      </c>
      <c r="E161" s="67">
        <v>0.10199999999999999</v>
      </c>
      <c r="F161" s="67">
        <v>0.14599999999999999</v>
      </c>
      <c r="G161" s="67">
        <v>0.129</v>
      </c>
      <c r="H161" s="67">
        <v>0.17</v>
      </c>
      <c r="I161" s="67">
        <v>0.18099999999999999</v>
      </c>
      <c r="J161" s="67">
        <v>0.161</v>
      </c>
      <c r="K161" s="67">
        <v>0.99</v>
      </c>
      <c r="L161" s="15" t="str">
        <f t="shared" si="16"/>
        <v>15503595</v>
      </c>
      <c r="M161" s="14">
        <f t="shared" si="17"/>
        <v>0.1</v>
      </c>
      <c r="N161" s="6">
        <f t="shared" si="18"/>
        <v>0.10303030303030303</v>
      </c>
      <c r="O161" s="6">
        <f t="shared" si="19"/>
        <v>0.14747474747474748</v>
      </c>
      <c r="P161" s="6">
        <f t="shared" si="20"/>
        <v>0.13030303030303031</v>
      </c>
      <c r="Q161" s="6">
        <f t="shared" si="21"/>
        <v>0.17171717171717174</v>
      </c>
      <c r="R161" s="6">
        <f t="shared" si="22"/>
        <v>0.18282828282828281</v>
      </c>
      <c r="S161" s="11">
        <f t="shared" si="23"/>
        <v>0.16262626262626262</v>
      </c>
    </row>
    <row r="162" spans="1:19" ht="12" customHeight="1" x14ac:dyDescent="0.25">
      <c r="A162" s="66">
        <v>4</v>
      </c>
      <c r="B162" s="66">
        <v>1550</v>
      </c>
      <c r="C162" s="66">
        <v>4329</v>
      </c>
      <c r="D162" s="67">
        <v>7.6999999999999999E-2</v>
      </c>
      <c r="E162" s="67">
        <v>0.84299999999999997</v>
      </c>
      <c r="F162" s="67">
        <v>0.35599999999999998</v>
      </c>
      <c r="G162" s="67">
        <v>1.7000000000000001E-2</v>
      </c>
      <c r="H162" s="67">
        <v>0.14799999999999999</v>
      </c>
      <c r="I162" s="68"/>
      <c r="J162" s="68"/>
      <c r="K162" s="67">
        <v>1.4410000000000001</v>
      </c>
      <c r="L162" s="15" t="str">
        <f t="shared" si="16"/>
        <v>15504329</v>
      </c>
      <c r="M162" s="14">
        <f t="shared" si="17"/>
        <v>5.3435114503816793E-2</v>
      </c>
      <c r="N162" s="6">
        <f t="shared" si="18"/>
        <v>0.58501040943789029</v>
      </c>
      <c r="O162" s="6">
        <f t="shared" si="19"/>
        <v>0.2470506592643997</v>
      </c>
      <c r="P162" s="6">
        <f t="shared" si="20"/>
        <v>1.1797362942401111E-2</v>
      </c>
      <c r="Q162" s="6">
        <f t="shared" si="21"/>
        <v>0.10270645385149201</v>
      </c>
      <c r="R162" s="6">
        <f t="shared" si="22"/>
        <v>0</v>
      </c>
      <c r="S162" s="11">
        <f t="shared" si="23"/>
        <v>0</v>
      </c>
    </row>
    <row r="163" spans="1:19" ht="12" customHeight="1" x14ac:dyDescent="0.25">
      <c r="A163" s="66">
        <v>4</v>
      </c>
      <c r="B163" s="66">
        <v>1550</v>
      </c>
      <c r="C163" s="66">
        <v>5440</v>
      </c>
      <c r="D163" s="67">
        <v>5.0000000000000001E-3</v>
      </c>
      <c r="E163" s="67">
        <v>1.4999999999999999E-2</v>
      </c>
      <c r="F163" s="67">
        <v>7.0000000000000001E-3</v>
      </c>
      <c r="G163" s="67">
        <v>8.0000000000000002E-3</v>
      </c>
      <c r="H163" s="67">
        <v>5.0000000000000001E-3</v>
      </c>
      <c r="I163" s="67">
        <v>1.4999999999999999E-2</v>
      </c>
      <c r="J163" s="68"/>
      <c r="K163" s="67">
        <v>5.5E-2</v>
      </c>
      <c r="L163" s="15" t="str">
        <f t="shared" si="16"/>
        <v>15505440</v>
      </c>
      <c r="M163" s="14">
        <f t="shared" si="17"/>
        <v>9.0909090909090912E-2</v>
      </c>
      <c r="N163" s="6">
        <f t="shared" si="18"/>
        <v>0.27272727272727271</v>
      </c>
      <c r="O163" s="6">
        <f t="shared" si="19"/>
        <v>0.12727272727272729</v>
      </c>
      <c r="P163" s="6">
        <f t="shared" si="20"/>
        <v>0.14545454545454545</v>
      </c>
      <c r="Q163" s="6">
        <f t="shared" si="21"/>
        <v>9.0909090909090912E-2</v>
      </c>
      <c r="R163" s="6">
        <f t="shared" si="22"/>
        <v>0.27272727272727271</v>
      </c>
      <c r="S163" s="11">
        <f t="shared" si="23"/>
        <v>0</v>
      </c>
    </row>
    <row r="164" spans="1:19" ht="12" customHeight="1" x14ac:dyDescent="0.25">
      <c r="A164" s="66">
        <v>4</v>
      </c>
      <c r="B164" s="66">
        <v>1550</v>
      </c>
      <c r="C164" s="66">
        <v>5770</v>
      </c>
      <c r="D164" s="67">
        <v>0.54600000000000004</v>
      </c>
      <c r="E164" s="67">
        <v>0.14799999999999999</v>
      </c>
      <c r="F164" s="67">
        <v>0.156</v>
      </c>
      <c r="G164" s="67">
        <v>0.22700000000000001</v>
      </c>
      <c r="H164" s="67">
        <v>0.65500000000000003</v>
      </c>
      <c r="I164" s="67">
        <v>2E-3</v>
      </c>
      <c r="J164" s="67">
        <v>0.47699999999999998</v>
      </c>
      <c r="K164" s="67">
        <v>2.2109999999999999</v>
      </c>
      <c r="L164" s="15" t="str">
        <f t="shared" si="16"/>
        <v>15505770</v>
      </c>
      <c r="M164" s="14">
        <f t="shared" si="17"/>
        <v>0.24694708276797833</v>
      </c>
      <c r="N164" s="6">
        <f t="shared" si="18"/>
        <v>6.6938037087290819E-2</v>
      </c>
      <c r="O164" s="6">
        <f t="shared" si="19"/>
        <v>7.055630936227951E-2</v>
      </c>
      <c r="P164" s="6">
        <f t="shared" si="20"/>
        <v>0.10266847580280417</v>
      </c>
      <c r="Q164" s="6">
        <f t="shared" si="21"/>
        <v>0.29624604251469927</v>
      </c>
      <c r="R164" s="6">
        <f t="shared" si="22"/>
        <v>9.0456806874717334E-4</v>
      </c>
      <c r="S164" s="11">
        <f t="shared" si="23"/>
        <v>0.21573948439620083</v>
      </c>
    </row>
    <row r="165" spans="1:19" ht="12" customHeight="1" x14ac:dyDescent="0.25">
      <c r="A165" s="66">
        <v>4</v>
      </c>
      <c r="B165" s="66">
        <v>1550</v>
      </c>
      <c r="C165" s="66">
        <v>5917</v>
      </c>
      <c r="D165" s="67">
        <v>0.16500000000000001</v>
      </c>
      <c r="E165" s="67">
        <v>0.33400000000000002</v>
      </c>
      <c r="F165" s="67">
        <v>0.88</v>
      </c>
      <c r="G165" s="68"/>
      <c r="H165" s="67">
        <v>0.499</v>
      </c>
      <c r="I165" s="67">
        <v>0.55900000000000005</v>
      </c>
      <c r="J165" s="68"/>
      <c r="K165" s="67">
        <v>2.4380000000000002</v>
      </c>
      <c r="L165" s="15" t="str">
        <f t="shared" si="16"/>
        <v>15505917</v>
      </c>
      <c r="M165" s="14">
        <f t="shared" si="17"/>
        <v>6.767842493847416E-2</v>
      </c>
      <c r="N165" s="6">
        <f t="shared" si="18"/>
        <v>0.13699753896636588</v>
      </c>
      <c r="O165" s="6">
        <f t="shared" si="19"/>
        <v>0.36095159967186213</v>
      </c>
      <c r="P165" s="6">
        <f t="shared" si="20"/>
        <v>0</v>
      </c>
      <c r="Q165" s="6">
        <f t="shared" si="21"/>
        <v>0.20467596390484002</v>
      </c>
      <c r="R165" s="6">
        <f t="shared" si="22"/>
        <v>0.22928630024610336</v>
      </c>
      <c r="S165" s="11">
        <f t="shared" si="23"/>
        <v>0</v>
      </c>
    </row>
    <row r="166" spans="1:19" ht="12" customHeight="1" x14ac:dyDescent="0.25">
      <c r="A166" s="66">
        <v>4</v>
      </c>
      <c r="B166" s="66">
        <v>1550</v>
      </c>
      <c r="C166" s="66">
        <v>6724</v>
      </c>
      <c r="D166" s="67">
        <v>1.4999999999999999E-2</v>
      </c>
      <c r="E166" s="67">
        <v>0.247</v>
      </c>
      <c r="F166" s="67">
        <v>1.4999999999999999E-2</v>
      </c>
      <c r="G166" s="67">
        <v>0.20499999999999999</v>
      </c>
      <c r="H166" s="67">
        <v>1.4999999999999999E-2</v>
      </c>
      <c r="I166" s="67">
        <v>0.05</v>
      </c>
      <c r="J166" s="67">
        <v>0.104</v>
      </c>
      <c r="K166" s="67">
        <v>0.65200000000000002</v>
      </c>
      <c r="L166" s="15" t="str">
        <f t="shared" si="16"/>
        <v>15506724</v>
      </c>
      <c r="M166" s="14">
        <f t="shared" si="17"/>
        <v>2.3006134969325152E-2</v>
      </c>
      <c r="N166" s="6">
        <f t="shared" si="18"/>
        <v>0.37883435582822084</v>
      </c>
      <c r="O166" s="6">
        <f t="shared" si="19"/>
        <v>2.3006134969325152E-2</v>
      </c>
      <c r="P166" s="6">
        <f t="shared" si="20"/>
        <v>0.31441717791411039</v>
      </c>
      <c r="Q166" s="6">
        <f t="shared" si="21"/>
        <v>2.3006134969325152E-2</v>
      </c>
      <c r="R166" s="6">
        <f t="shared" si="22"/>
        <v>7.6687116564417179E-2</v>
      </c>
      <c r="S166" s="11">
        <f t="shared" si="23"/>
        <v>0.15950920245398773</v>
      </c>
    </row>
    <row r="167" spans="1:19" ht="12" customHeight="1" x14ac:dyDescent="0.25">
      <c r="A167" s="66">
        <v>4</v>
      </c>
      <c r="B167" s="66">
        <v>1551</v>
      </c>
      <c r="C167" s="66">
        <v>1074</v>
      </c>
      <c r="D167" s="67">
        <v>0.39</v>
      </c>
      <c r="E167" s="68"/>
      <c r="F167" s="67">
        <v>0.29199999999999998</v>
      </c>
      <c r="G167" s="67">
        <v>0.27400000000000002</v>
      </c>
      <c r="H167" s="67">
        <v>0.32800000000000001</v>
      </c>
      <c r="I167" s="67">
        <v>0.46400000000000002</v>
      </c>
      <c r="J167" s="67">
        <v>1.7999999999999999E-2</v>
      </c>
      <c r="K167" s="67">
        <v>1.766</v>
      </c>
      <c r="L167" s="15" t="str">
        <f t="shared" si="16"/>
        <v>15511074</v>
      </c>
      <c r="M167" s="14">
        <f t="shared" si="17"/>
        <v>0.22083805209513024</v>
      </c>
      <c r="N167" s="6">
        <f t="shared" si="18"/>
        <v>0</v>
      </c>
      <c r="O167" s="6">
        <f t="shared" si="19"/>
        <v>0.16534541336353339</v>
      </c>
      <c r="P167" s="6">
        <f t="shared" si="20"/>
        <v>0.1551528878822197</v>
      </c>
      <c r="Q167" s="6">
        <f t="shared" si="21"/>
        <v>0.18573046432616083</v>
      </c>
      <c r="R167" s="6">
        <f t="shared" si="22"/>
        <v>0.26274065685164216</v>
      </c>
      <c r="S167" s="11">
        <f t="shared" si="23"/>
        <v>1.0192525481313702E-2</v>
      </c>
    </row>
    <row r="168" spans="1:19" ht="12" customHeight="1" x14ac:dyDescent="0.25">
      <c r="A168" s="66">
        <v>4</v>
      </c>
      <c r="B168" s="66">
        <v>1551</v>
      </c>
      <c r="C168" s="66">
        <v>3075</v>
      </c>
      <c r="D168" s="67">
        <v>4.3999999999999997E-2</v>
      </c>
      <c r="E168" s="67">
        <v>1.7000000000000001E-2</v>
      </c>
      <c r="F168" s="67">
        <v>2.9000000000000001E-2</v>
      </c>
      <c r="G168" s="67">
        <v>5.3999999999999999E-2</v>
      </c>
      <c r="H168" s="67">
        <v>0.10199999999999999</v>
      </c>
      <c r="I168" s="68"/>
      <c r="J168" s="68"/>
      <c r="K168" s="67">
        <v>0.245</v>
      </c>
      <c r="L168" s="15" t="str">
        <f t="shared" si="16"/>
        <v>15513075</v>
      </c>
      <c r="M168" s="14">
        <f t="shared" si="17"/>
        <v>0.17959183673469387</v>
      </c>
      <c r="N168" s="6">
        <f t="shared" si="18"/>
        <v>6.9387755102040816E-2</v>
      </c>
      <c r="O168" s="6">
        <f t="shared" si="19"/>
        <v>0.11836734693877551</v>
      </c>
      <c r="P168" s="6">
        <f t="shared" si="20"/>
        <v>0.22040816326530613</v>
      </c>
      <c r="Q168" s="6">
        <f t="shared" si="21"/>
        <v>0.41632653061224489</v>
      </c>
      <c r="R168" s="6">
        <f t="shared" si="22"/>
        <v>0</v>
      </c>
      <c r="S168" s="11">
        <f t="shared" si="23"/>
        <v>0</v>
      </c>
    </row>
    <row r="169" spans="1:19" ht="12" customHeight="1" x14ac:dyDescent="0.25">
      <c r="A169" s="66">
        <v>4</v>
      </c>
      <c r="B169" s="66">
        <v>1551</v>
      </c>
      <c r="C169" s="66">
        <v>3595</v>
      </c>
      <c r="D169" s="68"/>
      <c r="E169" s="67">
        <v>0.57499999999999996</v>
      </c>
      <c r="F169" s="67">
        <v>0.48899999999999999</v>
      </c>
      <c r="G169" s="67">
        <v>0.40699999999999997</v>
      </c>
      <c r="H169" s="67">
        <v>0.53100000000000003</v>
      </c>
      <c r="I169" s="67">
        <v>1.4570000000000001</v>
      </c>
      <c r="J169" s="68"/>
      <c r="K169" s="67">
        <v>3.4569999999999999</v>
      </c>
      <c r="L169" s="15" t="str">
        <f t="shared" si="16"/>
        <v>15513595</v>
      </c>
      <c r="M169" s="14">
        <f t="shared" si="17"/>
        <v>0</v>
      </c>
      <c r="N169" s="6">
        <f t="shared" si="18"/>
        <v>0.16632918715649406</v>
      </c>
      <c r="O169" s="6">
        <f t="shared" si="19"/>
        <v>0.1414521261209141</v>
      </c>
      <c r="P169" s="6">
        <f t="shared" si="20"/>
        <v>0.11773213769164015</v>
      </c>
      <c r="Q169" s="6">
        <f t="shared" si="21"/>
        <v>0.15360138848712759</v>
      </c>
      <c r="R169" s="6">
        <f t="shared" si="22"/>
        <v>0.42146369684697721</v>
      </c>
      <c r="S169" s="11">
        <f t="shared" si="23"/>
        <v>0</v>
      </c>
    </row>
    <row r="170" spans="1:19" ht="12" customHeight="1" x14ac:dyDescent="0.25">
      <c r="A170" s="66">
        <v>4</v>
      </c>
      <c r="B170" s="66">
        <v>1551</v>
      </c>
      <c r="C170" s="66">
        <v>4329</v>
      </c>
      <c r="D170" s="67">
        <v>9.7000000000000003E-2</v>
      </c>
      <c r="E170" s="67">
        <v>0.96799999999999997</v>
      </c>
      <c r="F170" s="67">
        <v>0.32900000000000001</v>
      </c>
      <c r="G170" s="67">
        <v>1.7000000000000001E-2</v>
      </c>
      <c r="H170" s="67">
        <v>0.161</v>
      </c>
      <c r="I170" s="68"/>
      <c r="J170" s="68"/>
      <c r="K170" s="67">
        <v>1.5720000000000001</v>
      </c>
      <c r="L170" s="15" t="str">
        <f t="shared" si="16"/>
        <v>15514329</v>
      </c>
      <c r="M170" s="14">
        <f t="shared" si="17"/>
        <v>6.1704834605597961E-2</v>
      </c>
      <c r="N170" s="6">
        <f t="shared" si="18"/>
        <v>0.61577608142493634</v>
      </c>
      <c r="O170" s="6">
        <f t="shared" si="19"/>
        <v>0.20928753180661577</v>
      </c>
      <c r="P170" s="6">
        <f t="shared" si="20"/>
        <v>1.0814249363867684E-2</v>
      </c>
      <c r="Q170" s="6">
        <f t="shared" si="21"/>
        <v>0.10241730279898219</v>
      </c>
      <c r="R170" s="6">
        <f t="shared" si="22"/>
        <v>0</v>
      </c>
      <c r="S170" s="11">
        <f t="shared" si="23"/>
        <v>0</v>
      </c>
    </row>
    <row r="171" spans="1:19" ht="12" customHeight="1" x14ac:dyDescent="0.25">
      <c r="A171" s="66">
        <v>4</v>
      </c>
      <c r="B171" s="66">
        <v>1551</v>
      </c>
      <c r="C171" s="66">
        <v>5440</v>
      </c>
      <c r="D171" s="67">
        <v>0.42199999999999999</v>
      </c>
      <c r="E171" s="67">
        <v>1.28</v>
      </c>
      <c r="F171" s="67">
        <v>0.312</v>
      </c>
      <c r="G171" s="67">
        <v>1.1040000000000001</v>
      </c>
      <c r="H171" s="67">
        <v>0.625</v>
      </c>
      <c r="I171" s="67">
        <v>1.51</v>
      </c>
      <c r="J171" s="67">
        <v>7.6999999999999999E-2</v>
      </c>
      <c r="K171" s="67">
        <v>5.3310000000000004</v>
      </c>
      <c r="L171" s="15" t="str">
        <f t="shared" si="16"/>
        <v>15515440</v>
      </c>
      <c r="M171" s="14">
        <f t="shared" si="17"/>
        <v>7.915963233914837E-2</v>
      </c>
      <c r="N171" s="6">
        <f t="shared" si="18"/>
        <v>0.24010504595760643</v>
      </c>
      <c r="O171" s="6">
        <f t="shared" si="19"/>
        <v>5.852560495216657E-2</v>
      </c>
      <c r="P171" s="6">
        <f t="shared" si="20"/>
        <v>0.20709060213843555</v>
      </c>
      <c r="Q171" s="6">
        <f t="shared" si="21"/>
        <v>0.11723879197148751</v>
      </c>
      <c r="R171" s="6">
        <f t="shared" si="22"/>
        <v>0.28324892140311386</v>
      </c>
      <c r="S171" s="11">
        <f t="shared" si="23"/>
        <v>1.4443819170887261E-2</v>
      </c>
    </row>
    <row r="172" spans="1:19" ht="12" customHeight="1" x14ac:dyDescent="0.25">
      <c r="A172" s="66">
        <v>4</v>
      </c>
      <c r="B172" s="66">
        <v>1551</v>
      </c>
      <c r="C172" s="66">
        <v>5770</v>
      </c>
      <c r="D172" s="67">
        <v>2.246</v>
      </c>
      <c r="E172" s="67">
        <v>3.0070000000000001</v>
      </c>
      <c r="F172" s="67">
        <v>2.0430000000000001</v>
      </c>
      <c r="G172" s="67">
        <v>2.5449999999999999</v>
      </c>
      <c r="H172" s="67">
        <v>4.4790000000000001</v>
      </c>
      <c r="I172" s="67">
        <v>2.7639999999999998</v>
      </c>
      <c r="J172" s="67">
        <v>3.21</v>
      </c>
      <c r="K172" s="67">
        <v>20.294</v>
      </c>
      <c r="L172" s="15" t="str">
        <f t="shared" si="16"/>
        <v>15515770</v>
      </c>
      <c r="M172" s="14">
        <f t="shared" si="17"/>
        <v>0.11067310535133537</v>
      </c>
      <c r="N172" s="6">
        <f t="shared" si="18"/>
        <v>0.14817187346013599</v>
      </c>
      <c r="O172" s="6">
        <f t="shared" si="19"/>
        <v>0.10067014881245689</v>
      </c>
      <c r="P172" s="6">
        <f t="shared" si="20"/>
        <v>0.12540652409579187</v>
      </c>
      <c r="Q172" s="6">
        <f t="shared" si="21"/>
        <v>0.22070562727899873</v>
      </c>
      <c r="R172" s="6">
        <f t="shared" si="22"/>
        <v>0.13619789100226667</v>
      </c>
      <c r="S172" s="11">
        <f t="shared" si="23"/>
        <v>0.15817482999901447</v>
      </c>
    </row>
    <row r="173" spans="1:19" ht="12" customHeight="1" x14ac:dyDescent="0.25">
      <c r="A173" s="66">
        <v>4</v>
      </c>
      <c r="B173" s="66">
        <v>1551</v>
      </c>
      <c r="C173" s="66">
        <v>5917</v>
      </c>
      <c r="D173" s="67">
        <v>0.29399999999999998</v>
      </c>
      <c r="E173" s="67">
        <v>0.46500000000000002</v>
      </c>
      <c r="F173" s="67">
        <v>1.127</v>
      </c>
      <c r="G173" s="68"/>
      <c r="H173" s="67">
        <v>0.71199999999999997</v>
      </c>
      <c r="I173" s="67">
        <v>0.70199999999999996</v>
      </c>
      <c r="J173" s="68"/>
      <c r="K173" s="67">
        <v>3.3010000000000002</v>
      </c>
      <c r="L173" s="15" t="str">
        <f t="shared" si="16"/>
        <v>15515917</v>
      </c>
      <c r="M173" s="14">
        <f t="shared" si="17"/>
        <v>8.9063920024235077E-2</v>
      </c>
      <c r="N173" s="6">
        <f t="shared" si="18"/>
        <v>0.14086640411996365</v>
      </c>
      <c r="O173" s="6">
        <f t="shared" si="19"/>
        <v>0.34141169342623445</v>
      </c>
      <c r="P173" s="6">
        <f t="shared" si="20"/>
        <v>0</v>
      </c>
      <c r="Q173" s="6">
        <f t="shared" si="21"/>
        <v>0.21569221448046044</v>
      </c>
      <c r="R173" s="6">
        <f t="shared" si="22"/>
        <v>0.21266282944562251</v>
      </c>
      <c r="S173" s="11">
        <f t="shared" si="23"/>
        <v>0</v>
      </c>
    </row>
    <row r="174" spans="1:19" ht="12" customHeight="1" x14ac:dyDescent="0.25">
      <c r="A174" s="66">
        <v>4</v>
      </c>
      <c r="B174" s="66">
        <v>1551</v>
      </c>
      <c r="C174" s="66">
        <v>6724</v>
      </c>
      <c r="D174" s="67">
        <v>4.9000000000000002E-2</v>
      </c>
      <c r="E174" s="67">
        <v>0.311</v>
      </c>
      <c r="F174" s="67">
        <v>3.2000000000000001E-2</v>
      </c>
      <c r="G174" s="67">
        <v>0.222</v>
      </c>
      <c r="H174" s="67">
        <v>0.02</v>
      </c>
      <c r="I174" s="67">
        <v>7.3999999999999996E-2</v>
      </c>
      <c r="J174" s="67">
        <v>0.11799999999999999</v>
      </c>
      <c r="K174" s="67">
        <v>0.82499999999999996</v>
      </c>
      <c r="L174" s="15" t="str">
        <f t="shared" si="16"/>
        <v>15516724</v>
      </c>
      <c r="M174" s="14">
        <f t="shared" si="17"/>
        <v>5.9393939393939402E-2</v>
      </c>
      <c r="N174" s="6">
        <f t="shared" si="18"/>
        <v>0.37696969696969701</v>
      </c>
      <c r="O174" s="6">
        <f t="shared" si="19"/>
        <v>3.8787878787878788E-2</v>
      </c>
      <c r="P174" s="6">
        <f t="shared" si="20"/>
        <v>0.2690909090909091</v>
      </c>
      <c r="Q174" s="6">
        <f t="shared" si="21"/>
        <v>2.4242424242424246E-2</v>
      </c>
      <c r="R174" s="6">
        <f t="shared" si="22"/>
        <v>8.9696969696969692E-2</v>
      </c>
      <c r="S174" s="11">
        <f t="shared" si="23"/>
        <v>0.14303030303030304</v>
      </c>
    </row>
    <row r="175" spans="1:19" ht="12" customHeight="1" x14ac:dyDescent="0.25">
      <c r="A175" s="66">
        <v>4</v>
      </c>
      <c r="B175" s="66">
        <v>1555</v>
      </c>
      <c r="C175" s="66">
        <v>1074</v>
      </c>
      <c r="D175" s="67">
        <v>0.54</v>
      </c>
      <c r="E175" s="68"/>
      <c r="F175" s="67">
        <v>0.41</v>
      </c>
      <c r="G175" s="67">
        <v>0.248</v>
      </c>
      <c r="H175" s="67">
        <v>0.378</v>
      </c>
      <c r="I175" s="67">
        <v>0.443</v>
      </c>
      <c r="J175" s="68"/>
      <c r="K175" s="67">
        <v>2.02</v>
      </c>
      <c r="L175" s="15" t="str">
        <f t="shared" si="16"/>
        <v>15551074</v>
      </c>
      <c r="M175" s="14">
        <f t="shared" si="17"/>
        <v>0.26732673267326734</v>
      </c>
      <c r="N175" s="6">
        <f t="shared" si="18"/>
        <v>0</v>
      </c>
      <c r="O175" s="6">
        <f t="shared" si="19"/>
        <v>0.20297029702970296</v>
      </c>
      <c r="P175" s="6">
        <f t="shared" si="20"/>
        <v>0.12277227722772277</v>
      </c>
      <c r="Q175" s="6">
        <f t="shared" si="21"/>
        <v>0.18712871287128713</v>
      </c>
      <c r="R175" s="6">
        <f t="shared" si="22"/>
        <v>0.21930693069306931</v>
      </c>
      <c r="S175" s="11">
        <f t="shared" si="23"/>
        <v>0</v>
      </c>
    </row>
    <row r="176" spans="1:19" ht="12" customHeight="1" x14ac:dyDescent="0.25">
      <c r="A176" s="66">
        <v>4</v>
      </c>
      <c r="B176" s="66">
        <v>1555</v>
      </c>
      <c r="C176" s="66">
        <v>3595</v>
      </c>
      <c r="D176" s="67">
        <v>9.7000000000000003E-2</v>
      </c>
      <c r="E176" s="67">
        <v>8.5999999999999993E-2</v>
      </c>
      <c r="F176" s="67">
        <v>0.151</v>
      </c>
      <c r="G176" s="67">
        <v>6.5000000000000002E-2</v>
      </c>
      <c r="H176" s="67">
        <v>0.20499999999999999</v>
      </c>
      <c r="I176" s="67">
        <v>0.108</v>
      </c>
      <c r="J176" s="67">
        <v>0.13</v>
      </c>
      <c r="K176" s="67">
        <v>0.84199999999999997</v>
      </c>
      <c r="L176" s="15" t="str">
        <f t="shared" si="16"/>
        <v>15553595</v>
      </c>
      <c r="M176" s="14">
        <f t="shared" si="17"/>
        <v>0.1152019002375297</v>
      </c>
      <c r="N176" s="6">
        <f t="shared" si="18"/>
        <v>0.10213776722090261</v>
      </c>
      <c r="O176" s="6">
        <f t="shared" si="19"/>
        <v>0.17933491686460809</v>
      </c>
      <c r="P176" s="6">
        <f t="shared" si="20"/>
        <v>7.7197149643705471E-2</v>
      </c>
      <c r="Q176" s="6">
        <f t="shared" si="21"/>
        <v>0.24346793349168647</v>
      </c>
      <c r="R176" s="6">
        <f t="shared" si="22"/>
        <v>0.12826603325415678</v>
      </c>
      <c r="S176" s="11">
        <f t="shared" si="23"/>
        <v>0.15439429928741094</v>
      </c>
    </row>
    <row r="177" spans="1:19" ht="12" customHeight="1" x14ac:dyDescent="0.25">
      <c r="A177" s="66">
        <v>4</v>
      </c>
      <c r="B177" s="66">
        <v>1555</v>
      </c>
      <c r="C177" s="66">
        <v>4329</v>
      </c>
      <c r="D177" s="68"/>
      <c r="E177" s="67">
        <v>3.024</v>
      </c>
      <c r="F177" s="67">
        <v>3.3479999999999999</v>
      </c>
      <c r="G177" s="67">
        <v>7.2359999999999998</v>
      </c>
      <c r="H177" s="67">
        <v>1.8360000000000001</v>
      </c>
      <c r="I177" s="67">
        <v>1.512</v>
      </c>
      <c r="J177" s="67">
        <v>3.0459999999999998</v>
      </c>
      <c r="K177" s="67">
        <v>20.001999999999999</v>
      </c>
      <c r="L177" s="15" t="str">
        <f t="shared" si="16"/>
        <v>15554329</v>
      </c>
      <c r="M177" s="14">
        <f t="shared" si="17"/>
        <v>0</v>
      </c>
      <c r="N177" s="6">
        <f t="shared" si="18"/>
        <v>0.15118488151184883</v>
      </c>
      <c r="O177" s="6">
        <f t="shared" si="19"/>
        <v>0.16738326167383261</v>
      </c>
      <c r="P177" s="6">
        <f t="shared" si="20"/>
        <v>0.36176382361763826</v>
      </c>
      <c r="Q177" s="6">
        <f t="shared" si="21"/>
        <v>9.1790820917908217E-2</v>
      </c>
      <c r="R177" s="6">
        <f t="shared" si="22"/>
        <v>7.5592440755924417E-2</v>
      </c>
      <c r="S177" s="11">
        <f t="shared" si="23"/>
        <v>0.15228477152284772</v>
      </c>
    </row>
    <row r="178" spans="1:19" ht="12" customHeight="1" x14ac:dyDescent="0.25">
      <c r="A178" s="66">
        <v>4</v>
      </c>
      <c r="B178" s="66">
        <v>1555</v>
      </c>
      <c r="C178" s="66">
        <v>5770</v>
      </c>
      <c r="D178" s="67">
        <v>3.78</v>
      </c>
      <c r="E178" s="67">
        <v>3.0019999999999998</v>
      </c>
      <c r="F178" s="67">
        <v>3.0670000000000002</v>
      </c>
      <c r="G178" s="67">
        <v>2.819</v>
      </c>
      <c r="H178" s="67">
        <v>2.7</v>
      </c>
      <c r="I178" s="67">
        <v>3.121</v>
      </c>
      <c r="J178" s="67">
        <v>4.0179999999999998</v>
      </c>
      <c r="K178" s="67">
        <v>22.507000000000001</v>
      </c>
      <c r="L178" s="15" t="str">
        <f t="shared" si="16"/>
        <v>15555770</v>
      </c>
      <c r="M178" s="14">
        <f t="shared" si="17"/>
        <v>0.16794774958901673</v>
      </c>
      <c r="N178" s="6">
        <f t="shared" si="18"/>
        <v>0.13338072599635667</v>
      </c>
      <c r="O178" s="6">
        <f t="shared" si="19"/>
        <v>0.13626871639934243</v>
      </c>
      <c r="P178" s="6">
        <f t="shared" si="20"/>
        <v>0.12524992224641221</v>
      </c>
      <c r="Q178" s="6">
        <f t="shared" si="21"/>
        <v>0.11996267827786911</v>
      </c>
      <c r="R178" s="6">
        <f t="shared" si="22"/>
        <v>0.1386679699648998</v>
      </c>
      <c r="S178" s="11">
        <f t="shared" si="23"/>
        <v>0.17852223752610297</v>
      </c>
    </row>
    <row r="179" spans="1:19" ht="12" customHeight="1" x14ac:dyDescent="0.25">
      <c r="A179" s="66">
        <v>4</v>
      </c>
      <c r="B179" s="66">
        <v>1561</v>
      </c>
      <c r="C179" s="66">
        <v>1074</v>
      </c>
      <c r="D179" s="67">
        <v>0.82799999999999996</v>
      </c>
      <c r="E179" s="68"/>
      <c r="F179" s="67">
        <v>0.85199999999999998</v>
      </c>
      <c r="G179" s="67">
        <v>0.73799999999999999</v>
      </c>
      <c r="H179" s="67">
        <v>0.61799999999999999</v>
      </c>
      <c r="I179" s="67">
        <v>1.02</v>
      </c>
      <c r="J179" s="67">
        <v>3.5999999999999997E-2</v>
      </c>
      <c r="K179" s="67">
        <v>4.0919999999999996</v>
      </c>
      <c r="L179" s="15" t="str">
        <f t="shared" si="16"/>
        <v>15611074</v>
      </c>
      <c r="M179" s="14">
        <f t="shared" si="17"/>
        <v>0.20234604105571849</v>
      </c>
      <c r="N179" s="6">
        <f t="shared" si="18"/>
        <v>0</v>
      </c>
      <c r="O179" s="6">
        <f t="shared" si="19"/>
        <v>0.20821114369501467</v>
      </c>
      <c r="P179" s="6">
        <f t="shared" si="20"/>
        <v>0.18035190615835778</v>
      </c>
      <c r="Q179" s="6">
        <f t="shared" si="21"/>
        <v>0.15102639296187684</v>
      </c>
      <c r="R179" s="6">
        <f t="shared" si="22"/>
        <v>0.249266862170088</v>
      </c>
      <c r="S179" s="11">
        <f t="shared" si="23"/>
        <v>8.7976539589442824E-3</v>
      </c>
    </row>
    <row r="180" spans="1:19" ht="12" customHeight="1" x14ac:dyDescent="0.25">
      <c r="A180" s="66">
        <v>4</v>
      </c>
      <c r="B180" s="66">
        <v>1561</v>
      </c>
      <c r="C180" s="66">
        <v>3075</v>
      </c>
      <c r="D180" s="67">
        <v>7.8E-2</v>
      </c>
      <c r="E180" s="67">
        <v>2.4E-2</v>
      </c>
      <c r="F180" s="67">
        <v>4.2000000000000003E-2</v>
      </c>
      <c r="G180" s="67">
        <v>5.7000000000000002E-2</v>
      </c>
      <c r="H180" s="67">
        <v>0.13500000000000001</v>
      </c>
      <c r="I180" s="68"/>
      <c r="J180" s="68"/>
      <c r="K180" s="67">
        <v>0.33600000000000002</v>
      </c>
      <c r="L180" s="15" t="str">
        <f t="shared" si="16"/>
        <v>15613075</v>
      </c>
      <c r="M180" s="14">
        <f t="shared" si="17"/>
        <v>0.23214285714285712</v>
      </c>
      <c r="N180" s="6">
        <f t="shared" si="18"/>
        <v>7.1428571428571425E-2</v>
      </c>
      <c r="O180" s="6">
        <f t="shared" si="19"/>
        <v>0.125</v>
      </c>
      <c r="P180" s="6">
        <f t="shared" si="20"/>
        <v>0.16964285714285715</v>
      </c>
      <c r="Q180" s="6">
        <f t="shared" si="21"/>
        <v>0.4017857142857143</v>
      </c>
      <c r="R180" s="6">
        <f t="shared" si="22"/>
        <v>0</v>
      </c>
      <c r="S180" s="11">
        <f t="shared" si="23"/>
        <v>0</v>
      </c>
    </row>
    <row r="181" spans="1:19" ht="12" customHeight="1" x14ac:dyDescent="0.25">
      <c r="A181" s="66">
        <v>4</v>
      </c>
      <c r="B181" s="66">
        <v>1561</v>
      </c>
      <c r="C181" s="66">
        <v>3595</v>
      </c>
      <c r="D181" s="68"/>
      <c r="E181" s="67">
        <v>0.63600000000000001</v>
      </c>
      <c r="F181" s="67">
        <v>1.371</v>
      </c>
      <c r="G181" s="67">
        <v>1.821</v>
      </c>
      <c r="H181" s="67">
        <v>0.93</v>
      </c>
      <c r="I181" s="67">
        <v>1.8240000000000001</v>
      </c>
      <c r="J181" s="68"/>
      <c r="K181" s="67">
        <v>6.5819999999999999</v>
      </c>
      <c r="L181" s="15" t="str">
        <f t="shared" si="16"/>
        <v>15613595</v>
      </c>
      <c r="M181" s="14">
        <f t="shared" si="17"/>
        <v>0</v>
      </c>
      <c r="N181" s="6">
        <f t="shared" si="18"/>
        <v>9.6627164995442119E-2</v>
      </c>
      <c r="O181" s="6">
        <f t="shared" si="19"/>
        <v>0.20829535095715587</v>
      </c>
      <c r="P181" s="6">
        <f t="shared" si="20"/>
        <v>0.27666362807657247</v>
      </c>
      <c r="Q181" s="6">
        <f t="shared" si="21"/>
        <v>0.14129443938012762</v>
      </c>
      <c r="R181" s="6">
        <f t="shared" si="22"/>
        <v>0.27711941659070194</v>
      </c>
      <c r="S181" s="11">
        <f t="shared" si="23"/>
        <v>0</v>
      </c>
    </row>
    <row r="182" spans="1:19" ht="12" customHeight="1" x14ac:dyDescent="0.25">
      <c r="A182" s="66">
        <v>4</v>
      </c>
      <c r="B182" s="66">
        <v>1561</v>
      </c>
      <c r="C182" s="66">
        <v>3873</v>
      </c>
      <c r="D182" s="67">
        <v>7.8E-2</v>
      </c>
      <c r="E182" s="67">
        <v>3.9E-2</v>
      </c>
      <c r="F182" s="67">
        <v>5.7000000000000002E-2</v>
      </c>
      <c r="G182" s="67">
        <v>5.3999999999999999E-2</v>
      </c>
      <c r="H182" s="67">
        <v>3.9E-2</v>
      </c>
      <c r="I182" s="67">
        <v>0.108</v>
      </c>
      <c r="J182" s="68"/>
      <c r="K182" s="67">
        <v>0.375</v>
      </c>
      <c r="L182" s="15" t="str">
        <f t="shared" si="16"/>
        <v>15613873</v>
      </c>
      <c r="M182" s="14">
        <f t="shared" si="17"/>
        <v>0.20799999999999999</v>
      </c>
      <c r="N182" s="6">
        <f t="shared" si="18"/>
        <v>0.104</v>
      </c>
      <c r="O182" s="6">
        <f t="shared" si="19"/>
        <v>0.152</v>
      </c>
      <c r="P182" s="6">
        <f t="shared" si="20"/>
        <v>0.14399999999999999</v>
      </c>
      <c r="Q182" s="6">
        <f t="shared" si="21"/>
        <v>0.104</v>
      </c>
      <c r="R182" s="6">
        <f t="shared" si="22"/>
        <v>0.28799999999999998</v>
      </c>
      <c r="S182" s="11">
        <f t="shared" si="23"/>
        <v>0</v>
      </c>
    </row>
    <row r="183" spans="1:19" ht="12" customHeight="1" x14ac:dyDescent="0.25">
      <c r="A183" s="66">
        <v>4</v>
      </c>
      <c r="B183" s="66">
        <v>1561</v>
      </c>
      <c r="C183" s="66">
        <v>5917</v>
      </c>
      <c r="D183" s="67">
        <v>0.20100000000000001</v>
      </c>
      <c r="E183" s="67">
        <v>0.186</v>
      </c>
      <c r="F183" s="67">
        <v>1.1519999999999999</v>
      </c>
      <c r="G183" s="68"/>
      <c r="H183" s="67">
        <v>0.45600000000000002</v>
      </c>
      <c r="I183" s="67">
        <v>0.65400000000000003</v>
      </c>
      <c r="J183" s="68"/>
      <c r="K183" s="67">
        <v>2.649</v>
      </c>
      <c r="L183" s="15" t="str">
        <f t="shared" si="16"/>
        <v>15615917</v>
      </c>
      <c r="M183" s="14">
        <f t="shared" si="17"/>
        <v>7.5877689694224246E-2</v>
      </c>
      <c r="N183" s="6">
        <f t="shared" si="18"/>
        <v>7.0215175537938837E-2</v>
      </c>
      <c r="O183" s="6">
        <f t="shared" si="19"/>
        <v>0.43488108720271795</v>
      </c>
      <c r="P183" s="6">
        <f t="shared" si="20"/>
        <v>0</v>
      </c>
      <c r="Q183" s="6">
        <f t="shared" si="21"/>
        <v>0.17214043035107587</v>
      </c>
      <c r="R183" s="6">
        <f t="shared" si="22"/>
        <v>0.24688561721404303</v>
      </c>
      <c r="S183" s="11">
        <f t="shared" si="23"/>
        <v>0</v>
      </c>
    </row>
    <row r="184" spans="1:19" ht="12" customHeight="1" x14ac:dyDescent="0.25">
      <c r="A184" s="66">
        <v>4</v>
      </c>
      <c r="B184" s="66">
        <v>1561</v>
      </c>
      <c r="C184" s="66">
        <v>6724</v>
      </c>
      <c r="D184" s="67">
        <v>9.6000000000000002E-2</v>
      </c>
      <c r="E184" s="67">
        <v>6.6000000000000003E-2</v>
      </c>
      <c r="F184" s="67">
        <v>8.1000000000000003E-2</v>
      </c>
      <c r="G184" s="67">
        <v>0.10199999999999999</v>
      </c>
      <c r="H184" s="67">
        <v>5.7000000000000002E-2</v>
      </c>
      <c r="I184" s="67">
        <v>3.9E-2</v>
      </c>
      <c r="J184" s="68"/>
      <c r="K184" s="67">
        <v>0.441</v>
      </c>
      <c r="L184" s="15" t="str">
        <f t="shared" si="16"/>
        <v>15616724</v>
      </c>
      <c r="M184" s="14">
        <f t="shared" si="17"/>
        <v>0.21768707482993196</v>
      </c>
      <c r="N184" s="6">
        <f t="shared" si="18"/>
        <v>0.14965986394557823</v>
      </c>
      <c r="O184" s="6">
        <f t="shared" si="19"/>
        <v>0.18367346938775511</v>
      </c>
      <c r="P184" s="6">
        <f t="shared" si="20"/>
        <v>0.2312925170068027</v>
      </c>
      <c r="Q184" s="6">
        <f t="shared" si="21"/>
        <v>0.12925170068027211</v>
      </c>
      <c r="R184" s="6">
        <f t="shared" si="22"/>
        <v>8.8435374149659865E-2</v>
      </c>
      <c r="S184" s="11">
        <f t="shared" si="23"/>
        <v>0</v>
      </c>
    </row>
    <row r="185" spans="1:19" ht="12" customHeight="1" x14ac:dyDescent="0.25">
      <c r="A185" s="66">
        <v>4</v>
      </c>
      <c r="B185" s="66">
        <v>2203</v>
      </c>
      <c r="C185" s="66">
        <v>1074</v>
      </c>
      <c r="D185" s="67">
        <v>0.749</v>
      </c>
      <c r="E185" s="68"/>
      <c r="F185" s="67">
        <v>0.46100000000000002</v>
      </c>
      <c r="G185" s="67">
        <v>0.42899999999999999</v>
      </c>
      <c r="H185" s="67">
        <v>0.39</v>
      </c>
      <c r="I185" s="67">
        <v>0.78100000000000003</v>
      </c>
      <c r="J185" s="67">
        <v>1.9E-2</v>
      </c>
      <c r="K185" s="67">
        <v>2.8290000000000002</v>
      </c>
      <c r="L185" s="15" t="str">
        <f t="shared" si="16"/>
        <v>22031074</v>
      </c>
      <c r="M185" s="14">
        <f t="shared" si="17"/>
        <v>0.26475786496995402</v>
      </c>
      <c r="N185" s="6">
        <f t="shared" si="18"/>
        <v>0</v>
      </c>
      <c r="O185" s="6">
        <f t="shared" si="19"/>
        <v>0.16295510781194769</v>
      </c>
      <c r="P185" s="6">
        <f t="shared" si="20"/>
        <v>0.15164369034994696</v>
      </c>
      <c r="Q185" s="6">
        <f t="shared" si="21"/>
        <v>0.13785790031813361</v>
      </c>
      <c r="R185" s="6">
        <f t="shared" si="22"/>
        <v>0.27606928243195472</v>
      </c>
      <c r="S185" s="11">
        <f t="shared" si="23"/>
        <v>6.716154118062919E-3</v>
      </c>
    </row>
    <row r="186" spans="1:19" ht="12" customHeight="1" x14ac:dyDescent="0.25">
      <c r="A186" s="66">
        <v>4</v>
      </c>
      <c r="B186" s="66">
        <v>2203</v>
      </c>
      <c r="C186" s="66">
        <v>2882</v>
      </c>
      <c r="D186" s="67">
        <v>1.7090000000000001</v>
      </c>
      <c r="E186" s="67">
        <v>0.44800000000000001</v>
      </c>
      <c r="F186" s="67">
        <v>1.843</v>
      </c>
      <c r="G186" s="67">
        <v>1.4850000000000001</v>
      </c>
      <c r="H186" s="67">
        <v>0.98599999999999999</v>
      </c>
      <c r="I186" s="67">
        <v>1.504</v>
      </c>
      <c r="J186" s="67">
        <v>0.314</v>
      </c>
      <c r="K186" s="67">
        <v>8.2880000000000003</v>
      </c>
      <c r="L186" s="15" t="str">
        <f t="shared" si="16"/>
        <v>22032882</v>
      </c>
      <c r="M186" s="14">
        <f t="shared" si="17"/>
        <v>0.20620173745173745</v>
      </c>
      <c r="N186" s="6">
        <f t="shared" si="18"/>
        <v>5.405405405405405E-2</v>
      </c>
      <c r="O186" s="6">
        <f t="shared" si="19"/>
        <v>0.2223696911196911</v>
      </c>
      <c r="P186" s="6">
        <f t="shared" si="20"/>
        <v>0.17917471042471042</v>
      </c>
      <c r="Q186" s="6">
        <f t="shared" si="21"/>
        <v>0.11896718146718147</v>
      </c>
      <c r="R186" s="6">
        <f t="shared" si="22"/>
        <v>0.18146718146718147</v>
      </c>
      <c r="S186" s="11">
        <f t="shared" si="23"/>
        <v>3.7886100386100387E-2</v>
      </c>
    </row>
    <row r="187" spans="1:19" ht="12" customHeight="1" x14ac:dyDescent="0.25">
      <c r="A187" s="66">
        <v>4</v>
      </c>
      <c r="B187" s="66">
        <v>2203</v>
      </c>
      <c r="C187" s="66">
        <v>3075</v>
      </c>
      <c r="D187" s="67">
        <v>8.3000000000000004E-2</v>
      </c>
      <c r="E187" s="67">
        <v>1.2999999999999999E-2</v>
      </c>
      <c r="F187" s="67">
        <v>1.9E-2</v>
      </c>
      <c r="G187" s="67">
        <v>4.4999999999999998E-2</v>
      </c>
      <c r="H187" s="67">
        <v>0.115</v>
      </c>
      <c r="I187" s="68"/>
      <c r="J187" s="68"/>
      <c r="K187" s="67">
        <v>0.27500000000000002</v>
      </c>
      <c r="L187" s="15" t="str">
        <f t="shared" si="16"/>
        <v>22033075</v>
      </c>
      <c r="M187" s="14">
        <f t="shared" si="17"/>
        <v>0.30181818181818182</v>
      </c>
      <c r="N187" s="6">
        <f t="shared" si="18"/>
        <v>4.7272727272727265E-2</v>
      </c>
      <c r="O187" s="6">
        <f t="shared" si="19"/>
        <v>6.9090909090909078E-2</v>
      </c>
      <c r="P187" s="6">
        <f t="shared" si="20"/>
        <v>0.16363636363636361</v>
      </c>
      <c r="Q187" s="6">
        <f t="shared" si="21"/>
        <v>0.41818181818181815</v>
      </c>
      <c r="R187" s="6">
        <f t="shared" si="22"/>
        <v>0</v>
      </c>
      <c r="S187" s="11">
        <f t="shared" si="23"/>
        <v>0</v>
      </c>
    </row>
    <row r="188" spans="1:19" ht="12" customHeight="1" x14ac:dyDescent="0.25">
      <c r="A188" s="66">
        <v>4</v>
      </c>
      <c r="B188" s="66">
        <v>2203</v>
      </c>
      <c r="C188" s="66">
        <v>3595</v>
      </c>
      <c r="D188" s="68"/>
      <c r="E188" s="67">
        <v>0.442</v>
      </c>
      <c r="F188" s="67">
        <v>0.82599999999999996</v>
      </c>
      <c r="G188" s="67">
        <v>0.47399999999999998</v>
      </c>
      <c r="H188" s="67">
        <v>0.64600000000000002</v>
      </c>
      <c r="I188" s="67">
        <v>1.946</v>
      </c>
      <c r="J188" s="68"/>
      <c r="K188" s="67">
        <v>4.3330000000000002</v>
      </c>
      <c r="L188" s="15" t="str">
        <f t="shared" si="16"/>
        <v>22033595</v>
      </c>
      <c r="M188" s="14">
        <f t="shared" si="17"/>
        <v>0</v>
      </c>
      <c r="N188" s="6">
        <f t="shared" si="18"/>
        <v>0.10200784675744287</v>
      </c>
      <c r="O188" s="6">
        <f t="shared" si="19"/>
        <v>0.19063004846526654</v>
      </c>
      <c r="P188" s="6">
        <f t="shared" si="20"/>
        <v>0.10939303023309484</v>
      </c>
      <c r="Q188" s="6">
        <f t="shared" si="21"/>
        <v>0.14908839141472421</v>
      </c>
      <c r="R188" s="6">
        <f t="shared" si="22"/>
        <v>0.44911147011308561</v>
      </c>
      <c r="S188" s="11">
        <f t="shared" si="23"/>
        <v>0</v>
      </c>
    </row>
    <row r="189" spans="1:19" ht="12" customHeight="1" x14ac:dyDescent="0.25">
      <c r="A189" s="66">
        <v>4</v>
      </c>
      <c r="B189" s="66">
        <v>2203</v>
      </c>
      <c r="C189" s="66">
        <v>3873</v>
      </c>
      <c r="D189" s="67">
        <v>0.122</v>
      </c>
      <c r="E189" s="67">
        <v>9.6000000000000002E-2</v>
      </c>
      <c r="F189" s="67">
        <v>3.7999999999999999E-2</v>
      </c>
      <c r="G189" s="67">
        <v>3.7999999999999999E-2</v>
      </c>
      <c r="H189" s="67">
        <v>2.5999999999999999E-2</v>
      </c>
      <c r="I189" s="67">
        <v>0.10199999999999999</v>
      </c>
      <c r="J189" s="68"/>
      <c r="K189" s="67">
        <v>0.42199999999999999</v>
      </c>
      <c r="L189" s="15" t="str">
        <f t="shared" si="16"/>
        <v>22033873</v>
      </c>
      <c r="M189" s="14">
        <f t="shared" si="17"/>
        <v>0.2890995260663507</v>
      </c>
      <c r="N189" s="6">
        <f t="shared" si="18"/>
        <v>0.22748815165876779</v>
      </c>
      <c r="O189" s="6">
        <f t="shared" si="19"/>
        <v>9.004739336492891E-2</v>
      </c>
      <c r="P189" s="6">
        <f t="shared" si="20"/>
        <v>9.004739336492891E-2</v>
      </c>
      <c r="Q189" s="6">
        <f t="shared" si="21"/>
        <v>6.1611374407582936E-2</v>
      </c>
      <c r="R189" s="6">
        <f t="shared" si="22"/>
        <v>0.24170616113744076</v>
      </c>
      <c r="S189" s="11">
        <f t="shared" si="23"/>
        <v>0</v>
      </c>
    </row>
    <row r="190" spans="1:19" ht="12" customHeight="1" x14ac:dyDescent="0.25">
      <c r="A190" s="66">
        <v>4</v>
      </c>
      <c r="B190" s="66">
        <v>2203</v>
      </c>
      <c r="C190" s="66">
        <v>4329</v>
      </c>
      <c r="D190" s="68"/>
      <c r="E190" s="67">
        <v>5.5039999999999996</v>
      </c>
      <c r="F190" s="67">
        <v>1.4079999999999999</v>
      </c>
      <c r="G190" s="67">
        <v>2.944</v>
      </c>
      <c r="H190" s="67">
        <v>2.048</v>
      </c>
      <c r="I190" s="67">
        <v>0.76800000000000002</v>
      </c>
      <c r="J190" s="67">
        <v>1.92</v>
      </c>
      <c r="K190" s="67">
        <v>14.592000000000001</v>
      </c>
      <c r="L190" s="15" t="str">
        <f t="shared" si="16"/>
        <v>22034329</v>
      </c>
      <c r="M190" s="14">
        <f t="shared" si="17"/>
        <v>0</v>
      </c>
      <c r="N190" s="6">
        <f t="shared" si="18"/>
        <v>0.3771929824561403</v>
      </c>
      <c r="O190" s="6">
        <f t="shared" si="19"/>
        <v>9.6491228070175433E-2</v>
      </c>
      <c r="P190" s="6">
        <f t="shared" si="20"/>
        <v>0.20175438596491227</v>
      </c>
      <c r="Q190" s="6">
        <f t="shared" si="21"/>
        <v>0.14035087719298245</v>
      </c>
      <c r="R190" s="6">
        <f t="shared" si="22"/>
        <v>5.2631578947368418E-2</v>
      </c>
      <c r="S190" s="11">
        <f t="shared" si="23"/>
        <v>0.13157894736842105</v>
      </c>
    </row>
    <row r="191" spans="1:19" ht="12" customHeight="1" x14ac:dyDescent="0.25">
      <c r="A191" s="66">
        <v>4</v>
      </c>
      <c r="B191" s="66">
        <v>2203</v>
      </c>
      <c r="C191" s="66">
        <v>5440</v>
      </c>
      <c r="D191" s="67">
        <v>9.4849999999999994</v>
      </c>
      <c r="E191" s="67">
        <v>4.9660000000000002</v>
      </c>
      <c r="F191" s="67">
        <v>5.2480000000000002</v>
      </c>
      <c r="G191" s="67">
        <v>6.694</v>
      </c>
      <c r="H191" s="67">
        <v>5.3819999999999997</v>
      </c>
      <c r="I191" s="67">
        <v>6.835</v>
      </c>
      <c r="J191" s="67">
        <v>6.016</v>
      </c>
      <c r="K191" s="67">
        <v>44.627000000000002</v>
      </c>
      <c r="L191" s="15" t="str">
        <f t="shared" si="16"/>
        <v>22035440</v>
      </c>
      <c r="M191" s="14">
        <f t="shared" si="17"/>
        <v>0.21253949402827882</v>
      </c>
      <c r="N191" s="6">
        <f t="shared" si="18"/>
        <v>0.11127792591928654</v>
      </c>
      <c r="O191" s="6">
        <f t="shared" si="19"/>
        <v>0.11759697044390167</v>
      </c>
      <c r="P191" s="6">
        <f t="shared" si="20"/>
        <v>0.14999887960203465</v>
      </c>
      <c r="Q191" s="6">
        <f t="shared" si="21"/>
        <v>0.12059963699105922</v>
      </c>
      <c r="R191" s="6">
        <f t="shared" si="22"/>
        <v>0.15315840186434221</v>
      </c>
      <c r="S191" s="11">
        <f t="shared" si="23"/>
        <v>0.13480628319178972</v>
      </c>
    </row>
    <row r="192" spans="1:19" ht="12" customHeight="1" x14ac:dyDescent="0.25">
      <c r="A192" s="66">
        <v>4</v>
      </c>
      <c r="B192" s="66">
        <v>2203</v>
      </c>
      <c r="C192" s="66">
        <v>5770</v>
      </c>
      <c r="D192" s="67">
        <v>6.899</v>
      </c>
      <c r="E192" s="67">
        <v>5.242</v>
      </c>
      <c r="F192" s="67">
        <v>4.4029999999999996</v>
      </c>
      <c r="G192" s="67">
        <v>3.9550000000000001</v>
      </c>
      <c r="H192" s="67">
        <v>5.1260000000000003</v>
      </c>
      <c r="I192" s="67">
        <v>4.6459999999999999</v>
      </c>
      <c r="J192" s="67">
        <v>6.6879999999999997</v>
      </c>
      <c r="K192" s="67">
        <v>36.96</v>
      </c>
      <c r="L192" s="15" t="str">
        <f t="shared" si="16"/>
        <v>22035770</v>
      </c>
      <c r="M192" s="14">
        <f t="shared" si="17"/>
        <v>0.18666125541125542</v>
      </c>
      <c r="N192" s="6">
        <f t="shared" si="18"/>
        <v>0.14182900432900433</v>
      </c>
      <c r="O192" s="6">
        <f t="shared" si="19"/>
        <v>0.11912878787878786</v>
      </c>
      <c r="P192" s="6">
        <f t="shared" si="20"/>
        <v>0.10700757575757576</v>
      </c>
      <c r="Q192" s="6">
        <f t="shared" si="21"/>
        <v>0.1386904761904762</v>
      </c>
      <c r="R192" s="6">
        <f t="shared" si="22"/>
        <v>0.12570346320346321</v>
      </c>
      <c r="S192" s="11">
        <f t="shared" si="23"/>
        <v>0.18095238095238095</v>
      </c>
    </row>
    <row r="193" spans="1:19" ht="12" customHeight="1" x14ac:dyDescent="0.25">
      <c r="A193" s="66">
        <v>4</v>
      </c>
      <c r="B193" s="66">
        <v>2203</v>
      </c>
      <c r="C193" s="66">
        <v>5917</v>
      </c>
      <c r="D193" s="67">
        <v>1.6259999999999999</v>
      </c>
      <c r="E193" s="67">
        <v>1.3759999999999999</v>
      </c>
      <c r="F193" s="67">
        <v>4.25</v>
      </c>
      <c r="G193" s="67">
        <v>0.46700000000000003</v>
      </c>
      <c r="H193" s="67">
        <v>3.2639999999999998</v>
      </c>
      <c r="I193" s="67">
        <v>4.6980000000000004</v>
      </c>
      <c r="J193" s="68"/>
      <c r="K193" s="67">
        <v>15.68</v>
      </c>
      <c r="L193" s="15" t="str">
        <f t="shared" si="16"/>
        <v>22035917</v>
      </c>
      <c r="M193" s="14">
        <f t="shared" si="17"/>
        <v>0.10369897959183673</v>
      </c>
      <c r="N193" s="6">
        <f t="shared" si="18"/>
        <v>8.7755102040816324E-2</v>
      </c>
      <c r="O193" s="6">
        <f t="shared" si="19"/>
        <v>0.27104591836734693</v>
      </c>
      <c r="P193" s="6">
        <f t="shared" si="20"/>
        <v>2.9783163265306126E-2</v>
      </c>
      <c r="Q193" s="6">
        <f t="shared" si="21"/>
        <v>0.20816326530612245</v>
      </c>
      <c r="R193" s="6">
        <f t="shared" si="22"/>
        <v>0.29961734693877556</v>
      </c>
      <c r="S193" s="11">
        <f t="shared" si="23"/>
        <v>0</v>
      </c>
    </row>
    <row r="194" spans="1:19" ht="12" customHeight="1" x14ac:dyDescent="0.25">
      <c r="A194" s="66">
        <v>4</v>
      </c>
      <c r="B194" s="66">
        <v>2203</v>
      </c>
      <c r="C194" s="66">
        <v>6724</v>
      </c>
      <c r="D194" s="67">
        <v>0.115</v>
      </c>
      <c r="E194" s="67">
        <v>7.6999999999999999E-2</v>
      </c>
      <c r="F194" s="67">
        <v>4.4999999999999998E-2</v>
      </c>
      <c r="G194" s="67">
        <v>0.17899999999999999</v>
      </c>
      <c r="H194" s="67">
        <v>4.4999999999999998E-2</v>
      </c>
      <c r="I194" s="67">
        <v>0.115</v>
      </c>
      <c r="J194" s="68"/>
      <c r="K194" s="67">
        <v>0.57599999999999996</v>
      </c>
      <c r="L194" s="15" t="str">
        <f t="shared" si="16"/>
        <v>22036724</v>
      </c>
      <c r="M194" s="14">
        <f t="shared" si="17"/>
        <v>0.19965277777777779</v>
      </c>
      <c r="N194" s="6">
        <f t="shared" si="18"/>
        <v>0.13368055555555555</v>
      </c>
      <c r="O194" s="6">
        <f t="shared" si="19"/>
        <v>7.8125E-2</v>
      </c>
      <c r="P194" s="6">
        <f t="shared" si="20"/>
        <v>0.3107638888888889</v>
      </c>
      <c r="Q194" s="6">
        <f t="shared" si="21"/>
        <v>7.8125E-2</v>
      </c>
      <c r="R194" s="6">
        <f t="shared" si="22"/>
        <v>0.19965277777777779</v>
      </c>
      <c r="S194" s="11">
        <f t="shared" si="23"/>
        <v>0</v>
      </c>
    </row>
    <row r="195" spans="1:19" ht="12" customHeight="1" x14ac:dyDescent="0.25">
      <c r="A195" s="66">
        <v>4</v>
      </c>
      <c r="B195" s="66">
        <v>2937</v>
      </c>
      <c r="C195" s="66">
        <v>1074</v>
      </c>
      <c r="D195" s="67">
        <v>1.08</v>
      </c>
      <c r="E195" s="68"/>
      <c r="F195" s="67">
        <v>0.98099999999999998</v>
      </c>
      <c r="G195" s="67">
        <v>0.85799999999999998</v>
      </c>
      <c r="H195" s="67">
        <v>0.72899999999999998</v>
      </c>
      <c r="I195" s="67">
        <v>1.359</v>
      </c>
      <c r="J195" s="67">
        <v>3.5999999999999997E-2</v>
      </c>
      <c r="K195" s="67">
        <v>5.0430000000000001</v>
      </c>
      <c r="L195" s="15" t="str">
        <f t="shared" si="16"/>
        <v>29371074</v>
      </c>
      <c r="M195" s="14">
        <f t="shared" si="17"/>
        <v>0.21415823914336704</v>
      </c>
      <c r="N195" s="6">
        <f t="shared" si="18"/>
        <v>0</v>
      </c>
      <c r="O195" s="6">
        <f t="shared" si="19"/>
        <v>0.19452706722189173</v>
      </c>
      <c r="P195" s="6">
        <f t="shared" si="20"/>
        <v>0.17013682331945271</v>
      </c>
      <c r="Q195" s="6">
        <f t="shared" si="21"/>
        <v>0.14455681142177274</v>
      </c>
      <c r="R195" s="6">
        <f t="shared" si="22"/>
        <v>0.26948245092207018</v>
      </c>
      <c r="S195" s="11">
        <f t="shared" si="23"/>
        <v>7.1386079714455672E-3</v>
      </c>
    </row>
    <row r="196" spans="1:19" ht="12" customHeight="1" x14ac:dyDescent="0.25">
      <c r="A196" s="66">
        <v>4</v>
      </c>
      <c r="B196" s="66">
        <v>2937</v>
      </c>
      <c r="C196" s="66">
        <v>1110</v>
      </c>
      <c r="D196" s="68"/>
      <c r="E196" s="67">
        <v>2.25</v>
      </c>
      <c r="F196" s="68"/>
      <c r="G196" s="67">
        <v>2.4</v>
      </c>
      <c r="H196" s="68"/>
      <c r="I196" s="68"/>
      <c r="J196" s="67">
        <v>2.94</v>
      </c>
      <c r="K196" s="67">
        <v>7.59</v>
      </c>
      <c r="L196" s="15" t="str">
        <f t="shared" ref="L196:L259" si="24">CONCATENATE(B196,C196)</f>
        <v>29371110</v>
      </c>
      <c r="M196" s="14">
        <f t="shared" ref="M196:M259" si="25">D196/K196</f>
        <v>0</v>
      </c>
      <c r="N196" s="6">
        <f t="shared" ref="N196:N259" si="26">E196/K196</f>
        <v>0.29644268774703558</v>
      </c>
      <c r="O196" s="6">
        <f t="shared" ref="O196:O259" si="27">F196/K196</f>
        <v>0</v>
      </c>
      <c r="P196" s="6">
        <f t="shared" ref="P196:P259" si="28">G196/K196</f>
        <v>0.31620553359683795</v>
      </c>
      <c r="Q196" s="6">
        <f t="shared" ref="Q196:Q259" si="29">H196/K196</f>
        <v>0</v>
      </c>
      <c r="R196" s="6">
        <f t="shared" ref="R196:R259" si="30">I196/K196</f>
        <v>0</v>
      </c>
      <c r="S196" s="11">
        <f t="shared" ref="S196:S259" si="31">J196/K196</f>
        <v>0.38735177865612647</v>
      </c>
    </row>
    <row r="197" spans="1:19" ht="12" customHeight="1" x14ac:dyDescent="0.25">
      <c r="A197" s="66">
        <v>4</v>
      </c>
      <c r="B197" s="66">
        <v>2937</v>
      </c>
      <c r="C197" s="66">
        <v>2882</v>
      </c>
      <c r="D197" s="67">
        <v>3.4409999999999998</v>
      </c>
      <c r="E197" s="67">
        <v>0.84</v>
      </c>
      <c r="F197" s="67">
        <v>2.847</v>
      </c>
      <c r="G197" s="67">
        <v>2.4</v>
      </c>
      <c r="H197" s="67">
        <v>1.9470000000000001</v>
      </c>
      <c r="I197" s="67">
        <v>3.1829999999999998</v>
      </c>
      <c r="J197" s="67">
        <v>0.63300000000000001</v>
      </c>
      <c r="K197" s="67">
        <v>15.291</v>
      </c>
      <c r="L197" s="15" t="str">
        <f t="shared" si="24"/>
        <v>29372882</v>
      </c>
      <c r="M197" s="14">
        <f t="shared" si="25"/>
        <v>0.22503433392191483</v>
      </c>
      <c r="N197" s="6">
        <f t="shared" si="26"/>
        <v>5.4934275063762993E-2</v>
      </c>
      <c r="O197" s="6">
        <f t="shared" si="27"/>
        <v>0.18618795369825386</v>
      </c>
      <c r="P197" s="6">
        <f t="shared" si="28"/>
        <v>0.15695507161075142</v>
      </c>
      <c r="Q197" s="6">
        <f t="shared" si="29"/>
        <v>0.1273298018442221</v>
      </c>
      <c r="R197" s="6">
        <f t="shared" si="30"/>
        <v>0.20816166372375905</v>
      </c>
      <c r="S197" s="11">
        <f t="shared" si="31"/>
        <v>4.1396900137335685E-2</v>
      </c>
    </row>
    <row r="198" spans="1:19" ht="12" customHeight="1" x14ac:dyDescent="0.25">
      <c r="A198" s="66">
        <v>4</v>
      </c>
      <c r="B198" s="66">
        <v>2937</v>
      </c>
      <c r="C198" s="66">
        <v>3075</v>
      </c>
      <c r="D198" s="67">
        <v>0.09</v>
      </c>
      <c r="E198" s="67">
        <v>2.4E-2</v>
      </c>
      <c r="F198" s="67">
        <v>0.06</v>
      </c>
      <c r="G198" s="67">
        <v>8.6999999999999994E-2</v>
      </c>
      <c r="H198" s="67">
        <v>0.28499999999999998</v>
      </c>
      <c r="I198" s="68"/>
      <c r="J198" s="68"/>
      <c r="K198" s="67">
        <v>0.54600000000000004</v>
      </c>
      <c r="L198" s="15" t="str">
        <f t="shared" si="24"/>
        <v>29373075</v>
      </c>
      <c r="M198" s="14">
        <f t="shared" si="25"/>
        <v>0.1648351648351648</v>
      </c>
      <c r="N198" s="6">
        <f t="shared" si="26"/>
        <v>4.3956043956043953E-2</v>
      </c>
      <c r="O198" s="6">
        <f t="shared" si="27"/>
        <v>0.10989010989010987</v>
      </c>
      <c r="P198" s="6">
        <f t="shared" si="28"/>
        <v>0.15934065934065933</v>
      </c>
      <c r="Q198" s="6">
        <f t="shared" si="29"/>
        <v>0.5219780219780219</v>
      </c>
      <c r="R198" s="6">
        <f t="shared" si="30"/>
        <v>0</v>
      </c>
      <c r="S198" s="11">
        <f t="shared" si="31"/>
        <v>0</v>
      </c>
    </row>
    <row r="199" spans="1:19" ht="12" customHeight="1" x14ac:dyDescent="0.25">
      <c r="A199" s="66">
        <v>4</v>
      </c>
      <c r="B199" s="66">
        <v>2937</v>
      </c>
      <c r="C199" s="66">
        <v>3595</v>
      </c>
      <c r="D199" s="68"/>
      <c r="E199" s="67">
        <v>0.71099999999999997</v>
      </c>
      <c r="F199" s="67">
        <v>2.85</v>
      </c>
      <c r="G199" s="67">
        <v>3.222</v>
      </c>
      <c r="H199" s="67">
        <v>1.8029999999999999</v>
      </c>
      <c r="I199" s="67">
        <v>4.3019999999999996</v>
      </c>
      <c r="J199" s="68"/>
      <c r="K199" s="67">
        <v>12.888</v>
      </c>
      <c r="L199" s="15" t="str">
        <f t="shared" si="24"/>
        <v>29373595</v>
      </c>
      <c r="M199" s="14">
        <f t="shared" si="25"/>
        <v>0</v>
      </c>
      <c r="N199" s="6">
        <f t="shared" si="26"/>
        <v>5.5167597765363126E-2</v>
      </c>
      <c r="O199" s="6">
        <f t="shared" si="27"/>
        <v>0.22113594040968343</v>
      </c>
      <c r="P199" s="6">
        <f t="shared" si="28"/>
        <v>0.25</v>
      </c>
      <c r="Q199" s="6">
        <f t="shared" si="29"/>
        <v>0.13989757914338918</v>
      </c>
      <c r="R199" s="6">
        <f t="shared" si="30"/>
        <v>0.33379888268156421</v>
      </c>
      <c r="S199" s="11">
        <f t="shared" si="31"/>
        <v>0</v>
      </c>
    </row>
    <row r="200" spans="1:19" ht="12" customHeight="1" x14ac:dyDescent="0.25">
      <c r="A200" s="66">
        <v>4</v>
      </c>
      <c r="B200" s="66">
        <v>2937</v>
      </c>
      <c r="C200" s="66">
        <v>3873</v>
      </c>
      <c r="D200" s="67">
        <v>0.23699999999999999</v>
      </c>
      <c r="E200" s="67">
        <v>0.22500000000000001</v>
      </c>
      <c r="F200" s="67">
        <v>0.21299999999999999</v>
      </c>
      <c r="G200" s="67">
        <v>0.16200000000000001</v>
      </c>
      <c r="H200" s="67">
        <v>0.105</v>
      </c>
      <c r="I200" s="67">
        <v>0.34200000000000003</v>
      </c>
      <c r="J200" s="68"/>
      <c r="K200" s="67">
        <v>1.284</v>
      </c>
      <c r="L200" s="15" t="str">
        <f t="shared" si="24"/>
        <v>29373873</v>
      </c>
      <c r="M200" s="14">
        <f t="shared" si="25"/>
        <v>0.18457943925233644</v>
      </c>
      <c r="N200" s="6">
        <f t="shared" si="26"/>
        <v>0.17523364485981308</v>
      </c>
      <c r="O200" s="6">
        <f t="shared" si="27"/>
        <v>0.16588785046728971</v>
      </c>
      <c r="P200" s="6">
        <f t="shared" si="28"/>
        <v>0.12616822429906543</v>
      </c>
      <c r="Q200" s="6">
        <f t="shared" si="29"/>
        <v>8.1775700934579434E-2</v>
      </c>
      <c r="R200" s="6">
        <f t="shared" si="30"/>
        <v>0.26635514018691592</v>
      </c>
      <c r="S200" s="11">
        <f t="shared" si="31"/>
        <v>0</v>
      </c>
    </row>
    <row r="201" spans="1:19" ht="12" customHeight="1" x14ac:dyDescent="0.25">
      <c r="A201" s="66">
        <v>4</v>
      </c>
      <c r="B201" s="66">
        <v>2937</v>
      </c>
      <c r="C201" s="66">
        <v>4329</v>
      </c>
      <c r="D201" s="68"/>
      <c r="E201" s="67">
        <v>2.9430000000000001</v>
      </c>
      <c r="F201" s="67">
        <v>3.1739999999999999</v>
      </c>
      <c r="G201" s="67">
        <v>6.5549999999999997</v>
      </c>
      <c r="H201" s="67">
        <v>3.5219999999999998</v>
      </c>
      <c r="I201" s="67">
        <v>1.1279999999999999</v>
      </c>
      <c r="J201" s="67">
        <v>3.609</v>
      </c>
      <c r="K201" s="67">
        <v>20.931000000000001</v>
      </c>
      <c r="L201" s="15" t="str">
        <f t="shared" si="24"/>
        <v>29374329</v>
      </c>
      <c r="M201" s="14">
        <f t="shared" si="25"/>
        <v>0</v>
      </c>
      <c r="N201" s="6">
        <f t="shared" si="26"/>
        <v>0.1406048444890354</v>
      </c>
      <c r="O201" s="6">
        <f t="shared" si="27"/>
        <v>0.15164110649276191</v>
      </c>
      <c r="P201" s="6">
        <f t="shared" si="28"/>
        <v>0.31317185036548656</v>
      </c>
      <c r="Q201" s="6">
        <f t="shared" si="29"/>
        <v>0.16826716353733695</v>
      </c>
      <c r="R201" s="6">
        <f t="shared" si="30"/>
        <v>5.389135731689837E-2</v>
      </c>
      <c r="S201" s="11">
        <f t="shared" si="31"/>
        <v>0.17242367779848072</v>
      </c>
    </row>
    <row r="202" spans="1:19" ht="12" customHeight="1" x14ac:dyDescent="0.25">
      <c r="A202" s="66">
        <v>4</v>
      </c>
      <c r="B202" s="66">
        <v>2937</v>
      </c>
      <c r="C202" s="66">
        <v>5440</v>
      </c>
      <c r="D202" s="67">
        <v>1.89</v>
      </c>
      <c r="E202" s="67">
        <v>5.5890000000000004</v>
      </c>
      <c r="F202" s="67">
        <v>1.32</v>
      </c>
      <c r="G202" s="67">
        <v>11.355</v>
      </c>
      <c r="H202" s="67">
        <v>3.399</v>
      </c>
      <c r="I202" s="67">
        <v>4.1879999999999997</v>
      </c>
      <c r="J202" s="67">
        <v>3.8370000000000002</v>
      </c>
      <c r="K202" s="67">
        <v>31.577999999999999</v>
      </c>
      <c r="L202" s="15" t="str">
        <f t="shared" si="24"/>
        <v>29375440</v>
      </c>
      <c r="M202" s="14">
        <f t="shared" si="25"/>
        <v>5.9851795553866612E-2</v>
      </c>
      <c r="N202" s="6">
        <f t="shared" si="26"/>
        <v>0.1769903097092913</v>
      </c>
      <c r="O202" s="6">
        <f t="shared" si="27"/>
        <v>4.1801254037621131E-2</v>
      </c>
      <c r="P202" s="6">
        <f t="shared" si="28"/>
        <v>0.35958578757362725</v>
      </c>
      <c r="Q202" s="6">
        <f t="shared" si="29"/>
        <v>0.1076382291468744</v>
      </c>
      <c r="R202" s="6">
        <f t="shared" si="30"/>
        <v>0.13262397871936157</v>
      </c>
      <c r="S202" s="11">
        <f t="shared" si="31"/>
        <v>0.12150864525935778</v>
      </c>
    </row>
    <row r="203" spans="1:19" ht="12" customHeight="1" x14ac:dyDescent="0.25">
      <c r="A203" s="66">
        <v>4</v>
      </c>
      <c r="B203" s="66">
        <v>2937</v>
      </c>
      <c r="C203" s="66">
        <v>5770</v>
      </c>
      <c r="D203" s="67">
        <v>8.4749999999999996</v>
      </c>
      <c r="E203" s="67">
        <v>8.9039999999999999</v>
      </c>
      <c r="F203" s="67">
        <v>7.8390000000000004</v>
      </c>
      <c r="G203" s="67">
        <v>5.1479999999999997</v>
      </c>
      <c r="H203" s="67">
        <v>4.3769999999999998</v>
      </c>
      <c r="I203" s="67">
        <v>10.041</v>
      </c>
      <c r="J203" s="67">
        <v>6.1139999999999999</v>
      </c>
      <c r="K203" s="67">
        <v>50.898000000000003</v>
      </c>
      <c r="L203" s="15" t="str">
        <f t="shared" si="24"/>
        <v>29375770</v>
      </c>
      <c r="M203" s="14">
        <f t="shared" si="25"/>
        <v>0.16650948956737002</v>
      </c>
      <c r="N203" s="6">
        <f t="shared" si="26"/>
        <v>0.17493811151715194</v>
      </c>
      <c r="O203" s="6">
        <f t="shared" si="27"/>
        <v>0.15401391017328775</v>
      </c>
      <c r="P203" s="6">
        <f t="shared" si="28"/>
        <v>0.10114346339738299</v>
      </c>
      <c r="Q203" s="6">
        <f t="shared" si="29"/>
        <v>8.5995520452670032E-2</v>
      </c>
      <c r="R203" s="6">
        <f t="shared" si="30"/>
        <v>0.19727690675468584</v>
      </c>
      <c r="S203" s="11">
        <f t="shared" si="31"/>
        <v>0.12012259813745137</v>
      </c>
    </row>
    <row r="204" spans="1:19" ht="12" customHeight="1" x14ac:dyDescent="0.25">
      <c r="A204" s="66">
        <v>4</v>
      </c>
      <c r="B204" s="66">
        <v>2937</v>
      </c>
      <c r="C204" s="66">
        <v>5917</v>
      </c>
      <c r="D204" s="67">
        <v>0.85499999999999998</v>
      </c>
      <c r="E204" s="67">
        <v>1.4670000000000001</v>
      </c>
      <c r="F204" s="67">
        <v>4.3049999999999997</v>
      </c>
      <c r="G204" s="67">
        <v>0.16500000000000001</v>
      </c>
      <c r="H204" s="67">
        <v>2.7330000000000001</v>
      </c>
      <c r="I204" s="67">
        <v>3.5489999999999999</v>
      </c>
      <c r="J204" s="68"/>
      <c r="K204" s="67">
        <v>13.074</v>
      </c>
      <c r="L204" s="15" t="str">
        <f t="shared" si="24"/>
        <v>29375917</v>
      </c>
      <c r="M204" s="14">
        <f t="shared" si="25"/>
        <v>6.5396971087654882E-2</v>
      </c>
      <c r="N204" s="6">
        <f t="shared" si="26"/>
        <v>0.11220743460302891</v>
      </c>
      <c r="O204" s="6">
        <f t="shared" si="27"/>
        <v>0.32927948600275353</v>
      </c>
      <c r="P204" s="6">
        <f t="shared" si="28"/>
        <v>1.2620468104635154E-2</v>
      </c>
      <c r="Q204" s="6">
        <f t="shared" si="29"/>
        <v>0.20904084442404774</v>
      </c>
      <c r="R204" s="6">
        <f t="shared" si="30"/>
        <v>0.27145479577787979</v>
      </c>
      <c r="S204" s="11">
        <f t="shared" si="31"/>
        <v>0</v>
      </c>
    </row>
    <row r="205" spans="1:19" ht="12" customHeight="1" x14ac:dyDescent="0.25">
      <c r="A205" s="66">
        <v>4</v>
      </c>
      <c r="B205" s="66">
        <v>2937</v>
      </c>
      <c r="C205" s="66">
        <v>6724</v>
      </c>
      <c r="D205" s="67">
        <v>9.9000000000000005E-2</v>
      </c>
      <c r="E205" s="67">
        <v>0.55500000000000005</v>
      </c>
      <c r="F205" s="67">
        <v>7.1999999999999995E-2</v>
      </c>
      <c r="G205" s="67">
        <v>0.66</v>
      </c>
      <c r="H205" s="67">
        <v>0.06</v>
      </c>
      <c r="I205" s="67">
        <v>8.1000000000000003E-2</v>
      </c>
      <c r="J205" s="67">
        <v>0.76500000000000001</v>
      </c>
      <c r="K205" s="67">
        <v>2.2919999999999998</v>
      </c>
      <c r="L205" s="15" t="str">
        <f t="shared" si="24"/>
        <v>29376724</v>
      </c>
      <c r="M205" s="14">
        <f t="shared" si="25"/>
        <v>4.3193717277486915E-2</v>
      </c>
      <c r="N205" s="6">
        <f t="shared" si="26"/>
        <v>0.24214659685863879</v>
      </c>
      <c r="O205" s="6">
        <f t="shared" si="27"/>
        <v>3.1413612565445025E-2</v>
      </c>
      <c r="P205" s="6">
        <f t="shared" si="28"/>
        <v>0.2879581151832461</v>
      </c>
      <c r="Q205" s="6">
        <f t="shared" si="29"/>
        <v>2.6178010471204188E-2</v>
      </c>
      <c r="R205" s="6">
        <f t="shared" si="30"/>
        <v>3.5340314136125657E-2</v>
      </c>
      <c r="S205" s="11">
        <f t="shared" si="31"/>
        <v>0.33376963350785344</v>
      </c>
    </row>
    <row r="206" spans="1:19" ht="12" customHeight="1" x14ac:dyDescent="0.25">
      <c r="A206" s="66">
        <v>4</v>
      </c>
      <c r="B206" s="66">
        <v>947</v>
      </c>
      <c r="C206" s="66">
        <v>1074</v>
      </c>
      <c r="D206" s="67">
        <v>0.11</v>
      </c>
      <c r="E206" s="68"/>
      <c r="F206" s="67">
        <v>8.5999999999999993E-2</v>
      </c>
      <c r="G206" s="67">
        <v>0.11</v>
      </c>
      <c r="H206" s="67">
        <v>7.1999999999999995E-2</v>
      </c>
      <c r="I206" s="67">
        <v>0.25900000000000001</v>
      </c>
      <c r="J206" s="68"/>
      <c r="K206" s="67">
        <v>0.63800000000000001</v>
      </c>
      <c r="L206" s="15" t="str">
        <f t="shared" si="24"/>
        <v>9471074</v>
      </c>
      <c r="M206" s="14">
        <f t="shared" si="25"/>
        <v>0.17241379310344829</v>
      </c>
      <c r="N206" s="6">
        <f t="shared" si="26"/>
        <v>0</v>
      </c>
      <c r="O206" s="6">
        <f t="shared" si="27"/>
        <v>0.13479623824451409</v>
      </c>
      <c r="P206" s="6">
        <f t="shared" si="28"/>
        <v>0.17241379310344829</v>
      </c>
      <c r="Q206" s="6">
        <f t="shared" si="29"/>
        <v>0.1128526645768025</v>
      </c>
      <c r="R206" s="6">
        <f t="shared" si="30"/>
        <v>0.40595611285266459</v>
      </c>
      <c r="S206" s="11">
        <f t="shared" si="31"/>
        <v>0</v>
      </c>
    </row>
    <row r="207" spans="1:19" ht="12" customHeight="1" x14ac:dyDescent="0.25">
      <c r="A207" s="66">
        <v>4</v>
      </c>
      <c r="B207" s="66">
        <v>947</v>
      </c>
      <c r="C207" s="66">
        <v>3075</v>
      </c>
      <c r="D207" s="68"/>
      <c r="E207" s="67">
        <v>0.01</v>
      </c>
      <c r="F207" s="67">
        <v>1.4E-2</v>
      </c>
      <c r="G207" s="67">
        <v>4.2999999999999997E-2</v>
      </c>
      <c r="H207" s="67">
        <v>6.7000000000000004E-2</v>
      </c>
      <c r="I207" s="68"/>
      <c r="J207" s="68"/>
      <c r="K207" s="67">
        <v>0.13400000000000001</v>
      </c>
      <c r="L207" s="15" t="str">
        <f t="shared" si="24"/>
        <v>9473075</v>
      </c>
      <c r="M207" s="14">
        <f t="shared" si="25"/>
        <v>0</v>
      </c>
      <c r="N207" s="6">
        <f t="shared" si="26"/>
        <v>7.4626865671641784E-2</v>
      </c>
      <c r="O207" s="6">
        <f t="shared" si="27"/>
        <v>0.1044776119402985</v>
      </c>
      <c r="P207" s="6">
        <f t="shared" si="28"/>
        <v>0.32089552238805968</v>
      </c>
      <c r="Q207" s="6">
        <f t="shared" si="29"/>
        <v>0.5</v>
      </c>
      <c r="R207" s="6">
        <f t="shared" si="30"/>
        <v>0</v>
      </c>
      <c r="S207" s="11">
        <f t="shared" si="31"/>
        <v>0</v>
      </c>
    </row>
    <row r="208" spans="1:19" ht="12" customHeight="1" x14ac:dyDescent="0.25">
      <c r="A208" s="66">
        <v>4</v>
      </c>
      <c r="B208" s="66">
        <v>947</v>
      </c>
      <c r="C208" s="66">
        <v>3595</v>
      </c>
      <c r="D208" s="68"/>
      <c r="E208" s="67">
        <v>0.26400000000000001</v>
      </c>
      <c r="F208" s="67">
        <v>0.36499999999999999</v>
      </c>
      <c r="G208" s="67">
        <v>0.35</v>
      </c>
      <c r="H208" s="67">
        <v>0.37</v>
      </c>
      <c r="I208" s="67">
        <v>0.96</v>
      </c>
      <c r="J208" s="68"/>
      <c r="K208" s="67">
        <v>2.3090000000000002</v>
      </c>
      <c r="L208" s="15" t="str">
        <f t="shared" si="24"/>
        <v>9473595</v>
      </c>
      <c r="M208" s="14">
        <f t="shared" si="25"/>
        <v>0</v>
      </c>
      <c r="N208" s="6">
        <f t="shared" si="26"/>
        <v>0.11433521004763966</v>
      </c>
      <c r="O208" s="6">
        <f t="shared" si="27"/>
        <v>0.15807708964919878</v>
      </c>
      <c r="P208" s="6">
        <f t="shared" si="28"/>
        <v>0.15158077089649197</v>
      </c>
      <c r="Q208" s="6">
        <f t="shared" si="29"/>
        <v>0.16024252923343438</v>
      </c>
      <c r="R208" s="6">
        <f t="shared" si="30"/>
        <v>0.41576440017323513</v>
      </c>
      <c r="S208" s="11">
        <f t="shared" si="31"/>
        <v>0</v>
      </c>
    </row>
    <row r="209" spans="1:19" ht="12" customHeight="1" x14ac:dyDescent="0.25">
      <c r="A209" s="66">
        <v>4</v>
      </c>
      <c r="B209" s="66">
        <v>947</v>
      </c>
      <c r="C209" s="66">
        <v>3873</v>
      </c>
      <c r="D209" s="68"/>
      <c r="E209" s="68"/>
      <c r="F209" s="68"/>
      <c r="G209" s="67">
        <v>1.4E-2</v>
      </c>
      <c r="H209" s="68"/>
      <c r="I209" s="67">
        <v>0.01</v>
      </c>
      <c r="J209" s="68"/>
      <c r="K209" s="67">
        <v>2.4E-2</v>
      </c>
      <c r="L209" s="15" t="str">
        <f t="shared" si="24"/>
        <v>9473873</v>
      </c>
      <c r="M209" s="14">
        <f t="shared" si="25"/>
        <v>0</v>
      </c>
      <c r="N209" s="6">
        <f t="shared" si="26"/>
        <v>0</v>
      </c>
      <c r="O209" s="6">
        <f t="shared" si="27"/>
        <v>0</v>
      </c>
      <c r="P209" s="6">
        <f t="shared" si="28"/>
        <v>0.58333333333333337</v>
      </c>
      <c r="Q209" s="6">
        <f t="shared" si="29"/>
        <v>0</v>
      </c>
      <c r="R209" s="6">
        <f t="shared" si="30"/>
        <v>0.41666666666666669</v>
      </c>
      <c r="S209" s="11">
        <f t="shared" si="31"/>
        <v>0</v>
      </c>
    </row>
    <row r="210" spans="1:19" ht="12" customHeight="1" x14ac:dyDescent="0.25">
      <c r="A210" s="66">
        <v>4</v>
      </c>
      <c r="B210" s="66">
        <v>947</v>
      </c>
      <c r="C210" s="66">
        <v>5440</v>
      </c>
      <c r="D210" s="68"/>
      <c r="E210" s="68"/>
      <c r="F210" s="67">
        <v>1.1619999999999999</v>
      </c>
      <c r="G210" s="68"/>
      <c r="H210" s="68"/>
      <c r="I210" s="68"/>
      <c r="J210" s="68"/>
      <c r="K210" s="67">
        <v>1.1619999999999999</v>
      </c>
      <c r="L210" s="15" t="str">
        <f t="shared" si="24"/>
        <v>9475440</v>
      </c>
      <c r="M210" s="14">
        <f t="shared" si="25"/>
        <v>0</v>
      </c>
      <c r="N210" s="6">
        <f t="shared" si="26"/>
        <v>0</v>
      </c>
      <c r="O210" s="6">
        <f t="shared" si="27"/>
        <v>1</v>
      </c>
      <c r="P210" s="6">
        <f t="shared" si="28"/>
        <v>0</v>
      </c>
      <c r="Q210" s="6">
        <f t="shared" si="29"/>
        <v>0</v>
      </c>
      <c r="R210" s="6">
        <f t="shared" si="30"/>
        <v>0</v>
      </c>
      <c r="S210" s="11">
        <f t="shared" si="31"/>
        <v>0</v>
      </c>
    </row>
    <row r="211" spans="1:19" ht="12" customHeight="1" x14ac:dyDescent="0.25">
      <c r="A211" s="66">
        <v>4</v>
      </c>
      <c r="B211" s="66">
        <v>947</v>
      </c>
      <c r="C211" s="66">
        <v>5770</v>
      </c>
      <c r="D211" s="68"/>
      <c r="E211" s="67">
        <v>0.95</v>
      </c>
      <c r="F211" s="67">
        <v>2.2749999999999999</v>
      </c>
      <c r="G211" s="67">
        <v>2.3180000000000001</v>
      </c>
      <c r="H211" s="67">
        <v>2.17</v>
      </c>
      <c r="I211" s="67">
        <v>1.944</v>
      </c>
      <c r="J211" s="67">
        <v>0.92200000000000004</v>
      </c>
      <c r="K211" s="67">
        <v>10.579000000000001</v>
      </c>
      <c r="L211" s="15" t="str">
        <f t="shared" si="24"/>
        <v>9475770</v>
      </c>
      <c r="M211" s="14">
        <f t="shared" si="25"/>
        <v>0</v>
      </c>
      <c r="N211" s="6">
        <f t="shared" si="26"/>
        <v>8.9800548255978815E-2</v>
      </c>
      <c r="O211" s="6">
        <f t="shared" si="27"/>
        <v>0.21504868134984401</v>
      </c>
      <c r="P211" s="6">
        <f t="shared" si="28"/>
        <v>0.21911333774458833</v>
      </c>
      <c r="Q211" s="6">
        <f t="shared" si="29"/>
        <v>0.20512335759523584</v>
      </c>
      <c r="R211" s="6">
        <f t="shared" si="30"/>
        <v>0.18376027979960297</v>
      </c>
      <c r="S211" s="11">
        <f t="shared" si="31"/>
        <v>8.7153795254749977E-2</v>
      </c>
    </row>
    <row r="212" spans="1:19" ht="12" customHeight="1" x14ac:dyDescent="0.25">
      <c r="A212" s="66">
        <v>4</v>
      </c>
      <c r="B212" s="66">
        <v>947</v>
      </c>
      <c r="C212" s="66">
        <v>5917</v>
      </c>
      <c r="D212" s="68"/>
      <c r="E212" s="68"/>
      <c r="F212" s="67">
        <v>0.41299999999999998</v>
      </c>
      <c r="G212" s="67">
        <v>2.4E-2</v>
      </c>
      <c r="H212" s="67">
        <v>0.78200000000000003</v>
      </c>
      <c r="I212" s="67">
        <v>0.52800000000000002</v>
      </c>
      <c r="J212" s="68"/>
      <c r="K212" s="67">
        <v>1.7470000000000001</v>
      </c>
      <c r="L212" s="15" t="str">
        <f t="shared" si="24"/>
        <v>9475917</v>
      </c>
      <c r="M212" s="14">
        <f t="shared" si="25"/>
        <v>0</v>
      </c>
      <c r="N212" s="6">
        <f t="shared" si="26"/>
        <v>0</v>
      </c>
      <c r="O212" s="6">
        <f t="shared" si="27"/>
        <v>0.23640526617057811</v>
      </c>
      <c r="P212" s="6">
        <f t="shared" si="28"/>
        <v>1.37378362907842E-2</v>
      </c>
      <c r="Q212" s="6">
        <f t="shared" si="29"/>
        <v>0.44762449914138525</v>
      </c>
      <c r="R212" s="6">
        <f t="shared" si="30"/>
        <v>0.30223239839725241</v>
      </c>
      <c r="S212" s="11">
        <f t="shared" si="31"/>
        <v>0</v>
      </c>
    </row>
    <row r="213" spans="1:19" ht="12" customHeight="1" x14ac:dyDescent="0.25">
      <c r="A213" s="66">
        <v>5</v>
      </c>
      <c r="B213" s="66">
        <v>1651</v>
      </c>
      <c r="C213" s="66">
        <v>1074</v>
      </c>
      <c r="D213" s="67">
        <v>0.186</v>
      </c>
      <c r="E213" s="68"/>
      <c r="F213" s="67">
        <v>0.19500000000000001</v>
      </c>
      <c r="G213" s="67">
        <v>0.11899999999999999</v>
      </c>
      <c r="H213" s="67">
        <v>0.128</v>
      </c>
      <c r="I213" s="67">
        <v>0.16800000000000001</v>
      </c>
      <c r="J213" s="67">
        <v>8.0000000000000002E-3</v>
      </c>
      <c r="K213" s="67">
        <v>0.80500000000000005</v>
      </c>
      <c r="L213" s="15" t="str">
        <f t="shared" si="24"/>
        <v>16511074</v>
      </c>
      <c r="M213" s="14">
        <f t="shared" si="25"/>
        <v>0.231055900621118</v>
      </c>
      <c r="N213" s="6">
        <f t="shared" si="26"/>
        <v>0</v>
      </c>
      <c r="O213" s="6">
        <f t="shared" si="27"/>
        <v>0.24223602484472048</v>
      </c>
      <c r="P213" s="6">
        <f t="shared" si="28"/>
        <v>0.14782608695652172</v>
      </c>
      <c r="Q213" s="6">
        <f t="shared" si="29"/>
        <v>0.15900621118012423</v>
      </c>
      <c r="R213" s="6">
        <f t="shared" si="30"/>
        <v>0.20869565217391303</v>
      </c>
      <c r="S213" s="11">
        <f t="shared" si="31"/>
        <v>9.9378881987577643E-3</v>
      </c>
    </row>
    <row r="214" spans="1:19" ht="12" customHeight="1" x14ac:dyDescent="0.25">
      <c r="A214" s="66">
        <v>5</v>
      </c>
      <c r="B214" s="66">
        <v>1651</v>
      </c>
      <c r="C214" s="66">
        <v>1110</v>
      </c>
      <c r="D214" s="68"/>
      <c r="E214" s="67">
        <v>0.47</v>
      </c>
      <c r="F214" s="68"/>
      <c r="G214" s="67">
        <v>0.60499999999999998</v>
      </c>
      <c r="H214" s="68"/>
      <c r="I214" s="68"/>
      <c r="J214" s="67">
        <v>0.53800000000000003</v>
      </c>
      <c r="K214" s="67">
        <v>1.613</v>
      </c>
      <c r="L214" s="15" t="str">
        <f t="shared" si="24"/>
        <v>16511110</v>
      </c>
      <c r="M214" s="14">
        <f t="shared" si="25"/>
        <v>0</v>
      </c>
      <c r="N214" s="6">
        <f t="shared" si="26"/>
        <v>0.29138251704897705</v>
      </c>
      <c r="O214" s="6">
        <f t="shared" si="27"/>
        <v>0</v>
      </c>
      <c r="P214" s="6">
        <f t="shared" si="28"/>
        <v>0.37507749535027896</v>
      </c>
      <c r="Q214" s="6">
        <f t="shared" si="29"/>
        <v>0</v>
      </c>
      <c r="R214" s="6">
        <f t="shared" si="30"/>
        <v>0</v>
      </c>
      <c r="S214" s="11">
        <f t="shared" si="31"/>
        <v>0.33353998760074399</v>
      </c>
    </row>
    <row r="215" spans="1:19" ht="12" customHeight="1" x14ac:dyDescent="0.25">
      <c r="A215" s="66">
        <v>5</v>
      </c>
      <c r="B215" s="66">
        <v>1651</v>
      </c>
      <c r="C215" s="66">
        <v>3075</v>
      </c>
      <c r="D215" s="67">
        <v>4.4999999999999998E-2</v>
      </c>
      <c r="E215" s="67">
        <v>0.01</v>
      </c>
      <c r="F215" s="67">
        <v>2.4E-2</v>
      </c>
      <c r="G215" s="67">
        <v>4.2000000000000003E-2</v>
      </c>
      <c r="H215" s="67">
        <v>8.5999999999999993E-2</v>
      </c>
      <c r="I215" s="68"/>
      <c r="J215" s="68"/>
      <c r="K215" s="67">
        <v>0.20699999999999999</v>
      </c>
      <c r="L215" s="15" t="str">
        <f t="shared" si="24"/>
        <v>16513075</v>
      </c>
      <c r="M215" s="14">
        <f t="shared" si="25"/>
        <v>0.21739130434782608</v>
      </c>
      <c r="N215" s="6">
        <f t="shared" si="26"/>
        <v>4.8309178743961359E-2</v>
      </c>
      <c r="O215" s="6">
        <f t="shared" si="27"/>
        <v>0.11594202898550725</v>
      </c>
      <c r="P215" s="6">
        <f t="shared" si="28"/>
        <v>0.20289855072463769</v>
      </c>
      <c r="Q215" s="6">
        <f t="shared" si="29"/>
        <v>0.41545893719806765</v>
      </c>
      <c r="R215" s="6">
        <f t="shared" si="30"/>
        <v>0</v>
      </c>
      <c r="S215" s="11">
        <f t="shared" si="31"/>
        <v>0</v>
      </c>
    </row>
    <row r="216" spans="1:19" ht="12" customHeight="1" x14ac:dyDescent="0.25">
      <c r="A216" s="66">
        <v>5</v>
      </c>
      <c r="B216" s="66">
        <v>1651</v>
      </c>
      <c r="C216" s="66">
        <v>3595</v>
      </c>
      <c r="D216" s="67">
        <v>9.6000000000000002E-2</v>
      </c>
      <c r="E216" s="67">
        <v>9.9000000000000005E-2</v>
      </c>
      <c r="F216" s="67">
        <v>0.16600000000000001</v>
      </c>
      <c r="G216" s="67">
        <v>0.123</v>
      </c>
      <c r="H216" s="67">
        <v>0.151</v>
      </c>
      <c r="I216" s="67">
        <v>0.14599999999999999</v>
      </c>
      <c r="J216" s="67">
        <v>0.14799999999999999</v>
      </c>
      <c r="K216" s="67">
        <v>0.92900000000000005</v>
      </c>
      <c r="L216" s="15" t="str">
        <f t="shared" si="24"/>
        <v>16513595</v>
      </c>
      <c r="M216" s="14">
        <f t="shared" si="25"/>
        <v>0.10333692142088266</v>
      </c>
      <c r="N216" s="6">
        <f t="shared" si="26"/>
        <v>0.10656620021528525</v>
      </c>
      <c r="O216" s="6">
        <f t="shared" si="27"/>
        <v>0.17868675995694294</v>
      </c>
      <c r="P216" s="6">
        <f t="shared" si="28"/>
        <v>0.13240043057050591</v>
      </c>
      <c r="Q216" s="6">
        <f t="shared" si="29"/>
        <v>0.16254036598493002</v>
      </c>
      <c r="R216" s="6">
        <f t="shared" si="30"/>
        <v>0.15715823466092571</v>
      </c>
      <c r="S216" s="11">
        <f t="shared" si="31"/>
        <v>0.15931108719052745</v>
      </c>
    </row>
    <row r="217" spans="1:19" ht="12" customHeight="1" x14ac:dyDescent="0.25">
      <c r="A217" s="66">
        <v>5</v>
      </c>
      <c r="B217" s="66">
        <v>1651</v>
      </c>
      <c r="C217" s="66">
        <v>3873</v>
      </c>
      <c r="D217" s="67">
        <v>4.4999999999999998E-2</v>
      </c>
      <c r="E217" s="67">
        <v>2.7E-2</v>
      </c>
      <c r="F217" s="67">
        <v>2.5000000000000001E-2</v>
      </c>
      <c r="G217" s="67">
        <v>2.4E-2</v>
      </c>
      <c r="H217" s="67">
        <v>7.0000000000000001E-3</v>
      </c>
      <c r="I217" s="67">
        <v>3.2000000000000001E-2</v>
      </c>
      <c r="J217" s="68"/>
      <c r="K217" s="67">
        <v>0.16</v>
      </c>
      <c r="L217" s="15" t="str">
        <f t="shared" si="24"/>
        <v>16513873</v>
      </c>
      <c r="M217" s="14">
        <f t="shared" si="25"/>
        <v>0.28125</v>
      </c>
      <c r="N217" s="6">
        <f t="shared" si="26"/>
        <v>0.16874999999999998</v>
      </c>
      <c r="O217" s="6">
        <f t="shared" si="27"/>
        <v>0.15625</v>
      </c>
      <c r="P217" s="6">
        <f t="shared" si="28"/>
        <v>0.15</v>
      </c>
      <c r="Q217" s="6">
        <f t="shared" si="29"/>
        <v>4.3749999999999997E-2</v>
      </c>
      <c r="R217" s="6">
        <f t="shared" si="30"/>
        <v>0.2</v>
      </c>
      <c r="S217" s="11">
        <f t="shared" si="31"/>
        <v>0</v>
      </c>
    </row>
    <row r="218" spans="1:19" ht="12" customHeight="1" x14ac:dyDescent="0.25">
      <c r="A218" s="66">
        <v>5</v>
      </c>
      <c r="B218" s="66">
        <v>1651</v>
      </c>
      <c r="C218" s="66">
        <v>5440</v>
      </c>
      <c r="D218" s="67">
        <v>0.77300000000000002</v>
      </c>
      <c r="E218" s="67">
        <v>0.65700000000000003</v>
      </c>
      <c r="F218" s="67">
        <v>0.218</v>
      </c>
      <c r="G218" s="67">
        <v>0.48199999999999998</v>
      </c>
      <c r="H218" s="67">
        <v>0.34300000000000003</v>
      </c>
      <c r="I218" s="67">
        <v>0.83499999999999996</v>
      </c>
      <c r="J218" s="67">
        <v>4.9000000000000002E-2</v>
      </c>
      <c r="K218" s="67">
        <v>3.3570000000000002</v>
      </c>
      <c r="L218" s="15" t="str">
        <f t="shared" si="24"/>
        <v>16515440</v>
      </c>
      <c r="M218" s="14">
        <f t="shared" si="25"/>
        <v>0.23026511766458146</v>
      </c>
      <c r="N218" s="6">
        <f t="shared" si="26"/>
        <v>0.19571045576407506</v>
      </c>
      <c r="O218" s="6">
        <f t="shared" si="27"/>
        <v>6.4938933571641336E-2</v>
      </c>
      <c r="P218" s="6">
        <f t="shared" si="28"/>
        <v>0.14358057789693177</v>
      </c>
      <c r="Q218" s="6">
        <f t="shared" si="29"/>
        <v>0.10217456061960084</v>
      </c>
      <c r="R218" s="6">
        <f t="shared" si="30"/>
        <v>0.24873398868036936</v>
      </c>
      <c r="S218" s="11">
        <f t="shared" si="31"/>
        <v>1.4596365802800118E-2</v>
      </c>
    </row>
    <row r="219" spans="1:19" ht="12" customHeight="1" x14ac:dyDescent="0.25">
      <c r="A219" s="66">
        <v>5</v>
      </c>
      <c r="B219" s="66">
        <v>1651</v>
      </c>
      <c r="C219" s="66">
        <v>5770</v>
      </c>
      <c r="D219" s="67">
        <v>0.123</v>
      </c>
      <c r="E219" s="67">
        <v>8.2000000000000003E-2</v>
      </c>
      <c r="F219" s="67">
        <v>0.19</v>
      </c>
      <c r="G219" s="67">
        <v>0.156</v>
      </c>
      <c r="H219" s="68"/>
      <c r="I219" s="67">
        <v>1.4670000000000001</v>
      </c>
      <c r="J219" s="68"/>
      <c r="K219" s="67">
        <v>2.0179999999999998</v>
      </c>
      <c r="L219" s="15" t="str">
        <f t="shared" si="24"/>
        <v>16515770</v>
      </c>
      <c r="M219" s="14">
        <f t="shared" si="25"/>
        <v>6.0951437066402381E-2</v>
      </c>
      <c r="N219" s="6">
        <f t="shared" si="26"/>
        <v>4.0634291377601592E-2</v>
      </c>
      <c r="O219" s="6">
        <f t="shared" si="27"/>
        <v>9.4152626362735387E-2</v>
      </c>
      <c r="P219" s="6">
        <f t="shared" si="28"/>
        <v>7.7304261645193273E-2</v>
      </c>
      <c r="Q219" s="6">
        <f t="shared" si="29"/>
        <v>0</v>
      </c>
      <c r="R219" s="6">
        <f t="shared" si="30"/>
        <v>0.72695738354806749</v>
      </c>
      <c r="S219" s="11">
        <f t="shared" si="31"/>
        <v>0</v>
      </c>
    </row>
    <row r="220" spans="1:19" ht="12" customHeight="1" x14ac:dyDescent="0.25">
      <c r="A220" s="66">
        <v>5</v>
      </c>
      <c r="B220" s="66">
        <v>1651</v>
      </c>
      <c r="C220" s="66">
        <v>5917</v>
      </c>
      <c r="D220" s="67">
        <v>0.14599999999999999</v>
      </c>
      <c r="E220" s="67">
        <v>0.60799999999999998</v>
      </c>
      <c r="F220" s="67">
        <v>0.66400000000000003</v>
      </c>
      <c r="G220" s="67">
        <v>0.32900000000000001</v>
      </c>
      <c r="H220" s="67">
        <v>0.30599999999999999</v>
      </c>
      <c r="I220" s="67">
        <v>0.42199999999999999</v>
      </c>
      <c r="J220" s="68"/>
      <c r="K220" s="67">
        <v>2.4750000000000001</v>
      </c>
      <c r="L220" s="15" t="str">
        <f t="shared" si="24"/>
        <v>16515917</v>
      </c>
      <c r="M220" s="14">
        <f t="shared" si="25"/>
        <v>5.8989898989898981E-2</v>
      </c>
      <c r="N220" s="6">
        <f t="shared" si="26"/>
        <v>0.24565656565656563</v>
      </c>
      <c r="O220" s="6">
        <f t="shared" si="27"/>
        <v>0.26828282828282829</v>
      </c>
      <c r="P220" s="6">
        <f t="shared" si="28"/>
        <v>0.13292929292929292</v>
      </c>
      <c r="Q220" s="6">
        <f t="shared" si="29"/>
        <v>0.12363636363636363</v>
      </c>
      <c r="R220" s="6">
        <f t="shared" si="30"/>
        <v>0.17050505050505049</v>
      </c>
      <c r="S220" s="11">
        <f t="shared" si="31"/>
        <v>0</v>
      </c>
    </row>
    <row r="221" spans="1:19" ht="12" customHeight="1" x14ac:dyDescent="0.25">
      <c r="A221" s="66">
        <v>5</v>
      </c>
      <c r="B221" s="66">
        <v>1653</v>
      </c>
      <c r="C221" s="66">
        <v>1074</v>
      </c>
      <c r="D221" s="67">
        <v>0.13600000000000001</v>
      </c>
      <c r="E221" s="68"/>
      <c r="F221" s="67">
        <v>0.20200000000000001</v>
      </c>
      <c r="G221" s="67">
        <v>9.4E-2</v>
      </c>
      <c r="H221" s="67">
        <v>9.9000000000000005E-2</v>
      </c>
      <c r="I221" s="67">
        <v>0.17299999999999999</v>
      </c>
      <c r="J221" s="67">
        <v>7.0000000000000001E-3</v>
      </c>
      <c r="K221" s="67">
        <v>0.71099999999999997</v>
      </c>
      <c r="L221" s="15" t="str">
        <f t="shared" si="24"/>
        <v>16531074</v>
      </c>
      <c r="M221" s="14">
        <f t="shared" si="25"/>
        <v>0.19127988748241914</v>
      </c>
      <c r="N221" s="6">
        <f t="shared" si="26"/>
        <v>0</v>
      </c>
      <c r="O221" s="6">
        <f t="shared" si="27"/>
        <v>0.28410689170182846</v>
      </c>
      <c r="P221" s="6">
        <f t="shared" si="28"/>
        <v>0.13220815752461323</v>
      </c>
      <c r="Q221" s="6">
        <f t="shared" si="29"/>
        <v>0.13924050632911394</v>
      </c>
      <c r="R221" s="6">
        <f t="shared" si="30"/>
        <v>0.24331926863572434</v>
      </c>
      <c r="S221" s="11">
        <f t="shared" si="31"/>
        <v>9.8452883263009851E-3</v>
      </c>
    </row>
    <row r="222" spans="1:19" ht="12" customHeight="1" x14ac:dyDescent="0.25">
      <c r="A222" s="66">
        <v>5</v>
      </c>
      <c r="B222" s="66">
        <v>1653</v>
      </c>
      <c r="C222" s="66">
        <v>3075</v>
      </c>
      <c r="D222" s="67">
        <v>5.3999999999999999E-2</v>
      </c>
      <c r="E222" s="67">
        <v>1.2E-2</v>
      </c>
      <c r="F222" s="67">
        <v>2.4E-2</v>
      </c>
      <c r="G222" s="67">
        <v>5.7000000000000002E-2</v>
      </c>
      <c r="H222" s="67">
        <v>0.109</v>
      </c>
      <c r="I222" s="68"/>
      <c r="J222" s="68"/>
      <c r="K222" s="67">
        <v>0.255</v>
      </c>
      <c r="L222" s="15" t="str">
        <f t="shared" si="24"/>
        <v>16533075</v>
      </c>
      <c r="M222" s="14">
        <f t="shared" si="25"/>
        <v>0.21176470588235294</v>
      </c>
      <c r="N222" s="6">
        <f t="shared" si="26"/>
        <v>4.7058823529411764E-2</v>
      </c>
      <c r="O222" s="6">
        <f t="shared" si="27"/>
        <v>9.4117647058823528E-2</v>
      </c>
      <c r="P222" s="6">
        <f t="shared" si="28"/>
        <v>0.22352941176470589</v>
      </c>
      <c r="Q222" s="6">
        <f t="shared" si="29"/>
        <v>0.42745098039215684</v>
      </c>
      <c r="R222" s="6">
        <f t="shared" si="30"/>
        <v>0</v>
      </c>
      <c r="S222" s="11">
        <f t="shared" si="31"/>
        <v>0</v>
      </c>
    </row>
    <row r="223" spans="1:19" ht="12" customHeight="1" x14ac:dyDescent="0.25">
      <c r="A223" s="66">
        <v>5</v>
      </c>
      <c r="B223" s="66">
        <v>1653</v>
      </c>
      <c r="C223" s="66">
        <v>3595</v>
      </c>
      <c r="D223" s="67">
        <v>5.3999999999999999E-2</v>
      </c>
      <c r="E223" s="67">
        <v>8.2000000000000003E-2</v>
      </c>
      <c r="F223" s="67">
        <v>0.13300000000000001</v>
      </c>
      <c r="G223" s="67">
        <v>0.106</v>
      </c>
      <c r="H223" s="67">
        <v>0.11899999999999999</v>
      </c>
      <c r="I223" s="67">
        <v>0.123</v>
      </c>
      <c r="J223" s="67">
        <v>0.106</v>
      </c>
      <c r="K223" s="67">
        <v>0.72199999999999998</v>
      </c>
      <c r="L223" s="15" t="str">
        <f t="shared" si="24"/>
        <v>16533595</v>
      </c>
      <c r="M223" s="14">
        <f t="shared" si="25"/>
        <v>7.4792243767313027E-2</v>
      </c>
      <c r="N223" s="6">
        <f t="shared" si="26"/>
        <v>0.11357340720221608</v>
      </c>
      <c r="O223" s="6">
        <f t="shared" si="27"/>
        <v>0.18421052631578949</v>
      </c>
      <c r="P223" s="6">
        <f t="shared" si="28"/>
        <v>0.14681440443213298</v>
      </c>
      <c r="Q223" s="6">
        <f t="shared" si="29"/>
        <v>0.16481994459833796</v>
      </c>
      <c r="R223" s="6">
        <f t="shared" si="30"/>
        <v>0.17036011080332411</v>
      </c>
      <c r="S223" s="11">
        <f t="shared" si="31"/>
        <v>0.14681440443213298</v>
      </c>
    </row>
    <row r="224" spans="1:19" ht="12" customHeight="1" x14ac:dyDescent="0.25">
      <c r="A224" s="66">
        <v>5</v>
      </c>
      <c r="B224" s="66">
        <v>1653</v>
      </c>
      <c r="C224" s="66">
        <v>3873</v>
      </c>
      <c r="D224" s="67">
        <v>3.9E-2</v>
      </c>
      <c r="E224" s="67">
        <v>1.7000000000000001E-2</v>
      </c>
      <c r="F224" s="67">
        <v>0.02</v>
      </c>
      <c r="G224" s="67">
        <v>2.9000000000000001E-2</v>
      </c>
      <c r="H224" s="67">
        <v>1.7000000000000001E-2</v>
      </c>
      <c r="I224" s="67">
        <v>3.5000000000000003E-2</v>
      </c>
      <c r="J224" s="68"/>
      <c r="K224" s="67">
        <v>0.156</v>
      </c>
      <c r="L224" s="15" t="str">
        <f t="shared" si="24"/>
        <v>16533873</v>
      </c>
      <c r="M224" s="14">
        <f t="shared" si="25"/>
        <v>0.25</v>
      </c>
      <c r="N224" s="6">
        <f t="shared" si="26"/>
        <v>0.10897435897435898</v>
      </c>
      <c r="O224" s="6">
        <f t="shared" si="27"/>
        <v>0.12820512820512822</v>
      </c>
      <c r="P224" s="6">
        <f t="shared" si="28"/>
        <v>0.1858974358974359</v>
      </c>
      <c r="Q224" s="6">
        <f t="shared" si="29"/>
        <v>0.10897435897435898</v>
      </c>
      <c r="R224" s="6">
        <f t="shared" si="30"/>
        <v>0.22435897435897437</v>
      </c>
      <c r="S224" s="11">
        <f t="shared" si="31"/>
        <v>0</v>
      </c>
    </row>
    <row r="225" spans="1:19" ht="12" customHeight="1" x14ac:dyDescent="0.25">
      <c r="A225" s="66">
        <v>5</v>
      </c>
      <c r="B225" s="66">
        <v>1653</v>
      </c>
      <c r="C225" s="66">
        <v>4329</v>
      </c>
      <c r="D225" s="67">
        <v>3.5000000000000003E-2</v>
      </c>
      <c r="E225" s="67">
        <v>1.4999999999999999E-2</v>
      </c>
      <c r="F225" s="67">
        <v>4.4999999999999998E-2</v>
      </c>
      <c r="G225" s="68"/>
      <c r="H225" s="68"/>
      <c r="I225" s="68"/>
      <c r="J225" s="68"/>
      <c r="K225" s="67">
        <v>9.6000000000000002E-2</v>
      </c>
      <c r="L225" s="15" t="str">
        <f t="shared" si="24"/>
        <v>16534329</v>
      </c>
      <c r="M225" s="14">
        <f t="shared" si="25"/>
        <v>0.36458333333333337</v>
      </c>
      <c r="N225" s="6">
        <f t="shared" si="26"/>
        <v>0.15625</v>
      </c>
      <c r="O225" s="6">
        <f t="shared" si="27"/>
        <v>0.46875</v>
      </c>
      <c r="P225" s="6">
        <f t="shared" si="28"/>
        <v>0</v>
      </c>
      <c r="Q225" s="6">
        <f t="shared" si="29"/>
        <v>0</v>
      </c>
      <c r="R225" s="6">
        <f t="shared" si="30"/>
        <v>0</v>
      </c>
      <c r="S225" s="11">
        <f t="shared" si="31"/>
        <v>0</v>
      </c>
    </row>
    <row r="226" spans="1:19" ht="12" customHeight="1" x14ac:dyDescent="0.25">
      <c r="A226" s="66">
        <v>5</v>
      </c>
      <c r="B226" s="66">
        <v>1653</v>
      </c>
      <c r="C226" s="66">
        <v>5440</v>
      </c>
      <c r="D226" s="67">
        <v>0.35599999999999998</v>
      </c>
      <c r="E226" s="67">
        <v>0.622</v>
      </c>
      <c r="F226" s="67">
        <v>0.22700000000000001</v>
      </c>
      <c r="G226" s="67">
        <v>0.66200000000000003</v>
      </c>
      <c r="H226" s="67">
        <v>0.47499999999999998</v>
      </c>
      <c r="I226" s="67">
        <v>0.65</v>
      </c>
      <c r="J226" s="67">
        <v>3.2000000000000001E-2</v>
      </c>
      <c r="K226" s="67">
        <v>3.024</v>
      </c>
      <c r="L226" s="15" t="str">
        <f t="shared" si="24"/>
        <v>16535440</v>
      </c>
      <c r="M226" s="14">
        <f t="shared" si="25"/>
        <v>0.11772486772486772</v>
      </c>
      <c r="N226" s="6">
        <f t="shared" si="26"/>
        <v>0.2056878306878307</v>
      </c>
      <c r="O226" s="6">
        <f t="shared" si="27"/>
        <v>7.5066137566137572E-2</v>
      </c>
      <c r="P226" s="6">
        <f t="shared" si="28"/>
        <v>0.21891534391534392</v>
      </c>
      <c r="Q226" s="6">
        <f t="shared" si="29"/>
        <v>0.15707671957671956</v>
      </c>
      <c r="R226" s="6">
        <f t="shared" si="30"/>
        <v>0.21494708994708994</v>
      </c>
      <c r="S226" s="11">
        <f t="shared" si="31"/>
        <v>1.0582010582010581E-2</v>
      </c>
    </row>
    <row r="227" spans="1:19" ht="12" customHeight="1" x14ac:dyDescent="0.25">
      <c r="A227" s="66">
        <v>5</v>
      </c>
      <c r="B227" s="66">
        <v>1653</v>
      </c>
      <c r="C227" s="66">
        <v>5917</v>
      </c>
      <c r="D227" s="67">
        <v>0.56399999999999995</v>
      </c>
      <c r="E227" s="67">
        <v>0.50600000000000001</v>
      </c>
      <c r="F227" s="67">
        <v>0.83699999999999997</v>
      </c>
      <c r="G227" s="67">
        <v>0.30399999999999999</v>
      </c>
      <c r="H227" s="67">
        <v>0.57499999999999996</v>
      </c>
      <c r="I227" s="67">
        <v>0.36799999999999999</v>
      </c>
      <c r="J227" s="68"/>
      <c r="K227" s="67">
        <v>3.153</v>
      </c>
      <c r="L227" s="15" t="str">
        <f t="shared" si="24"/>
        <v>16535917</v>
      </c>
      <c r="M227" s="14">
        <f t="shared" si="25"/>
        <v>0.17887725975261654</v>
      </c>
      <c r="N227" s="6">
        <f t="shared" si="26"/>
        <v>0.16048208055819854</v>
      </c>
      <c r="O227" s="6">
        <f t="shared" si="27"/>
        <v>0.26546146527117032</v>
      </c>
      <c r="P227" s="6">
        <f t="shared" si="28"/>
        <v>9.6416111639708216E-2</v>
      </c>
      <c r="Q227" s="6">
        <f t="shared" si="29"/>
        <v>0.18236600063431652</v>
      </c>
      <c r="R227" s="6">
        <f t="shared" si="30"/>
        <v>0.11671424040596257</v>
      </c>
      <c r="S227" s="11">
        <f t="shared" si="31"/>
        <v>0</v>
      </c>
    </row>
    <row r="228" spans="1:19" ht="12" customHeight="1" x14ac:dyDescent="0.25">
      <c r="A228" s="66">
        <v>5</v>
      </c>
      <c r="B228" s="66">
        <v>1654</v>
      </c>
      <c r="C228" s="66">
        <v>1074</v>
      </c>
      <c r="D228" s="67">
        <v>0.215</v>
      </c>
      <c r="E228" s="68"/>
      <c r="F228" s="67">
        <v>0.19800000000000001</v>
      </c>
      <c r="G228" s="67">
        <v>9.4E-2</v>
      </c>
      <c r="H228" s="67">
        <v>0.109</v>
      </c>
      <c r="I228" s="67">
        <v>0.193</v>
      </c>
      <c r="J228" s="67">
        <v>7.0000000000000001E-3</v>
      </c>
      <c r="K228" s="67">
        <v>0.81599999999999995</v>
      </c>
      <c r="L228" s="15" t="str">
        <f t="shared" si="24"/>
        <v>16541074</v>
      </c>
      <c r="M228" s="14">
        <f t="shared" si="25"/>
        <v>0.26348039215686275</v>
      </c>
      <c r="N228" s="6">
        <f t="shared" si="26"/>
        <v>0</v>
      </c>
      <c r="O228" s="6">
        <f t="shared" si="27"/>
        <v>0.24264705882352944</v>
      </c>
      <c r="P228" s="6">
        <f t="shared" si="28"/>
        <v>0.11519607843137256</v>
      </c>
      <c r="Q228" s="6">
        <f t="shared" si="29"/>
        <v>0.13357843137254902</v>
      </c>
      <c r="R228" s="6">
        <f t="shared" si="30"/>
        <v>0.23651960784313728</v>
      </c>
      <c r="S228" s="11">
        <f t="shared" si="31"/>
        <v>8.5784313725490204E-3</v>
      </c>
    </row>
    <row r="229" spans="1:19" ht="12" customHeight="1" x14ac:dyDescent="0.25">
      <c r="A229" s="66">
        <v>5</v>
      </c>
      <c r="B229" s="66">
        <v>1654</v>
      </c>
      <c r="C229" s="66">
        <v>1110</v>
      </c>
      <c r="D229" s="68"/>
      <c r="E229" s="67">
        <v>0.47</v>
      </c>
      <c r="F229" s="69"/>
      <c r="G229" s="67">
        <v>0.60499999999999998</v>
      </c>
      <c r="H229" s="68"/>
      <c r="I229" s="68"/>
      <c r="J229" s="67">
        <v>0.67200000000000004</v>
      </c>
      <c r="K229" s="67">
        <v>1.7470000000000001</v>
      </c>
      <c r="L229" s="15" t="str">
        <f t="shared" si="24"/>
        <v>16541110</v>
      </c>
      <c r="M229" s="14">
        <f t="shared" si="25"/>
        <v>0</v>
      </c>
      <c r="N229" s="6">
        <f t="shared" si="26"/>
        <v>0.2690326273611906</v>
      </c>
      <c r="O229" s="6">
        <f t="shared" si="27"/>
        <v>0</v>
      </c>
      <c r="P229" s="6">
        <f t="shared" si="28"/>
        <v>0.3463079564968517</v>
      </c>
      <c r="Q229" s="6">
        <f t="shared" si="29"/>
        <v>0</v>
      </c>
      <c r="R229" s="6">
        <f t="shared" si="30"/>
        <v>0</v>
      </c>
      <c r="S229" s="11">
        <f t="shared" si="31"/>
        <v>0.38465941614195764</v>
      </c>
    </row>
    <row r="230" spans="1:19" ht="12" customHeight="1" x14ac:dyDescent="0.25">
      <c r="A230" s="66">
        <v>5</v>
      </c>
      <c r="B230" s="66">
        <v>1654</v>
      </c>
      <c r="C230" s="66">
        <v>3075</v>
      </c>
      <c r="D230" s="67">
        <v>5.8999999999999997E-2</v>
      </c>
      <c r="E230" s="67">
        <v>1.7999999999999999E-2</v>
      </c>
      <c r="F230" s="67">
        <v>2.7E-2</v>
      </c>
      <c r="G230" s="67">
        <v>4.4999999999999998E-2</v>
      </c>
      <c r="H230" s="67">
        <v>9.1999999999999998E-2</v>
      </c>
      <c r="I230" s="68"/>
      <c r="J230" s="68"/>
      <c r="K230" s="67">
        <v>0.24199999999999999</v>
      </c>
      <c r="L230" s="15" t="str">
        <f t="shared" si="24"/>
        <v>16543075</v>
      </c>
      <c r="M230" s="14">
        <f t="shared" si="25"/>
        <v>0.24380165289256198</v>
      </c>
      <c r="N230" s="6">
        <f t="shared" si="26"/>
        <v>7.43801652892562E-2</v>
      </c>
      <c r="O230" s="6">
        <f t="shared" si="27"/>
        <v>0.1115702479338843</v>
      </c>
      <c r="P230" s="6">
        <f t="shared" si="28"/>
        <v>0.18595041322314049</v>
      </c>
      <c r="Q230" s="6">
        <f t="shared" si="29"/>
        <v>0.38016528925619836</v>
      </c>
      <c r="R230" s="6">
        <f t="shared" si="30"/>
        <v>0</v>
      </c>
      <c r="S230" s="11">
        <f t="shared" si="31"/>
        <v>0</v>
      </c>
    </row>
    <row r="231" spans="1:19" ht="12" customHeight="1" x14ac:dyDescent="0.25">
      <c r="A231" s="66">
        <v>5</v>
      </c>
      <c r="B231" s="66">
        <v>1654</v>
      </c>
      <c r="C231" s="66">
        <v>3595</v>
      </c>
      <c r="D231" s="67">
        <v>0.13800000000000001</v>
      </c>
      <c r="E231" s="67">
        <v>0.17100000000000001</v>
      </c>
      <c r="F231" s="67">
        <v>0.318</v>
      </c>
      <c r="G231" s="67">
        <v>0.2</v>
      </c>
      <c r="H231" s="67">
        <v>0.27900000000000003</v>
      </c>
      <c r="I231" s="67">
        <v>0.186</v>
      </c>
      <c r="J231" s="67">
        <v>0.27900000000000003</v>
      </c>
      <c r="K231" s="67">
        <v>1.571</v>
      </c>
      <c r="L231" s="15" t="str">
        <f t="shared" si="24"/>
        <v>16543595</v>
      </c>
      <c r="M231" s="14">
        <f t="shared" si="25"/>
        <v>8.7842138765117775E-2</v>
      </c>
      <c r="N231" s="6">
        <f t="shared" si="26"/>
        <v>0.10884786760025462</v>
      </c>
      <c r="O231" s="6">
        <f t="shared" si="27"/>
        <v>0.20241884150222789</v>
      </c>
      <c r="P231" s="6">
        <f t="shared" si="28"/>
        <v>0.12730744748567793</v>
      </c>
      <c r="Q231" s="6">
        <f t="shared" si="29"/>
        <v>0.1775938892425207</v>
      </c>
      <c r="R231" s="6">
        <f t="shared" si="30"/>
        <v>0.11839592616168046</v>
      </c>
      <c r="S231" s="11">
        <f t="shared" si="31"/>
        <v>0.1775938892425207</v>
      </c>
    </row>
    <row r="232" spans="1:19" ht="12" customHeight="1" x14ac:dyDescent="0.25">
      <c r="A232" s="66">
        <v>5</v>
      </c>
      <c r="B232" s="66">
        <v>1654</v>
      </c>
      <c r="C232" s="66">
        <v>3873</v>
      </c>
      <c r="D232" s="67">
        <v>3.4000000000000002E-2</v>
      </c>
      <c r="E232" s="67">
        <v>0.02</v>
      </c>
      <c r="F232" s="67">
        <v>1.7999999999999999E-2</v>
      </c>
      <c r="G232" s="67">
        <v>2.7E-2</v>
      </c>
      <c r="H232" s="67">
        <v>0.03</v>
      </c>
      <c r="I232" s="67">
        <v>3.5000000000000003E-2</v>
      </c>
      <c r="J232" s="68"/>
      <c r="K232" s="67">
        <v>0.16500000000000001</v>
      </c>
      <c r="L232" s="15" t="str">
        <f t="shared" si="24"/>
        <v>16543873</v>
      </c>
      <c r="M232" s="14">
        <f t="shared" si="25"/>
        <v>0.20606060606060606</v>
      </c>
      <c r="N232" s="6">
        <f t="shared" si="26"/>
        <v>0.12121212121212122</v>
      </c>
      <c r="O232" s="6">
        <f t="shared" si="27"/>
        <v>0.10909090909090907</v>
      </c>
      <c r="P232" s="6">
        <f t="shared" si="28"/>
        <v>0.16363636363636364</v>
      </c>
      <c r="Q232" s="6">
        <f t="shared" si="29"/>
        <v>0.1818181818181818</v>
      </c>
      <c r="R232" s="6">
        <f t="shared" si="30"/>
        <v>0.21212121212121213</v>
      </c>
      <c r="S232" s="11">
        <f t="shared" si="31"/>
        <v>0</v>
      </c>
    </row>
    <row r="233" spans="1:19" ht="12" customHeight="1" x14ac:dyDescent="0.25">
      <c r="A233" s="66">
        <v>5</v>
      </c>
      <c r="B233" s="66">
        <v>1654</v>
      </c>
      <c r="C233" s="66">
        <v>4329</v>
      </c>
      <c r="D233" s="67">
        <v>4.9000000000000002E-2</v>
      </c>
      <c r="E233" s="67">
        <v>1.2999999999999999E-2</v>
      </c>
      <c r="F233" s="67">
        <v>4.3999999999999997E-2</v>
      </c>
      <c r="G233" s="68"/>
      <c r="H233" s="68"/>
      <c r="I233" s="68"/>
      <c r="J233" s="68"/>
      <c r="K233" s="67">
        <v>0.106</v>
      </c>
      <c r="L233" s="15" t="str">
        <f t="shared" si="24"/>
        <v>16544329</v>
      </c>
      <c r="M233" s="14">
        <f t="shared" si="25"/>
        <v>0.46226415094339623</v>
      </c>
      <c r="N233" s="6">
        <f t="shared" si="26"/>
        <v>0.12264150943396226</v>
      </c>
      <c r="O233" s="6">
        <f t="shared" si="27"/>
        <v>0.41509433962264147</v>
      </c>
      <c r="P233" s="6">
        <f t="shared" si="28"/>
        <v>0</v>
      </c>
      <c r="Q233" s="6">
        <f t="shared" si="29"/>
        <v>0</v>
      </c>
      <c r="R233" s="6">
        <f t="shared" si="30"/>
        <v>0</v>
      </c>
      <c r="S233" s="11">
        <f t="shared" si="31"/>
        <v>0</v>
      </c>
    </row>
    <row r="234" spans="1:19" ht="12" customHeight="1" x14ac:dyDescent="0.25">
      <c r="A234" s="66">
        <v>5</v>
      </c>
      <c r="B234" s="66">
        <v>1654</v>
      </c>
      <c r="C234" s="66">
        <v>5440</v>
      </c>
      <c r="D234" s="67">
        <v>0.371</v>
      </c>
      <c r="E234" s="67">
        <v>0.78</v>
      </c>
      <c r="F234" s="67">
        <v>0.21</v>
      </c>
      <c r="G234" s="67">
        <v>0.74299999999999999</v>
      </c>
      <c r="H234" s="67">
        <v>0.53300000000000003</v>
      </c>
      <c r="I234" s="67">
        <v>0.79500000000000004</v>
      </c>
      <c r="J234" s="67">
        <v>3.4000000000000002E-2</v>
      </c>
      <c r="K234" s="67">
        <v>3.464</v>
      </c>
      <c r="L234" s="15" t="str">
        <f t="shared" si="24"/>
        <v>16545440</v>
      </c>
      <c r="M234" s="14">
        <f t="shared" si="25"/>
        <v>0.10710161662817552</v>
      </c>
      <c r="N234" s="6">
        <f t="shared" si="26"/>
        <v>0.22517321016166283</v>
      </c>
      <c r="O234" s="6">
        <f t="shared" si="27"/>
        <v>6.0623556581986142E-2</v>
      </c>
      <c r="P234" s="6">
        <f t="shared" si="28"/>
        <v>0.21449191685912239</v>
      </c>
      <c r="Q234" s="6">
        <f t="shared" si="29"/>
        <v>0.15386836027713627</v>
      </c>
      <c r="R234" s="6">
        <f t="shared" si="30"/>
        <v>0.22950346420323328</v>
      </c>
      <c r="S234" s="11">
        <f t="shared" si="31"/>
        <v>9.8152424942263283E-3</v>
      </c>
    </row>
    <row r="235" spans="1:19" ht="12" customHeight="1" x14ac:dyDescent="0.25">
      <c r="A235" s="66">
        <v>5</v>
      </c>
      <c r="B235" s="66">
        <v>1654</v>
      </c>
      <c r="C235" s="66">
        <v>5770</v>
      </c>
      <c r="D235" s="67">
        <v>0.10199999999999999</v>
      </c>
      <c r="E235" s="67">
        <v>7.5999999999999998E-2</v>
      </c>
      <c r="F235" s="67">
        <v>0.17</v>
      </c>
      <c r="G235" s="67">
        <v>0.16300000000000001</v>
      </c>
      <c r="H235" s="68"/>
      <c r="I235" s="67">
        <v>1.393</v>
      </c>
      <c r="J235" s="68"/>
      <c r="K235" s="67">
        <v>1.903</v>
      </c>
      <c r="L235" s="15" t="str">
        <f t="shared" si="24"/>
        <v>16545770</v>
      </c>
      <c r="M235" s="14">
        <f t="shared" si="25"/>
        <v>5.3599579611140299E-2</v>
      </c>
      <c r="N235" s="6">
        <f t="shared" si="26"/>
        <v>3.9936941671045716E-2</v>
      </c>
      <c r="O235" s="6">
        <f t="shared" si="27"/>
        <v>8.9332632685233851E-2</v>
      </c>
      <c r="P235" s="6">
        <f t="shared" si="28"/>
        <v>8.5654230162900691E-2</v>
      </c>
      <c r="Q235" s="6">
        <f t="shared" si="29"/>
        <v>0</v>
      </c>
      <c r="R235" s="6">
        <f t="shared" si="30"/>
        <v>0.73200210194429849</v>
      </c>
      <c r="S235" s="11">
        <f t="shared" si="31"/>
        <v>0</v>
      </c>
    </row>
    <row r="236" spans="1:19" ht="12" customHeight="1" x14ac:dyDescent="0.25">
      <c r="A236" s="66">
        <v>5</v>
      </c>
      <c r="B236" s="66">
        <v>1654</v>
      </c>
      <c r="C236" s="66">
        <v>5917</v>
      </c>
      <c r="D236" s="67">
        <v>0.67</v>
      </c>
      <c r="E236" s="67">
        <v>0.54600000000000004</v>
      </c>
      <c r="F236" s="67">
        <v>0.74099999999999999</v>
      </c>
      <c r="G236" s="67">
        <v>0.312</v>
      </c>
      <c r="H236" s="67">
        <v>1.026</v>
      </c>
      <c r="I236" s="67">
        <v>0.45500000000000002</v>
      </c>
      <c r="J236" s="68"/>
      <c r="K236" s="67">
        <v>3.7509999999999999</v>
      </c>
      <c r="L236" s="15" t="str">
        <f t="shared" si="24"/>
        <v>16545917</v>
      </c>
      <c r="M236" s="14">
        <f t="shared" si="25"/>
        <v>0.17861903492402029</v>
      </c>
      <c r="N236" s="6">
        <f t="shared" si="26"/>
        <v>0.14556118368435086</v>
      </c>
      <c r="O236" s="6">
        <f t="shared" si="27"/>
        <v>0.19754732071447614</v>
      </c>
      <c r="P236" s="6">
        <f t="shared" si="28"/>
        <v>8.3177819248200488E-2</v>
      </c>
      <c r="Q236" s="6">
        <f t="shared" si="29"/>
        <v>0.27352705945081313</v>
      </c>
      <c r="R236" s="6">
        <f t="shared" si="30"/>
        <v>0.1213009864036257</v>
      </c>
      <c r="S236" s="11">
        <f t="shared" si="31"/>
        <v>0</v>
      </c>
    </row>
    <row r="237" spans="1:19" ht="12" customHeight="1" x14ac:dyDescent="0.25">
      <c r="A237" s="66">
        <v>5</v>
      </c>
      <c r="B237" s="66">
        <v>1656</v>
      </c>
      <c r="C237" s="66">
        <v>1074</v>
      </c>
      <c r="D237" s="67">
        <v>0.16600000000000001</v>
      </c>
      <c r="E237" s="68"/>
      <c r="F237" s="67">
        <v>0.23</v>
      </c>
      <c r="G237" s="67">
        <v>9.6000000000000002E-2</v>
      </c>
      <c r="H237" s="67">
        <v>0.129</v>
      </c>
      <c r="I237" s="67">
        <v>0.183</v>
      </c>
      <c r="J237" s="67">
        <v>2E-3</v>
      </c>
      <c r="K237" s="67">
        <v>0.80600000000000005</v>
      </c>
      <c r="L237" s="15" t="str">
        <f t="shared" si="24"/>
        <v>16561074</v>
      </c>
      <c r="M237" s="14">
        <f t="shared" si="25"/>
        <v>0.20595533498759305</v>
      </c>
      <c r="N237" s="6">
        <f t="shared" si="26"/>
        <v>0</v>
      </c>
      <c r="O237" s="6">
        <f t="shared" si="27"/>
        <v>0.28535980148883372</v>
      </c>
      <c r="P237" s="6">
        <f t="shared" si="28"/>
        <v>0.11910669975186104</v>
      </c>
      <c r="Q237" s="6">
        <f t="shared" si="29"/>
        <v>0.16004962779156326</v>
      </c>
      <c r="R237" s="6">
        <f t="shared" si="30"/>
        <v>0.22704714640198509</v>
      </c>
      <c r="S237" s="11">
        <f t="shared" si="31"/>
        <v>2.4813895781637717E-3</v>
      </c>
    </row>
    <row r="238" spans="1:19" ht="12" customHeight="1" x14ac:dyDescent="0.25">
      <c r="A238" s="66">
        <v>5</v>
      </c>
      <c r="B238" s="66">
        <v>1656</v>
      </c>
      <c r="C238" s="66">
        <v>3075</v>
      </c>
      <c r="D238" s="67">
        <v>4.9000000000000002E-2</v>
      </c>
      <c r="E238" s="67">
        <v>1.2999999999999999E-2</v>
      </c>
      <c r="F238" s="67">
        <v>2.9000000000000001E-2</v>
      </c>
      <c r="G238" s="67">
        <v>5.1999999999999998E-2</v>
      </c>
      <c r="H238" s="67">
        <v>0.11600000000000001</v>
      </c>
      <c r="I238" s="68"/>
      <c r="J238" s="68"/>
      <c r="K238" s="67">
        <v>0.25900000000000001</v>
      </c>
      <c r="L238" s="15" t="str">
        <f t="shared" si="24"/>
        <v>16563075</v>
      </c>
      <c r="M238" s="14">
        <f t="shared" si="25"/>
        <v>0.1891891891891892</v>
      </c>
      <c r="N238" s="6">
        <f t="shared" si="26"/>
        <v>5.019305019305019E-2</v>
      </c>
      <c r="O238" s="6">
        <f t="shared" si="27"/>
        <v>0.11196911196911197</v>
      </c>
      <c r="P238" s="6">
        <f t="shared" si="28"/>
        <v>0.20077220077220076</v>
      </c>
      <c r="Q238" s="6">
        <f t="shared" si="29"/>
        <v>0.44787644787644787</v>
      </c>
      <c r="R238" s="6">
        <f t="shared" si="30"/>
        <v>0</v>
      </c>
      <c r="S238" s="11">
        <f t="shared" si="31"/>
        <v>0</v>
      </c>
    </row>
    <row r="239" spans="1:19" ht="12" customHeight="1" x14ac:dyDescent="0.25">
      <c r="A239" s="66">
        <v>5</v>
      </c>
      <c r="B239" s="66">
        <v>1656</v>
      </c>
      <c r="C239" s="66">
        <v>3595</v>
      </c>
      <c r="D239" s="67">
        <v>0.312</v>
      </c>
      <c r="E239" s="67">
        <v>0.13800000000000001</v>
      </c>
      <c r="F239" s="67">
        <v>0.21199999999999999</v>
      </c>
      <c r="G239" s="67">
        <v>0.123</v>
      </c>
      <c r="H239" s="67">
        <v>0.29099999999999998</v>
      </c>
      <c r="I239" s="67">
        <v>0.17</v>
      </c>
      <c r="J239" s="67">
        <v>0.23699999999999999</v>
      </c>
      <c r="K239" s="67">
        <v>1.482</v>
      </c>
      <c r="L239" s="15" t="str">
        <f t="shared" si="24"/>
        <v>16563595</v>
      </c>
      <c r="M239" s="14">
        <f t="shared" si="25"/>
        <v>0.21052631578947367</v>
      </c>
      <c r="N239" s="6">
        <f t="shared" si="26"/>
        <v>9.3117408906882596E-2</v>
      </c>
      <c r="O239" s="6">
        <f t="shared" si="27"/>
        <v>0.14304993252361672</v>
      </c>
      <c r="P239" s="6">
        <f t="shared" si="28"/>
        <v>8.2995951417004055E-2</v>
      </c>
      <c r="Q239" s="6">
        <f t="shared" si="29"/>
        <v>0.19635627530364372</v>
      </c>
      <c r="R239" s="6">
        <f t="shared" si="30"/>
        <v>0.11470985155195683</v>
      </c>
      <c r="S239" s="11">
        <f t="shared" si="31"/>
        <v>0.15991902834008095</v>
      </c>
    </row>
    <row r="240" spans="1:19" ht="12" customHeight="1" x14ac:dyDescent="0.25">
      <c r="A240" s="66">
        <v>5</v>
      </c>
      <c r="B240" s="66">
        <v>1656</v>
      </c>
      <c r="C240" s="66">
        <v>3873</v>
      </c>
      <c r="D240" s="67">
        <v>3.2000000000000001E-2</v>
      </c>
      <c r="E240" s="67">
        <v>2.1999999999999999E-2</v>
      </c>
      <c r="F240" s="67">
        <v>2.1999999999999999E-2</v>
      </c>
      <c r="G240" s="67">
        <v>3.6999999999999998E-2</v>
      </c>
      <c r="H240" s="67">
        <v>1.7000000000000001E-2</v>
      </c>
      <c r="I240" s="67">
        <v>4.4999999999999998E-2</v>
      </c>
      <c r="J240" s="68"/>
      <c r="K240" s="67">
        <v>0.17499999999999999</v>
      </c>
      <c r="L240" s="15" t="str">
        <f t="shared" si="24"/>
        <v>16563873</v>
      </c>
      <c r="M240" s="14">
        <f t="shared" si="25"/>
        <v>0.18285714285714288</v>
      </c>
      <c r="N240" s="6">
        <f t="shared" si="26"/>
        <v>0.12571428571428572</v>
      </c>
      <c r="O240" s="6">
        <f t="shared" si="27"/>
        <v>0.12571428571428572</v>
      </c>
      <c r="P240" s="6">
        <f t="shared" si="28"/>
        <v>0.21142857142857144</v>
      </c>
      <c r="Q240" s="6">
        <f t="shared" si="29"/>
        <v>9.7142857142857156E-2</v>
      </c>
      <c r="R240" s="6">
        <f t="shared" si="30"/>
        <v>0.25714285714285717</v>
      </c>
      <c r="S240" s="11">
        <f t="shared" si="31"/>
        <v>0</v>
      </c>
    </row>
    <row r="241" spans="1:19" ht="12" customHeight="1" x14ac:dyDescent="0.25">
      <c r="A241" s="66">
        <v>5</v>
      </c>
      <c r="B241" s="66">
        <v>1656</v>
      </c>
      <c r="C241" s="66">
        <v>4329</v>
      </c>
      <c r="D241" s="67">
        <v>3.9E-2</v>
      </c>
      <c r="E241" s="67">
        <v>1.2999999999999999E-2</v>
      </c>
      <c r="F241" s="67">
        <v>4.2000000000000003E-2</v>
      </c>
      <c r="G241" s="68"/>
      <c r="H241" s="68"/>
      <c r="I241" s="68"/>
      <c r="J241" s="68"/>
      <c r="K241" s="67">
        <v>9.4E-2</v>
      </c>
      <c r="L241" s="15" t="str">
        <f t="shared" si="24"/>
        <v>16564329</v>
      </c>
      <c r="M241" s="14">
        <f t="shared" si="25"/>
        <v>0.41489361702127658</v>
      </c>
      <c r="N241" s="6">
        <f t="shared" si="26"/>
        <v>0.13829787234042554</v>
      </c>
      <c r="O241" s="6">
        <f t="shared" si="27"/>
        <v>0.44680851063829791</v>
      </c>
      <c r="P241" s="6">
        <f t="shared" si="28"/>
        <v>0</v>
      </c>
      <c r="Q241" s="6">
        <f t="shared" si="29"/>
        <v>0</v>
      </c>
      <c r="R241" s="6">
        <f t="shared" si="30"/>
        <v>0</v>
      </c>
      <c r="S241" s="11">
        <f t="shared" si="31"/>
        <v>0</v>
      </c>
    </row>
    <row r="242" spans="1:19" ht="12" customHeight="1" x14ac:dyDescent="0.25">
      <c r="A242" s="66">
        <v>5</v>
      </c>
      <c r="B242" s="66">
        <v>1656</v>
      </c>
      <c r="C242" s="66">
        <v>5440</v>
      </c>
      <c r="D242" s="67">
        <v>0.754</v>
      </c>
      <c r="E242" s="67">
        <v>0.67500000000000004</v>
      </c>
      <c r="F242" s="67">
        <v>0.23499999999999999</v>
      </c>
      <c r="G242" s="67">
        <v>0.70099999999999996</v>
      </c>
      <c r="H242" s="67">
        <v>0.46400000000000002</v>
      </c>
      <c r="I242" s="67">
        <v>0.89500000000000002</v>
      </c>
      <c r="J242" s="67">
        <v>0.05</v>
      </c>
      <c r="K242" s="67">
        <v>3.7749999999999999</v>
      </c>
      <c r="L242" s="15" t="str">
        <f t="shared" si="24"/>
        <v>16565440</v>
      </c>
      <c r="M242" s="14">
        <f t="shared" si="25"/>
        <v>0.19973509933774836</v>
      </c>
      <c r="N242" s="6">
        <f t="shared" si="26"/>
        <v>0.17880794701986757</v>
      </c>
      <c r="O242" s="6">
        <f t="shared" si="27"/>
        <v>6.225165562913907E-2</v>
      </c>
      <c r="P242" s="6">
        <f t="shared" si="28"/>
        <v>0.1856953642384106</v>
      </c>
      <c r="Q242" s="6">
        <f t="shared" si="29"/>
        <v>0.12291390728476823</v>
      </c>
      <c r="R242" s="6">
        <f t="shared" si="30"/>
        <v>0.23708609271523179</v>
      </c>
      <c r="S242" s="11">
        <f t="shared" si="31"/>
        <v>1.3245033112582783E-2</v>
      </c>
    </row>
    <row r="243" spans="1:19" ht="12" customHeight="1" x14ac:dyDescent="0.25">
      <c r="A243" s="66">
        <v>5</v>
      </c>
      <c r="B243" s="66">
        <v>1656</v>
      </c>
      <c r="C243" s="66">
        <v>5917</v>
      </c>
      <c r="D243" s="67">
        <v>0.71899999999999997</v>
      </c>
      <c r="E243" s="67">
        <v>0.70099999999999996</v>
      </c>
      <c r="F243" s="67">
        <v>0.95299999999999996</v>
      </c>
      <c r="G243" s="67">
        <v>0.28899999999999998</v>
      </c>
      <c r="H243" s="67">
        <v>0.89900000000000002</v>
      </c>
      <c r="I243" s="67">
        <v>0.499</v>
      </c>
      <c r="J243" s="68"/>
      <c r="K243" s="67">
        <v>4.0590000000000002</v>
      </c>
      <c r="L243" s="15" t="str">
        <f t="shared" si="24"/>
        <v>16565917</v>
      </c>
      <c r="M243" s="14">
        <f t="shared" si="25"/>
        <v>0.17713722591771372</v>
      </c>
      <c r="N243" s="6">
        <f t="shared" si="26"/>
        <v>0.17270263611727024</v>
      </c>
      <c r="O243" s="6">
        <f t="shared" si="27"/>
        <v>0.23478689332347866</v>
      </c>
      <c r="P243" s="6">
        <f t="shared" si="28"/>
        <v>7.1199802907119969E-2</v>
      </c>
      <c r="Q243" s="6">
        <f t="shared" si="29"/>
        <v>0.22148312392214831</v>
      </c>
      <c r="R243" s="6">
        <f t="shared" si="30"/>
        <v>0.12293668391229366</v>
      </c>
      <c r="S243" s="11">
        <f t="shared" si="31"/>
        <v>0</v>
      </c>
    </row>
    <row r="244" spans="1:19" ht="12" customHeight="1" x14ac:dyDescent="0.25">
      <c r="A244" s="66">
        <v>5</v>
      </c>
      <c r="B244" s="66">
        <v>2394</v>
      </c>
      <c r="C244" s="66">
        <v>1074</v>
      </c>
      <c r="D244" s="67">
        <v>0.23699999999999999</v>
      </c>
      <c r="E244" s="68"/>
      <c r="F244" s="67">
        <v>0.23699999999999999</v>
      </c>
      <c r="G244" s="67">
        <v>0.22500000000000001</v>
      </c>
      <c r="H244" s="67">
        <v>0.18</v>
      </c>
      <c r="I244" s="67">
        <v>0.309</v>
      </c>
      <c r="J244" s="67">
        <v>8.9999999999999993E-3</v>
      </c>
      <c r="K244" s="67">
        <v>1.1970000000000001</v>
      </c>
      <c r="L244" s="15" t="str">
        <f t="shared" si="24"/>
        <v>23941074</v>
      </c>
      <c r="M244" s="14">
        <f t="shared" si="25"/>
        <v>0.19799498746867167</v>
      </c>
      <c r="N244" s="6">
        <f t="shared" si="26"/>
        <v>0</v>
      </c>
      <c r="O244" s="6">
        <f t="shared" si="27"/>
        <v>0.19799498746867167</v>
      </c>
      <c r="P244" s="6">
        <f t="shared" si="28"/>
        <v>0.18796992481203006</v>
      </c>
      <c r="Q244" s="6">
        <f t="shared" si="29"/>
        <v>0.15037593984962405</v>
      </c>
      <c r="R244" s="6">
        <f t="shared" si="30"/>
        <v>0.25814536340852129</v>
      </c>
      <c r="S244" s="11">
        <f t="shared" si="31"/>
        <v>7.5187969924812017E-3</v>
      </c>
    </row>
    <row r="245" spans="1:19" ht="12" customHeight="1" x14ac:dyDescent="0.25">
      <c r="A245" s="66">
        <v>5</v>
      </c>
      <c r="B245" s="66">
        <v>2394</v>
      </c>
      <c r="C245" s="66">
        <v>1110</v>
      </c>
      <c r="D245" s="68"/>
      <c r="E245" s="67">
        <v>1.32</v>
      </c>
      <c r="F245" s="68"/>
      <c r="G245" s="67">
        <v>2.0099999999999998</v>
      </c>
      <c r="H245" s="68"/>
      <c r="I245" s="68"/>
      <c r="J245" s="67">
        <v>1.44</v>
      </c>
      <c r="K245" s="67">
        <v>4.7699999999999996</v>
      </c>
      <c r="L245" s="15" t="str">
        <f t="shared" si="24"/>
        <v>23941110</v>
      </c>
      <c r="M245" s="14">
        <f t="shared" si="25"/>
        <v>0</v>
      </c>
      <c r="N245" s="6">
        <f t="shared" si="26"/>
        <v>0.27672955974842772</v>
      </c>
      <c r="O245" s="6">
        <f t="shared" si="27"/>
        <v>0</v>
      </c>
      <c r="P245" s="6">
        <f t="shared" si="28"/>
        <v>0.42138364779874216</v>
      </c>
      <c r="Q245" s="6">
        <f t="shared" si="29"/>
        <v>0</v>
      </c>
      <c r="R245" s="6">
        <f t="shared" si="30"/>
        <v>0</v>
      </c>
      <c r="S245" s="11">
        <f t="shared" si="31"/>
        <v>0.30188679245283018</v>
      </c>
    </row>
    <row r="246" spans="1:19" ht="12" customHeight="1" x14ac:dyDescent="0.25">
      <c r="A246" s="66">
        <v>5</v>
      </c>
      <c r="B246" s="66">
        <v>2394</v>
      </c>
      <c r="C246" s="66">
        <v>2882</v>
      </c>
      <c r="D246" s="67">
        <v>0.315</v>
      </c>
      <c r="E246" s="68"/>
      <c r="F246" s="67">
        <v>0.27300000000000002</v>
      </c>
      <c r="G246" s="67">
        <v>0.93</v>
      </c>
      <c r="H246" s="67">
        <v>0.255</v>
      </c>
      <c r="I246" s="67">
        <v>0.09</v>
      </c>
      <c r="J246" s="67">
        <v>0.23400000000000001</v>
      </c>
      <c r="K246" s="67">
        <v>2.097</v>
      </c>
      <c r="L246" s="15" t="str">
        <f t="shared" si="24"/>
        <v>23942882</v>
      </c>
      <c r="M246" s="14">
        <f t="shared" si="25"/>
        <v>0.15021459227467812</v>
      </c>
      <c r="N246" s="6">
        <f t="shared" si="26"/>
        <v>0</v>
      </c>
      <c r="O246" s="6">
        <f t="shared" si="27"/>
        <v>0.1301859799713877</v>
      </c>
      <c r="P246" s="6">
        <f t="shared" si="28"/>
        <v>0.44349070100143062</v>
      </c>
      <c r="Q246" s="6">
        <f t="shared" si="29"/>
        <v>0.12160228898426324</v>
      </c>
      <c r="R246" s="6">
        <f t="shared" si="30"/>
        <v>4.2918454935622317E-2</v>
      </c>
      <c r="S246" s="11">
        <f t="shared" si="31"/>
        <v>0.11158798283261803</v>
      </c>
    </row>
    <row r="247" spans="1:19" ht="12" customHeight="1" x14ac:dyDescent="0.25">
      <c r="A247" s="66">
        <v>5</v>
      </c>
      <c r="B247" s="66">
        <v>2394</v>
      </c>
      <c r="C247" s="66">
        <v>4329</v>
      </c>
      <c r="D247" s="68"/>
      <c r="E247" s="67">
        <v>19.071000000000002</v>
      </c>
      <c r="F247" s="67">
        <v>1.794</v>
      </c>
      <c r="G247" s="67">
        <v>13.449</v>
      </c>
      <c r="H247" s="67">
        <v>0.86099999999999999</v>
      </c>
      <c r="I247" s="67">
        <v>0.32100000000000001</v>
      </c>
      <c r="J247" s="67">
        <v>9.9420000000000002</v>
      </c>
      <c r="K247" s="67">
        <v>45.438000000000002</v>
      </c>
      <c r="L247" s="15" t="str">
        <f t="shared" si="24"/>
        <v>23944329</v>
      </c>
      <c r="M247" s="14">
        <f t="shared" si="25"/>
        <v>0</v>
      </c>
      <c r="N247" s="6">
        <f t="shared" si="26"/>
        <v>0.41971477617852898</v>
      </c>
      <c r="O247" s="6">
        <f t="shared" si="27"/>
        <v>3.9482371583256307E-2</v>
      </c>
      <c r="P247" s="6">
        <f t="shared" si="28"/>
        <v>0.29598573880892642</v>
      </c>
      <c r="Q247" s="6">
        <f t="shared" si="29"/>
        <v>1.894889739865311E-2</v>
      </c>
      <c r="R247" s="6">
        <f t="shared" si="30"/>
        <v>7.064571504027466E-3</v>
      </c>
      <c r="S247" s="11">
        <f t="shared" si="31"/>
        <v>0.21880364452660767</v>
      </c>
    </row>
    <row r="248" spans="1:19" ht="12" customHeight="1" x14ac:dyDescent="0.25">
      <c r="A248" s="66">
        <v>5</v>
      </c>
      <c r="B248" s="66">
        <v>2394</v>
      </c>
      <c r="C248" s="66">
        <v>5917</v>
      </c>
      <c r="D248" s="67">
        <v>0.20699999999999999</v>
      </c>
      <c r="E248" s="67">
        <v>1.488</v>
      </c>
      <c r="F248" s="67">
        <v>0.61499999999999999</v>
      </c>
      <c r="G248" s="67">
        <v>0.97199999999999998</v>
      </c>
      <c r="H248" s="67">
        <v>0.97499999999999998</v>
      </c>
      <c r="I248" s="67">
        <v>0.58499999999999996</v>
      </c>
      <c r="J248" s="68"/>
      <c r="K248" s="67">
        <v>4.8419999999999996</v>
      </c>
      <c r="L248" s="15" t="str">
        <f t="shared" si="24"/>
        <v>23945917</v>
      </c>
      <c r="M248" s="14">
        <f t="shared" si="25"/>
        <v>4.2750929368029739E-2</v>
      </c>
      <c r="N248" s="6">
        <f t="shared" si="26"/>
        <v>0.30731102850061959</v>
      </c>
      <c r="O248" s="6">
        <f t="shared" si="27"/>
        <v>0.12701363073110286</v>
      </c>
      <c r="P248" s="6">
        <f t="shared" si="28"/>
        <v>0.20074349442379183</v>
      </c>
      <c r="Q248" s="6">
        <f t="shared" si="29"/>
        <v>0.20136307311028501</v>
      </c>
      <c r="R248" s="6">
        <f t="shared" si="30"/>
        <v>0.120817843866171</v>
      </c>
      <c r="S248" s="11">
        <f t="shared" si="31"/>
        <v>0</v>
      </c>
    </row>
    <row r="249" spans="1:19" ht="12" customHeight="1" x14ac:dyDescent="0.25">
      <c r="A249" s="66">
        <v>5</v>
      </c>
      <c r="B249" s="66">
        <v>2395</v>
      </c>
      <c r="C249" s="66">
        <v>1074</v>
      </c>
      <c r="D249" s="67">
        <v>0.41699999999999998</v>
      </c>
      <c r="E249" s="68"/>
      <c r="F249" s="67">
        <v>0.55200000000000005</v>
      </c>
      <c r="G249" s="67">
        <v>0.38100000000000001</v>
      </c>
      <c r="H249" s="67">
        <v>0.52800000000000002</v>
      </c>
      <c r="I249" s="67">
        <v>0.47099999999999997</v>
      </c>
      <c r="J249" s="67">
        <v>6.0000000000000001E-3</v>
      </c>
      <c r="K249" s="67">
        <v>2.355</v>
      </c>
      <c r="L249" s="15" t="str">
        <f t="shared" si="24"/>
        <v>23951074</v>
      </c>
      <c r="M249" s="14">
        <f t="shared" si="25"/>
        <v>0.1770700636942675</v>
      </c>
      <c r="N249" s="6">
        <f t="shared" si="26"/>
        <v>0</v>
      </c>
      <c r="O249" s="6">
        <f t="shared" si="27"/>
        <v>0.23439490445859876</v>
      </c>
      <c r="P249" s="6">
        <f t="shared" si="28"/>
        <v>0.16178343949044585</v>
      </c>
      <c r="Q249" s="6">
        <f t="shared" si="29"/>
        <v>0.22420382165605096</v>
      </c>
      <c r="R249" s="6">
        <f t="shared" si="30"/>
        <v>0.19999999999999998</v>
      </c>
      <c r="S249" s="11">
        <f t="shared" si="31"/>
        <v>2.5477707006369425E-3</v>
      </c>
    </row>
    <row r="250" spans="1:19" ht="12" customHeight="1" x14ac:dyDescent="0.25">
      <c r="A250" s="66">
        <v>5</v>
      </c>
      <c r="B250" s="66">
        <v>2395</v>
      </c>
      <c r="C250" s="66">
        <v>5917</v>
      </c>
      <c r="D250" s="67">
        <v>6.3E-2</v>
      </c>
      <c r="E250" s="67">
        <v>2.133</v>
      </c>
      <c r="F250" s="67">
        <v>0.312</v>
      </c>
      <c r="G250" s="67">
        <v>0.96299999999999997</v>
      </c>
      <c r="H250" s="67">
        <v>1.5209999999999999</v>
      </c>
      <c r="I250" s="67">
        <v>0.21299999999999999</v>
      </c>
      <c r="J250" s="68"/>
      <c r="K250" s="67">
        <v>5.2050000000000001</v>
      </c>
      <c r="L250" s="15" t="str">
        <f t="shared" si="24"/>
        <v>23955917</v>
      </c>
      <c r="M250" s="14">
        <f t="shared" si="25"/>
        <v>1.2103746397694525E-2</v>
      </c>
      <c r="N250" s="6">
        <f t="shared" si="26"/>
        <v>0.40979827089337173</v>
      </c>
      <c r="O250" s="6">
        <f t="shared" si="27"/>
        <v>5.9942363112391928E-2</v>
      </c>
      <c r="P250" s="6">
        <f t="shared" si="28"/>
        <v>0.18501440922190202</v>
      </c>
      <c r="Q250" s="6">
        <f t="shared" si="29"/>
        <v>0.29221902017291063</v>
      </c>
      <c r="R250" s="6">
        <f t="shared" si="30"/>
        <v>4.0922190201729103E-2</v>
      </c>
      <c r="S250" s="11">
        <f t="shared" si="31"/>
        <v>0</v>
      </c>
    </row>
    <row r="251" spans="1:19" ht="12" customHeight="1" x14ac:dyDescent="0.25">
      <c r="A251" s="66">
        <v>5</v>
      </c>
      <c r="B251" s="66">
        <v>2396</v>
      </c>
      <c r="C251" s="66">
        <v>1074</v>
      </c>
      <c r="D251" s="67">
        <v>0.19500000000000001</v>
      </c>
      <c r="E251" s="68"/>
      <c r="F251" s="67">
        <v>0.183</v>
      </c>
      <c r="G251" s="67">
        <v>0.20100000000000001</v>
      </c>
      <c r="H251" s="67">
        <v>0.159</v>
      </c>
      <c r="I251" s="67">
        <v>0.27900000000000003</v>
      </c>
      <c r="J251" s="67">
        <v>1.7999999999999999E-2</v>
      </c>
      <c r="K251" s="67">
        <v>1.0349999999999999</v>
      </c>
      <c r="L251" s="15" t="str">
        <f t="shared" si="24"/>
        <v>23961074</v>
      </c>
      <c r="M251" s="14">
        <f t="shared" si="25"/>
        <v>0.18840579710144931</v>
      </c>
      <c r="N251" s="6">
        <f t="shared" si="26"/>
        <v>0</v>
      </c>
      <c r="O251" s="6">
        <f t="shared" si="27"/>
        <v>0.17681159420289855</v>
      </c>
      <c r="P251" s="6">
        <f t="shared" si="28"/>
        <v>0.19420289855072467</v>
      </c>
      <c r="Q251" s="6">
        <f t="shared" si="29"/>
        <v>0.15362318840579711</v>
      </c>
      <c r="R251" s="6">
        <f t="shared" si="30"/>
        <v>0.2695652173913044</v>
      </c>
      <c r="S251" s="11">
        <f t="shared" si="31"/>
        <v>1.7391304347826087E-2</v>
      </c>
    </row>
    <row r="252" spans="1:19" ht="12" customHeight="1" x14ac:dyDescent="0.25">
      <c r="A252" s="66">
        <v>5</v>
      </c>
      <c r="B252" s="66">
        <v>2396</v>
      </c>
      <c r="C252" s="66">
        <v>1110</v>
      </c>
      <c r="D252" s="68"/>
      <c r="E252" s="67">
        <v>0.84</v>
      </c>
      <c r="F252" s="68"/>
      <c r="G252" s="67">
        <v>1.1399999999999999</v>
      </c>
      <c r="H252" s="68"/>
      <c r="I252" s="68"/>
      <c r="J252" s="67">
        <v>0.96</v>
      </c>
      <c r="K252" s="67">
        <v>2.94</v>
      </c>
      <c r="L252" s="15" t="str">
        <f t="shared" si="24"/>
        <v>23961110</v>
      </c>
      <c r="M252" s="14">
        <f t="shared" si="25"/>
        <v>0</v>
      </c>
      <c r="N252" s="6">
        <f t="shared" si="26"/>
        <v>0.2857142857142857</v>
      </c>
      <c r="O252" s="6">
        <f t="shared" si="27"/>
        <v>0</v>
      </c>
      <c r="P252" s="6">
        <f t="shared" si="28"/>
        <v>0.38775510204081631</v>
      </c>
      <c r="Q252" s="6">
        <f t="shared" si="29"/>
        <v>0</v>
      </c>
      <c r="R252" s="6">
        <f t="shared" si="30"/>
        <v>0</v>
      </c>
      <c r="S252" s="11">
        <f t="shared" si="31"/>
        <v>0.32653061224489793</v>
      </c>
    </row>
    <row r="253" spans="1:19" ht="12" customHeight="1" x14ac:dyDescent="0.25">
      <c r="A253" s="66">
        <v>5</v>
      </c>
      <c r="B253" s="66">
        <v>2396</v>
      </c>
      <c r="C253" s="66">
        <v>2882</v>
      </c>
      <c r="D253" s="67">
        <v>0.66</v>
      </c>
      <c r="E253" s="68"/>
      <c r="F253" s="67">
        <v>0.45</v>
      </c>
      <c r="G253" s="67">
        <v>2.0550000000000002</v>
      </c>
      <c r="H253" s="67">
        <v>0.46200000000000002</v>
      </c>
      <c r="I253" s="67">
        <v>0.19500000000000001</v>
      </c>
      <c r="J253" s="67">
        <v>0.40799999999999997</v>
      </c>
      <c r="K253" s="67">
        <v>4.2300000000000004</v>
      </c>
      <c r="L253" s="15" t="str">
        <f t="shared" si="24"/>
        <v>23962882</v>
      </c>
      <c r="M253" s="14">
        <f t="shared" si="25"/>
        <v>0.15602836879432624</v>
      </c>
      <c r="N253" s="6">
        <f t="shared" si="26"/>
        <v>0</v>
      </c>
      <c r="O253" s="6">
        <f t="shared" si="27"/>
        <v>0.10638297872340424</v>
      </c>
      <c r="P253" s="6">
        <f t="shared" si="28"/>
        <v>0.48581560283687941</v>
      </c>
      <c r="Q253" s="6">
        <f t="shared" si="29"/>
        <v>0.10921985815602836</v>
      </c>
      <c r="R253" s="6">
        <f t="shared" si="30"/>
        <v>4.6099290780141841E-2</v>
      </c>
      <c r="S253" s="11">
        <f t="shared" si="31"/>
        <v>9.6453900709219845E-2</v>
      </c>
    </row>
    <row r="254" spans="1:19" ht="12" customHeight="1" x14ac:dyDescent="0.25">
      <c r="A254" s="66">
        <v>5</v>
      </c>
      <c r="B254" s="66">
        <v>2396</v>
      </c>
      <c r="C254" s="66">
        <v>4329</v>
      </c>
      <c r="D254" s="68"/>
      <c r="E254" s="67">
        <v>4.8360000000000003</v>
      </c>
      <c r="F254" s="67">
        <v>0.432</v>
      </c>
      <c r="G254" s="67">
        <v>3.9689999999999999</v>
      </c>
      <c r="H254" s="67">
        <v>5.0999999999999997E-2</v>
      </c>
      <c r="I254" s="67">
        <v>6.3E-2</v>
      </c>
      <c r="J254" s="67">
        <v>2.2919999999999998</v>
      </c>
      <c r="K254" s="67">
        <v>11.643000000000001</v>
      </c>
      <c r="L254" s="15" t="str">
        <f t="shared" si="24"/>
        <v>23964329</v>
      </c>
      <c r="M254" s="14">
        <f t="shared" si="25"/>
        <v>0</v>
      </c>
      <c r="N254" s="6">
        <f t="shared" si="26"/>
        <v>0.41535686678691058</v>
      </c>
      <c r="O254" s="6">
        <f t="shared" si="27"/>
        <v>3.7103839216696723E-2</v>
      </c>
      <c r="P254" s="6">
        <f t="shared" si="28"/>
        <v>0.34089152280340113</v>
      </c>
      <c r="Q254" s="6">
        <f t="shared" si="29"/>
        <v>4.3803143519711412E-3</v>
      </c>
      <c r="R254" s="6">
        <f t="shared" si="30"/>
        <v>5.4109765524349394E-3</v>
      </c>
      <c r="S254" s="11">
        <f t="shared" si="31"/>
        <v>0.19685648028858538</v>
      </c>
    </row>
    <row r="255" spans="1:19" ht="12" customHeight="1" x14ac:dyDescent="0.25">
      <c r="A255" s="66">
        <v>5</v>
      </c>
      <c r="B255" s="66">
        <v>2396</v>
      </c>
      <c r="C255" s="66">
        <v>5917</v>
      </c>
      <c r="D255" s="67">
        <v>0.14699999999999999</v>
      </c>
      <c r="E255" s="67">
        <v>1.236</v>
      </c>
      <c r="F255" s="67">
        <v>0.45600000000000002</v>
      </c>
      <c r="G255" s="67">
        <v>0.86399999999999999</v>
      </c>
      <c r="H255" s="67">
        <v>0.92400000000000004</v>
      </c>
      <c r="I255" s="67">
        <v>0.45600000000000002</v>
      </c>
      <c r="J255" s="68"/>
      <c r="K255" s="67">
        <v>4.0830000000000002</v>
      </c>
      <c r="L255" s="15" t="str">
        <f t="shared" si="24"/>
        <v>23965917</v>
      </c>
      <c r="M255" s="14">
        <f t="shared" si="25"/>
        <v>3.6002939015429829E-2</v>
      </c>
      <c r="N255" s="6">
        <f t="shared" si="26"/>
        <v>0.30271858927259365</v>
      </c>
      <c r="O255" s="6">
        <f t="shared" si="27"/>
        <v>0.11168258633357825</v>
      </c>
      <c r="P255" s="6">
        <f t="shared" si="28"/>
        <v>0.21160911094783247</v>
      </c>
      <c r="Q255" s="6">
        <f t="shared" si="29"/>
        <v>0.22630418809698752</v>
      </c>
      <c r="R255" s="6">
        <f t="shared" si="30"/>
        <v>0.11168258633357825</v>
      </c>
      <c r="S255" s="11">
        <f t="shared" si="31"/>
        <v>0</v>
      </c>
    </row>
    <row r="256" spans="1:19" ht="12" customHeight="1" x14ac:dyDescent="0.25">
      <c r="A256" s="66">
        <v>5</v>
      </c>
      <c r="B256" s="66">
        <v>2397</v>
      </c>
      <c r="C256" s="66">
        <v>1074</v>
      </c>
      <c r="D256" s="67">
        <v>0.375</v>
      </c>
      <c r="E256" s="68"/>
      <c r="F256" s="67">
        <v>0.29099999999999998</v>
      </c>
      <c r="G256" s="67">
        <v>0.29399999999999998</v>
      </c>
      <c r="H256" s="67">
        <v>0.28799999999999998</v>
      </c>
      <c r="I256" s="67">
        <v>0.39600000000000002</v>
      </c>
      <c r="J256" s="67">
        <v>2.1000000000000001E-2</v>
      </c>
      <c r="K256" s="67">
        <v>1.665</v>
      </c>
      <c r="L256" s="15" t="str">
        <f t="shared" si="24"/>
        <v>23971074</v>
      </c>
      <c r="M256" s="14">
        <f t="shared" si="25"/>
        <v>0.22522522522522523</v>
      </c>
      <c r="N256" s="6">
        <f t="shared" si="26"/>
        <v>0</v>
      </c>
      <c r="O256" s="6">
        <f t="shared" si="27"/>
        <v>0.17477477477477477</v>
      </c>
      <c r="P256" s="6">
        <f t="shared" si="28"/>
        <v>0.17657657657657655</v>
      </c>
      <c r="Q256" s="6">
        <f t="shared" si="29"/>
        <v>0.17297297297297295</v>
      </c>
      <c r="R256" s="6">
        <f t="shared" si="30"/>
        <v>0.23783783783783785</v>
      </c>
      <c r="S256" s="11">
        <f t="shared" si="31"/>
        <v>1.2612612612612614E-2</v>
      </c>
    </row>
    <row r="257" spans="1:19" ht="12" customHeight="1" x14ac:dyDescent="0.25">
      <c r="A257" s="66">
        <v>5</v>
      </c>
      <c r="B257" s="66">
        <v>2397</v>
      </c>
      <c r="C257" s="66">
        <v>1110</v>
      </c>
      <c r="D257" s="68"/>
      <c r="E257" s="67">
        <v>1.92</v>
      </c>
      <c r="F257" s="68"/>
      <c r="G257" s="67">
        <v>2.16</v>
      </c>
      <c r="H257" s="68"/>
      <c r="I257" s="68"/>
      <c r="J257" s="67">
        <v>2.16</v>
      </c>
      <c r="K257" s="67">
        <v>6.24</v>
      </c>
      <c r="L257" s="15" t="str">
        <f t="shared" si="24"/>
        <v>23971110</v>
      </c>
      <c r="M257" s="14">
        <f t="shared" si="25"/>
        <v>0</v>
      </c>
      <c r="N257" s="6">
        <f t="shared" si="26"/>
        <v>0.30769230769230765</v>
      </c>
      <c r="O257" s="6">
        <f t="shared" si="27"/>
        <v>0</v>
      </c>
      <c r="P257" s="6">
        <f t="shared" si="28"/>
        <v>0.34615384615384615</v>
      </c>
      <c r="Q257" s="6">
        <f t="shared" si="29"/>
        <v>0</v>
      </c>
      <c r="R257" s="6">
        <f t="shared" si="30"/>
        <v>0</v>
      </c>
      <c r="S257" s="11">
        <f t="shared" si="31"/>
        <v>0.34615384615384615</v>
      </c>
    </row>
    <row r="258" spans="1:19" ht="12" customHeight="1" x14ac:dyDescent="0.25">
      <c r="A258" s="66">
        <v>5</v>
      </c>
      <c r="B258" s="66">
        <v>2397</v>
      </c>
      <c r="C258" s="66">
        <v>2040</v>
      </c>
      <c r="D258" s="68"/>
      <c r="E258" s="68"/>
      <c r="F258" s="68"/>
      <c r="G258" s="67">
        <v>0.17699999999999999</v>
      </c>
      <c r="H258" s="67">
        <v>0.15</v>
      </c>
      <c r="I258" s="68"/>
      <c r="J258" s="68"/>
      <c r="K258" s="67">
        <v>0.32700000000000001</v>
      </c>
      <c r="L258" s="15" t="str">
        <f t="shared" si="24"/>
        <v>23972040</v>
      </c>
      <c r="M258" s="14">
        <f t="shared" si="25"/>
        <v>0</v>
      </c>
      <c r="N258" s="6">
        <f t="shared" si="26"/>
        <v>0</v>
      </c>
      <c r="O258" s="6">
        <f t="shared" si="27"/>
        <v>0</v>
      </c>
      <c r="P258" s="6">
        <f t="shared" si="28"/>
        <v>0.54128440366972475</v>
      </c>
      <c r="Q258" s="6">
        <f t="shared" si="29"/>
        <v>0.4587155963302752</v>
      </c>
      <c r="R258" s="6">
        <f t="shared" si="30"/>
        <v>0</v>
      </c>
      <c r="S258" s="11">
        <f t="shared" si="31"/>
        <v>0</v>
      </c>
    </row>
    <row r="259" spans="1:19" ht="12" customHeight="1" x14ac:dyDescent="0.25">
      <c r="A259" s="66">
        <v>5</v>
      </c>
      <c r="B259" s="66">
        <v>2397</v>
      </c>
      <c r="C259" s="66">
        <v>2882</v>
      </c>
      <c r="D259" s="67">
        <v>0.66</v>
      </c>
      <c r="E259" s="68"/>
      <c r="F259" s="67">
        <v>0.40500000000000003</v>
      </c>
      <c r="G259" s="67">
        <v>2.2349999999999999</v>
      </c>
      <c r="H259" s="67">
        <v>0.55500000000000005</v>
      </c>
      <c r="I259" s="67">
        <v>0.255</v>
      </c>
      <c r="J259" s="67">
        <v>0.49199999999999999</v>
      </c>
      <c r="K259" s="67">
        <v>4.6020000000000003</v>
      </c>
      <c r="L259" s="15" t="str">
        <f t="shared" si="24"/>
        <v>23972882</v>
      </c>
      <c r="M259" s="14">
        <f t="shared" si="25"/>
        <v>0.14341590612777053</v>
      </c>
      <c r="N259" s="6">
        <f t="shared" si="26"/>
        <v>0</v>
      </c>
      <c r="O259" s="6">
        <f t="shared" si="27"/>
        <v>8.8005215123859185E-2</v>
      </c>
      <c r="P259" s="6">
        <f t="shared" si="28"/>
        <v>0.48565840938722288</v>
      </c>
      <c r="Q259" s="6">
        <f t="shared" si="29"/>
        <v>0.12059973924380704</v>
      </c>
      <c r="R259" s="6">
        <f t="shared" si="30"/>
        <v>5.5410691003911342E-2</v>
      </c>
      <c r="S259" s="11">
        <f t="shared" si="31"/>
        <v>0.10691003911342893</v>
      </c>
    </row>
    <row r="260" spans="1:19" ht="12" customHeight="1" x14ac:dyDescent="0.25">
      <c r="A260" s="66">
        <v>5</v>
      </c>
      <c r="B260" s="66">
        <v>2397</v>
      </c>
      <c r="C260" s="66">
        <v>4329</v>
      </c>
      <c r="D260" s="68"/>
      <c r="E260" s="67">
        <v>18.759</v>
      </c>
      <c r="F260" s="67">
        <v>2.34</v>
      </c>
      <c r="G260" s="67">
        <v>14.457000000000001</v>
      </c>
      <c r="H260" s="67">
        <v>0.80100000000000005</v>
      </c>
      <c r="I260" s="67">
        <v>0.85799999999999998</v>
      </c>
      <c r="J260" s="67">
        <v>10.914</v>
      </c>
      <c r="K260" s="67">
        <v>48.128999999999998</v>
      </c>
      <c r="L260" s="15" t="str">
        <f t="shared" ref="L260:L323" si="32">CONCATENATE(B260,C260)</f>
        <v>23974329</v>
      </c>
      <c r="M260" s="14">
        <f t="shared" ref="M260:M323" si="33">D260/K260</f>
        <v>0</v>
      </c>
      <c r="N260" s="6">
        <f t="shared" ref="N260:N323" si="34">E260/K260</f>
        <v>0.38976500654491059</v>
      </c>
      <c r="O260" s="6">
        <f t="shared" ref="O260:O323" si="35">F260/K260</f>
        <v>4.8619335535747675E-2</v>
      </c>
      <c r="P260" s="6">
        <f t="shared" ref="P260:P323" si="36">G260/K260</f>
        <v>0.30038022813688214</v>
      </c>
      <c r="Q260" s="6">
        <f t="shared" ref="Q260:Q323" si="37">H260/K260</f>
        <v>1.6642772548775168E-2</v>
      </c>
      <c r="R260" s="6">
        <f t="shared" ref="R260:R323" si="38">I260/K260</f>
        <v>1.7827089696440816E-2</v>
      </c>
      <c r="S260" s="11">
        <f t="shared" ref="S260:S323" si="39">J260/K260</f>
        <v>0.22676556753724367</v>
      </c>
    </row>
    <row r="261" spans="1:19" ht="12" customHeight="1" x14ac:dyDescent="0.25">
      <c r="A261" s="66">
        <v>5</v>
      </c>
      <c r="B261" s="66">
        <v>2397</v>
      </c>
      <c r="C261" s="66">
        <v>5440</v>
      </c>
      <c r="D261" s="67">
        <v>2.7240000000000002</v>
      </c>
      <c r="E261" s="67">
        <v>2.919</v>
      </c>
      <c r="F261" s="67">
        <v>1.7370000000000001</v>
      </c>
      <c r="G261" s="67">
        <v>2.5139999999999998</v>
      </c>
      <c r="H261" s="67">
        <v>3.1379999999999999</v>
      </c>
      <c r="I261" s="67">
        <v>3.0419999999999998</v>
      </c>
      <c r="J261" s="67">
        <v>1.401</v>
      </c>
      <c r="K261" s="67">
        <v>17.475000000000001</v>
      </c>
      <c r="L261" s="15" t="str">
        <f t="shared" si="32"/>
        <v>23975440</v>
      </c>
      <c r="M261" s="14">
        <f t="shared" si="33"/>
        <v>0.15587982832618025</v>
      </c>
      <c r="N261" s="6">
        <f t="shared" si="34"/>
        <v>0.16703862660944205</v>
      </c>
      <c r="O261" s="6">
        <f t="shared" si="35"/>
        <v>9.9399141630901286E-2</v>
      </c>
      <c r="P261" s="6">
        <f t="shared" si="36"/>
        <v>0.14386266094420599</v>
      </c>
      <c r="Q261" s="6">
        <f t="shared" si="37"/>
        <v>0.17957081545064377</v>
      </c>
      <c r="R261" s="6">
        <f t="shared" si="38"/>
        <v>0.17407725321888409</v>
      </c>
      <c r="S261" s="11">
        <f t="shared" si="39"/>
        <v>8.0171673819742481E-2</v>
      </c>
    </row>
    <row r="262" spans="1:19" ht="12" customHeight="1" x14ac:dyDescent="0.25">
      <c r="A262" s="66">
        <v>5</v>
      </c>
      <c r="B262" s="66">
        <v>2397</v>
      </c>
      <c r="C262" s="66">
        <v>5917</v>
      </c>
      <c r="D262" s="67">
        <v>3.8879999999999999</v>
      </c>
      <c r="E262" s="67">
        <v>1.3380000000000001</v>
      </c>
      <c r="F262" s="67">
        <v>2.226</v>
      </c>
      <c r="G262" s="67">
        <v>2.988</v>
      </c>
      <c r="H262" s="67">
        <v>6.8879999999999999</v>
      </c>
      <c r="I262" s="67">
        <v>2.3490000000000002</v>
      </c>
      <c r="J262" s="68"/>
      <c r="K262" s="67">
        <v>19.677</v>
      </c>
      <c r="L262" s="15" t="str">
        <f t="shared" si="32"/>
        <v>23975917</v>
      </c>
      <c r="M262" s="14">
        <f t="shared" si="33"/>
        <v>0.19759109620368959</v>
      </c>
      <c r="N262" s="6">
        <f t="shared" si="34"/>
        <v>6.7998170452812937E-2</v>
      </c>
      <c r="O262" s="6">
        <f t="shared" si="35"/>
        <v>0.11312700106723586</v>
      </c>
      <c r="P262" s="6">
        <f t="shared" si="36"/>
        <v>0.15185241652690959</v>
      </c>
      <c r="Q262" s="6">
        <f t="shared" si="37"/>
        <v>0.35005336179295626</v>
      </c>
      <c r="R262" s="6">
        <f t="shared" si="38"/>
        <v>0.1193779539563958</v>
      </c>
      <c r="S262" s="11">
        <f t="shared" si="39"/>
        <v>0</v>
      </c>
    </row>
    <row r="263" spans="1:19" ht="12" customHeight="1" x14ac:dyDescent="0.25">
      <c r="A263" s="66">
        <v>5</v>
      </c>
      <c r="B263" s="66">
        <v>2398</v>
      </c>
      <c r="C263" s="66">
        <v>1074</v>
      </c>
      <c r="D263" s="67">
        <v>0.255</v>
      </c>
      <c r="E263" s="68"/>
      <c r="F263" s="67">
        <v>0.249</v>
      </c>
      <c r="G263" s="67">
        <v>0.24</v>
      </c>
      <c r="H263" s="67">
        <v>0.18</v>
      </c>
      <c r="I263" s="67">
        <v>0.315</v>
      </c>
      <c r="J263" s="67">
        <v>6.0000000000000001E-3</v>
      </c>
      <c r="K263" s="67">
        <v>1.2450000000000001</v>
      </c>
      <c r="L263" s="15" t="str">
        <f t="shared" si="32"/>
        <v>23981074</v>
      </c>
      <c r="M263" s="14">
        <f t="shared" si="33"/>
        <v>0.20481927710843373</v>
      </c>
      <c r="N263" s="6">
        <f t="shared" si="34"/>
        <v>0</v>
      </c>
      <c r="O263" s="6">
        <f t="shared" si="35"/>
        <v>0.19999999999999998</v>
      </c>
      <c r="P263" s="6">
        <f t="shared" si="36"/>
        <v>0.19277108433734938</v>
      </c>
      <c r="Q263" s="6">
        <f t="shared" si="37"/>
        <v>0.14457831325301204</v>
      </c>
      <c r="R263" s="6">
        <f t="shared" si="38"/>
        <v>0.25301204819277107</v>
      </c>
      <c r="S263" s="11">
        <f t="shared" si="39"/>
        <v>4.8192771084337345E-3</v>
      </c>
    </row>
    <row r="264" spans="1:19" ht="12" customHeight="1" x14ac:dyDescent="0.25">
      <c r="A264" s="66">
        <v>5</v>
      </c>
      <c r="B264" s="66">
        <v>2398</v>
      </c>
      <c r="C264" s="66">
        <v>1110</v>
      </c>
      <c r="D264" s="68"/>
      <c r="E264" s="67">
        <v>1.86</v>
      </c>
      <c r="F264" s="68"/>
      <c r="G264" s="67">
        <v>2.91</v>
      </c>
      <c r="H264" s="68"/>
      <c r="I264" s="68"/>
      <c r="J264" s="67">
        <v>2.4900000000000002</v>
      </c>
      <c r="K264" s="67">
        <v>7.26</v>
      </c>
      <c r="L264" s="15" t="str">
        <f t="shared" si="32"/>
        <v>23981110</v>
      </c>
      <c r="M264" s="14">
        <f t="shared" si="33"/>
        <v>0</v>
      </c>
      <c r="N264" s="6">
        <f t="shared" si="34"/>
        <v>0.25619834710743805</v>
      </c>
      <c r="O264" s="6">
        <f t="shared" si="35"/>
        <v>0</v>
      </c>
      <c r="P264" s="6">
        <f t="shared" si="36"/>
        <v>0.40082644628099179</v>
      </c>
      <c r="Q264" s="6">
        <f t="shared" si="37"/>
        <v>0</v>
      </c>
      <c r="R264" s="6">
        <f t="shared" si="38"/>
        <v>0</v>
      </c>
      <c r="S264" s="11">
        <f t="shared" si="39"/>
        <v>0.34297520661157027</v>
      </c>
    </row>
    <row r="265" spans="1:19" ht="12" customHeight="1" x14ac:dyDescent="0.25">
      <c r="A265" s="66">
        <v>5</v>
      </c>
      <c r="B265" s="66">
        <v>2398</v>
      </c>
      <c r="C265" s="66">
        <v>2040</v>
      </c>
      <c r="D265" s="68"/>
      <c r="E265" s="68"/>
      <c r="F265" s="68"/>
      <c r="G265" s="67">
        <v>0.192</v>
      </c>
      <c r="H265" s="67">
        <v>0.153</v>
      </c>
      <c r="I265" s="68"/>
      <c r="J265" s="68"/>
      <c r="K265" s="67">
        <v>0.34499999999999997</v>
      </c>
      <c r="L265" s="15" t="str">
        <f t="shared" si="32"/>
        <v>23982040</v>
      </c>
      <c r="M265" s="14">
        <f t="shared" si="33"/>
        <v>0</v>
      </c>
      <c r="N265" s="6">
        <f t="shared" si="34"/>
        <v>0</v>
      </c>
      <c r="O265" s="6">
        <f t="shared" si="35"/>
        <v>0</v>
      </c>
      <c r="P265" s="6">
        <f t="shared" si="36"/>
        <v>0.55652173913043479</v>
      </c>
      <c r="Q265" s="6">
        <f t="shared" si="37"/>
        <v>0.44347826086956527</v>
      </c>
      <c r="R265" s="6">
        <f t="shared" si="38"/>
        <v>0</v>
      </c>
      <c r="S265" s="11">
        <f t="shared" si="39"/>
        <v>0</v>
      </c>
    </row>
    <row r="266" spans="1:19" ht="12" customHeight="1" x14ac:dyDescent="0.25">
      <c r="A266" s="66">
        <v>5</v>
      </c>
      <c r="B266" s="66">
        <v>2398</v>
      </c>
      <c r="C266" s="66">
        <v>4329</v>
      </c>
      <c r="D266" s="68"/>
      <c r="E266" s="67">
        <v>5.2619999999999996</v>
      </c>
      <c r="F266" s="67">
        <v>1.0049999999999999</v>
      </c>
      <c r="G266" s="67">
        <v>7.8810000000000002</v>
      </c>
      <c r="H266" s="67">
        <v>0.28499999999999998</v>
      </c>
      <c r="I266" s="67">
        <v>7.4999999999999997E-2</v>
      </c>
      <c r="J266" s="67">
        <v>4.2990000000000004</v>
      </c>
      <c r="K266" s="67">
        <v>18.806999999999999</v>
      </c>
      <c r="L266" s="15" t="str">
        <f t="shared" si="32"/>
        <v>23984329</v>
      </c>
      <c r="M266" s="14">
        <f t="shared" si="33"/>
        <v>0</v>
      </c>
      <c r="N266" s="6">
        <f t="shared" si="34"/>
        <v>0.27978944010208967</v>
      </c>
      <c r="O266" s="6">
        <f t="shared" si="35"/>
        <v>5.3437549848460678E-2</v>
      </c>
      <c r="P266" s="6">
        <f t="shared" si="36"/>
        <v>0.41904609985643648</v>
      </c>
      <c r="Q266" s="6">
        <f t="shared" si="37"/>
        <v>1.5153932046578401E-2</v>
      </c>
      <c r="R266" s="6">
        <f t="shared" si="38"/>
        <v>3.9878768543627372E-3</v>
      </c>
      <c r="S266" s="11">
        <f t="shared" si="39"/>
        <v>0.22858510129207213</v>
      </c>
    </row>
    <row r="267" spans="1:19" ht="12" customHeight="1" x14ac:dyDescent="0.25">
      <c r="A267" s="66">
        <v>5</v>
      </c>
      <c r="B267" s="66">
        <v>2398</v>
      </c>
      <c r="C267" s="66">
        <v>5440</v>
      </c>
      <c r="D267" s="67">
        <v>2.073</v>
      </c>
      <c r="E267" s="67">
        <v>2.9430000000000001</v>
      </c>
      <c r="F267" s="67">
        <v>1.5449999999999999</v>
      </c>
      <c r="G267" s="67">
        <v>2.0880000000000001</v>
      </c>
      <c r="H267" s="67">
        <v>2.5350000000000001</v>
      </c>
      <c r="I267" s="67">
        <v>3.012</v>
      </c>
      <c r="J267" s="67">
        <v>1.2929999999999999</v>
      </c>
      <c r="K267" s="67">
        <v>15.489000000000001</v>
      </c>
      <c r="L267" s="15" t="str">
        <f t="shared" si="32"/>
        <v>23985440</v>
      </c>
      <c r="M267" s="14">
        <f t="shared" si="33"/>
        <v>0.13383691652140228</v>
      </c>
      <c r="N267" s="6">
        <f t="shared" si="34"/>
        <v>0.19000581057524693</v>
      </c>
      <c r="O267" s="6">
        <f t="shared" si="35"/>
        <v>9.9748208405965516E-2</v>
      </c>
      <c r="P267" s="6">
        <f t="shared" si="36"/>
        <v>0.1348053457292272</v>
      </c>
      <c r="Q267" s="6">
        <f t="shared" si="37"/>
        <v>0.16366453612240944</v>
      </c>
      <c r="R267" s="6">
        <f t="shared" si="38"/>
        <v>0.19446058493124152</v>
      </c>
      <c r="S267" s="11">
        <f t="shared" si="39"/>
        <v>8.3478597714507066E-2</v>
      </c>
    </row>
    <row r="268" spans="1:19" ht="12" customHeight="1" x14ac:dyDescent="0.25">
      <c r="A268" s="66">
        <v>5</v>
      </c>
      <c r="B268" s="66">
        <v>2398</v>
      </c>
      <c r="C268" s="66">
        <v>5917</v>
      </c>
      <c r="D268" s="67">
        <v>3.57</v>
      </c>
      <c r="E268" s="67">
        <v>1.629</v>
      </c>
      <c r="F268" s="67">
        <v>2.0070000000000001</v>
      </c>
      <c r="G268" s="67">
        <v>2.7509999999999999</v>
      </c>
      <c r="H268" s="67">
        <v>6.7679999999999998</v>
      </c>
      <c r="I268" s="67">
        <v>1.8120000000000001</v>
      </c>
      <c r="J268" s="68"/>
      <c r="K268" s="67">
        <v>18.536999999999999</v>
      </c>
      <c r="L268" s="15" t="str">
        <f t="shared" si="32"/>
        <v>23985917</v>
      </c>
      <c r="M268" s="14">
        <f t="shared" si="33"/>
        <v>0.19258779737821655</v>
      </c>
      <c r="N268" s="6">
        <f t="shared" si="34"/>
        <v>8.7878297459135793E-2</v>
      </c>
      <c r="O268" s="6">
        <f t="shared" si="35"/>
        <v>0.1082699465932999</v>
      </c>
      <c r="P268" s="6">
        <f t="shared" si="36"/>
        <v>0.14840589092086098</v>
      </c>
      <c r="Q268" s="6">
        <f t="shared" si="37"/>
        <v>0.36510762259265256</v>
      </c>
      <c r="R268" s="6">
        <f t="shared" si="38"/>
        <v>9.7750445055834287E-2</v>
      </c>
      <c r="S268" s="11">
        <f t="shared" si="39"/>
        <v>0</v>
      </c>
    </row>
    <row r="269" spans="1:19" ht="12" customHeight="1" x14ac:dyDescent="0.25">
      <c r="A269" s="66">
        <v>5</v>
      </c>
      <c r="B269" s="66">
        <v>315</v>
      </c>
      <c r="C269" s="66">
        <v>4001</v>
      </c>
      <c r="D269" s="68"/>
      <c r="E269" s="67">
        <v>4.5</v>
      </c>
      <c r="F269" s="68"/>
      <c r="G269" s="67">
        <v>4.5</v>
      </c>
      <c r="H269" s="68"/>
      <c r="I269" s="68"/>
      <c r="J269" s="67">
        <v>4.5</v>
      </c>
      <c r="K269" s="67">
        <v>13.5</v>
      </c>
      <c r="L269" s="15" t="str">
        <f t="shared" si="32"/>
        <v>3154001</v>
      </c>
      <c r="M269" s="14">
        <f t="shared" si="33"/>
        <v>0</v>
      </c>
      <c r="N269" s="6">
        <f t="shared" si="34"/>
        <v>0.33333333333333331</v>
      </c>
      <c r="O269" s="6">
        <f t="shared" si="35"/>
        <v>0</v>
      </c>
      <c r="P269" s="6">
        <f t="shared" si="36"/>
        <v>0.33333333333333331</v>
      </c>
      <c r="Q269" s="6">
        <f t="shared" si="37"/>
        <v>0</v>
      </c>
      <c r="R269" s="6">
        <f t="shared" si="38"/>
        <v>0</v>
      </c>
      <c r="S269" s="11">
        <f t="shared" si="39"/>
        <v>0.33333333333333331</v>
      </c>
    </row>
    <row r="270" spans="1:19" ht="12" customHeight="1" x14ac:dyDescent="0.25">
      <c r="A270" s="66">
        <v>5</v>
      </c>
      <c r="B270" s="66">
        <v>365</v>
      </c>
      <c r="C270" s="66">
        <v>4001</v>
      </c>
      <c r="D270" s="68"/>
      <c r="E270" s="67">
        <v>4.5</v>
      </c>
      <c r="F270" s="68"/>
      <c r="G270" s="67">
        <v>4.5</v>
      </c>
      <c r="H270" s="68"/>
      <c r="I270" s="68"/>
      <c r="J270" s="67">
        <v>4.5</v>
      </c>
      <c r="K270" s="67">
        <v>13.5</v>
      </c>
      <c r="L270" s="15" t="str">
        <f t="shared" si="32"/>
        <v>3654001</v>
      </c>
      <c r="M270" s="14">
        <f t="shared" si="33"/>
        <v>0</v>
      </c>
      <c r="N270" s="6">
        <f t="shared" si="34"/>
        <v>0.33333333333333331</v>
      </c>
      <c r="O270" s="6">
        <f t="shared" si="35"/>
        <v>0</v>
      </c>
      <c r="P270" s="6">
        <f t="shared" si="36"/>
        <v>0.33333333333333331</v>
      </c>
      <c r="Q270" s="6">
        <f t="shared" si="37"/>
        <v>0</v>
      </c>
      <c r="R270" s="6">
        <f t="shared" si="38"/>
        <v>0</v>
      </c>
      <c r="S270" s="11">
        <f t="shared" si="39"/>
        <v>0.33333333333333331</v>
      </c>
    </row>
    <row r="271" spans="1:19" ht="12" customHeight="1" x14ac:dyDescent="0.25">
      <c r="A271" s="66">
        <v>6</v>
      </c>
      <c r="B271" s="66">
        <v>95</v>
      </c>
      <c r="C271" s="66">
        <v>1074</v>
      </c>
      <c r="D271" s="67">
        <v>6.5000000000000002E-2</v>
      </c>
      <c r="E271" s="68"/>
      <c r="F271" s="67">
        <v>3.2000000000000001E-2</v>
      </c>
      <c r="G271" s="67">
        <v>1.7999999999999999E-2</v>
      </c>
      <c r="H271" s="67">
        <v>3.2000000000000001E-2</v>
      </c>
      <c r="I271" s="67">
        <v>3.2000000000000001E-2</v>
      </c>
      <c r="J271" s="67">
        <v>2E-3</v>
      </c>
      <c r="K271" s="67">
        <v>0.182</v>
      </c>
      <c r="L271" s="15" t="str">
        <f t="shared" si="32"/>
        <v>951074</v>
      </c>
      <c r="M271" s="14">
        <f t="shared" si="33"/>
        <v>0.35714285714285715</v>
      </c>
      <c r="N271" s="6">
        <f t="shared" si="34"/>
        <v>0</v>
      </c>
      <c r="O271" s="6">
        <f t="shared" si="35"/>
        <v>0.17582417582417584</v>
      </c>
      <c r="P271" s="6">
        <f t="shared" si="36"/>
        <v>9.8901098901098897E-2</v>
      </c>
      <c r="Q271" s="6">
        <f t="shared" si="37"/>
        <v>0.17582417582417584</v>
      </c>
      <c r="R271" s="6">
        <f t="shared" si="38"/>
        <v>0.17582417582417584</v>
      </c>
      <c r="S271" s="11">
        <f t="shared" si="39"/>
        <v>1.098901098901099E-2</v>
      </c>
    </row>
    <row r="272" spans="1:19" ht="12" customHeight="1" x14ac:dyDescent="0.25">
      <c r="A272" s="66">
        <v>6</v>
      </c>
      <c r="B272" s="66">
        <v>95</v>
      </c>
      <c r="C272" s="66">
        <v>3075</v>
      </c>
      <c r="D272" s="67">
        <v>8.9999999999999993E-3</v>
      </c>
      <c r="E272" s="67">
        <v>2E-3</v>
      </c>
      <c r="F272" s="67">
        <v>4.0000000000000001E-3</v>
      </c>
      <c r="G272" s="67">
        <v>8.9999999999999993E-3</v>
      </c>
      <c r="H272" s="67">
        <v>8.9999999999999993E-3</v>
      </c>
      <c r="I272" s="68"/>
      <c r="J272" s="68"/>
      <c r="K272" s="67">
        <v>3.2000000000000001E-2</v>
      </c>
      <c r="L272" s="15" t="str">
        <f t="shared" si="32"/>
        <v>953075</v>
      </c>
      <c r="M272" s="14">
        <f t="shared" si="33"/>
        <v>0.28125</v>
      </c>
      <c r="N272" s="6">
        <f t="shared" si="34"/>
        <v>6.25E-2</v>
      </c>
      <c r="O272" s="6">
        <f t="shared" si="35"/>
        <v>0.125</v>
      </c>
      <c r="P272" s="6">
        <f t="shared" si="36"/>
        <v>0.28125</v>
      </c>
      <c r="Q272" s="6">
        <f t="shared" si="37"/>
        <v>0.28125</v>
      </c>
      <c r="R272" s="6">
        <f t="shared" si="38"/>
        <v>0</v>
      </c>
      <c r="S272" s="11">
        <f t="shared" si="39"/>
        <v>0</v>
      </c>
    </row>
    <row r="273" spans="1:19" ht="12" customHeight="1" x14ac:dyDescent="0.25">
      <c r="A273" s="66">
        <v>6</v>
      </c>
      <c r="B273" s="66">
        <v>95</v>
      </c>
      <c r="C273" s="66">
        <v>3595</v>
      </c>
      <c r="D273" s="67">
        <v>1.2999999999999999E-2</v>
      </c>
      <c r="E273" s="67">
        <v>1.2999999999999999E-2</v>
      </c>
      <c r="F273" s="67">
        <v>1.4E-2</v>
      </c>
      <c r="G273" s="67">
        <v>1.2999999999999999E-2</v>
      </c>
      <c r="H273" s="67">
        <v>1.0999999999999999E-2</v>
      </c>
      <c r="I273" s="67">
        <v>1.2999999999999999E-2</v>
      </c>
      <c r="J273" s="67">
        <v>0.02</v>
      </c>
      <c r="K273" s="67">
        <v>9.5000000000000001E-2</v>
      </c>
      <c r="L273" s="15" t="str">
        <f t="shared" si="32"/>
        <v>953595</v>
      </c>
      <c r="M273" s="14">
        <f t="shared" si="33"/>
        <v>0.13684210526315788</v>
      </c>
      <c r="N273" s="6">
        <f t="shared" si="34"/>
        <v>0.13684210526315788</v>
      </c>
      <c r="O273" s="6">
        <f t="shared" si="35"/>
        <v>0.14736842105263159</v>
      </c>
      <c r="P273" s="6">
        <f t="shared" si="36"/>
        <v>0.13684210526315788</v>
      </c>
      <c r="Q273" s="6">
        <f t="shared" si="37"/>
        <v>0.11578947368421051</v>
      </c>
      <c r="R273" s="6">
        <f t="shared" si="38"/>
        <v>0.13684210526315788</v>
      </c>
      <c r="S273" s="11">
        <f t="shared" si="39"/>
        <v>0.21052631578947367</v>
      </c>
    </row>
    <row r="274" spans="1:19" ht="12" customHeight="1" x14ac:dyDescent="0.25">
      <c r="A274" s="66">
        <v>6</v>
      </c>
      <c r="B274" s="66">
        <v>96</v>
      </c>
      <c r="C274" s="66">
        <v>1074</v>
      </c>
      <c r="D274" s="67">
        <v>4.7E-2</v>
      </c>
      <c r="E274" s="68"/>
      <c r="F274" s="67">
        <v>3.7999999999999999E-2</v>
      </c>
      <c r="G274" s="67">
        <v>2.5000000000000001E-2</v>
      </c>
      <c r="H274" s="67">
        <v>2.3E-2</v>
      </c>
      <c r="I274" s="67">
        <v>2.9000000000000001E-2</v>
      </c>
      <c r="J274" s="68"/>
      <c r="K274" s="67">
        <v>0.16200000000000001</v>
      </c>
      <c r="L274" s="15" t="str">
        <f t="shared" si="32"/>
        <v>961074</v>
      </c>
      <c r="M274" s="14">
        <f t="shared" si="33"/>
        <v>0.29012345679012347</v>
      </c>
      <c r="N274" s="6">
        <f t="shared" si="34"/>
        <v>0</v>
      </c>
      <c r="O274" s="6">
        <f t="shared" si="35"/>
        <v>0.23456790123456789</v>
      </c>
      <c r="P274" s="6">
        <f t="shared" si="36"/>
        <v>0.15432098765432098</v>
      </c>
      <c r="Q274" s="6">
        <f t="shared" si="37"/>
        <v>0.1419753086419753</v>
      </c>
      <c r="R274" s="6">
        <f t="shared" si="38"/>
        <v>0.17901234567901234</v>
      </c>
      <c r="S274" s="11">
        <f t="shared" si="39"/>
        <v>0</v>
      </c>
    </row>
    <row r="275" spans="1:19" ht="12" customHeight="1" x14ac:dyDescent="0.25">
      <c r="A275" s="66">
        <v>6</v>
      </c>
      <c r="B275" s="66">
        <v>96</v>
      </c>
      <c r="C275" s="66">
        <v>1110</v>
      </c>
      <c r="D275" s="68"/>
      <c r="E275" s="67">
        <v>7.1999999999999995E-2</v>
      </c>
      <c r="F275" s="68"/>
      <c r="G275" s="67">
        <v>0.252</v>
      </c>
      <c r="H275" s="68"/>
      <c r="I275" s="68"/>
      <c r="J275" s="67">
        <v>0.28799999999999998</v>
      </c>
      <c r="K275" s="67">
        <v>0.61199999999999999</v>
      </c>
      <c r="L275" s="15" t="str">
        <f t="shared" si="32"/>
        <v>961110</v>
      </c>
      <c r="M275" s="14">
        <f t="shared" si="33"/>
        <v>0</v>
      </c>
      <c r="N275" s="6">
        <f t="shared" si="34"/>
        <v>0.11764705882352941</v>
      </c>
      <c r="O275" s="6">
        <f t="shared" si="35"/>
        <v>0</v>
      </c>
      <c r="P275" s="6">
        <f t="shared" si="36"/>
        <v>0.41176470588235298</v>
      </c>
      <c r="Q275" s="6">
        <f t="shared" si="37"/>
        <v>0</v>
      </c>
      <c r="R275" s="6">
        <f t="shared" si="38"/>
        <v>0</v>
      </c>
      <c r="S275" s="11">
        <f t="shared" si="39"/>
        <v>0.47058823529411764</v>
      </c>
    </row>
    <row r="276" spans="1:19" ht="12" customHeight="1" x14ac:dyDescent="0.25">
      <c r="A276" s="66">
        <v>6</v>
      </c>
      <c r="B276" s="66">
        <v>96</v>
      </c>
      <c r="C276" s="66">
        <v>3075</v>
      </c>
      <c r="D276" s="67">
        <v>7.0000000000000001E-3</v>
      </c>
      <c r="E276" s="67">
        <v>2E-3</v>
      </c>
      <c r="F276" s="67">
        <v>5.0000000000000001E-3</v>
      </c>
      <c r="G276" s="67">
        <v>8.9999999999999993E-3</v>
      </c>
      <c r="H276" s="67">
        <v>1.2999999999999999E-2</v>
      </c>
      <c r="I276" s="68"/>
      <c r="J276" s="68"/>
      <c r="K276" s="67">
        <v>3.5999999999999997E-2</v>
      </c>
      <c r="L276" s="15" t="str">
        <f t="shared" si="32"/>
        <v>963075</v>
      </c>
      <c r="M276" s="14">
        <f t="shared" si="33"/>
        <v>0.19444444444444448</v>
      </c>
      <c r="N276" s="6">
        <f t="shared" si="34"/>
        <v>5.5555555555555559E-2</v>
      </c>
      <c r="O276" s="6">
        <f t="shared" si="35"/>
        <v>0.1388888888888889</v>
      </c>
      <c r="P276" s="6">
        <f t="shared" si="36"/>
        <v>0.25</v>
      </c>
      <c r="Q276" s="6">
        <f t="shared" si="37"/>
        <v>0.3611111111111111</v>
      </c>
      <c r="R276" s="6">
        <f t="shared" si="38"/>
        <v>0</v>
      </c>
      <c r="S276" s="11">
        <f t="shared" si="39"/>
        <v>0</v>
      </c>
    </row>
    <row r="277" spans="1:19" ht="12" customHeight="1" x14ac:dyDescent="0.25">
      <c r="A277" s="66">
        <v>6</v>
      </c>
      <c r="B277" s="66">
        <v>96</v>
      </c>
      <c r="C277" s="66">
        <v>3595</v>
      </c>
      <c r="D277" s="67">
        <v>8.9999999999999993E-3</v>
      </c>
      <c r="E277" s="67">
        <v>1.2999999999999999E-2</v>
      </c>
      <c r="F277" s="67">
        <v>5.0000000000000001E-3</v>
      </c>
      <c r="G277" s="67">
        <v>1.0999999999999999E-2</v>
      </c>
      <c r="H277" s="67">
        <v>1.0999999999999999E-2</v>
      </c>
      <c r="I277" s="67">
        <v>1.0999999999999999E-2</v>
      </c>
      <c r="J277" s="67">
        <v>8.9999999999999993E-3</v>
      </c>
      <c r="K277" s="67">
        <v>6.8000000000000005E-2</v>
      </c>
      <c r="L277" s="15" t="str">
        <f t="shared" si="32"/>
        <v>963595</v>
      </c>
      <c r="M277" s="14">
        <f t="shared" si="33"/>
        <v>0.13235294117647056</v>
      </c>
      <c r="N277" s="6">
        <f t="shared" si="34"/>
        <v>0.19117647058823528</v>
      </c>
      <c r="O277" s="6">
        <f t="shared" si="35"/>
        <v>7.3529411764705885E-2</v>
      </c>
      <c r="P277" s="6">
        <f t="shared" si="36"/>
        <v>0.16176470588235292</v>
      </c>
      <c r="Q277" s="6">
        <f t="shared" si="37"/>
        <v>0.16176470588235292</v>
      </c>
      <c r="R277" s="6">
        <f t="shared" si="38"/>
        <v>0.16176470588235292</v>
      </c>
      <c r="S277" s="11">
        <f t="shared" si="39"/>
        <v>0.13235294117647056</v>
      </c>
    </row>
    <row r="278" spans="1:19" ht="12" customHeight="1" x14ac:dyDescent="0.25">
      <c r="A278" s="66">
        <v>6</v>
      </c>
      <c r="B278" s="66">
        <v>97</v>
      </c>
      <c r="C278" s="66">
        <v>1074</v>
      </c>
      <c r="D278" s="67">
        <v>3.1E-2</v>
      </c>
      <c r="E278" s="68"/>
      <c r="F278" s="67">
        <v>2.3E-2</v>
      </c>
      <c r="G278" s="67">
        <v>2.7E-2</v>
      </c>
      <c r="H278" s="67">
        <v>2.3E-2</v>
      </c>
      <c r="I278" s="67">
        <v>2.7E-2</v>
      </c>
      <c r="J278" s="68"/>
      <c r="K278" s="67">
        <v>0.13100000000000001</v>
      </c>
      <c r="L278" s="15" t="str">
        <f t="shared" si="32"/>
        <v>971074</v>
      </c>
      <c r="M278" s="14">
        <f t="shared" si="33"/>
        <v>0.23664122137404578</v>
      </c>
      <c r="N278" s="6">
        <f t="shared" si="34"/>
        <v>0</v>
      </c>
      <c r="O278" s="6">
        <f t="shared" si="35"/>
        <v>0.17557251908396945</v>
      </c>
      <c r="P278" s="6">
        <f t="shared" si="36"/>
        <v>0.20610687022900762</v>
      </c>
      <c r="Q278" s="6">
        <f t="shared" si="37"/>
        <v>0.17557251908396945</v>
      </c>
      <c r="R278" s="6">
        <f t="shared" si="38"/>
        <v>0.20610687022900762</v>
      </c>
      <c r="S278" s="11">
        <f t="shared" si="39"/>
        <v>0</v>
      </c>
    </row>
    <row r="279" spans="1:19" ht="12" customHeight="1" x14ac:dyDescent="0.25">
      <c r="A279" s="66">
        <v>6</v>
      </c>
      <c r="B279" s="66">
        <v>97</v>
      </c>
      <c r="C279" s="66">
        <v>1110</v>
      </c>
      <c r="D279" s="68"/>
      <c r="E279" s="67">
        <v>7.1999999999999995E-2</v>
      </c>
      <c r="F279" s="68"/>
      <c r="G279" s="67">
        <v>0.216</v>
      </c>
      <c r="H279" s="68"/>
      <c r="I279" s="68"/>
      <c r="J279" s="67">
        <v>0.252</v>
      </c>
      <c r="K279" s="67">
        <v>0.54</v>
      </c>
      <c r="L279" s="15" t="str">
        <f t="shared" si="32"/>
        <v>971110</v>
      </c>
      <c r="M279" s="14">
        <f t="shared" si="33"/>
        <v>0</v>
      </c>
      <c r="N279" s="6">
        <f t="shared" si="34"/>
        <v>0.1333333333333333</v>
      </c>
      <c r="O279" s="6">
        <f t="shared" si="35"/>
        <v>0</v>
      </c>
      <c r="P279" s="6">
        <f t="shared" si="36"/>
        <v>0.39999999999999997</v>
      </c>
      <c r="Q279" s="6">
        <f t="shared" si="37"/>
        <v>0</v>
      </c>
      <c r="R279" s="6">
        <f t="shared" si="38"/>
        <v>0</v>
      </c>
      <c r="S279" s="11">
        <f t="shared" si="39"/>
        <v>0.46666666666666662</v>
      </c>
    </row>
    <row r="280" spans="1:19" ht="12" customHeight="1" x14ac:dyDescent="0.25">
      <c r="A280" s="66">
        <v>6</v>
      </c>
      <c r="B280" s="66">
        <v>97</v>
      </c>
      <c r="C280" s="66">
        <v>3075</v>
      </c>
      <c r="D280" s="67">
        <v>5.0000000000000001E-3</v>
      </c>
      <c r="E280" s="67">
        <v>2E-3</v>
      </c>
      <c r="F280" s="67">
        <v>2E-3</v>
      </c>
      <c r="G280" s="67">
        <v>5.0000000000000001E-3</v>
      </c>
      <c r="H280" s="67">
        <v>8.9999999999999993E-3</v>
      </c>
      <c r="I280" s="68"/>
      <c r="J280" s="68"/>
      <c r="K280" s="67">
        <v>2.3E-2</v>
      </c>
      <c r="L280" s="15" t="str">
        <f t="shared" si="32"/>
        <v>973075</v>
      </c>
      <c r="M280" s="14">
        <f t="shared" si="33"/>
        <v>0.21739130434782611</v>
      </c>
      <c r="N280" s="6">
        <f t="shared" si="34"/>
        <v>8.6956521739130432E-2</v>
      </c>
      <c r="O280" s="6">
        <f t="shared" si="35"/>
        <v>8.6956521739130432E-2</v>
      </c>
      <c r="P280" s="6">
        <f t="shared" si="36"/>
        <v>0.21739130434782611</v>
      </c>
      <c r="Q280" s="6">
        <f t="shared" si="37"/>
        <v>0.39130434782608692</v>
      </c>
      <c r="R280" s="6">
        <f t="shared" si="38"/>
        <v>0</v>
      </c>
      <c r="S280" s="11">
        <f t="shared" si="39"/>
        <v>0</v>
      </c>
    </row>
    <row r="281" spans="1:19" ht="12" customHeight="1" x14ac:dyDescent="0.25">
      <c r="A281" s="66">
        <v>6</v>
      </c>
      <c r="B281" s="66">
        <v>97</v>
      </c>
      <c r="C281" s="66">
        <v>3595</v>
      </c>
      <c r="D281" s="67">
        <v>4.0000000000000001E-3</v>
      </c>
      <c r="E281" s="68"/>
      <c r="F281" s="67">
        <v>1.4E-2</v>
      </c>
      <c r="G281" s="67">
        <v>1.6E-2</v>
      </c>
      <c r="H281" s="67">
        <v>2.5000000000000001E-2</v>
      </c>
      <c r="I281" s="67">
        <v>1.2999999999999999E-2</v>
      </c>
      <c r="J281" s="67">
        <v>8.9999999999999993E-3</v>
      </c>
      <c r="K281" s="67">
        <v>8.1000000000000003E-2</v>
      </c>
      <c r="L281" s="15" t="str">
        <f t="shared" si="32"/>
        <v>973595</v>
      </c>
      <c r="M281" s="14">
        <f t="shared" si="33"/>
        <v>4.9382716049382713E-2</v>
      </c>
      <c r="N281" s="6">
        <f t="shared" si="34"/>
        <v>0</v>
      </c>
      <c r="O281" s="6">
        <f t="shared" si="35"/>
        <v>0.1728395061728395</v>
      </c>
      <c r="P281" s="6">
        <f t="shared" si="36"/>
        <v>0.19753086419753085</v>
      </c>
      <c r="Q281" s="6">
        <f t="shared" si="37"/>
        <v>0.30864197530864196</v>
      </c>
      <c r="R281" s="6">
        <f t="shared" si="38"/>
        <v>0.16049382716049382</v>
      </c>
      <c r="S281" s="11">
        <f t="shared" si="39"/>
        <v>0.1111111111111111</v>
      </c>
    </row>
    <row r="282" spans="1:19" ht="12" customHeight="1" x14ac:dyDescent="0.25">
      <c r="A282" s="66">
        <v>6</v>
      </c>
      <c r="B282" s="66">
        <v>358</v>
      </c>
      <c r="C282" s="66">
        <v>1110</v>
      </c>
      <c r="D282" s="68"/>
      <c r="E282" s="67">
        <v>0.54</v>
      </c>
      <c r="F282" s="68"/>
      <c r="G282" s="67">
        <v>0.32400000000000001</v>
      </c>
      <c r="H282" s="68"/>
      <c r="I282" s="68"/>
      <c r="J282" s="67">
        <v>0.32400000000000001</v>
      </c>
      <c r="K282" s="67">
        <v>1.1879999999999999</v>
      </c>
      <c r="L282" s="15" t="str">
        <f t="shared" si="32"/>
        <v>3581110</v>
      </c>
      <c r="M282" s="14">
        <f t="shared" si="33"/>
        <v>0</v>
      </c>
      <c r="N282" s="6">
        <f t="shared" si="34"/>
        <v>0.45454545454545459</v>
      </c>
      <c r="O282" s="6">
        <f t="shared" si="35"/>
        <v>0</v>
      </c>
      <c r="P282" s="6">
        <f t="shared" si="36"/>
        <v>0.27272727272727276</v>
      </c>
      <c r="Q282" s="6">
        <f t="shared" si="37"/>
        <v>0</v>
      </c>
      <c r="R282" s="6">
        <f t="shared" si="38"/>
        <v>0</v>
      </c>
      <c r="S282" s="11">
        <f t="shared" si="39"/>
        <v>0.27272727272727276</v>
      </c>
    </row>
    <row r="283" spans="1:19" ht="12" customHeight="1" x14ac:dyDescent="0.25">
      <c r="A283" s="66">
        <v>6</v>
      </c>
      <c r="B283" s="66">
        <v>358</v>
      </c>
      <c r="C283" s="66">
        <v>5440</v>
      </c>
      <c r="D283" s="67">
        <v>0.49299999999999999</v>
      </c>
      <c r="E283" s="67">
        <v>0.96499999999999997</v>
      </c>
      <c r="F283" s="67">
        <v>0.35299999999999998</v>
      </c>
      <c r="G283" s="67">
        <v>0.71599999999999997</v>
      </c>
      <c r="H283" s="67">
        <v>0.54400000000000004</v>
      </c>
      <c r="I283" s="67">
        <v>0.64400000000000002</v>
      </c>
      <c r="J283" s="67">
        <v>0.317</v>
      </c>
      <c r="K283" s="67">
        <v>4.032</v>
      </c>
      <c r="L283" s="15" t="str">
        <f t="shared" si="32"/>
        <v>3585440</v>
      </c>
      <c r="M283" s="14">
        <f t="shared" si="33"/>
        <v>0.12227182539682539</v>
      </c>
      <c r="N283" s="6">
        <f t="shared" si="34"/>
        <v>0.23933531746031744</v>
      </c>
      <c r="O283" s="6">
        <f t="shared" si="35"/>
        <v>8.7549603174603169E-2</v>
      </c>
      <c r="P283" s="6">
        <f t="shared" si="36"/>
        <v>0.17757936507936506</v>
      </c>
      <c r="Q283" s="6">
        <f t="shared" si="37"/>
        <v>0.13492063492063494</v>
      </c>
      <c r="R283" s="6">
        <f t="shared" si="38"/>
        <v>0.15972222222222224</v>
      </c>
      <c r="S283" s="11">
        <f t="shared" si="39"/>
        <v>7.8621031746031744E-2</v>
      </c>
    </row>
    <row r="284" spans="1:19" ht="12" customHeight="1" x14ac:dyDescent="0.25">
      <c r="A284" s="66">
        <v>6</v>
      </c>
      <c r="B284" s="66">
        <v>358</v>
      </c>
      <c r="C284" s="66">
        <v>5770</v>
      </c>
      <c r="D284" s="67">
        <v>0.31</v>
      </c>
      <c r="E284" s="67">
        <v>0.55100000000000005</v>
      </c>
      <c r="F284" s="67">
        <v>0.443</v>
      </c>
      <c r="G284" s="67">
        <v>0.626</v>
      </c>
      <c r="H284" s="67">
        <v>1.1160000000000001</v>
      </c>
      <c r="I284" s="67">
        <v>0.26300000000000001</v>
      </c>
      <c r="J284" s="67">
        <v>1.5009999999999999</v>
      </c>
      <c r="K284" s="67">
        <v>4.8099999999999996</v>
      </c>
      <c r="L284" s="15" t="str">
        <f t="shared" si="32"/>
        <v>3585770</v>
      </c>
      <c r="M284" s="14">
        <f t="shared" si="33"/>
        <v>6.4449064449064453E-2</v>
      </c>
      <c r="N284" s="6">
        <f t="shared" si="34"/>
        <v>0.11455301455301457</v>
      </c>
      <c r="O284" s="6">
        <f t="shared" si="35"/>
        <v>9.2099792099792105E-2</v>
      </c>
      <c r="P284" s="6">
        <f t="shared" si="36"/>
        <v>0.13014553014553015</v>
      </c>
      <c r="Q284" s="6">
        <f t="shared" si="37"/>
        <v>0.23201663201663206</v>
      </c>
      <c r="R284" s="6">
        <f t="shared" si="38"/>
        <v>5.4677754677754688E-2</v>
      </c>
      <c r="S284" s="11">
        <f t="shared" si="39"/>
        <v>0.31205821205821205</v>
      </c>
    </row>
    <row r="285" spans="1:19" ht="12" customHeight="1" x14ac:dyDescent="0.25">
      <c r="A285" s="66">
        <v>6</v>
      </c>
      <c r="B285" s="66">
        <v>358</v>
      </c>
      <c r="C285" s="66">
        <v>5917</v>
      </c>
      <c r="D285" s="67">
        <v>0.28100000000000003</v>
      </c>
      <c r="E285" s="67">
        <v>0.68</v>
      </c>
      <c r="F285" s="67">
        <v>1.0189999999999999</v>
      </c>
      <c r="G285" s="67">
        <v>1.5880000000000001</v>
      </c>
      <c r="H285" s="67">
        <v>1.494</v>
      </c>
      <c r="I285" s="67">
        <v>1.026</v>
      </c>
      <c r="J285" s="68"/>
      <c r="K285" s="67">
        <v>6.0880000000000001</v>
      </c>
      <c r="L285" s="15" t="str">
        <f t="shared" si="32"/>
        <v>3585917</v>
      </c>
      <c r="M285" s="14">
        <f t="shared" si="33"/>
        <v>4.6156373193166893E-2</v>
      </c>
      <c r="N285" s="6">
        <f t="shared" si="34"/>
        <v>0.11169513797634692</v>
      </c>
      <c r="O285" s="6">
        <f t="shared" si="35"/>
        <v>0.16737844940867277</v>
      </c>
      <c r="P285" s="6">
        <f t="shared" si="36"/>
        <v>0.26084099868593957</v>
      </c>
      <c r="Q285" s="6">
        <f t="shared" si="37"/>
        <v>0.24540078843626806</v>
      </c>
      <c r="R285" s="6">
        <f t="shared" si="38"/>
        <v>0.16852825229960577</v>
      </c>
      <c r="S285" s="11">
        <f t="shared" si="39"/>
        <v>0</v>
      </c>
    </row>
    <row r="286" spans="1:19" ht="12" customHeight="1" x14ac:dyDescent="0.25">
      <c r="A286" s="66">
        <v>6</v>
      </c>
      <c r="B286" s="66">
        <v>359</v>
      </c>
      <c r="C286" s="66">
        <v>1110</v>
      </c>
      <c r="D286" s="68"/>
      <c r="E286" s="67">
        <v>0.432</v>
      </c>
      <c r="F286" s="68"/>
      <c r="G286" s="67">
        <v>0.32400000000000001</v>
      </c>
      <c r="H286" s="68"/>
      <c r="I286" s="68"/>
      <c r="J286" s="67">
        <v>0.32400000000000001</v>
      </c>
      <c r="K286" s="67">
        <v>1.08</v>
      </c>
      <c r="L286" s="15" t="str">
        <f t="shared" si="32"/>
        <v>3591110</v>
      </c>
      <c r="M286" s="14">
        <f t="shared" si="33"/>
        <v>0</v>
      </c>
      <c r="N286" s="6">
        <f t="shared" si="34"/>
        <v>0.39999999999999997</v>
      </c>
      <c r="O286" s="6">
        <f t="shared" si="35"/>
        <v>0</v>
      </c>
      <c r="P286" s="6">
        <f t="shared" si="36"/>
        <v>0.3</v>
      </c>
      <c r="Q286" s="6">
        <f t="shared" si="37"/>
        <v>0</v>
      </c>
      <c r="R286" s="6">
        <f t="shared" si="38"/>
        <v>0</v>
      </c>
      <c r="S286" s="11">
        <f t="shared" si="39"/>
        <v>0.3</v>
      </c>
    </row>
    <row r="287" spans="1:19" ht="12" customHeight="1" x14ac:dyDescent="0.25">
      <c r="A287" s="66">
        <v>6</v>
      </c>
      <c r="B287" s="66">
        <v>359</v>
      </c>
      <c r="C287" s="66">
        <v>5440</v>
      </c>
      <c r="D287" s="67">
        <v>0.57999999999999996</v>
      </c>
      <c r="E287" s="67">
        <v>0.92200000000000004</v>
      </c>
      <c r="F287" s="67">
        <v>0.35299999999999998</v>
      </c>
      <c r="G287" s="67">
        <v>0.749</v>
      </c>
      <c r="H287" s="67">
        <v>0.59</v>
      </c>
      <c r="I287" s="67">
        <v>0.77</v>
      </c>
      <c r="J287" s="67">
        <v>0.68400000000000005</v>
      </c>
      <c r="K287" s="67">
        <v>4.6479999999999997</v>
      </c>
      <c r="L287" s="15" t="str">
        <f t="shared" si="32"/>
        <v>3595440</v>
      </c>
      <c r="M287" s="14">
        <f t="shared" si="33"/>
        <v>0.12478485370051635</v>
      </c>
      <c r="N287" s="6">
        <f t="shared" si="34"/>
        <v>0.1983648881239243</v>
      </c>
      <c r="O287" s="6">
        <f t="shared" si="35"/>
        <v>7.5946643717728052E-2</v>
      </c>
      <c r="P287" s="6">
        <f t="shared" si="36"/>
        <v>0.16114457831325302</v>
      </c>
      <c r="Q287" s="6">
        <f t="shared" si="37"/>
        <v>0.12693631669535285</v>
      </c>
      <c r="R287" s="6">
        <f t="shared" si="38"/>
        <v>0.16566265060240964</v>
      </c>
      <c r="S287" s="11">
        <f t="shared" si="39"/>
        <v>0.14716006884681584</v>
      </c>
    </row>
    <row r="288" spans="1:19" ht="12" customHeight="1" x14ac:dyDescent="0.25">
      <c r="A288" s="66">
        <v>6</v>
      </c>
      <c r="B288" s="66">
        <v>359</v>
      </c>
      <c r="C288" s="66">
        <v>5770</v>
      </c>
      <c r="D288" s="67">
        <v>2.621</v>
      </c>
      <c r="E288" s="67">
        <v>2.6059999999999999</v>
      </c>
      <c r="F288" s="67">
        <v>2.65</v>
      </c>
      <c r="G288" s="67">
        <v>2.488</v>
      </c>
      <c r="H288" s="67">
        <v>4.298</v>
      </c>
      <c r="I288" s="67">
        <v>2.0409999999999999</v>
      </c>
      <c r="J288" s="67">
        <v>3.762</v>
      </c>
      <c r="K288" s="67">
        <v>20.466000000000001</v>
      </c>
      <c r="L288" s="15" t="str">
        <f t="shared" si="32"/>
        <v>3595770</v>
      </c>
      <c r="M288" s="14">
        <f t="shared" si="33"/>
        <v>0.12806606078373889</v>
      </c>
      <c r="N288" s="6">
        <f t="shared" si="34"/>
        <v>0.12733313788722758</v>
      </c>
      <c r="O288" s="6">
        <f t="shared" si="35"/>
        <v>0.12948304505032737</v>
      </c>
      <c r="P288" s="6">
        <f t="shared" si="36"/>
        <v>0.12156747776800547</v>
      </c>
      <c r="Q288" s="6">
        <f t="shared" si="37"/>
        <v>0.21000684061370076</v>
      </c>
      <c r="R288" s="6">
        <f t="shared" si="38"/>
        <v>9.9726375451969107E-2</v>
      </c>
      <c r="S288" s="11">
        <f t="shared" si="39"/>
        <v>0.18381706244503077</v>
      </c>
    </row>
    <row r="289" spans="1:19" ht="12" customHeight="1" x14ac:dyDescent="0.25">
      <c r="A289" s="66">
        <v>6</v>
      </c>
      <c r="B289" s="66">
        <v>359</v>
      </c>
      <c r="C289" s="66">
        <v>5917</v>
      </c>
      <c r="D289" s="67">
        <v>0.32</v>
      </c>
      <c r="E289" s="67">
        <v>0.61599999999999999</v>
      </c>
      <c r="F289" s="67">
        <v>0.80300000000000005</v>
      </c>
      <c r="G289" s="67">
        <v>1.5880000000000001</v>
      </c>
      <c r="H289" s="67">
        <v>1.71</v>
      </c>
      <c r="I289" s="67">
        <v>0.88200000000000001</v>
      </c>
      <c r="J289" s="68"/>
      <c r="K289" s="67">
        <v>5.9180000000000001</v>
      </c>
      <c r="L289" s="15" t="str">
        <f t="shared" si="32"/>
        <v>3595917</v>
      </c>
      <c r="M289" s="14">
        <f t="shared" si="33"/>
        <v>5.4072321730314295E-2</v>
      </c>
      <c r="N289" s="6">
        <f t="shared" si="34"/>
        <v>0.10408921933085502</v>
      </c>
      <c r="O289" s="6">
        <f t="shared" si="35"/>
        <v>0.13568773234200743</v>
      </c>
      <c r="P289" s="6">
        <f t="shared" si="36"/>
        <v>0.26833389658668472</v>
      </c>
      <c r="Q289" s="6">
        <f t="shared" si="37"/>
        <v>0.28894896924636698</v>
      </c>
      <c r="R289" s="6">
        <f t="shared" si="38"/>
        <v>0.14903683676917878</v>
      </c>
      <c r="S289" s="11">
        <f t="shared" si="39"/>
        <v>0</v>
      </c>
    </row>
    <row r="290" spans="1:19" ht="12" customHeight="1" x14ac:dyDescent="0.25">
      <c r="A290" s="66">
        <v>6</v>
      </c>
      <c r="B290" s="66">
        <v>411</v>
      </c>
      <c r="C290" s="66">
        <v>1074</v>
      </c>
      <c r="D290" s="67">
        <v>4.9000000000000002E-2</v>
      </c>
      <c r="E290" s="68"/>
      <c r="F290" s="67">
        <v>2.9000000000000001E-2</v>
      </c>
      <c r="G290" s="67">
        <v>0.02</v>
      </c>
      <c r="H290" s="67">
        <v>2.7E-2</v>
      </c>
      <c r="I290" s="67">
        <v>3.2000000000000001E-2</v>
      </c>
      <c r="J290" s="68"/>
      <c r="K290" s="67">
        <v>0.157</v>
      </c>
      <c r="L290" s="15" t="str">
        <f t="shared" si="32"/>
        <v>4111074</v>
      </c>
      <c r="M290" s="14">
        <f t="shared" si="33"/>
        <v>0.31210191082802546</v>
      </c>
      <c r="N290" s="6">
        <f t="shared" si="34"/>
        <v>0</v>
      </c>
      <c r="O290" s="6">
        <f t="shared" si="35"/>
        <v>0.18471337579617836</v>
      </c>
      <c r="P290" s="6">
        <f t="shared" si="36"/>
        <v>0.12738853503184713</v>
      </c>
      <c r="Q290" s="6">
        <f t="shared" si="37"/>
        <v>0.17197452229299362</v>
      </c>
      <c r="R290" s="6">
        <f t="shared" si="38"/>
        <v>0.20382165605095542</v>
      </c>
      <c r="S290" s="11">
        <f t="shared" si="39"/>
        <v>0</v>
      </c>
    </row>
    <row r="291" spans="1:19" ht="12" customHeight="1" x14ac:dyDescent="0.25">
      <c r="A291" s="66">
        <v>6</v>
      </c>
      <c r="B291" s="66">
        <v>411</v>
      </c>
      <c r="C291" s="66">
        <v>3075</v>
      </c>
      <c r="D291" s="67">
        <v>1.4E-2</v>
      </c>
      <c r="E291" s="67">
        <v>5.0000000000000001E-3</v>
      </c>
      <c r="F291" s="67">
        <v>7.0000000000000001E-3</v>
      </c>
      <c r="G291" s="67">
        <v>1.2999999999999999E-2</v>
      </c>
      <c r="H291" s="67">
        <v>0.02</v>
      </c>
      <c r="I291" s="68"/>
      <c r="J291" s="68"/>
      <c r="K291" s="67">
        <v>5.8999999999999997E-2</v>
      </c>
      <c r="L291" s="15" t="str">
        <f t="shared" si="32"/>
        <v>4113075</v>
      </c>
      <c r="M291" s="14">
        <f t="shared" si="33"/>
        <v>0.23728813559322035</v>
      </c>
      <c r="N291" s="6">
        <f t="shared" si="34"/>
        <v>8.4745762711864417E-2</v>
      </c>
      <c r="O291" s="6">
        <f t="shared" si="35"/>
        <v>0.11864406779661017</v>
      </c>
      <c r="P291" s="6">
        <f t="shared" si="36"/>
        <v>0.22033898305084745</v>
      </c>
      <c r="Q291" s="6">
        <f t="shared" si="37"/>
        <v>0.33898305084745767</v>
      </c>
      <c r="R291" s="6">
        <f t="shared" si="38"/>
        <v>0</v>
      </c>
      <c r="S291" s="11">
        <f t="shared" si="39"/>
        <v>0</v>
      </c>
    </row>
    <row r="292" spans="1:19" ht="12" customHeight="1" x14ac:dyDescent="0.25">
      <c r="A292" s="66">
        <v>6</v>
      </c>
      <c r="B292" s="66">
        <v>411</v>
      </c>
      <c r="C292" s="66">
        <v>3595</v>
      </c>
      <c r="D292" s="67">
        <v>2.9000000000000001E-2</v>
      </c>
      <c r="E292" s="67">
        <v>4.1000000000000002E-2</v>
      </c>
      <c r="F292" s="67">
        <v>4.7E-2</v>
      </c>
      <c r="G292" s="67">
        <v>4.4999999999999998E-2</v>
      </c>
      <c r="H292" s="67">
        <v>6.8000000000000005E-2</v>
      </c>
      <c r="I292" s="67">
        <v>6.3E-2</v>
      </c>
      <c r="J292" s="67">
        <v>4.4999999999999998E-2</v>
      </c>
      <c r="K292" s="67">
        <v>0.33800000000000002</v>
      </c>
      <c r="L292" s="15" t="str">
        <f t="shared" si="32"/>
        <v>4113595</v>
      </c>
      <c r="M292" s="14">
        <f t="shared" si="33"/>
        <v>8.5798816568047331E-2</v>
      </c>
      <c r="N292" s="6">
        <f t="shared" si="34"/>
        <v>0.12130177514792899</v>
      </c>
      <c r="O292" s="6">
        <f t="shared" si="35"/>
        <v>0.13905325443786981</v>
      </c>
      <c r="P292" s="6">
        <f t="shared" si="36"/>
        <v>0.1331360946745562</v>
      </c>
      <c r="Q292" s="6">
        <f t="shared" si="37"/>
        <v>0.20118343195266272</v>
      </c>
      <c r="R292" s="6">
        <f t="shared" si="38"/>
        <v>0.18639053254437868</v>
      </c>
      <c r="S292" s="11">
        <f t="shared" si="39"/>
        <v>0.1331360946745562</v>
      </c>
    </row>
    <row r="293" spans="1:19" ht="12" customHeight="1" x14ac:dyDescent="0.25">
      <c r="A293" s="66">
        <v>6</v>
      </c>
      <c r="B293" s="66">
        <v>411</v>
      </c>
      <c r="C293" s="66">
        <v>3873</v>
      </c>
      <c r="D293" s="67">
        <v>5.0000000000000001E-3</v>
      </c>
      <c r="E293" s="67">
        <v>5.0000000000000001E-3</v>
      </c>
      <c r="F293" s="67">
        <v>2.1999999999999999E-2</v>
      </c>
      <c r="G293" s="67">
        <v>4.0000000000000001E-3</v>
      </c>
      <c r="H293" s="67">
        <v>5.0000000000000001E-3</v>
      </c>
      <c r="I293" s="67">
        <v>8.9999999999999993E-3</v>
      </c>
      <c r="J293" s="68"/>
      <c r="K293" s="67">
        <v>0.05</v>
      </c>
      <c r="L293" s="15" t="str">
        <f t="shared" si="32"/>
        <v>4113873</v>
      </c>
      <c r="M293" s="14">
        <f t="shared" si="33"/>
        <v>9.9999999999999992E-2</v>
      </c>
      <c r="N293" s="6">
        <f t="shared" si="34"/>
        <v>9.9999999999999992E-2</v>
      </c>
      <c r="O293" s="6">
        <f t="shared" si="35"/>
        <v>0.43999999999999995</v>
      </c>
      <c r="P293" s="6">
        <f t="shared" si="36"/>
        <v>0.08</v>
      </c>
      <c r="Q293" s="6">
        <f t="shared" si="37"/>
        <v>9.9999999999999992E-2</v>
      </c>
      <c r="R293" s="6">
        <f t="shared" si="38"/>
        <v>0.17999999999999997</v>
      </c>
      <c r="S293" s="11">
        <f t="shared" si="39"/>
        <v>0</v>
      </c>
    </row>
    <row r="294" spans="1:19" ht="12" customHeight="1" x14ac:dyDescent="0.25">
      <c r="A294" s="66">
        <v>6</v>
      </c>
      <c r="B294" s="66">
        <v>411</v>
      </c>
      <c r="C294" s="66">
        <v>5440</v>
      </c>
      <c r="D294" s="67">
        <v>0.33500000000000002</v>
      </c>
      <c r="E294" s="67">
        <v>9.9000000000000005E-2</v>
      </c>
      <c r="F294" s="67">
        <v>0.02</v>
      </c>
      <c r="G294" s="67">
        <v>8.5000000000000006E-2</v>
      </c>
      <c r="H294" s="67">
        <v>4.9000000000000002E-2</v>
      </c>
      <c r="I294" s="67">
        <v>0.4</v>
      </c>
      <c r="J294" s="67">
        <v>1.2999999999999999E-2</v>
      </c>
      <c r="K294" s="67">
        <v>0.999</v>
      </c>
      <c r="L294" s="15" t="str">
        <f t="shared" si="32"/>
        <v>4115440</v>
      </c>
      <c r="M294" s="14">
        <f t="shared" si="33"/>
        <v>0.33533533533533538</v>
      </c>
      <c r="N294" s="6">
        <f t="shared" si="34"/>
        <v>9.90990990990991E-2</v>
      </c>
      <c r="O294" s="6">
        <f t="shared" si="35"/>
        <v>2.002002002002002E-2</v>
      </c>
      <c r="P294" s="6">
        <f t="shared" si="36"/>
        <v>8.5085085085085096E-2</v>
      </c>
      <c r="Q294" s="6">
        <f t="shared" si="37"/>
        <v>4.9049049049049054E-2</v>
      </c>
      <c r="R294" s="6">
        <f t="shared" si="38"/>
        <v>0.40040040040040042</v>
      </c>
      <c r="S294" s="11">
        <f t="shared" si="39"/>
        <v>1.3013013013013013E-2</v>
      </c>
    </row>
    <row r="295" spans="1:19" ht="12" customHeight="1" x14ac:dyDescent="0.25">
      <c r="A295" s="66">
        <v>6</v>
      </c>
      <c r="B295" s="66">
        <v>411</v>
      </c>
      <c r="C295" s="66">
        <v>5917</v>
      </c>
      <c r="D295" s="67">
        <v>0.113</v>
      </c>
      <c r="E295" s="67">
        <v>0.16400000000000001</v>
      </c>
      <c r="F295" s="67">
        <v>0.47899999999999998</v>
      </c>
      <c r="G295" s="67">
        <v>0.38900000000000001</v>
      </c>
      <c r="H295" s="67">
        <v>0.63</v>
      </c>
      <c r="I295" s="67">
        <v>0.29199999999999998</v>
      </c>
      <c r="J295" s="68"/>
      <c r="K295" s="67">
        <v>2.0659999999999998</v>
      </c>
      <c r="L295" s="15" t="str">
        <f t="shared" si="32"/>
        <v>4115917</v>
      </c>
      <c r="M295" s="14">
        <f t="shared" si="33"/>
        <v>5.4695062923523725E-2</v>
      </c>
      <c r="N295" s="6">
        <f t="shared" si="34"/>
        <v>7.9380445304937083E-2</v>
      </c>
      <c r="O295" s="6">
        <f t="shared" si="35"/>
        <v>0.23184898354307842</v>
      </c>
      <c r="P295" s="6">
        <f t="shared" si="36"/>
        <v>0.18828654404646664</v>
      </c>
      <c r="Q295" s="6">
        <f t="shared" si="37"/>
        <v>0.30493707647628271</v>
      </c>
      <c r="R295" s="6">
        <f t="shared" si="38"/>
        <v>0.14133591481122942</v>
      </c>
      <c r="S295" s="11">
        <f t="shared" si="39"/>
        <v>0</v>
      </c>
    </row>
    <row r="296" spans="1:19" ht="12" customHeight="1" x14ac:dyDescent="0.25">
      <c r="A296" s="66">
        <v>6</v>
      </c>
      <c r="B296" s="66">
        <v>411</v>
      </c>
      <c r="C296" s="66">
        <v>6724</v>
      </c>
      <c r="D296" s="67">
        <v>1.0999999999999999E-2</v>
      </c>
      <c r="E296" s="67">
        <v>7.0000000000000001E-3</v>
      </c>
      <c r="F296" s="67">
        <v>1.0999999999999999E-2</v>
      </c>
      <c r="G296" s="67">
        <v>1.2999999999999999E-2</v>
      </c>
      <c r="H296" s="67">
        <v>2E-3</v>
      </c>
      <c r="I296" s="68"/>
      <c r="J296" s="68"/>
      <c r="K296" s="67">
        <v>4.2999999999999997E-2</v>
      </c>
      <c r="L296" s="15" t="str">
        <f t="shared" si="32"/>
        <v>4116724</v>
      </c>
      <c r="M296" s="14">
        <f t="shared" si="33"/>
        <v>0.2558139534883721</v>
      </c>
      <c r="N296" s="6">
        <f t="shared" si="34"/>
        <v>0.16279069767441862</v>
      </c>
      <c r="O296" s="6">
        <f t="shared" si="35"/>
        <v>0.2558139534883721</v>
      </c>
      <c r="P296" s="6">
        <f t="shared" si="36"/>
        <v>0.30232558139534887</v>
      </c>
      <c r="Q296" s="6">
        <f t="shared" si="37"/>
        <v>4.651162790697675E-2</v>
      </c>
      <c r="R296" s="6">
        <f t="shared" si="38"/>
        <v>0</v>
      </c>
      <c r="S296" s="11">
        <f t="shared" si="39"/>
        <v>0</v>
      </c>
    </row>
    <row r="297" spans="1:19" ht="12" customHeight="1" x14ac:dyDescent="0.25">
      <c r="A297" s="66">
        <v>6</v>
      </c>
      <c r="B297" s="66">
        <v>412</v>
      </c>
      <c r="C297" s="66">
        <v>3075</v>
      </c>
      <c r="D297" s="67">
        <v>1.2999999999999999E-2</v>
      </c>
      <c r="E297" s="67">
        <v>5.0000000000000001E-3</v>
      </c>
      <c r="F297" s="67">
        <v>7.0000000000000001E-3</v>
      </c>
      <c r="G297" s="67">
        <v>1.2999999999999999E-2</v>
      </c>
      <c r="H297" s="67">
        <v>1.6E-2</v>
      </c>
      <c r="I297" s="68"/>
      <c r="J297" s="68"/>
      <c r="K297" s="67">
        <v>5.3999999999999999E-2</v>
      </c>
      <c r="L297" s="15" t="str">
        <f t="shared" si="32"/>
        <v>4123075</v>
      </c>
      <c r="M297" s="14">
        <f t="shared" si="33"/>
        <v>0.24074074074074073</v>
      </c>
      <c r="N297" s="6">
        <f t="shared" si="34"/>
        <v>9.2592592592592601E-2</v>
      </c>
      <c r="O297" s="6">
        <f t="shared" si="35"/>
        <v>0.12962962962962962</v>
      </c>
      <c r="P297" s="6">
        <f t="shared" si="36"/>
        <v>0.24074074074074073</v>
      </c>
      <c r="Q297" s="6">
        <f t="shared" si="37"/>
        <v>0.29629629629629628</v>
      </c>
      <c r="R297" s="6">
        <f t="shared" si="38"/>
        <v>0</v>
      </c>
      <c r="S297" s="11">
        <f t="shared" si="39"/>
        <v>0</v>
      </c>
    </row>
    <row r="298" spans="1:19" ht="12" customHeight="1" x14ac:dyDescent="0.25">
      <c r="A298" s="66">
        <v>6</v>
      </c>
      <c r="B298" s="66">
        <v>412</v>
      </c>
      <c r="C298" s="66">
        <v>3595</v>
      </c>
      <c r="D298" s="67">
        <v>1.4E-2</v>
      </c>
      <c r="E298" s="67">
        <v>1.0999999999999999E-2</v>
      </c>
      <c r="F298" s="67">
        <v>2.9000000000000001E-2</v>
      </c>
      <c r="G298" s="67">
        <v>2.3E-2</v>
      </c>
      <c r="H298" s="67">
        <v>2.5000000000000001E-2</v>
      </c>
      <c r="I298" s="67">
        <v>2.1999999999999999E-2</v>
      </c>
      <c r="J298" s="67">
        <v>2.1999999999999999E-2</v>
      </c>
      <c r="K298" s="67">
        <v>0.14599999999999999</v>
      </c>
      <c r="L298" s="15" t="str">
        <f t="shared" si="32"/>
        <v>4123595</v>
      </c>
      <c r="M298" s="14">
        <f t="shared" si="33"/>
        <v>9.5890410958904118E-2</v>
      </c>
      <c r="N298" s="6">
        <f t="shared" si="34"/>
        <v>7.5342465753424653E-2</v>
      </c>
      <c r="O298" s="6">
        <f t="shared" si="35"/>
        <v>0.19863013698630139</v>
      </c>
      <c r="P298" s="6">
        <f t="shared" si="36"/>
        <v>0.15753424657534248</v>
      </c>
      <c r="Q298" s="6">
        <f t="shared" si="37"/>
        <v>0.17123287671232879</v>
      </c>
      <c r="R298" s="6">
        <f t="shared" si="38"/>
        <v>0.15068493150684931</v>
      </c>
      <c r="S298" s="11">
        <f t="shared" si="39"/>
        <v>0.15068493150684931</v>
      </c>
    </row>
    <row r="299" spans="1:19" ht="12" customHeight="1" x14ac:dyDescent="0.25">
      <c r="A299" s="66">
        <v>6</v>
      </c>
      <c r="B299" s="66">
        <v>412</v>
      </c>
      <c r="C299" s="66">
        <v>3873</v>
      </c>
      <c r="D299" s="67">
        <v>5.0000000000000001E-3</v>
      </c>
      <c r="E299" s="67">
        <v>5.0000000000000001E-3</v>
      </c>
      <c r="F299" s="67">
        <v>1.4E-2</v>
      </c>
      <c r="G299" s="67">
        <v>1.4E-2</v>
      </c>
      <c r="H299" s="67">
        <v>1.2999999999999999E-2</v>
      </c>
      <c r="I299" s="67">
        <v>1.7999999999999999E-2</v>
      </c>
      <c r="J299" s="68"/>
      <c r="K299" s="67">
        <v>7.0000000000000007E-2</v>
      </c>
      <c r="L299" s="15" t="str">
        <f t="shared" si="32"/>
        <v>4123873</v>
      </c>
      <c r="M299" s="14">
        <f t="shared" si="33"/>
        <v>7.1428571428571425E-2</v>
      </c>
      <c r="N299" s="6">
        <f t="shared" si="34"/>
        <v>7.1428571428571425E-2</v>
      </c>
      <c r="O299" s="6">
        <f t="shared" si="35"/>
        <v>0.19999999999999998</v>
      </c>
      <c r="P299" s="6">
        <f t="shared" si="36"/>
        <v>0.19999999999999998</v>
      </c>
      <c r="Q299" s="6">
        <f t="shared" si="37"/>
        <v>0.18571428571428569</v>
      </c>
      <c r="R299" s="6">
        <f t="shared" si="38"/>
        <v>0.25714285714285712</v>
      </c>
      <c r="S299" s="11">
        <f t="shared" si="39"/>
        <v>0</v>
      </c>
    </row>
    <row r="300" spans="1:19" ht="12" customHeight="1" x14ac:dyDescent="0.25">
      <c r="A300" s="66">
        <v>6</v>
      </c>
      <c r="B300" s="66">
        <v>412</v>
      </c>
      <c r="C300" s="66">
        <v>4329</v>
      </c>
      <c r="D300" s="67">
        <v>0.02</v>
      </c>
      <c r="E300" s="67">
        <v>5.0000000000000001E-3</v>
      </c>
      <c r="F300" s="67">
        <v>4.4999999999999998E-2</v>
      </c>
      <c r="G300" s="68"/>
      <c r="H300" s="68"/>
      <c r="I300" s="68"/>
      <c r="J300" s="68"/>
      <c r="K300" s="67">
        <v>7.0000000000000007E-2</v>
      </c>
      <c r="L300" s="15" t="str">
        <f t="shared" si="32"/>
        <v>4124329</v>
      </c>
      <c r="M300" s="14">
        <f t="shared" si="33"/>
        <v>0.2857142857142857</v>
      </c>
      <c r="N300" s="6">
        <f t="shared" si="34"/>
        <v>7.1428571428571425E-2</v>
      </c>
      <c r="O300" s="6">
        <f t="shared" si="35"/>
        <v>0.64285714285714279</v>
      </c>
      <c r="P300" s="6">
        <f t="shared" si="36"/>
        <v>0</v>
      </c>
      <c r="Q300" s="6">
        <f t="shared" si="37"/>
        <v>0</v>
      </c>
      <c r="R300" s="6">
        <f t="shared" si="38"/>
        <v>0</v>
      </c>
      <c r="S300" s="11">
        <f t="shared" si="39"/>
        <v>0</v>
      </c>
    </row>
    <row r="301" spans="1:19" ht="12" customHeight="1" x14ac:dyDescent="0.25">
      <c r="A301" s="66">
        <v>6</v>
      </c>
      <c r="B301" s="66">
        <v>412</v>
      </c>
      <c r="C301" s="66">
        <v>5440</v>
      </c>
      <c r="D301" s="67">
        <v>7.0000000000000001E-3</v>
      </c>
      <c r="E301" s="67">
        <v>1.0999999999999999E-2</v>
      </c>
      <c r="F301" s="68"/>
      <c r="G301" s="67">
        <v>4.0000000000000001E-3</v>
      </c>
      <c r="H301" s="67">
        <v>1.7999999999999999E-2</v>
      </c>
      <c r="I301" s="67">
        <v>1.4E-2</v>
      </c>
      <c r="J301" s="68"/>
      <c r="K301" s="67">
        <v>5.3999999999999999E-2</v>
      </c>
      <c r="L301" s="15" t="str">
        <f t="shared" si="32"/>
        <v>4125440</v>
      </c>
      <c r="M301" s="14">
        <f t="shared" si="33"/>
        <v>0.12962962962962962</v>
      </c>
      <c r="N301" s="6">
        <f t="shared" si="34"/>
        <v>0.20370370370370369</v>
      </c>
      <c r="O301" s="6">
        <f t="shared" si="35"/>
        <v>0</v>
      </c>
      <c r="P301" s="6">
        <f t="shared" si="36"/>
        <v>7.407407407407407E-2</v>
      </c>
      <c r="Q301" s="6">
        <f t="shared" si="37"/>
        <v>0.33333333333333331</v>
      </c>
      <c r="R301" s="6">
        <f t="shared" si="38"/>
        <v>0.25925925925925924</v>
      </c>
      <c r="S301" s="11">
        <f t="shared" si="39"/>
        <v>0</v>
      </c>
    </row>
    <row r="302" spans="1:19" ht="12" customHeight="1" x14ac:dyDescent="0.25">
      <c r="A302" s="66">
        <v>6</v>
      </c>
      <c r="B302" s="66">
        <v>412</v>
      </c>
      <c r="C302" s="66">
        <v>5917</v>
      </c>
      <c r="D302" s="67">
        <v>6.3E-2</v>
      </c>
      <c r="E302" s="67">
        <v>7.1999999999999995E-2</v>
      </c>
      <c r="F302" s="67">
        <v>0.191</v>
      </c>
      <c r="G302" s="67">
        <v>2.3E-2</v>
      </c>
      <c r="H302" s="67">
        <v>0.17100000000000001</v>
      </c>
      <c r="I302" s="67">
        <v>0.14599999999999999</v>
      </c>
      <c r="J302" s="68"/>
      <c r="K302" s="67">
        <v>0.66600000000000004</v>
      </c>
      <c r="L302" s="15" t="str">
        <f t="shared" si="32"/>
        <v>4125917</v>
      </c>
      <c r="M302" s="14">
        <f t="shared" si="33"/>
        <v>9.4594594594594586E-2</v>
      </c>
      <c r="N302" s="6">
        <f t="shared" si="34"/>
        <v>0.1081081081081081</v>
      </c>
      <c r="O302" s="6">
        <f t="shared" si="35"/>
        <v>0.28678678678678676</v>
      </c>
      <c r="P302" s="6">
        <f t="shared" si="36"/>
        <v>3.4534534534534533E-2</v>
      </c>
      <c r="Q302" s="6">
        <f t="shared" si="37"/>
        <v>0.25675675675675674</v>
      </c>
      <c r="R302" s="6">
        <f t="shared" si="38"/>
        <v>0.21921921921921919</v>
      </c>
      <c r="S302" s="11">
        <f t="shared" si="39"/>
        <v>0</v>
      </c>
    </row>
    <row r="303" spans="1:19" ht="12" customHeight="1" x14ac:dyDescent="0.25">
      <c r="A303" s="66">
        <v>6</v>
      </c>
      <c r="B303" s="66">
        <v>413</v>
      </c>
      <c r="C303" s="66">
        <v>1074</v>
      </c>
      <c r="D303" s="67">
        <v>4.7E-2</v>
      </c>
      <c r="E303" s="68"/>
      <c r="F303" s="67">
        <v>2.3E-2</v>
      </c>
      <c r="G303" s="67">
        <v>1.6E-2</v>
      </c>
      <c r="H303" s="67">
        <v>2.9000000000000001E-2</v>
      </c>
      <c r="I303" s="67">
        <v>3.1E-2</v>
      </c>
      <c r="J303" s="68"/>
      <c r="K303" s="67">
        <v>0.14599999999999999</v>
      </c>
      <c r="L303" s="15" t="str">
        <f t="shared" si="32"/>
        <v>4131074</v>
      </c>
      <c r="M303" s="14">
        <f t="shared" si="33"/>
        <v>0.32191780821917809</v>
      </c>
      <c r="N303" s="6">
        <f t="shared" si="34"/>
        <v>0</v>
      </c>
      <c r="O303" s="6">
        <f t="shared" si="35"/>
        <v>0.15753424657534248</v>
      </c>
      <c r="P303" s="6">
        <f t="shared" si="36"/>
        <v>0.10958904109589042</v>
      </c>
      <c r="Q303" s="6">
        <f t="shared" si="37"/>
        <v>0.19863013698630139</v>
      </c>
      <c r="R303" s="6">
        <f t="shared" si="38"/>
        <v>0.21232876712328769</v>
      </c>
      <c r="S303" s="11">
        <f t="shared" si="39"/>
        <v>0</v>
      </c>
    </row>
    <row r="304" spans="1:19" ht="12" customHeight="1" x14ac:dyDescent="0.25">
      <c r="A304" s="66">
        <v>6</v>
      </c>
      <c r="B304" s="66">
        <v>413</v>
      </c>
      <c r="C304" s="66">
        <v>1110</v>
      </c>
      <c r="D304" s="68"/>
      <c r="E304" s="67">
        <v>0.18</v>
      </c>
      <c r="F304" s="68"/>
      <c r="G304" s="67">
        <v>0.27</v>
      </c>
      <c r="H304" s="68"/>
      <c r="I304" s="68"/>
      <c r="J304" s="67">
        <v>0.36</v>
      </c>
      <c r="K304" s="67">
        <v>0.81</v>
      </c>
      <c r="L304" s="15" t="str">
        <f t="shared" si="32"/>
        <v>4131110</v>
      </c>
      <c r="M304" s="14">
        <f t="shared" si="33"/>
        <v>0</v>
      </c>
      <c r="N304" s="6">
        <f t="shared" si="34"/>
        <v>0.22222222222222221</v>
      </c>
      <c r="O304" s="6">
        <f t="shared" si="35"/>
        <v>0</v>
      </c>
      <c r="P304" s="6">
        <f t="shared" si="36"/>
        <v>0.33333333333333331</v>
      </c>
      <c r="Q304" s="6">
        <f t="shared" si="37"/>
        <v>0</v>
      </c>
      <c r="R304" s="6">
        <f t="shared" si="38"/>
        <v>0</v>
      </c>
      <c r="S304" s="11">
        <f t="shared" si="39"/>
        <v>0.44444444444444442</v>
      </c>
    </row>
    <row r="305" spans="1:19" ht="12" customHeight="1" x14ac:dyDescent="0.25">
      <c r="A305" s="66">
        <v>6</v>
      </c>
      <c r="B305" s="66">
        <v>413</v>
      </c>
      <c r="C305" s="66">
        <v>3075</v>
      </c>
      <c r="D305" s="67">
        <v>1.0999999999999999E-2</v>
      </c>
      <c r="E305" s="67">
        <v>2E-3</v>
      </c>
      <c r="F305" s="67">
        <v>5.0000000000000001E-3</v>
      </c>
      <c r="G305" s="67">
        <v>8.9999999999999993E-3</v>
      </c>
      <c r="H305" s="67">
        <v>1.2999999999999999E-2</v>
      </c>
      <c r="I305" s="68"/>
      <c r="J305" s="68"/>
      <c r="K305" s="67">
        <v>0.04</v>
      </c>
      <c r="L305" s="15" t="str">
        <f t="shared" si="32"/>
        <v>4133075</v>
      </c>
      <c r="M305" s="14">
        <f t="shared" si="33"/>
        <v>0.27499999999999997</v>
      </c>
      <c r="N305" s="6">
        <f t="shared" si="34"/>
        <v>0.05</v>
      </c>
      <c r="O305" s="6">
        <f t="shared" si="35"/>
        <v>0.125</v>
      </c>
      <c r="P305" s="6">
        <f t="shared" si="36"/>
        <v>0.22499999999999998</v>
      </c>
      <c r="Q305" s="6">
        <f t="shared" si="37"/>
        <v>0.32499999999999996</v>
      </c>
      <c r="R305" s="6">
        <f t="shared" si="38"/>
        <v>0</v>
      </c>
      <c r="S305" s="11">
        <f t="shared" si="39"/>
        <v>0</v>
      </c>
    </row>
    <row r="306" spans="1:19" ht="12" customHeight="1" x14ac:dyDescent="0.25">
      <c r="A306" s="66">
        <v>6</v>
      </c>
      <c r="B306" s="66">
        <v>413</v>
      </c>
      <c r="C306" s="66">
        <v>3595</v>
      </c>
      <c r="D306" s="67">
        <v>4.2999999999999997E-2</v>
      </c>
      <c r="E306" s="67">
        <v>6.3E-2</v>
      </c>
      <c r="F306" s="67">
        <v>7.6999999999999999E-2</v>
      </c>
      <c r="G306" s="67">
        <v>8.3000000000000004E-2</v>
      </c>
      <c r="H306" s="67">
        <v>8.5999999999999993E-2</v>
      </c>
      <c r="I306" s="67">
        <v>7.9000000000000001E-2</v>
      </c>
      <c r="J306" s="67">
        <v>8.3000000000000004E-2</v>
      </c>
      <c r="K306" s="67">
        <v>0.51500000000000001</v>
      </c>
      <c r="L306" s="15" t="str">
        <f t="shared" si="32"/>
        <v>4133595</v>
      </c>
      <c r="M306" s="14">
        <f t="shared" si="33"/>
        <v>8.3495145631067955E-2</v>
      </c>
      <c r="N306" s="6">
        <f t="shared" si="34"/>
        <v>0.12233009708737864</v>
      </c>
      <c r="O306" s="6">
        <f t="shared" si="35"/>
        <v>0.14951456310679612</v>
      </c>
      <c r="P306" s="6">
        <f t="shared" si="36"/>
        <v>0.16116504854368932</v>
      </c>
      <c r="Q306" s="6">
        <f t="shared" si="37"/>
        <v>0.16699029126213591</v>
      </c>
      <c r="R306" s="6">
        <f t="shared" si="38"/>
        <v>0.15339805825242719</v>
      </c>
      <c r="S306" s="11">
        <f t="shared" si="39"/>
        <v>0.16116504854368932</v>
      </c>
    </row>
    <row r="307" spans="1:19" ht="12" customHeight="1" x14ac:dyDescent="0.25">
      <c r="A307" s="66">
        <v>6</v>
      </c>
      <c r="B307" s="66">
        <v>413</v>
      </c>
      <c r="C307" s="66">
        <v>3873</v>
      </c>
      <c r="D307" s="67">
        <v>7.0000000000000001E-3</v>
      </c>
      <c r="E307" s="67">
        <v>7.0000000000000001E-3</v>
      </c>
      <c r="F307" s="67">
        <v>1.6E-2</v>
      </c>
      <c r="G307" s="67">
        <v>4.0000000000000001E-3</v>
      </c>
      <c r="H307" s="67">
        <v>5.0000000000000001E-3</v>
      </c>
      <c r="I307" s="67">
        <v>1.0999999999999999E-2</v>
      </c>
      <c r="J307" s="68"/>
      <c r="K307" s="67">
        <v>0.05</v>
      </c>
      <c r="L307" s="15" t="str">
        <f t="shared" si="32"/>
        <v>4133873</v>
      </c>
      <c r="M307" s="14">
        <f t="shared" si="33"/>
        <v>0.13999999999999999</v>
      </c>
      <c r="N307" s="6">
        <f t="shared" si="34"/>
        <v>0.13999999999999999</v>
      </c>
      <c r="O307" s="6">
        <f t="shared" si="35"/>
        <v>0.32</v>
      </c>
      <c r="P307" s="6">
        <f t="shared" si="36"/>
        <v>0.08</v>
      </c>
      <c r="Q307" s="6">
        <f t="shared" si="37"/>
        <v>9.9999999999999992E-2</v>
      </c>
      <c r="R307" s="6">
        <f t="shared" si="38"/>
        <v>0.21999999999999997</v>
      </c>
      <c r="S307" s="11">
        <f t="shared" si="39"/>
        <v>0</v>
      </c>
    </row>
    <row r="308" spans="1:19" ht="12" customHeight="1" x14ac:dyDescent="0.25">
      <c r="A308" s="66">
        <v>6</v>
      </c>
      <c r="B308" s="66">
        <v>413</v>
      </c>
      <c r="C308" s="66">
        <v>4329</v>
      </c>
      <c r="D308" s="67">
        <v>2.9000000000000001E-2</v>
      </c>
      <c r="E308" s="67">
        <v>1.2999999999999999E-2</v>
      </c>
      <c r="F308" s="67">
        <v>5.1999999999999998E-2</v>
      </c>
      <c r="G308" s="68"/>
      <c r="H308" s="68"/>
      <c r="I308" s="68"/>
      <c r="J308" s="68"/>
      <c r="K308" s="67">
        <v>9.4E-2</v>
      </c>
      <c r="L308" s="15" t="str">
        <f t="shared" si="32"/>
        <v>4134329</v>
      </c>
      <c r="M308" s="14">
        <f t="shared" si="33"/>
        <v>0.30851063829787234</v>
      </c>
      <c r="N308" s="6">
        <f t="shared" si="34"/>
        <v>0.13829787234042554</v>
      </c>
      <c r="O308" s="6">
        <f t="shared" si="35"/>
        <v>0.55319148936170215</v>
      </c>
      <c r="P308" s="6">
        <f t="shared" si="36"/>
        <v>0</v>
      </c>
      <c r="Q308" s="6">
        <f t="shared" si="37"/>
        <v>0</v>
      </c>
      <c r="R308" s="6">
        <f t="shared" si="38"/>
        <v>0</v>
      </c>
      <c r="S308" s="11">
        <f t="shared" si="39"/>
        <v>0</v>
      </c>
    </row>
    <row r="309" spans="1:19" ht="12" customHeight="1" x14ac:dyDescent="0.25">
      <c r="A309" s="66">
        <v>6</v>
      </c>
      <c r="B309" s="66">
        <v>413</v>
      </c>
      <c r="C309" s="66">
        <v>5440</v>
      </c>
      <c r="D309" s="67">
        <v>0.4</v>
      </c>
      <c r="E309" s="67">
        <v>7.3999999999999996E-2</v>
      </c>
      <c r="F309" s="67">
        <v>2.5000000000000001E-2</v>
      </c>
      <c r="G309" s="67">
        <v>9.1999999999999998E-2</v>
      </c>
      <c r="H309" s="67">
        <v>6.5000000000000002E-2</v>
      </c>
      <c r="I309" s="67">
        <v>0.57399999999999995</v>
      </c>
      <c r="J309" s="67">
        <v>1.6E-2</v>
      </c>
      <c r="K309" s="67">
        <v>1.246</v>
      </c>
      <c r="L309" s="15" t="str">
        <f t="shared" si="32"/>
        <v>4135440</v>
      </c>
      <c r="M309" s="14">
        <f t="shared" si="33"/>
        <v>0.32102728731942215</v>
      </c>
      <c r="N309" s="6">
        <f t="shared" si="34"/>
        <v>5.9390048154093093E-2</v>
      </c>
      <c r="O309" s="6">
        <f t="shared" si="35"/>
        <v>2.0064205457463884E-2</v>
      </c>
      <c r="P309" s="6">
        <f t="shared" si="36"/>
        <v>7.3836276083467101E-2</v>
      </c>
      <c r="Q309" s="6">
        <f t="shared" si="37"/>
        <v>5.21669341894061E-2</v>
      </c>
      <c r="R309" s="6">
        <f t="shared" si="38"/>
        <v>0.46067415730337075</v>
      </c>
      <c r="S309" s="11">
        <f t="shared" si="39"/>
        <v>1.2841091492776886E-2</v>
      </c>
    </row>
    <row r="310" spans="1:19" ht="12" customHeight="1" x14ac:dyDescent="0.25">
      <c r="A310" s="66">
        <v>6</v>
      </c>
      <c r="B310" s="66">
        <v>413</v>
      </c>
      <c r="C310" s="66">
        <v>5917</v>
      </c>
      <c r="D310" s="67">
        <v>0.124</v>
      </c>
      <c r="E310" s="67">
        <v>0.20899999999999999</v>
      </c>
      <c r="F310" s="67">
        <v>0.52600000000000002</v>
      </c>
      <c r="G310" s="67">
        <v>0.41199999999999998</v>
      </c>
      <c r="H310" s="67">
        <v>0.66400000000000003</v>
      </c>
      <c r="I310" s="67">
        <v>0.33500000000000002</v>
      </c>
      <c r="J310" s="68"/>
      <c r="K310" s="67">
        <v>2.27</v>
      </c>
      <c r="L310" s="15" t="str">
        <f t="shared" si="32"/>
        <v>4135917</v>
      </c>
      <c r="M310" s="14">
        <f t="shared" si="33"/>
        <v>5.462555066079295E-2</v>
      </c>
      <c r="N310" s="6">
        <f t="shared" si="34"/>
        <v>9.2070484581497788E-2</v>
      </c>
      <c r="O310" s="6">
        <f t="shared" si="35"/>
        <v>0.23171806167400882</v>
      </c>
      <c r="P310" s="6">
        <f t="shared" si="36"/>
        <v>0.18149779735682819</v>
      </c>
      <c r="Q310" s="6">
        <f t="shared" si="37"/>
        <v>0.29251101321585904</v>
      </c>
      <c r="R310" s="6">
        <f t="shared" si="38"/>
        <v>0.14757709251101322</v>
      </c>
      <c r="S310" s="11">
        <f t="shared" si="39"/>
        <v>0</v>
      </c>
    </row>
    <row r="311" spans="1:19" ht="12" customHeight="1" x14ac:dyDescent="0.25">
      <c r="A311" s="66">
        <v>6</v>
      </c>
      <c r="B311" s="66">
        <v>413</v>
      </c>
      <c r="C311" s="66">
        <v>6724</v>
      </c>
      <c r="D311" s="67">
        <v>8.9999999999999993E-3</v>
      </c>
      <c r="E311" s="67">
        <v>8.9999999999999993E-3</v>
      </c>
      <c r="F311" s="67">
        <v>8.9999999999999993E-3</v>
      </c>
      <c r="G311" s="67">
        <v>1.0999999999999999E-2</v>
      </c>
      <c r="H311" s="67">
        <v>4.0000000000000001E-3</v>
      </c>
      <c r="I311" s="67">
        <v>4.0000000000000001E-3</v>
      </c>
      <c r="J311" s="68"/>
      <c r="K311" s="67">
        <v>4.4999999999999998E-2</v>
      </c>
      <c r="L311" s="15" t="str">
        <f t="shared" si="32"/>
        <v>4136724</v>
      </c>
      <c r="M311" s="14">
        <f t="shared" si="33"/>
        <v>0.19999999999999998</v>
      </c>
      <c r="N311" s="6">
        <f t="shared" si="34"/>
        <v>0.19999999999999998</v>
      </c>
      <c r="O311" s="6">
        <f t="shared" si="35"/>
        <v>0.19999999999999998</v>
      </c>
      <c r="P311" s="6">
        <f t="shared" si="36"/>
        <v>0.24444444444444444</v>
      </c>
      <c r="Q311" s="6">
        <f t="shared" si="37"/>
        <v>8.8888888888888892E-2</v>
      </c>
      <c r="R311" s="6">
        <f t="shared" si="38"/>
        <v>8.8888888888888892E-2</v>
      </c>
      <c r="S311" s="11">
        <f t="shared" si="39"/>
        <v>0</v>
      </c>
    </row>
    <row r="312" spans="1:19" ht="12" customHeight="1" x14ac:dyDescent="0.25">
      <c r="A312" s="66">
        <v>6</v>
      </c>
      <c r="B312" s="66">
        <v>414</v>
      </c>
      <c r="C312" s="66">
        <v>1074</v>
      </c>
      <c r="D312" s="67">
        <v>5.1999999999999998E-2</v>
      </c>
      <c r="E312" s="68"/>
      <c r="F312" s="67">
        <v>0.04</v>
      </c>
      <c r="G312" s="67">
        <v>2.7E-2</v>
      </c>
      <c r="H312" s="67">
        <v>3.4000000000000002E-2</v>
      </c>
      <c r="I312" s="67">
        <v>0.04</v>
      </c>
      <c r="J312" s="67">
        <v>2E-3</v>
      </c>
      <c r="K312" s="67">
        <v>0.19400000000000001</v>
      </c>
      <c r="L312" s="15" t="str">
        <f t="shared" si="32"/>
        <v>4141074</v>
      </c>
      <c r="M312" s="14">
        <f t="shared" si="33"/>
        <v>0.26804123711340205</v>
      </c>
      <c r="N312" s="6">
        <f t="shared" si="34"/>
        <v>0</v>
      </c>
      <c r="O312" s="6">
        <f t="shared" si="35"/>
        <v>0.20618556701030927</v>
      </c>
      <c r="P312" s="6">
        <f t="shared" si="36"/>
        <v>0.13917525773195877</v>
      </c>
      <c r="Q312" s="6">
        <f t="shared" si="37"/>
        <v>0.1752577319587629</v>
      </c>
      <c r="R312" s="6">
        <f t="shared" si="38"/>
        <v>0.20618556701030927</v>
      </c>
      <c r="S312" s="11">
        <f t="shared" si="39"/>
        <v>1.0309278350515464E-2</v>
      </c>
    </row>
    <row r="313" spans="1:19" ht="12" customHeight="1" x14ac:dyDescent="0.25">
      <c r="A313" s="66">
        <v>6</v>
      </c>
      <c r="B313" s="66">
        <v>414</v>
      </c>
      <c r="C313" s="66">
        <v>1110</v>
      </c>
      <c r="D313" s="68"/>
      <c r="E313" s="67">
        <v>0.315</v>
      </c>
      <c r="F313" s="68"/>
      <c r="G313" s="67">
        <v>0.495</v>
      </c>
      <c r="H313" s="68"/>
      <c r="I313" s="68"/>
      <c r="J313" s="67">
        <v>0.36</v>
      </c>
      <c r="K313" s="67">
        <v>1.17</v>
      </c>
      <c r="L313" s="15" t="str">
        <f t="shared" si="32"/>
        <v>4141110</v>
      </c>
      <c r="M313" s="14">
        <f t="shared" si="33"/>
        <v>0</v>
      </c>
      <c r="N313" s="6">
        <f t="shared" si="34"/>
        <v>0.26923076923076927</v>
      </c>
      <c r="O313" s="6">
        <f t="shared" si="35"/>
        <v>0</v>
      </c>
      <c r="P313" s="6">
        <f t="shared" si="36"/>
        <v>0.42307692307692307</v>
      </c>
      <c r="Q313" s="6">
        <f t="shared" si="37"/>
        <v>0</v>
      </c>
      <c r="R313" s="6">
        <f t="shared" si="38"/>
        <v>0</v>
      </c>
      <c r="S313" s="11">
        <f t="shared" si="39"/>
        <v>0.30769230769230771</v>
      </c>
    </row>
    <row r="314" spans="1:19" ht="12" customHeight="1" x14ac:dyDescent="0.25">
      <c r="A314" s="66">
        <v>6</v>
      </c>
      <c r="B314" s="66">
        <v>414</v>
      </c>
      <c r="C314" s="66">
        <v>3075</v>
      </c>
      <c r="D314" s="67">
        <v>7.0000000000000001E-3</v>
      </c>
      <c r="E314" s="67">
        <v>5.0000000000000001E-3</v>
      </c>
      <c r="F314" s="67">
        <v>5.0000000000000001E-3</v>
      </c>
      <c r="G314" s="67">
        <v>8.9999999999999993E-3</v>
      </c>
      <c r="H314" s="67">
        <v>0.02</v>
      </c>
      <c r="I314" s="68"/>
      <c r="J314" s="68"/>
      <c r="K314" s="67">
        <v>4.7E-2</v>
      </c>
      <c r="L314" s="15" t="str">
        <f t="shared" si="32"/>
        <v>4143075</v>
      </c>
      <c r="M314" s="14">
        <f t="shared" si="33"/>
        <v>0.14893617021276595</v>
      </c>
      <c r="N314" s="6">
        <f t="shared" si="34"/>
        <v>0.10638297872340426</v>
      </c>
      <c r="O314" s="6">
        <f t="shared" si="35"/>
        <v>0.10638297872340426</v>
      </c>
      <c r="P314" s="6">
        <f t="shared" si="36"/>
        <v>0.19148936170212766</v>
      </c>
      <c r="Q314" s="6">
        <f t="shared" si="37"/>
        <v>0.42553191489361702</v>
      </c>
      <c r="R314" s="6">
        <f t="shared" si="38"/>
        <v>0</v>
      </c>
      <c r="S314" s="11">
        <f t="shared" si="39"/>
        <v>0</v>
      </c>
    </row>
    <row r="315" spans="1:19" ht="12" customHeight="1" x14ac:dyDescent="0.25">
      <c r="A315" s="66">
        <v>6</v>
      </c>
      <c r="B315" s="66">
        <v>414</v>
      </c>
      <c r="C315" s="66">
        <v>3595</v>
      </c>
      <c r="D315" s="67">
        <v>0.02</v>
      </c>
      <c r="E315" s="67">
        <v>1.7999999999999999E-2</v>
      </c>
      <c r="F315" s="67">
        <v>2.5000000000000001E-2</v>
      </c>
      <c r="G315" s="67">
        <v>4.4999999999999998E-2</v>
      </c>
      <c r="H315" s="67">
        <v>2.9000000000000001E-2</v>
      </c>
      <c r="I315" s="67">
        <v>3.2000000000000001E-2</v>
      </c>
      <c r="J315" s="67">
        <v>2.5000000000000001E-2</v>
      </c>
      <c r="K315" s="67">
        <v>0.19400000000000001</v>
      </c>
      <c r="L315" s="15" t="str">
        <f t="shared" si="32"/>
        <v>4143595</v>
      </c>
      <c r="M315" s="14">
        <f t="shared" si="33"/>
        <v>0.10309278350515463</v>
      </c>
      <c r="N315" s="6">
        <f t="shared" si="34"/>
        <v>9.2783505154639165E-2</v>
      </c>
      <c r="O315" s="6">
        <f t="shared" si="35"/>
        <v>0.12886597938144331</v>
      </c>
      <c r="P315" s="6">
        <f t="shared" si="36"/>
        <v>0.23195876288659792</v>
      </c>
      <c r="Q315" s="6">
        <f t="shared" si="37"/>
        <v>0.14948453608247422</v>
      </c>
      <c r="R315" s="6">
        <f t="shared" si="38"/>
        <v>0.16494845360824742</v>
      </c>
      <c r="S315" s="11">
        <f t="shared" si="39"/>
        <v>0.12886597938144331</v>
      </c>
    </row>
    <row r="316" spans="1:19" ht="12" customHeight="1" x14ac:dyDescent="0.25">
      <c r="A316" s="66">
        <v>6</v>
      </c>
      <c r="B316" s="66">
        <v>414</v>
      </c>
      <c r="C316" s="66">
        <v>5440</v>
      </c>
      <c r="D316" s="67">
        <v>0.16400000000000001</v>
      </c>
      <c r="E316" s="67">
        <v>1.7999999999999999E-2</v>
      </c>
      <c r="F316" s="67">
        <v>5.0000000000000001E-3</v>
      </c>
      <c r="G316" s="67">
        <v>4.0000000000000001E-3</v>
      </c>
      <c r="H316" s="67">
        <v>2.5000000000000001E-2</v>
      </c>
      <c r="I316" s="67">
        <v>0.124</v>
      </c>
      <c r="J316" s="68"/>
      <c r="K316" s="67">
        <v>0.34</v>
      </c>
      <c r="L316" s="15" t="str">
        <f t="shared" si="32"/>
        <v>4145440</v>
      </c>
      <c r="M316" s="14">
        <f t="shared" si="33"/>
        <v>0.4823529411764706</v>
      </c>
      <c r="N316" s="6">
        <f t="shared" si="34"/>
        <v>5.2941176470588228E-2</v>
      </c>
      <c r="O316" s="6">
        <f t="shared" si="35"/>
        <v>1.4705882352941176E-2</v>
      </c>
      <c r="P316" s="6">
        <f t="shared" si="36"/>
        <v>1.1764705882352941E-2</v>
      </c>
      <c r="Q316" s="6">
        <f t="shared" si="37"/>
        <v>7.3529411764705885E-2</v>
      </c>
      <c r="R316" s="6">
        <f t="shared" si="38"/>
        <v>0.36470588235294116</v>
      </c>
      <c r="S316" s="11">
        <f t="shared" si="39"/>
        <v>0</v>
      </c>
    </row>
    <row r="317" spans="1:19" ht="12" customHeight="1" x14ac:dyDescent="0.25">
      <c r="A317" s="66">
        <v>6</v>
      </c>
      <c r="B317" s="66">
        <v>414</v>
      </c>
      <c r="C317" s="66">
        <v>5917</v>
      </c>
      <c r="D317" s="67">
        <v>0.11899999999999999</v>
      </c>
      <c r="E317" s="67">
        <v>0.28299999999999997</v>
      </c>
      <c r="F317" s="67">
        <v>0.61599999999999999</v>
      </c>
      <c r="G317" s="67">
        <v>0.432</v>
      </c>
      <c r="H317" s="67">
        <v>0.68200000000000005</v>
      </c>
      <c r="I317" s="67">
        <v>0.38500000000000001</v>
      </c>
      <c r="J317" s="68"/>
      <c r="K317" s="67">
        <v>2.516</v>
      </c>
      <c r="L317" s="15" t="str">
        <f t="shared" si="32"/>
        <v>4145917</v>
      </c>
      <c r="M317" s="14">
        <f t="shared" si="33"/>
        <v>4.7297297297297293E-2</v>
      </c>
      <c r="N317" s="6">
        <f t="shared" si="34"/>
        <v>0.11248012718600953</v>
      </c>
      <c r="O317" s="6">
        <f t="shared" si="35"/>
        <v>0.24483306836248012</v>
      </c>
      <c r="P317" s="6">
        <f t="shared" si="36"/>
        <v>0.17170111287758347</v>
      </c>
      <c r="Q317" s="6">
        <f t="shared" si="37"/>
        <v>0.27106518282988873</v>
      </c>
      <c r="R317" s="6">
        <f t="shared" si="38"/>
        <v>0.15302066772655007</v>
      </c>
      <c r="S317" s="11">
        <f t="shared" si="39"/>
        <v>0</v>
      </c>
    </row>
    <row r="318" spans="1:19" ht="12" customHeight="1" x14ac:dyDescent="0.25">
      <c r="A318" s="66">
        <v>6</v>
      </c>
      <c r="B318" s="66">
        <v>414</v>
      </c>
      <c r="C318" s="66">
        <v>6724</v>
      </c>
      <c r="D318" s="67">
        <v>8.9999999999999993E-3</v>
      </c>
      <c r="E318" s="67">
        <v>8.9999999999999993E-3</v>
      </c>
      <c r="F318" s="67">
        <v>7.0000000000000001E-3</v>
      </c>
      <c r="G318" s="67">
        <v>1.6E-2</v>
      </c>
      <c r="H318" s="67">
        <v>4.0000000000000001E-3</v>
      </c>
      <c r="I318" s="67">
        <v>5.0000000000000001E-3</v>
      </c>
      <c r="J318" s="68"/>
      <c r="K318" s="67">
        <v>0.05</v>
      </c>
      <c r="L318" s="15" t="str">
        <f t="shared" si="32"/>
        <v>4146724</v>
      </c>
      <c r="M318" s="14">
        <f t="shared" si="33"/>
        <v>0.17999999999999997</v>
      </c>
      <c r="N318" s="6">
        <f t="shared" si="34"/>
        <v>0.17999999999999997</v>
      </c>
      <c r="O318" s="6">
        <f t="shared" si="35"/>
        <v>0.13999999999999999</v>
      </c>
      <c r="P318" s="6">
        <f t="shared" si="36"/>
        <v>0.32</v>
      </c>
      <c r="Q318" s="6">
        <f t="shared" si="37"/>
        <v>0.08</v>
      </c>
      <c r="R318" s="6">
        <f t="shared" si="38"/>
        <v>9.9999999999999992E-2</v>
      </c>
      <c r="S318" s="11">
        <f t="shared" si="39"/>
        <v>0</v>
      </c>
    </row>
    <row r="319" spans="1:19" ht="12" customHeight="1" x14ac:dyDescent="0.25">
      <c r="A319" s="66">
        <v>6</v>
      </c>
      <c r="B319" s="66">
        <v>948</v>
      </c>
      <c r="C319" s="66">
        <v>1074</v>
      </c>
      <c r="D319" s="67">
        <v>0.122</v>
      </c>
      <c r="E319" s="68"/>
      <c r="F319" s="67">
        <v>9.6000000000000002E-2</v>
      </c>
      <c r="G319" s="67">
        <v>7.3999999999999996E-2</v>
      </c>
      <c r="H319" s="67">
        <v>8.3000000000000004E-2</v>
      </c>
      <c r="I319" s="67">
        <v>0.11700000000000001</v>
      </c>
      <c r="J319" s="67">
        <v>3.0000000000000001E-3</v>
      </c>
      <c r="K319" s="67">
        <v>0.49399999999999999</v>
      </c>
      <c r="L319" s="15" t="str">
        <f t="shared" si="32"/>
        <v>9481074</v>
      </c>
      <c r="M319" s="14">
        <f t="shared" si="33"/>
        <v>0.24696356275303644</v>
      </c>
      <c r="N319" s="6">
        <f t="shared" si="34"/>
        <v>0</v>
      </c>
      <c r="O319" s="6">
        <f t="shared" si="35"/>
        <v>0.19433198380566802</v>
      </c>
      <c r="P319" s="6">
        <f t="shared" si="36"/>
        <v>0.14979757085020243</v>
      </c>
      <c r="Q319" s="6">
        <f t="shared" si="37"/>
        <v>0.16801619433198381</v>
      </c>
      <c r="R319" s="6">
        <f t="shared" si="38"/>
        <v>0.23684210526315791</v>
      </c>
      <c r="S319" s="11">
        <f t="shared" si="39"/>
        <v>6.0728744939271256E-3</v>
      </c>
    </row>
    <row r="320" spans="1:19" ht="12" customHeight="1" x14ac:dyDescent="0.25">
      <c r="A320" s="66">
        <v>6</v>
      </c>
      <c r="B320" s="66">
        <v>948</v>
      </c>
      <c r="C320" s="66">
        <v>3595</v>
      </c>
      <c r="D320" s="68"/>
      <c r="E320" s="67">
        <v>8.6999999999999994E-2</v>
      </c>
      <c r="F320" s="67">
        <v>8.1000000000000003E-2</v>
      </c>
      <c r="G320" s="68"/>
      <c r="H320" s="68"/>
      <c r="I320" s="67">
        <v>8.1000000000000003E-2</v>
      </c>
      <c r="J320" s="67">
        <v>8.6999999999999994E-2</v>
      </c>
      <c r="K320" s="67">
        <v>0.33600000000000002</v>
      </c>
      <c r="L320" s="15" t="str">
        <f t="shared" si="32"/>
        <v>9483595</v>
      </c>
      <c r="M320" s="14">
        <f t="shared" si="33"/>
        <v>0</v>
      </c>
      <c r="N320" s="6">
        <f t="shared" si="34"/>
        <v>0.2589285714285714</v>
      </c>
      <c r="O320" s="6">
        <f t="shared" si="35"/>
        <v>0.24107142857142858</v>
      </c>
      <c r="P320" s="6">
        <f t="shared" si="36"/>
        <v>0</v>
      </c>
      <c r="Q320" s="6">
        <f t="shared" si="37"/>
        <v>0</v>
      </c>
      <c r="R320" s="6">
        <f t="shared" si="38"/>
        <v>0.24107142857142858</v>
      </c>
      <c r="S320" s="11">
        <f t="shared" si="39"/>
        <v>0.2589285714285714</v>
      </c>
    </row>
    <row r="321" spans="1:19" ht="12" customHeight="1" x14ac:dyDescent="0.25">
      <c r="A321" s="66">
        <v>6</v>
      </c>
      <c r="B321" s="66">
        <v>948</v>
      </c>
      <c r="C321" s="66">
        <v>5917</v>
      </c>
      <c r="D321" s="67">
        <v>0.13500000000000001</v>
      </c>
      <c r="E321" s="67">
        <v>0.26</v>
      </c>
      <c r="F321" s="67">
        <v>0.46100000000000002</v>
      </c>
      <c r="G321" s="67">
        <v>0.752</v>
      </c>
      <c r="H321" s="67">
        <v>0.84899999999999998</v>
      </c>
      <c r="I321" s="67">
        <v>0.221</v>
      </c>
      <c r="J321" s="68"/>
      <c r="K321" s="67">
        <v>2.6760000000000002</v>
      </c>
      <c r="L321" s="15" t="str">
        <f t="shared" si="32"/>
        <v>9485917</v>
      </c>
      <c r="M321" s="14">
        <f t="shared" si="33"/>
        <v>5.0448430493273543E-2</v>
      </c>
      <c r="N321" s="6">
        <f t="shared" si="34"/>
        <v>9.7159940209267562E-2</v>
      </c>
      <c r="O321" s="6">
        <f t="shared" si="35"/>
        <v>0.17227204783258596</v>
      </c>
      <c r="P321" s="6">
        <f t="shared" si="36"/>
        <v>0.28101644245141999</v>
      </c>
      <c r="Q321" s="6">
        <f t="shared" si="37"/>
        <v>0.31726457399103136</v>
      </c>
      <c r="R321" s="6">
        <f t="shared" si="38"/>
        <v>8.2585949177877427E-2</v>
      </c>
      <c r="S321" s="11">
        <f t="shared" si="39"/>
        <v>0</v>
      </c>
    </row>
    <row r="322" spans="1:19" ht="12" customHeight="1" x14ac:dyDescent="0.25">
      <c r="A322" s="66">
        <v>7</v>
      </c>
      <c r="B322" s="66">
        <v>1081</v>
      </c>
      <c r="C322" s="66">
        <v>1074</v>
      </c>
      <c r="D322" s="67">
        <v>0.43</v>
      </c>
      <c r="E322" s="68"/>
      <c r="F322" s="67">
        <v>0.52600000000000002</v>
      </c>
      <c r="G322" s="67">
        <v>0.42699999999999999</v>
      </c>
      <c r="H322" s="67">
        <v>0.36</v>
      </c>
      <c r="I322" s="67">
        <v>0.47499999999999998</v>
      </c>
      <c r="J322" s="67">
        <v>1.7000000000000001E-2</v>
      </c>
      <c r="K322" s="67">
        <v>2.234</v>
      </c>
      <c r="L322" s="15" t="str">
        <f t="shared" si="32"/>
        <v>10811074</v>
      </c>
      <c r="M322" s="14">
        <f t="shared" si="33"/>
        <v>0.19247985675917637</v>
      </c>
      <c r="N322" s="6">
        <f t="shared" si="34"/>
        <v>0</v>
      </c>
      <c r="O322" s="6">
        <f t="shared" si="35"/>
        <v>0.23545210384959714</v>
      </c>
      <c r="P322" s="6">
        <f t="shared" si="36"/>
        <v>0.19113697403760072</v>
      </c>
      <c r="Q322" s="6">
        <f t="shared" si="37"/>
        <v>0.16114592658907789</v>
      </c>
      <c r="R322" s="6">
        <f t="shared" si="38"/>
        <v>0.21262309758281109</v>
      </c>
      <c r="S322" s="11">
        <f t="shared" si="39"/>
        <v>7.609668755595345E-3</v>
      </c>
    </row>
    <row r="323" spans="1:19" ht="12" customHeight="1" x14ac:dyDescent="0.25">
      <c r="A323" s="66">
        <v>7</v>
      </c>
      <c r="B323" s="66">
        <v>1081</v>
      </c>
      <c r="C323" s="66">
        <v>1110</v>
      </c>
      <c r="D323" s="68"/>
      <c r="E323" s="67">
        <v>0.64800000000000002</v>
      </c>
      <c r="F323" s="68"/>
      <c r="G323" s="67">
        <v>1.1519999999999999</v>
      </c>
      <c r="H323" s="68"/>
      <c r="I323" s="68"/>
      <c r="J323" s="67">
        <v>0.91200000000000003</v>
      </c>
      <c r="K323" s="67">
        <v>2.7120000000000002</v>
      </c>
      <c r="L323" s="15" t="str">
        <f t="shared" si="32"/>
        <v>10811110</v>
      </c>
      <c r="M323" s="14">
        <f t="shared" si="33"/>
        <v>0</v>
      </c>
      <c r="N323" s="6">
        <f t="shared" si="34"/>
        <v>0.23893805309734512</v>
      </c>
      <c r="O323" s="6">
        <f t="shared" si="35"/>
        <v>0</v>
      </c>
      <c r="P323" s="6">
        <f t="shared" si="36"/>
        <v>0.42477876106194684</v>
      </c>
      <c r="Q323" s="6">
        <f t="shared" si="37"/>
        <v>0</v>
      </c>
      <c r="R323" s="6">
        <f t="shared" si="38"/>
        <v>0</v>
      </c>
      <c r="S323" s="11">
        <f t="shared" si="39"/>
        <v>0.33628318584070793</v>
      </c>
    </row>
    <row r="324" spans="1:19" ht="12" customHeight="1" x14ac:dyDescent="0.25">
      <c r="A324" s="66">
        <v>7</v>
      </c>
      <c r="B324" s="66">
        <v>1081</v>
      </c>
      <c r="C324" s="66">
        <v>3075</v>
      </c>
      <c r="D324" s="67">
        <v>6.2E-2</v>
      </c>
      <c r="E324" s="67">
        <v>1.2E-2</v>
      </c>
      <c r="F324" s="67">
        <v>3.1E-2</v>
      </c>
      <c r="G324" s="67">
        <v>0.05</v>
      </c>
      <c r="H324" s="67">
        <v>7.0000000000000007E-2</v>
      </c>
      <c r="I324" s="68"/>
      <c r="J324" s="68"/>
      <c r="K324" s="67">
        <v>0.22600000000000001</v>
      </c>
      <c r="L324" s="15" t="str">
        <f t="shared" ref="L324:L387" si="40">CONCATENATE(B324,C324)</f>
        <v>10813075</v>
      </c>
      <c r="M324" s="14">
        <f t="shared" ref="M324:M387" si="41">D324/K324</f>
        <v>0.27433628318584069</v>
      </c>
      <c r="N324" s="6">
        <f t="shared" ref="N324:N387" si="42">E324/K324</f>
        <v>5.3097345132743362E-2</v>
      </c>
      <c r="O324" s="6">
        <f t="shared" ref="O324:O387" si="43">F324/K324</f>
        <v>0.13716814159292035</v>
      </c>
      <c r="P324" s="6">
        <f t="shared" ref="P324:P387" si="44">G324/K324</f>
        <v>0.22123893805309736</v>
      </c>
      <c r="Q324" s="6">
        <f t="shared" ref="Q324:Q387" si="45">H324/K324</f>
        <v>0.30973451327433632</v>
      </c>
      <c r="R324" s="6">
        <f t="shared" ref="R324:R387" si="46">I324/K324</f>
        <v>0</v>
      </c>
      <c r="S324" s="11">
        <f t="shared" ref="S324:S387" si="47">J324/K324</f>
        <v>0</v>
      </c>
    </row>
    <row r="325" spans="1:19" ht="12" customHeight="1" x14ac:dyDescent="0.25">
      <c r="A325" s="66">
        <v>7</v>
      </c>
      <c r="B325" s="66">
        <v>1081</v>
      </c>
      <c r="C325" s="66">
        <v>3595</v>
      </c>
      <c r="D325" s="68"/>
      <c r="E325" s="67">
        <v>0.54</v>
      </c>
      <c r="F325" s="67">
        <v>0.61199999999999999</v>
      </c>
      <c r="G325" s="67">
        <v>0.64800000000000002</v>
      </c>
      <c r="H325" s="67">
        <v>0.68400000000000005</v>
      </c>
      <c r="I325" s="67">
        <v>1.764</v>
      </c>
      <c r="J325" s="68"/>
      <c r="K325" s="67">
        <v>4.2480000000000002</v>
      </c>
      <c r="L325" s="15" t="str">
        <f t="shared" si="40"/>
        <v>10813595</v>
      </c>
      <c r="M325" s="14">
        <f t="shared" si="41"/>
        <v>0</v>
      </c>
      <c r="N325" s="6">
        <f t="shared" si="42"/>
        <v>0.1271186440677966</v>
      </c>
      <c r="O325" s="6">
        <f t="shared" si="43"/>
        <v>0.14406779661016947</v>
      </c>
      <c r="P325" s="6">
        <f t="shared" si="44"/>
        <v>0.15254237288135594</v>
      </c>
      <c r="Q325" s="6">
        <f t="shared" si="45"/>
        <v>0.16101694915254239</v>
      </c>
      <c r="R325" s="6">
        <f t="shared" si="46"/>
        <v>0.4152542372881356</v>
      </c>
      <c r="S325" s="11">
        <f t="shared" si="47"/>
        <v>0</v>
      </c>
    </row>
    <row r="326" spans="1:19" ht="12" customHeight="1" x14ac:dyDescent="0.25">
      <c r="A326" s="66">
        <v>7</v>
      </c>
      <c r="B326" s="66">
        <v>1081</v>
      </c>
      <c r="C326" s="66">
        <v>5440</v>
      </c>
      <c r="D326" s="67">
        <v>0.502</v>
      </c>
      <c r="E326" s="67">
        <v>8.8999999999999996E-2</v>
      </c>
      <c r="F326" s="67">
        <v>3.7999999999999999E-2</v>
      </c>
      <c r="G326" s="67">
        <v>2.4E-2</v>
      </c>
      <c r="H326" s="67">
        <v>8.4000000000000005E-2</v>
      </c>
      <c r="I326" s="67">
        <v>0.26200000000000001</v>
      </c>
      <c r="J326" s="67">
        <v>4.5999999999999999E-2</v>
      </c>
      <c r="K326" s="67">
        <v>1.044</v>
      </c>
      <c r="L326" s="15" t="str">
        <f t="shared" si="40"/>
        <v>10815440</v>
      </c>
      <c r="M326" s="14">
        <f t="shared" si="41"/>
        <v>0.48084291187739464</v>
      </c>
      <c r="N326" s="6">
        <f t="shared" si="42"/>
        <v>8.5249042145593867E-2</v>
      </c>
      <c r="O326" s="6">
        <f t="shared" si="43"/>
        <v>3.6398467432950186E-2</v>
      </c>
      <c r="P326" s="6">
        <f t="shared" si="44"/>
        <v>2.2988505747126436E-2</v>
      </c>
      <c r="Q326" s="6">
        <f t="shared" si="45"/>
        <v>8.0459770114942528E-2</v>
      </c>
      <c r="R326" s="6">
        <f t="shared" si="46"/>
        <v>0.25095785440613028</v>
      </c>
      <c r="S326" s="11">
        <f t="shared" si="47"/>
        <v>4.4061302681992334E-2</v>
      </c>
    </row>
    <row r="327" spans="1:19" ht="12" customHeight="1" x14ac:dyDescent="0.25">
      <c r="A327" s="66">
        <v>7</v>
      </c>
      <c r="B327" s="66">
        <v>1081</v>
      </c>
      <c r="C327" s="66">
        <v>5770</v>
      </c>
      <c r="D327" s="67">
        <v>3.3940000000000001</v>
      </c>
      <c r="E327" s="67">
        <v>3.3530000000000002</v>
      </c>
      <c r="F327" s="67">
        <v>3.8879999999999999</v>
      </c>
      <c r="G327" s="67">
        <v>3.722</v>
      </c>
      <c r="H327" s="67">
        <v>3.581</v>
      </c>
      <c r="I327" s="67">
        <v>3.4729999999999999</v>
      </c>
      <c r="J327" s="67">
        <v>4.1139999999999999</v>
      </c>
      <c r="K327" s="67">
        <v>25.524000000000001</v>
      </c>
      <c r="L327" s="15" t="str">
        <f t="shared" si="40"/>
        <v>10815770</v>
      </c>
      <c r="M327" s="14">
        <f t="shared" si="41"/>
        <v>0.13297288826202788</v>
      </c>
      <c r="N327" s="6">
        <f t="shared" si="42"/>
        <v>0.13136655696599278</v>
      </c>
      <c r="O327" s="6">
        <f t="shared" si="43"/>
        <v>0.15232722143864597</v>
      </c>
      <c r="P327" s="6">
        <f t="shared" si="44"/>
        <v>0.14582353863030872</v>
      </c>
      <c r="Q327" s="6">
        <f t="shared" si="45"/>
        <v>0.14029932612443191</v>
      </c>
      <c r="R327" s="6">
        <f t="shared" si="46"/>
        <v>0.13606801441780284</v>
      </c>
      <c r="S327" s="11">
        <f t="shared" si="47"/>
        <v>0.16118163297288826</v>
      </c>
    </row>
    <row r="328" spans="1:19" ht="12" customHeight="1" x14ac:dyDescent="0.25">
      <c r="A328" s="66">
        <v>7</v>
      </c>
      <c r="B328" s="66">
        <v>1081</v>
      </c>
      <c r="C328" s="66">
        <v>6724</v>
      </c>
      <c r="D328" s="67">
        <v>3.7999999999999999E-2</v>
      </c>
      <c r="E328" s="67">
        <v>3.1E-2</v>
      </c>
      <c r="F328" s="67">
        <v>1.7000000000000001E-2</v>
      </c>
      <c r="G328" s="67">
        <v>6.7000000000000004E-2</v>
      </c>
      <c r="H328" s="67">
        <v>1.9E-2</v>
      </c>
      <c r="I328" s="67">
        <v>4.2999999999999997E-2</v>
      </c>
      <c r="J328" s="68"/>
      <c r="K328" s="67">
        <v>0.216</v>
      </c>
      <c r="L328" s="15" t="str">
        <f t="shared" si="40"/>
        <v>10816724</v>
      </c>
      <c r="M328" s="14">
        <f t="shared" si="41"/>
        <v>0.17592592592592593</v>
      </c>
      <c r="N328" s="6">
        <f t="shared" si="42"/>
        <v>0.14351851851851852</v>
      </c>
      <c r="O328" s="6">
        <f t="shared" si="43"/>
        <v>7.8703703703703706E-2</v>
      </c>
      <c r="P328" s="6">
        <f t="shared" si="44"/>
        <v>0.31018518518518523</v>
      </c>
      <c r="Q328" s="6">
        <f t="shared" si="45"/>
        <v>8.7962962962962965E-2</v>
      </c>
      <c r="R328" s="6">
        <f t="shared" si="46"/>
        <v>0.19907407407407407</v>
      </c>
      <c r="S328" s="11">
        <f t="shared" si="47"/>
        <v>0</v>
      </c>
    </row>
    <row r="329" spans="1:19" ht="12" customHeight="1" x14ac:dyDescent="0.25">
      <c r="A329" s="66">
        <v>7</v>
      </c>
      <c r="B329" s="66">
        <v>1082</v>
      </c>
      <c r="C329" s="66">
        <v>1074</v>
      </c>
      <c r="D329" s="67">
        <v>1.1399999999999999</v>
      </c>
      <c r="E329" s="68"/>
      <c r="F329" s="67">
        <v>0.99399999999999999</v>
      </c>
      <c r="G329" s="67">
        <v>0.82099999999999995</v>
      </c>
      <c r="H329" s="67">
        <v>0.67400000000000004</v>
      </c>
      <c r="I329" s="67">
        <v>1.3540000000000001</v>
      </c>
      <c r="J329" s="67">
        <v>3.5999999999999997E-2</v>
      </c>
      <c r="K329" s="67">
        <v>5.0179999999999998</v>
      </c>
      <c r="L329" s="15" t="str">
        <f t="shared" si="40"/>
        <v>10821074</v>
      </c>
      <c r="M329" s="14">
        <f t="shared" si="41"/>
        <v>0.22718214428058986</v>
      </c>
      <c r="N329" s="6">
        <f t="shared" si="42"/>
        <v>0</v>
      </c>
      <c r="O329" s="6">
        <f t="shared" si="43"/>
        <v>0.19808688720605819</v>
      </c>
      <c r="P329" s="6">
        <f t="shared" si="44"/>
        <v>0.16361100039856516</v>
      </c>
      <c r="Q329" s="6">
        <f t="shared" si="45"/>
        <v>0.13431646074133122</v>
      </c>
      <c r="R329" s="6">
        <f t="shared" si="46"/>
        <v>0.26982861697887606</v>
      </c>
      <c r="S329" s="11">
        <f t="shared" si="47"/>
        <v>7.1741729772817854E-3</v>
      </c>
    </row>
    <row r="330" spans="1:19" ht="12" customHeight="1" x14ac:dyDescent="0.25">
      <c r="A330" s="66">
        <v>7</v>
      </c>
      <c r="B330" s="66">
        <v>1082</v>
      </c>
      <c r="C330" s="66">
        <v>1110</v>
      </c>
      <c r="D330" s="68"/>
      <c r="E330" s="67">
        <v>1.224</v>
      </c>
      <c r="F330" s="68"/>
      <c r="G330" s="67">
        <v>1.6080000000000001</v>
      </c>
      <c r="H330" s="68"/>
      <c r="I330" s="68"/>
      <c r="J330" s="67">
        <v>1.8480000000000001</v>
      </c>
      <c r="K330" s="67">
        <v>4.68</v>
      </c>
      <c r="L330" s="15" t="str">
        <f t="shared" si="40"/>
        <v>10821110</v>
      </c>
      <c r="M330" s="14">
        <f t="shared" si="41"/>
        <v>0</v>
      </c>
      <c r="N330" s="6">
        <f t="shared" si="42"/>
        <v>0.26153846153846155</v>
      </c>
      <c r="O330" s="6">
        <f t="shared" si="43"/>
        <v>0</v>
      </c>
      <c r="P330" s="6">
        <f t="shared" si="44"/>
        <v>0.34358974358974365</v>
      </c>
      <c r="Q330" s="6">
        <f t="shared" si="45"/>
        <v>0</v>
      </c>
      <c r="R330" s="6">
        <f t="shared" si="46"/>
        <v>0</v>
      </c>
      <c r="S330" s="11">
        <f t="shared" si="47"/>
        <v>0.39487179487179491</v>
      </c>
    </row>
    <row r="331" spans="1:19" ht="12" customHeight="1" x14ac:dyDescent="0.25">
      <c r="A331" s="66">
        <v>7</v>
      </c>
      <c r="B331" s="66">
        <v>1082</v>
      </c>
      <c r="C331" s="66">
        <v>2882</v>
      </c>
      <c r="D331" s="67">
        <v>0.53</v>
      </c>
      <c r="E331" s="67">
        <v>0.51400000000000001</v>
      </c>
      <c r="F331" s="67">
        <v>0.73899999999999999</v>
      </c>
      <c r="G331" s="67">
        <v>0.50600000000000001</v>
      </c>
      <c r="H331" s="67">
        <v>0.51600000000000001</v>
      </c>
      <c r="I331" s="67">
        <v>0.73699999999999999</v>
      </c>
      <c r="J331" s="67">
        <v>0.66700000000000004</v>
      </c>
      <c r="K331" s="67">
        <v>4.21</v>
      </c>
      <c r="L331" s="15" t="str">
        <f t="shared" si="40"/>
        <v>10822882</v>
      </c>
      <c r="M331" s="14">
        <f t="shared" si="41"/>
        <v>0.12589073634204276</v>
      </c>
      <c r="N331" s="6">
        <f t="shared" si="42"/>
        <v>0.12209026128266033</v>
      </c>
      <c r="O331" s="6">
        <f t="shared" si="43"/>
        <v>0.17553444180522565</v>
      </c>
      <c r="P331" s="6">
        <f t="shared" si="44"/>
        <v>0.12019002375296912</v>
      </c>
      <c r="Q331" s="6">
        <f t="shared" si="45"/>
        <v>0.12256532066508315</v>
      </c>
      <c r="R331" s="6">
        <f t="shared" si="46"/>
        <v>0.17505938242280286</v>
      </c>
      <c r="S331" s="11">
        <f t="shared" si="47"/>
        <v>0.15843230403800476</v>
      </c>
    </row>
    <row r="332" spans="1:19" ht="12" customHeight="1" x14ac:dyDescent="0.25">
      <c r="A332" s="66">
        <v>7</v>
      </c>
      <c r="B332" s="66">
        <v>1082</v>
      </c>
      <c r="C332" s="66">
        <v>3075</v>
      </c>
      <c r="D332" s="67">
        <v>0.17499999999999999</v>
      </c>
      <c r="E332" s="67">
        <v>0.13400000000000001</v>
      </c>
      <c r="F332" s="67">
        <v>0.14599999999999999</v>
      </c>
      <c r="G332" s="67">
        <v>0.22800000000000001</v>
      </c>
      <c r="H332" s="67">
        <v>0.55900000000000005</v>
      </c>
      <c r="I332" s="68"/>
      <c r="J332" s="68"/>
      <c r="K332" s="67">
        <v>1.2430000000000001</v>
      </c>
      <c r="L332" s="15" t="str">
        <f t="shared" si="40"/>
        <v>10823075</v>
      </c>
      <c r="M332" s="14">
        <f t="shared" si="41"/>
        <v>0.14078841512469828</v>
      </c>
      <c r="N332" s="6">
        <f t="shared" si="42"/>
        <v>0.10780370072405471</v>
      </c>
      <c r="O332" s="6">
        <f t="shared" si="43"/>
        <v>0.11745776347546258</v>
      </c>
      <c r="P332" s="6">
        <f t="shared" si="44"/>
        <v>0.18342719227674978</v>
      </c>
      <c r="Q332" s="6">
        <f t="shared" si="45"/>
        <v>0.44971842316975058</v>
      </c>
      <c r="R332" s="6">
        <f t="shared" si="46"/>
        <v>0</v>
      </c>
      <c r="S332" s="11">
        <f t="shared" si="47"/>
        <v>0</v>
      </c>
    </row>
    <row r="333" spans="1:19" ht="12" customHeight="1" x14ac:dyDescent="0.25">
      <c r="A333" s="66">
        <v>7</v>
      </c>
      <c r="B333" s="66">
        <v>1082</v>
      </c>
      <c r="C333" s="66">
        <v>3595</v>
      </c>
      <c r="D333" s="68"/>
      <c r="E333" s="67">
        <v>0.65500000000000003</v>
      </c>
      <c r="F333" s="67">
        <v>0.67900000000000005</v>
      </c>
      <c r="G333" s="67">
        <v>1.786</v>
      </c>
      <c r="H333" s="67">
        <v>1.0609999999999999</v>
      </c>
      <c r="I333" s="67">
        <v>2.5270000000000001</v>
      </c>
      <c r="J333" s="68"/>
      <c r="K333" s="67">
        <v>6.7080000000000002</v>
      </c>
      <c r="L333" s="15" t="str">
        <f t="shared" si="40"/>
        <v>10823595</v>
      </c>
      <c r="M333" s="14">
        <f t="shared" si="41"/>
        <v>0</v>
      </c>
      <c r="N333" s="6">
        <f t="shared" si="42"/>
        <v>9.7644603458556953E-2</v>
      </c>
      <c r="O333" s="6">
        <f t="shared" si="43"/>
        <v>0.10122242098986285</v>
      </c>
      <c r="P333" s="6">
        <f t="shared" si="44"/>
        <v>0.26624925462134763</v>
      </c>
      <c r="Q333" s="6">
        <f t="shared" si="45"/>
        <v>0.15816935002981514</v>
      </c>
      <c r="R333" s="6">
        <f t="shared" si="46"/>
        <v>0.37671437090041743</v>
      </c>
      <c r="S333" s="11">
        <f t="shared" si="47"/>
        <v>0</v>
      </c>
    </row>
    <row r="334" spans="1:19" ht="12" customHeight="1" x14ac:dyDescent="0.25">
      <c r="A334" s="66">
        <v>7</v>
      </c>
      <c r="B334" s="66">
        <v>1082</v>
      </c>
      <c r="C334" s="66">
        <v>3873</v>
      </c>
      <c r="D334" s="67">
        <v>7.1999999999999995E-2</v>
      </c>
      <c r="E334" s="67">
        <v>6.2E-2</v>
      </c>
      <c r="F334" s="67">
        <v>6.2E-2</v>
      </c>
      <c r="G334" s="67">
        <v>6.2E-2</v>
      </c>
      <c r="H334" s="67">
        <v>5.8000000000000003E-2</v>
      </c>
      <c r="I334" s="67">
        <v>7.9000000000000001E-2</v>
      </c>
      <c r="J334" s="68"/>
      <c r="K334" s="67">
        <v>0.39600000000000002</v>
      </c>
      <c r="L334" s="15" t="str">
        <f t="shared" si="40"/>
        <v>10823873</v>
      </c>
      <c r="M334" s="14">
        <f t="shared" si="41"/>
        <v>0.1818181818181818</v>
      </c>
      <c r="N334" s="6">
        <f t="shared" si="42"/>
        <v>0.15656565656565655</v>
      </c>
      <c r="O334" s="6">
        <f t="shared" si="43"/>
        <v>0.15656565656565655</v>
      </c>
      <c r="P334" s="6">
        <f t="shared" si="44"/>
        <v>0.15656565656565655</v>
      </c>
      <c r="Q334" s="6">
        <f t="shared" si="45"/>
        <v>0.14646464646464646</v>
      </c>
      <c r="R334" s="6">
        <f t="shared" si="46"/>
        <v>0.19949494949494948</v>
      </c>
      <c r="S334" s="11">
        <f t="shared" si="47"/>
        <v>0</v>
      </c>
    </row>
    <row r="335" spans="1:19" ht="12" customHeight="1" x14ac:dyDescent="0.25">
      <c r="A335" s="66">
        <v>7</v>
      </c>
      <c r="B335" s="66">
        <v>1082</v>
      </c>
      <c r="C335" s="66">
        <v>4329</v>
      </c>
      <c r="D335" s="68"/>
      <c r="E335" s="67">
        <v>3.5999999999999997E-2</v>
      </c>
      <c r="F335" s="68"/>
      <c r="G335" s="68"/>
      <c r="H335" s="68"/>
      <c r="I335" s="68"/>
      <c r="J335" s="68"/>
      <c r="K335" s="67">
        <v>3.5999999999999997E-2</v>
      </c>
      <c r="L335" s="15" t="str">
        <f t="shared" si="40"/>
        <v>10824329</v>
      </c>
      <c r="M335" s="14">
        <f t="shared" si="41"/>
        <v>0</v>
      </c>
      <c r="N335" s="6">
        <f t="shared" si="42"/>
        <v>1</v>
      </c>
      <c r="O335" s="6">
        <f t="shared" si="43"/>
        <v>0</v>
      </c>
      <c r="P335" s="6">
        <f t="shared" si="44"/>
        <v>0</v>
      </c>
      <c r="Q335" s="6">
        <f t="shared" si="45"/>
        <v>0</v>
      </c>
      <c r="R335" s="6">
        <f t="shared" si="46"/>
        <v>0</v>
      </c>
      <c r="S335" s="11">
        <f t="shared" si="47"/>
        <v>0</v>
      </c>
    </row>
    <row r="336" spans="1:19" ht="12" customHeight="1" x14ac:dyDescent="0.25">
      <c r="A336" s="66">
        <v>7</v>
      </c>
      <c r="B336" s="66">
        <v>1082</v>
      </c>
      <c r="C336" s="66">
        <v>5440</v>
      </c>
      <c r="D336" s="67">
        <v>6.83</v>
      </c>
      <c r="E336" s="67">
        <v>3.7389999999999999</v>
      </c>
      <c r="F336" s="67">
        <v>1.829</v>
      </c>
      <c r="G336" s="67">
        <v>8.2219999999999995</v>
      </c>
      <c r="H336" s="67">
        <v>2.496</v>
      </c>
      <c r="I336" s="67">
        <v>4.8940000000000001</v>
      </c>
      <c r="J336" s="67">
        <v>2.7290000000000001</v>
      </c>
      <c r="K336" s="67">
        <v>30.739000000000001</v>
      </c>
      <c r="L336" s="15" t="str">
        <f t="shared" si="40"/>
        <v>10825440</v>
      </c>
      <c r="M336" s="14">
        <f t="shared" si="41"/>
        <v>0.22219330492208594</v>
      </c>
      <c r="N336" s="6">
        <f t="shared" si="42"/>
        <v>0.12163700836071439</v>
      </c>
      <c r="O336" s="6">
        <f t="shared" si="43"/>
        <v>5.9500959692898273E-2</v>
      </c>
      <c r="P336" s="6">
        <f t="shared" si="44"/>
        <v>0.26747779693548912</v>
      </c>
      <c r="Q336" s="6">
        <f t="shared" si="45"/>
        <v>8.1199778782653956E-2</v>
      </c>
      <c r="R336" s="6">
        <f t="shared" si="46"/>
        <v>0.15921142522528384</v>
      </c>
      <c r="S336" s="11">
        <f t="shared" si="47"/>
        <v>8.8779726080874463E-2</v>
      </c>
    </row>
    <row r="337" spans="1:19" ht="12" customHeight="1" x14ac:dyDescent="0.25">
      <c r="A337" s="66">
        <v>7</v>
      </c>
      <c r="B337" s="66">
        <v>1082</v>
      </c>
      <c r="C337" s="66">
        <v>5770</v>
      </c>
      <c r="D337" s="67">
        <v>3.7490000000000001</v>
      </c>
      <c r="E337" s="67">
        <v>3.7610000000000001</v>
      </c>
      <c r="F337" s="67">
        <v>4.2169999999999996</v>
      </c>
      <c r="G337" s="67">
        <v>5.1740000000000004</v>
      </c>
      <c r="H337" s="67">
        <v>5.5510000000000002</v>
      </c>
      <c r="I337" s="67">
        <v>3.895</v>
      </c>
      <c r="J337" s="67">
        <v>6.9139999999999997</v>
      </c>
      <c r="K337" s="67">
        <v>33.262</v>
      </c>
      <c r="L337" s="15" t="str">
        <f t="shared" si="40"/>
        <v>10825770</v>
      </c>
      <c r="M337" s="14">
        <f t="shared" si="41"/>
        <v>0.11271120197222055</v>
      </c>
      <c r="N337" s="6">
        <f t="shared" si="42"/>
        <v>0.11307197402441224</v>
      </c>
      <c r="O337" s="6">
        <f t="shared" si="43"/>
        <v>0.12678131200769646</v>
      </c>
      <c r="P337" s="6">
        <f t="shared" si="44"/>
        <v>0.15555288316998378</v>
      </c>
      <c r="Q337" s="6">
        <f t="shared" si="45"/>
        <v>0.16688713847633938</v>
      </c>
      <c r="R337" s="6">
        <f t="shared" si="46"/>
        <v>0.11710059527388611</v>
      </c>
      <c r="S337" s="11">
        <f t="shared" si="47"/>
        <v>0.20786483073777884</v>
      </c>
    </row>
    <row r="338" spans="1:19" ht="12" customHeight="1" x14ac:dyDescent="0.25">
      <c r="A338" s="66">
        <v>7</v>
      </c>
      <c r="B338" s="66">
        <v>1082</v>
      </c>
      <c r="C338" s="66">
        <v>5917</v>
      </c>
      <c r="D338" s="67">
        <v>2.323</v>
      </c>
      <c r="E338" s="67">
        <v>3</v>
      </c>
      <c r="F338" s="67">
        <v>9.1219999999999999</v>
      </c>
      <c r="G338" s="67">
        <v>1.7210000000000001</v>
      </c>
      <c r="H338" s="67">
        <v>4.2069999999999999</v>
      </c>
      <c r="I338" s="67">
        <v>5.77</v>
      </c>
      <c r="J338" s="68"/>
      <c r="K338" s="67">
        <v>26.143000000000001</v>
      </c>
      <c r="L338" s="15" t="str">
        <f t="shared" si="40"/>
        <v>10825917</v>
      </c>
      <c r="M338" s="14">
        <f t="shared" si="41"/>
        <v>8.8857437937497605E-2</v>
      </c>
      <c r="N338" s="6">
        <f t="shared" si="42"/>
        <v>0.1147534712925066</v>
      </c>
      <c r="O338" s="6">
        <f t="shared" si="43"/>
        <v>0.34892705504341504</v>
      </c>
      <c r="P338" s="6">
        <f t="shared" si="44"/>
        <v>6.5830241364801284E-2</v>
      </c>
      <c r="Q338" s="6">
        <f t="shared" si="45"/>
        <v>0.16092261790919174</v>
      </c>
      <c r="R338" s="6">
        <f t="shared" si="46"/>
        <v>0.22070917645258767</v>
      </c>
      <c r="S338" s="11">
        <f t="shared" si="47"/>
        <v>0</v>
      </c>
    </row>
    <row r="339" spans="1:19" ht="12" customHeight="1" x14ac:dyDescent="0.25">
      <c r="A339" s="66">
        <v>7</v>
      </c>
      <c r="B339" s="66">
        <v>1082</v>
      </c>
      <c r="C339" s="66">
        <v>6724</v>
      </c>
      <c r="D339" s="67">
        <v>4.5999999999999999E-2</v>
      </c>
      <c r="E339" s="67">
        <v>5.2999999999999999E-2</v>
      </c>
      <c r="F339" s="67">
        <v>2.1999999999999999E-2</v>
      </c>
      <c r="G339" s="67">
        <v>5.8000000000000003E-2</v>
      </c>
      <c r="H339" s="67">
        <v>2.1999999999999999E-2</v>
      </c>
      <c r="I339" s="67">
        <v>5.2999999999999999E-2</v>
      </c>
      <c r="J339" s="68"/>
      <c r="K339" s="67">
        <v>0.252</v>
      </c>
      <c r="L339" s="15" t="str">
        <f t="shared" si="40"/>
        <v>10826724</v>
      </c>
      <c r="M339" s="14">
        <f t="shared" si="41"/>
        <v>0.18253968253968253</v>
      </c>
      <c r="N339" s="6">
        <f t="shared" si="42"/>
        <v>0.21031746031746032</v>
      </c>
      <c r="O339" s="6">
        <f t="shared" si="43"/>
        <v>8.7301587301587297E-2</v>
      </c>
      <c r="P339" s="6">
        <f t="shared" si="44"/>
        <v>0.23015873015873017</v>
      </c>
      <c r="Q339" s="6">
        <f t="shared" si="45"/>
        <v>8.7301587301587297E-2</v>
      </c>
      <c r="R339" s="6">
        <f t="shared" si="46"/>
        <v>0.21031746031746032</v>
      </c>
      <c r="S339" s="11">
        <f t="shared" si="47"/>
        <v>0</v>
      </c>
    </row>
    <row r="340" spans="1:19" ht="12" customHeight="1" x14ac:dyDescent="0.25">
      <c r="A340" s="66">
        <v>7</v>
      </c>
      <c r="B340" s="66">
        <v>1083</v>
      </c>
      <c r="C340" s="66">
        <v>1074</v>
      </c>
      <c r="D340" s="67">
        <v>0.82099999999999995</v>
      </c>
      <c r="E340" s="68"/>
      <c r="F340" s="67">
        <v>0.78700000000000003</v>
      </c>
      <c r="G340" s="67">
        <v>0.63800000000000001</v>
      </c>
      <c r="H340" s="67">
        <v>0.57399999999999995</v>
      </c>
      <c r="I340" s="67">
        <v>1.1279999999999999</v>
      </c>
      <c r="J340" s="67">
        <v>3.1E-2</v>
      </c>
      <c r="K340" s="67">
        <v>3.9790000000000001</v>
      </c>
      <c r="L340" s="15" t="str">
        <f t="shared" si="40"/>
        <v>10831074</v>
      </c>
      <c r="M340" s="14">
        <f t="shared" si="41"/>
        <v>0.20633324956019097</v>
      </c>
      <c r="N340" s="6">
        <f t="shared" si="42"/>
        <v>0</v>
      </c>
      <c r="O340" s="6">
        <f t="shared" si="43"/>
        <v>0.19778838904247298</v>
      </c>
      <c r="P340" s="6">
        <f t="shared" si="44"/>
        <v>0.16034179442070873</v>
      </c>
      <c r="Q340" s="6">
        <f t="shared" si="45"/>
        <v>0.14425735109323951</v>
      </c>
      <c r="R340" s="6">
        <f t="shared" si="46"/>
        <v>0.28348831364664484</v>
      </c>
      <c r="S340" s="11">
        <f t="shared" si="47"/>
        <v>7.7909022367429002E-3</v>
      </c>
    </row>
    <row r="341" spans="1:19" ht="12" customHeight="1" x14ac:dyDescent="0.25">
      <c r="A341" s="66">
        <v>7</v>
      </c>
      <c r="B341" s="66">
        <v>1083</v>
      </c>
      <c r="C341" s="66">
        <v>3075</v>
      </c>
      <c r="D341" s="67">
        <v>8.2000000000000003E-2</v>
      </c>
      <c r="E341" s="67">
        <v>3.5999999999999997E-2</v>
      </c>
      <c r="F341" s="67">
        <v>3.5999999999999997E-2</v>
      </c>
      <c r="G341" s="67">
        <v>0.06</v>
      </c>
      <c r="H341" s="67">
        <v>0.16600000000000001</v>
      </c>
      <c r="I341" s="68"/>
      <c r="J341" s="68"/>
      <c r="K341" s="67">
        <v>0.379</v>
      </c>
      <c r="L341" s="15" t="str">
        <f t="shared" si="40"/>
        <v>10833075</v>
      </c>
      <c r="M341" s="14">
        <f t="shared" si="41"/>
        <v>0.21635883905013192</v>
      </c>
      <c r="N341" s="6">
        <f t="shared" si="42"/>
        <v>9.498680738786279E-2</v>
      </c>
      <c r="O341" s="6">
        <f t="shared" si="43"/>
        <v>9.498680738786279E-2</v>
      </c>
      <c r="P341" s="6">
        <f t="shared" si="44"/>
        <v>0.15831134564643798</v>
      </c>
      <c r="Q341" s="6">
        <f t="shared" si="45"/>
        <v>0.43799472295514513</v>
      </c>
      <c r="R341" s="6">
        <f t="shared" si="46"/>
        <v>0</v>
      </c>
      <c r="S341" s="11">
        <f t="shared" si="47"/>
        <v>0</v>
      </c>
    </row>
    <row r="342" spans="1:19" ht="12" customHeight="1" x14ac:dyDescent="0.25">
      <c r="A342" s="66">
        <v>7</v>
      </c>
      <c r="B342" s="66">
        <v>1083</v>
      </c>
      <c r="C342" s="66">
        <v>3595</v>
      </c>
      <c r="D342" s="68"/>
      <c r="E342" s="67">
        <v>0.74199999999999999</v>
      </c>
      <c r="F342" s="67">
        <v>0.81799999999999995</v>
      </c>
      <c r="G342" s="67">
        <v>4.3579999999999997</v>
      </c>
      <c r="H342" s="67">
        <v>0.48699999999999999</v>
      </c>
      <c r="I342" s="67">
        <v>1.786</v>
      </c>
      <c r="J342" s="68"/>
      <c r="K342" s="67">
        <v>8.1910000000000007</v>
      </c>
      <c r="L342" s="15" t="str">
        <f t="shared" si="40"/>
        <v>10833595</v>
      </c>
      <c r="M342" s="14">
        <f t="shared" si="41"/>
        <v>0</v>
      </c>
      <c r="N342" s="6">
        <f t="shared" si="42"/>
        <v>9.0587229886460743E-2</v>
      </c>
      <c r="O342" s="6">
        <f t="shared" si="43"/>
        <v>9.9865706262971546E-2</v>
      </c>
      <c r="P342" s="6">
        <f t="shared" si="44"/>
        <v>0.53204736906360628</v>
      </c>
      <c r="Q342" s="6">
        <f t="shared" si="45"/>
        <v>5.9455499938957386E-2</v>
      </c>
      <c r="R342" s="6">
        <f t="shared" si="46"/>
        <v>0.21804419484800389</v>
      </c>
      <c r="S342" s="11">
        <f t="shared" si="47"/>
        <v>0</v>
      </c>
    </row>
    <row r="343" spans="1:19" ht="12" customHeight="1" x14ac:dyDescent="0.25">
      <c r="A343" s="66">
        <v>7</v>
      </c>
      <c r="B343" s="66">
        <v>1083</v>
      </c>
      <c r="C343" s="66">
        <v>3873</v>
      </c>
      <c r="D343" s="67">
        <v>0.06</v>
      </c>
      <c r="E343" s="67">
        <v>4.5999999999999999E-2</v>
      </c>
      <c r="F343" s="67">
        <v>5.8000000000000003E-2</v>
      </c>
      <c r="G343" s="67">
        <v>4.1000000000000002E-2</v>
      </c>
      <c r="H343" s="67">
        <v>3.1E-2</v>
      </c>
      <c r="I343" s="67">
        <v>4.2999999999999997E-2</v>
      </c>
      <c r="J343" s="68"/>
      <c r="K343" s="67">
        <v>0.27800000000000002</v>
      </c>
      <c r="L343" s="15" t="str">
        <f t="shared" si="40"/>
        <v>10833873</v>
      </c>
      <c r="M343" s="14">
        <f t="shared" si="41"/>
        <v>0.21582733812949637</v>
      </c>
      <c r="N343" s="6">
        <f t="shared" si="42"/>
        <v>0.16546762589928055</v>
      </c>
      <c r="O343" s="6">
        <f t="shared" si="43"/>
        <v>0.20863309352517984</v>
      </c>
      <c r="P343" s="6">
        <f t="shared" si="44"/>
        <v>0.14748201438848921</v>
      </c>
      <c r="Q343" s="6">
        <f t="shared" si="45"/>
        <v>0.11151079136690646</v>
      </c>
      <c r="R343" s="6">
        <f t="shared" si="46"/>
        <v>0.15467625899280574</v>
      </c>
      <c r="S343" s="11">
        <f t="shared" si="47"/>
        <v>0</v>
      </c>
    </row>
    <row r="344" spans="1:19" ht="12" customHeight="1" x14ac:dyDescent="0.25">
      <c r="A344" s="66">
        <v>7</v>
      </c>
      <c r="B344" s="66">
        <v>1083</v>
      </c>
      <c r="C344" s="66">
        <v>5917</v>
      </c>
      <c r="D344" s="67">
        <v>2.0209999999999999</v>
      </c>
      <c r="E344" s="67">
        <v>1.87</v>
      </c>
      <c r="F344" s="67">
        <v>6.7370000000000001</v>
      </c>
      <c r="G344" s="67">
        <v>1.075</v>
      </c>
      <c r="H344" s="67">
        <v>3.49</v>
      </c>
      <c r="I344" s="67">
        <v>4.0220000000000002</v>
      </c>
      <c r="J344" s="68"/>
      <c r="K344" s="67">
        <v>19.213999999999999</v>
      </c>
      <c r="L344" s="15" t="str">
        <f t="shared" si="40"/>
        <v>10835917</v>
      </c>
      <c r="M344" s="14">
        <f t="shared" si="41"/>
        <v>0.10518372020401791</v>
      </c>
      <c r="N344" s="6">
        <f t="shared" si="42"/>
        <v>9.7324867284271893E-2</v>
      </c>
      <c r="O344" s="6">
        <f t="shared" si="43"/>
        <v>0.35062974914125122</v>
      </c>
      <c r="P344" s="6">
        <f t="shared" si="44"/>
        <v>5.5948787342562714E-2</v>
      </c>
      <c r="Q344" s="6">
        <f t="shared" si="45"/>
        <v>0.18163838867492454</v>
      </c>
      <c r="R344" s="6">
        <f t="shared" si="46"/>
        <v>0.20932653273654631</v>
      </c>
      <c r="S344" s="11">
        <f t="shared" si="47"/>
        <v>0</v>
      </c>
    </row>
    <row r="345" spans="1:19" ht="12" customHeight="1" x14ac:dyDescent="0.25">
      <c r="A345" s="66">
        <v>7</v>
      </c>
      <c r="B345" s="66">
        <v>1083</v>
      </c>
      <c r="C345" s="66">
        <v>6724</v>
      </c>
      <c r="D345" s="67">
        <v>4.2999999999999997E-2</v>
      </c>
      <c r="E345" s="67">
        <v>2.9000000000000001E-2</v>
      </c>
      <c r="F345" s="67">
        <v>1.7000000000000001E-2</v>
      </c>
      <c r="G345" s="67">
        <v>5.8000000000000003E-2</v>
      </c>
      <c r="H345" s="67">
        <v>1.4E-2</v>
      </c>
      <c r="I345" s="67">
        <v>3.7999999999999999E-2</v>
      </c>
      <c r="J345" s="68"/>
      <c r="K345" s="67">
        <v>0.19900000000000001</v>
      </c>
      <c r="L345" s="15" t="str">
        <f t="shared" si="40"/>
        <v>10836724</v>
      </c>
      <c r="M345" s="14">
        <f t="shared" si="41"/>
        <v>0.21608040201005022</v>
      </c>
      <c r="N345" s="6">
        <f t="shared" si="42"/>
        <v>0.14572864321608039</v>
      </c>
      <c r="O345" s="6">
        <f t="shared" si="43"/>
        <v>8.5427135678391955E-2</v>
      </c>
      <c r="P345" s="6">
        <f t="shared" si="44"/>
        <v>0.29145728643216079</v>
      </c>
      <c r="Q345" s="6">
        <f t="shared" si="45"/>
        <v>7.0351758793969849E-2</v>
      </c>
      <c r="R345" s="6">
        <f t="shared" si="46"/>
        <v>0.19095477386934673</v>
      </c>
      <c r="S345" s="11">
        <f t="shared" si="47"/>
        <v>0</v>
      </c>
    </row>
    <row r="346" spans="1:19" ht="12" customHeight="1" x14ac:dyDescent="0.25">
      <c r="A346" s="66">
        <v>7</v>
      </c>
      <c r="B346" s="66">
        <v>1134</v>
      </c>
      <c r="C346" s="66">
        <v>1074</v>
      </c>
      <c r="D346" s="67">
        <v>6.2E-2</v>
      </c>
      <c r="E346" s="68"/>
      <c r="F346" s="67">
        <v>3.4000000000000002E-2</v>
      </c>
      <c r="G346" s="67">
        <v>2.5000000000000001E-2</v>
      </c>
      <c r="H346" s="67">
        <v>0.02</v>
      </c>
      <c r="I346" s="67">
        <v>2.9000000000000001E-2</v>
      </c>
      <c r="J346" s="68"/>
      <c r="K346" s="67">
        <v>0.17</v>
      </c>
      <c r="L346" s="15" t="str">
        <f t="shared" si="40"/>
        <v>11341074</v>
      </c>
      <c r="M346" s="14">
        <f t="shared" si="41"/>
        <v>0.36470588235294116</v>
      </c>
      <c r="N346" s="6">
        <f t="shared" si="42"/>
        <v>0</v>
      </c>
      <c r="O346" s="6">
        <f t="shared" si="43"/>
        <v>0.2</v>
      </c>
      <c r="P346" s="6">
        <f t="shared" si="44"/>
        <v>0.14705882352941177</v>
      </c>
      <c r="Q346" s="6">
        <f t="shared" si="45"/>
        <v>0.11764705882352941</v>
      </c>
      <c r="R346" s="6">
        <f t="shared" si="46"/>
        <v>0.17058823529411765</v>
      </c>
      <c r="S346" s="11">
        <f t="shared" si="47"/>
        <v>0</v>
      </c>
    </row>
    <row r="347" spans="1:19" ht="12" customHeight="1" x14ac:dyDescent="0.25">
      <c r="A347" s="66">
        <v>7</v>
      </c>
      <c r="B347" s="66">
        <v>1134</v>
      </c>
      <c r="C347" s="66">
        <v>1110</v>
      </c>
      <c r="D347" s="68"/>
      <c r="E347" s="67">
        <v>7.5999999999999998E-2</v>
      </c>
      <c r="F347" s="68"/>
      <c r="G347" s="67">
        <v>0.22700000000000001</v>
      </c>
      <c r="H347" s="68"/>
      <c r="I347" s="68"/>
      <c r="J347" s="67">
        <v>0.23499999999999999</v>
      </c>
      <c r="K347" s="67">
        <v>0.53800000000000003</v>
      </c>
      <c r="L347" s="15" t="str">
        <f t="shared" si="40"/>
        <v>11341110</v>
      </c>
      <c r="M347" s="14">
        <f t="shared" si="41"/>
        <v>0</v>
      </c>
      <c r="N347" s="6">
        <f t="shared" si="42"/>
        <v>0.14126394052044608</v>
      </c>
      <c r="O347" s="6">
        <f t="shared" si="43"/>
        <v>0</v>
      </c>
      <c r="P347" s="6">
        <f t="shared" si="44"/>
        <v>0.42193308550185871</v>
      </c>
      <c r="Q347" s="6">
        <f t="shared" si="45"/>
        <v>0</v>
      </c>
      <c r="R347" s="6">
        <f t="shared" si="46"/>
        <v>0</v>
      </c>
      <c r="S347" s="11">
        <f t="shared" si="47"/>
        <v>0.43680297397769513</v>
      </c>
    </row>
    <row r="348" spans="1:19" ht="12" customHeight="1" x14ac:dyDescent="0.25">
      <c r="A348" s="66">
        <v>7</v>
      </c>
      <c r="B348" s="66">
        <v>1134</v>
      </c>
      <c r="C348" s="66">
        <v>3075</v>
      </c>
      <c r="D348" s="67">
        <v>0.01</v>
      </c>
      <c r="E348" s="68"/>
      <c r="F348" s="67">
        <v>3.0000000000000001E-3</v>
      </c>
      <c r="G348" s="67">
        <v>1.7999999999999999E-2</v>
      </c>
      <c r="H348" s="67">
        <v>3.6999999999999998E-2</v>
      </c>
      <c r="I348" s="68"/>
      <c r="J348" s="68"/>
      <c r="K348" s="67">
        <v>6.9000000000000006E-2</v>
      </c>
      <c r="L348" s="15" t="str">
        <f t="shared" si="40"/>
        <v>11343075</v>
      </c>
      <c r="M348" s="14">
        <f t="shared" si="41"/>
        <v>0.14492753623188404</v>
      </c>
      <c r="N348" s="6">
        <f t="shared" si="42"/>
        <v>0</v>
      </c>
      <c r="O348" s="6">
        <f t="shared" si="43"/>
        <v>4.3478260869565216E-2</v>
      </c>
      <c r="P348" s="6">
        <f t="shared" si="44"/>
        <v>0.26086956521739124</v>
      </c>
      <c r="Q348" s="6">
        <f t="shared" si="45"/>
        <v>0.53623188405797095</v>
      </c>
      <c r="R348" s="6">
        <f t="shared" si="46"/>
        <v>0</v>
      </c>
      <c r="S348" s="11">
        <f t="shared" si="47"/>
        <v>0</v>
      </c>
    </row>
    <row r="349" spans="1:19" ht="12" customHeight="1" x14ac:dyDescent="0.25">
      <c r="A349" s="66">
        <v>7</v>
      </c>
      <c r="B349" s="66">
        <v>1134</v>
      </c>
      <c r="C349" s="66">
        <v>3595</v>
      </c>
      <c r="D349" s="67">
        <v>2.4E-2</v>
      </c>
      <c r="E349" s="67">
        <v>1.7999999999999999E-2</v>
      </c>
      <c r="F349" s="67">
        <v>0.04</v>
      </c>
      <c r="G349" s="67">
        <v>5.3999999999999999E-2</v>
      </c>
      <c r="H349" s="67">
        <v>8.6999999999999994E-2</v>
      </c>
      <c r="I349" s="67">
        <v>6.4000000000000001E-2</v>
      </c>
      <c r="J349" s="67">
        <v>6.2E-2</v>
      </c>
      <c r="K349" s="67">
        <v>0.34899999999999998</v>
      </c>
      <c r="L349" s="15" t="str">
        <f t="shared" si="40"/>
        <v>11343595</v>
      </c>
      <c r="M349" s="14">
        <f t="shared" si="41"/>
        <v>6.8767908309455589E-2</v>
      </c>
      <c r="N349" s="6">
        <f t="shared" si="42"/>
        <v>5.1575931232091692E-2</v>
      </c>
      <c r="O349" s="6">
        <f t="shared" si="43"/>
        <v>0.11461318051575932</v>
      </c>
      <c r="P349" s="6">
        <f t="shared" si="44"/>
        <v>0.15472779369627507</v>
      </c>
      <c r="Q349" s="6">
        <f t="shared" si="45"/>
        <v>0.24928366762177651</v>
      </c>
      <c r="R349" s="6">
        <f t="shared" si="46"/>
        <v>0.18338108882521492</v>
      </c>
      <c r="S349" s="11">
        <f t="shared" si="47"/>
        <v>0.17765042979942694</v>
      </c>
    </row>
    <row r="350" spans="1:19" ht="12" customHeight="1" x14ac:dyDescent="0.25">
      <c r="A350" s="66">
        <v>7</v>
      </c>
      <c r="B350" s="66">
        <v>1134</v>
      </c>
      <c r="C350" s="66">
        <v>5440</v>
      </c>
      <c r="D350" s="67">
        <v>1.077</v>
      </c>
      <c r="E350" s="67">
        <v>0.81</v>
      </c>
      <c r="F350" s="67">
        <v>0.46400000000000002</v>
      </c>
      <c r="G350" s="67">
        <v>1.272</v>
      </c>
      <c r="H350" s="67">
        <v>0.73899999999999999</v>
      </c>
      <c r="I350" s="67">
        <v>1.4359999999999999</v>
      </c>
      <c r="J350" s="67">
        <v>0.39500000000000002</v>
      </c>
      <c r="K350" s="67">
        <v>6.1920000000000002</v>
      </c>
      <c r="L350" s="15" t="str">
        <f t="shared" si="40"/>
        <v>11345440</v>
      </c>
      <c r="M350" s="14">
        <f t="shared" si="41"/>
        <v>0.17393410852713176</v>
      </c>
      <c r="N350" s="6">
        <f t="shared" si="42"/>
        <v>0.1308139534883721</v>
      </c>
      <c r="O350" s="6">
        <f t="shared" si="43"/>
        <v>7.4935400516795869E-2</v>
      </c>
      <c r="P350" s="6">
        <f t="shared" si="44"/>
        <v>0.20542635658914729</v>
      </c>
      <c r="Q350" s="6">
        <f t="shared" si="45"/>
        <v>0.11934754521963824</v>
      </c>
      <c r="R350" s="6">
        <f t="shared" si="46"/>
        <v>0.23191214470284235</v>
      </c>
      <c r="S350" s="11">
        <f t="shared" si="47"/>
        <v>6.3791989664082685E-2</v>
      </c>
    </row>
    <row r="351" spans="1:19" ht="12" customHeight="1" x14ac:dyDescent="0.25">
      <c r="A351" s="66">
        <v>7</v>
      </c>
      <c r="B351" s="66">
        <v>1134</v>
      </c>
      <c r="C351" s="66">
        <v>6724</v>
      </c>
      <c r="D351" s="67">
        <v>0.01</v>
      </c>
      <c r="E351" s="67">
        <v>3.0000000000000001E-3</v>
      </c>
      <c r="F351" s="67">
        <v>1.2E-2</v>
      </c>
      <c r="G351" s="67">
        <v>1.7999999999999999E-2</v>
      </c>
      <c r="H351" s="67">
        <v>2E-3</v>
      </c>
      <c r="I351" s="67">
        <v>3.0000000000000001E-3</v>
      </c>
      <c r="J351" s="68"/>
      <c r="K351" s="67">
        <v>4.9000000000000002E-2</v>
      </c>
      <c r="L351" s="15" t="str">
        <f t="shared" si="40"/>
        <v>11346724</v>
      </c>
      <c r="M351" s="14">
        <f t="shared" si="41"/>
        <v>0.20408163265306123</v>
      </c>
      <c r="N351" s="6">
        <f t="shared" si="42"/>
        <v>6.1224489795918366E-2</v>
      </c>
      <c r="O351" s="6">
        <f t="shared" si="43"/>
        <v>0.24489795918367346</v>
      </c>
      <c r="P351" s="6">
        <f t="shared" si="44"/>
        <v>0.36734693877551017</v>
      </c>
      <c r="Q351" s="6">
        <f t="shared" si="45"/>
        <v>4.0816326530612242E-2</v>
      </c>
      <c r="R351" s="6">
        <f t="shared" si="46"/>
        <v>6.1224489795918366E-2</v>
      </c>
      <c r="S351" s="11">
        <f t="shared" si="47"/>
        <v>0</v>
      </c>
    </row>
    <row r="352" spans="1:19" ht="12" customHeight="1" x14ac:dyDescent="0.25">
      <c r="A352" s="66">
        <v>7</v>
      </c>
      <c r="B352" s="66">
        <v>2641</v>
      </c>
      <c r="C352" s="66">
        <v>1074</v>
      </c>
      <c r="D352" s="67">
        <v>0.246</v>
      </c>
      <c r="E352" s="68"/>
      <c r="F352" s="67">
        <v>0.26300000000000001</v>
      </c>
      <c r="G352" s="67">
        <v>0.16300000000000001</v>
      </c>
      <c r="H352" s="67">
        <v>0.09</v>
      </c>
      <c r="I352" s="67">
        <v>0.17799999999999999</v>
      </c>
      <c r="J352" s="67">
        <v>6.0000000000000001E-3</v>
      </c>
      <c r="K352" s="67">
        <v>0.94599999999999995</v>
      </c>
      <c r="L352" s="15" t="str">
        <f t="shared" si="40"/>
        <v>26411074</v>
      </c>
      <c r="M352" s="14">
        <f t="shared" si="41"/>
        <v>0.26004228329809725</v>
      </c>
      <c r="N352" s="6">
        <f t="shared" si="42"/>
        <v>0</v>
      </c>
      <c r="O352" s="6">
        <f t="shared" si="43"/>
        <v>0.27801268498942922</v>
      </c>
      <c r="P352" s="6">
        <f t="shared" si="44"/>
        <v>0.17230443974630022</v>
      </c>
      <c r="Q352" s="6">
        <f t="shared" si="45"/>
        <v>9.5137420718816063E-2</v>
      </c>
      <c r="R352" s="6">
        <f t="shared" si="46"/>
        <v>0.18816067653276955</v>
      </c>
      <c r="S352" s="11">
        <f t="shared" si="47"/>
        <v>6.3424947145877385E-3</v>
      </c>
    </row>
    <row r="353" spans="1:19" ht="12" customHeight="1" x14ac:dyDescent="0.25">
      <c r="A353" s="66">
        <v>7</v>
      </c>
      <c r="B353" s="66">
        <v>2641</v>
      </c>
      <c r="C353" s="66">
        <v>3075</v>
      </c>
      <c r="D353" s="67">
        <v>6.0000000000000001E-3</v>
      </c>
      <c r="E353" s="67">
        <v>1.0999999999999999E-2</v>
      </c>
      <c r="F353" s="67">
        <v>1.7000000000000001E-2</v>
      </c>
      <c r="G353" s="67">
        <v>1.6E-2</v>
      </c>
      <c r="H353" s="67">
        <v>2.9000000000000001E-2</v>
      </c>
      <c r="I353" s="68"/>
      <c r="J353" s="68"/>
      <c r="K353" s="67">
        <v>7.9000000000000001E-2</v>
      </c>
      <c r="L353" s="15" t="str">
        <f t="shared" si="40"/>
        <v>26413075</v>
      </c>
      <c r="M353" s="14">
        <f t="shared" si="41"/>
        <v>7.5949367088607597E-2</v>
      </c>
      <c r="N353" s="6">
        <f t="shared" si="42"/>
        <v>0.13924050632911392</v>
      </c>
      <c r="O353" s="6">
        <f t="shared" si="43"/>
        <v>0.21518987341772153</v>
      </c>
      <c r="P353" s="6">
        <f t="shared" si="44"/>
        <v>0.20253164556962025</v>
      </c>
      <c r="Q353" s="6">
        <f t="shared" si="45"/>
        <v>0.36708860759493672</v>
      </c>
      <c r="R353" s="6">
        <f t="shared" si="46"/>
        <v>0</v>
      </c>
      <c r="S353" s="11">
        <f t="shared" si="47"/>
        <v>0</v>
      </c>
    </row>
    <row r="354" spans="1:19" ht="12" customHeight="1" x14ac:dyDescent="0.25">
      <c r="A354" s="66">
        <v>7</v>
      </c>
      <c r="B354" s="66">
        <v>2641</v>
      </c>
      <c r="C354" s="66">
        <v>3873</v>
      </c>
      <c r="D354" s="67">
        <v>5.2999999999999999E-2</v>
      </c>
      <c r="E354" s="67">
        <v>8.0000000000000002E-3</v>
      </c>
      <c r="F354" s="67">
        <v>3.1E-2</v>
      </c>
      <c r="G354" s="67">
        <v>2.8000000000000001E-2</v>
      </c>
      <c r="H354" s="67">
        <v>4.2000000000000003E-2</v>
      </c>
      <c r="I354" s="67">
        <v>4.7E-2</v>
      </c>
      <c r="J354" s="68"/>
      <c r="K354" s="67">
        <v>0.20899999999999999</v>
      </c>
      <c r="L354" s="15" t="str">
        <f t="shared" si="40"/>
        <v>26413873</v>
      </c>
      <c r="M354" s="14">
        <f t="shared" si="41"/>
        <v>0.25358851674641147</v>
      </c>
      <c r="N354" s="6">
        <f t="shared" si="42"/>
        <v>3.8277511961722493E-2</v>
      </c>
      <c r="O354" s="6">
        <f t="shared" si="43"/>
        <v>0.14832535885167464</v>
      </c>
      <c r="P354" s="6">
        <f t="shared" si="44"/>
        <v>0.13397129186602871</v>
      </c>
      <c r="Q354" s="6">
        <f t="shared" si="45"/>
        <v>0.20095693779904308</v>
      </c>
      <c r="R354" s="6">
        <f t="shared" si="46"/>
        <v>0.22488038277511962</v>
      </c>
      <c r="S354" s="11">
        <f t="shared" si="47"/>
        <v>0</v>
      </c>
    </row>
    <row r="355" spans="1:19" ht="12" customHeight="1" x14ac:dyDescent="0.25">
      <c r="A355" s="66">
        <v>7</v>
      </c>
      <c r="B355" s="66">
        <v>2641</v>
      </c>
      <c r="C355" s="66">
        <v>5440</v>
      </c>
      <c r="D355" s="67">
        <v>0.33600000000000002</v>
      </c>
      <c r="E355" s="67">
        <v>1.171</v>
      </c>
      <c r="F355" s="67">
        <v>0.33400000000000002</v>
      </c>
      <c r="G355" s="67">
        <v>0.68200000000000005</v>
      </c>
      <c r="H355" s="67">
        <v>0.36399999999999999</v>
      </c>
      <c r="I355" s="67">
        <v>0.26800000000000002</v>
      </c>
      <c r="J355" s="67">
        <v>5.1999999999999998E-2</v>
      </c>
      <c r="K355" s="67">
        <v>3.206</v>
      </c>
      <c r="L355" s="15" t="str">
        <f t="shared" si="40"/>
        <v>26415440</v>
      </c>
      <c r="M355" s="14">
        <f t="shared" si="41"/>
        <v>0.10480349344978167</v>
      </c>
      <c r="N355" s="6">
        <f t="shared" si="42"/>
        <v>0.36525265127885215</v>
      </c>
      <c r="O355" s="6">
        <f t="shared" si="43"/>
        <v>0.1041796631316282</v>
      </c>
      <c r="P355" s="6">
        <f t="shared" si="44"/>
        <v>0.21272613849033065</v>
      </c>
      <c r="Q355" s="6">
        <f t="shared" si="45"/>
        <v>0.11353711790393013</v>
      </c>
      <c r="R355" s="6">
        <f t="shared" si="46"/>
        <v>8.3593262632563947E-2</v>
      </c>
      <c r="S355" s="11">
        <f t="shared" si="47"/>
        <v>1.6219588271990017E-2</v>
      </c>
    </row>
    <row r="356" spans="1:19" ht="12" customHeight="1" x14ac:dyDescent="0.25">
      <c r="A356" s="66">
        <v>7</v>
      </c>
      <c r="B356" s="66">
        <v>2641</v>
      </c>
      <c r="C356" s="66">
        <v>5917</v>
      </c>
      <c r="D356" s="67">
        <v>0.22900000000000001</v>
      </c>
      <c r="E356" s="67">
        <v>0.34799999999999998</v>
      </c>
      <c r="F356" s="67">
        <v>1.139</v>
      </c>
      <c r="G356" s="67">
        <v>6.3E-2</v>
      </c>
      <c r="H356" s="67">
        <v>0.87</v>
      </c>
      <c r="I356" s="67">
        <v>1.0860000000000001</v>
      </c>
      <c r="J356" s="68"/>
      <c r="K356" s="67">
        <v>3.7360000000000002</v>
      </c>
      <c r="L356" s="15" t="str">
        <f t="shared" si="40"/>
        <v>26415917</v>
      </c>
      <c r="M356" s="14">
        <f t="shared" si="41"/>
        <v>6.1295503211991433E-2</v>
      </c>
      <c r="N356" s="6">
        <f t="shared" si="42"/>
        <v>9.3147751605995699E-2</v>
      </c>
      <c r="O356" s="6">
        <f t="shared" si="43"/>
        <v>0.30487152034261239</v>
      </c>
      <c r="P356" s="6">
        <f t="shared" si="44"/>
        <v>1.6862955032119913E-2</v>
      </c>
      <c r="Q356" s="6">
        <f t="shared" si="45"/>
        <v>0.23286937901498928</v>
      </c>
      <c r="R356" s="6">
        <f t="shared" si="46"/>
        <v>0.29068522483940046</v>
      </c>
      <c r="S356" s="11">
        <f t="shared" si="47"/>
        <v>0</v>
      </c>
    </row>
    <row r="357" spans="1:19" ht="12" customHeight="1" x14ac:dyDescent="0.25">
      <c r="A357" s="66">
        <v>7</v>
      </c>
      <c r="B357" s="66">
        <v>2641</v>
      </c>
      <c r="C357" s="66">
        <v>6724</v>
      </c>
      <c r="D357" s="67">
        <v>0.02</v>
      </c>
      <c r="E357" s="67">
        <v>0.02</v>
      </c>
      <c r="F357" s="67">
        <v>3.0000000000000001E-3</v>
      </c>
      <c r="G357" s="67">
        <v>1.2999999999999999E-2</v>
      </c>
      <c r="H357" s="67">
        <v>1.0999999999999999E-2</v>
      </c>
      <c r="I357" s="67">
        <v>2.7E-2</v>
      </c>
      <c r="J357" s="68"/>
      <c r="K357" s="67">
        <v>9.2999999999999999E-2</v>
      </c>
      <c r="L357" s="15" t="str">
        <f t="shared" si="40"/>
        <v>26416724</v>
      </c>
      <c r="M357" s="14">
        <f t="shared" si="41"/>
        <v>0.21505376344086022</v>
      </c>
      <c r="N357" s="6">
        <f t="shared" si="42"/>
        <v>0.21505376344086022</v>
      </c>
      <c r="O357" s="6">
        <f t="shared" si="43"/>
        <v>3.2258064516129031E-2</v>
      </c>
      <c r="P357" s="6">
        <f t="shared" si="44"/>
        <v>0.13978494623655913</v>
      </c>
      <c r="Q357" s="6">
        <f t="shared" si="45"/>
        <v>0.11827956989247311</v>
      </c>
      <c r="R357" s="6">
        <f t="shared" si="46"/>
        <v>0.29032258064516131</v>
      </c>
      <c r="S357" s="11">
        <f t="shared" si="47"/>
        <v>0</v>
      </c>
    </row>
    <row r="358" spans="1:19" ht="12" customHeight="1" x14ac:dyDescent="0.25">
      <c r="A358" s="66">
        <v>7</v>
      </c>
      <c r="B358" s="66">
        <v>2642</v>
      </c>
      <c r="C358" s="66">
        <v>1074</v>
      </c>
      <c r="D358" s="67">
        <v>0.56200000000000006</v>
      </c>
      <c r="E358" s="68"/>
      <c r="F358" s="67">
        <v>0.51</v>
      </c>
      <c r="G358" s="67">
        <v>0.375</v>
      </c>
      <c r="H358" s="67">
        <v>0.31</v>
      </c>
      <c r="I358" s="67">
        <v>0.51200000000000001</v>
      </c>
      <c r="J358" s="67">
        <v>1.4E-2</v>
      </c>
      <c r="K358" s="67">
        <v>2.2829999999999999</v>
      </c>
      <c r="L358" s="15" t="str">
        <f t="shared" si="40"/>
        <v>26421074</v>
      </c>
      <c r="M358" s="14">
        <f t="shared" si="41"/>
        <v>0.24616732369689009</v>
      </c>
      <c r="N358" s="6">
        <f t="shared" si="42"/>
        <v>0</v>
      </c>
      <c r="O358" s="6">
        <f t="shared" si="43"/>
        <v>0.22339027595269384</v>
      </c>
      <c r="P358" s="6">
        <f t="shared" si="44"/>
        <v>0.16425755584756899</v>
      </c>
      <c r="Q358" s="6">
        <f t="shared" si="45"/>
        <v>0.13578624616732371</v>
      </c>
      <c r="R358" s="6">
        <f t="shared" si="46"/>
        <v>0.22426631625054755</v>
      </c>
      <c r="S358" s="11">
        <f t="shared" si="47"/>
        <v>6.1322820849759093E-3</v>
      </c>
    </row>
    <row r="359" spans="1:19" ht="12" customHeight="1" x14ac:dyDescent="0.25">
      <c r="A359" s="66">
        <v>7</v>
      </c>
      <c r="B359" s="66">
        <v>2642</v>
      </c>
      <c r="C359" s="66">
        <v>3075</v>
      </c>
      <c r="D359" s="67">
        <v>0.1</v>
      </c>
      <c r="E359" s="67">
        <v>0.02</v>
      </c>
      <c r="F359" s="67">
        <v>3.1E-2</v>
      </c>
      <c r="G359" s="67">
        <v>5.5E-2</v>
      </c>
      <c r="H359" s="67">
        <v>0.11700000000000001</v>
      </c>
      <c r="I359" s="68"/>
      <c r="J359" s="68"/>
      <c r="K359" s="67">
        <v>0.32200000000000001</v>
      </c>
      <c r="L359" s="15" t="str">
        <f t="shared" si="40"/>
        <v>26423075</v>
      </c>
      <c r="M359" s="14">
        <f t="shared" si="41"/>
        <v>0.31055900621118016</v>
      </c>
      <c r="N359" s="6">
        <f t="shared" si="42"/>
        <v>6.2111801242236024E-2</v>
      </c>
      <c r="O359" s="6">
        <f t="shared" si="43"/>
        <v>9.627329192546584E-2</v>
      </c>
      <c r="P359" s="6">
        <f t="shared" si="44"/>
        <v>0.17080745341614906</v>
      </c>
      <c r="Q359" s="6">
        <f t="shared" si="45"/>
        <v>0.36335403726708076</v>
      </c>
      <c r="R359" s="6">
        <f t="shared" si="46"/>
        <v>0</v>
      </c>
      <c r="S359" s="11">
        <f t="shared" si="47"/>
        <v>0</v>
      </c>
    </row>
    <row r="360" spans="1:19" ht="12" customHeight="1" x14ac:dyDescent="0.25">
      <c r="A360" s="66">
        <v>7</v>
      </c>
      <c r="B360" s="66">
        <v>2642</v>
      </c>
      <c r="C360" s="66">
        <v>3595</v>
      </c>
      <c r="D360" s="68"/>
      <c r="E360" s="67">
        <v>1.1819999999999999</v>
      </c>
      <c r="F360" s="67">
        <v>1.393</v>
      </c>
      <c r="G360" s="67">
        <v>1.405</v>
      </c>
      <c r="H360" s="67">
        <v>2.472</v>
      </c>
      <c r="I360" s="67">
        <v>5</v>
      </c>
      <c r="J360" s="68"/>
      <c r="K360" s="67">
        <v>11.451000000000001</v>
      </c>
      <c r="L360" s="15" t="str">
        <f t="shared" si="40"/>
        <v>26423595</v>
      </c>
      <c r="M360" s="14">
        <f t="shared" si="41"/>
        <v>0</v>
      </c>
      <c r="N360" s="6">
        <f t="shared" si="42"/>
        <v>0.10322242598899659</v>
      </c>
      <c r="O360" s="6">
        <f t="shared" si="43"/>
        <v>0.12164876430006112</v>
      </c>
      <c r="P360" s="6">
        <f t="shared" si="44"/>
        <v>0.12269670771111693</v>
      </c>
      <c r="Q360" s="6">
        <f t="shared" si="45"/>
        <v>0.21587634267749539</v>
      </c>
      <c r="R360" s="6">
        <f t="shared" si="46"/>
        <v>0.43664308793991791</v>
      </c>
      <c r="S360" s="11">
        <f t="shared" si="47"/>
        <v>0</v>
      </c>
    </row>
    <row r="361" spans="1:19" ht="12" customHeight="1" x14ac:dyDescent="0.25">
      <c r="A361" s="66">
        <v>7</v>
      </c>
      <c r="B361" s="66">
        <v>2642</v>
      </c>
      <c r="C361" s="66">
        <v>3873</v>
      </c>
      <c r="D361" s="67">
        <v>5.8999999999999997E-2</v>
      </c>
      <c r="E361" s="67">
        <v>5.2999999999999999E-2</v>
      </c>
      <c r="F361" s="67">
        <v>5.8999999999999997E-2</v>
      </c>
      <c r="G361" s="67">
        <v>4.8000000000000001E-2</v>
      </c>
      <c r="H361" s="67">
        <v>6.8000000000000005E-2</v>
      </c>
      <c r="I361" s="67">
        <v>0.09</v>
      </c>
      <c r="J361" s="68"/>
      <c r="K361" s="67">
        <v>0.377</v>
      </c>
      <c r="L361" s="15" t="str">
        <f t="shared" si="40"/>
        <v>26423873</v>
      </c>
      <c r="M361" s="14">
        <f t="shared" si="41"/>
        <v>0.15649867374005305</v>
      </c>
      <c r="N361" s="6">
        <f t="shared" si="42"/>
        <v>0.14058355437665782</v>
      </c>
      <c r="O361" s="6">
        <f t="shared" si="43"/>
        <v>0.15649867374005305</v>
      </c>
      <c r="P361" s="6">
        <f t="shared" si="44"/>
        <v>0.1273209549071618</v>
      </c>
      <c r="Q361" s="6">
        <f t="shared" si="45"/>
        <v>0.18037135278514591</v>
      </c>
      <c r="R361" s="6">
        <f t="shared" si="46"/>
        <v>0.23872679045092837</v>
      </c>
      <c r="S361" s="11">
        <f t="shared" si="47"/>
        <v>0</v>
      </c>
    </row>
    <row r="362" spans="1:19" ht="12" customHeight="1" x14ac:dyDescent="0.25">
      <c r="A362" s="66">
        <v>7</v>
      </c>
      <c r="B362" s="66">
        <v>2642</v>
      </c>
      <c r="C362" s="66">
        <v>4329</v>
      </c>
      <c r="D362" s="67">
        <v>5.2999999999999999E-2</v>
      </c>
      <c r="E362" s="67">
        <v>1.0999999999999999E-2</v>
      </c>
      <c r="F362" s="67">
        <v>6.2E-2</v>
      </c>
      <c r="G362" s="68"/>
      <c r="H362" s="68"/>
      <c r="I362" s="68"/>
      <c r="J362" s="68"/>
      <c r="K362" s="67">
        <v>0.126</v>
      </c>
      <c r="L362" s="15" t="str">
        <f t="shared" si="40"/>
        <v>26424329</v>
      </c>
      <c r="M362" s="14">
        <f t="shared" si="41"/>
        <v>0.42063492063492064</v>
      </c>
      <c r="N362" s="6">
        <f t="shared" si="42"/>
        <v>8.7301587301587297E-2</v>
      </c>
      <c r="O362" s="6">
        <f t="shared" si="43"/>
        <v>0.49206349206349204</v>
      </c>
      <c r="P362" s="6">
        <f t="shared" si="44"/>
        <v>0</v>
      </c>
      <c r="Q362" s="6">
        <f t="shared" si="45"/>
        <v>0</v>
      </c>
      <c r="R362" s="6">
        <f t="shared" si="46"/>
        <v>0</v>
      </c>
      <c r="S362" s="11">
        <f t="shared" si="47"/>
        <v>0</v>
      </c>
    </row>
    <row r="363" spans="1:19" ht="12" customHeight="1" x14ac:dyDescent="0.25">
      <c r="A363" s="66">
        <v>7</v>
      </c>
      <c r="B363" s="66">
        <v>2642</v>
      </c>
      <c r="C363" s="66">
        <v>5440</v>
      </c>
      <c r="D363" s="67">
        <v>3.085</v>
      </c>
      <c r="E363" s="67">
        <v>2.5790000000000002</v>
      </c>
      <c r="F363" s="67">
        <v>2.9710000000000001</v>
      </c>
      <c r="G363" s="67">
        <v>1.6519999999999999</v>
      </c>
      <c r="H363" s="67">
        <v>3.2690000000000001</v>
      </c>
      <c r="I363" s="67">
        <v>3.1269999999999998</v>
      </c>
      <c r="J363" s="67">
        <v>1.9950000000000001</v>
      </c>
      <c r="K363" s="67">
        <v>18.678999999999998</v>
      </c>
      <c r="L363" s="15" t="str">
        <f t="shared" si="40"/>
        <v>26425440</v>
      </c>
      <c r="M363" s="14">
        <f t="shared" si="41"/>
        <v>0.16515873440762355</v>
      </c>
      <c r="N363" s="6">
        <f t="shared" si="42"/>
        <v>0.13806948980138126</v>
      </c>
      <c r="O363" s="6">
        <f t="shared" si="43"/>
        <v>0.15905562396273892</v>
      </c>
      <c r="P363" s="6">
        <f t="shared" si="44"/>
        <v>8.8441565394293056E-2</v>
      </c>
      <c r="Q363" s="6">
        <f t="shared" si="45"/>
        <v>0.17500936880989348</v>
      </c>
      <c r="R363" s="6">
        <f t="shared" si="46"/>
        <v>0.16740724878205471</v>
      </c>
      <c r="S363" s="11">
        <f t="shared" si="47"/>
        <v>0.10680443278548103</v>
      </c>
    </row>
    <row r="364" spans="1:19" ht="12" customHeight="1" x14ac:dyDescent="0.25">
      <c r="A364" s="66">
        <v>7</v>
      </c>
      <c r="B364" s="66">
        <v>2642</v>
      </c>
      <c r="C364" s="66">
        <v>5770</v>
      </c>
      <c r="D364" s="67">
        <v>3.407</v>
      </c>
      <c r="E364" s="67">
        <v>1.2490000000000001</v>
      </c>
      <c r="F364" s="67">
        <v>1.165</v>
      </c>
      <c r="G364" s="67">
        <v>1.3009999999999999</v>
      </c>
      <c r="H364" s="67">
        <v>3.246</v>
      </c>
      <c r="I364" s="67">
        <v>2.8079999999999998</v>
      </c>
      <c r="J364" s="67">
        <v>1.294</v>
      </c>
      <c r="K364" s="67">
        <v>14.47</v>
      </c>
      <c r="L364" s="15" t="str">
        <f t="shared" si="40"/>
        <v>26425770</v>
      </c>
      <c r="M364" s="14">
        <f t="shared" si="41"/>
        <v>0.23545266067726328</v>
      </c>
      <c r="N364" s="6">
        <f t="shared" si="42"/>
        <v>8.6316516931582585E-2</v>
      </c>
      <c r="O364" s="6">
        <f t="shared" si="43"/>
        <v>8.0511402902557011E-2</v>
      </c>
      <c r="P364" s="6">
        <f t="shared" si="44"/>
        <v>8.9910158949550789E-2</v>
      </c>
      <c r="Q364" s="6">
        <f t="shared" si="45"/>
        <v>0.22432619212163096</v>
      </c>
      <c r="R364" s="6">
        <f t="shared" si="46"/>
        <v>0.19405666897028331</v>
      </c>
      <c r="S364" s="11">
        <f t="shared" si="47"/>
        <v>8.9426399447132002E-2</v>
      </c>
    </row>
    <row r="365" spans="1:19" ht="12" customHeight="1" x14ac:dyDescent="0.25">
      <c r="A365" s="66">
        <v>7</v>
      </c>
      <c r="B365" s="66">
        <v>2642</v>
      </c>
      <c r="C365" s="66">
        <v>5917</v>
      </c>
      <c r="D365" s="67">
        <v>0.46500000000000002</v>
      </c>
      <c r="E365" s="67">
        <v>0.48</v>
      </c>
      <c r="F365" s="67">
        <v>1.9239999999999999</v>
      </c>
      <c r="G365" s="67">
        <v>5.8999999999999997E-2</v>
      </c>
      <c r="H365" s="67">
        <v>1.2170000000000001</v>
      </c>
      <c r="I365" s="67">
        <v>1.79</v>
      </c>
      <c r="J365" s="68"/>
      <c r="K365" s="67">
        <v>5.9359999999999999</v>
      </c>
      <c r="L365" s="15" t="str">
        <f t="shared" si="40"/>
        <v>26425917</v>
      </c>
      <c r="M365" s="14">
        <f t="shared" si="41"/>
        <v>7.8335579514824796E-2</v>
      </c>
      <c r="N365" s="6">
        <f t="shared" si="42"/>
        <v>8.0862533692722366E-2</v>
      </c>
      <c r="O365" s="6">
        <f t="shared" si="43"/>
        <v>0.32412398921832886</v>
      </c>
      <c r="P365" s="6">
        <f t="shared" si="44"/>
        <v>9.939353099730458E-3</v>
      </c>
      <c r="Q365" s="6">
        <f t="shared" si="45"/>
        <v>0.20502021563342321</v>
      </c>
      <c r="R365" s="6">
        <f t="shared" si="46"/>
        <v>0.30154986522911054</v>
      </c>
      <c r="S365" s="11">
        <f t="shared" si="47"/>
        <v>0</v>
      </c>
    </row>
    <row r="366" spans="1:19" ht="12" customHeight="1" x14ac:dyDescent="0.25">
      <c r="A366" s="66">
        <v>7</v>
      </c>
      <c r="B366" s="66">
        <v>2642</v>
      </c>
      <c r="C366" s="66">
        <v>6724</v>
      </c>
      <c r="D366" s="67">
        <v>0.02</v>
      </c>
      <c r="E366" s="67">
        <v>1.4E-2</v>
      </c>
      <c r="F366" s="67">
        <v>2.1000000000000001E-2</v>
      </c>
      <c r="G366" s="67">
        <v>4.8000000000000001E-2</v>
      </c>
      <c r="H366" s="67">
        <v>1.2999999999999999E-2</v>
      </c>
      <c r="I366" s="67">
        <v>1.7000000000000001E-2</v>
      </c>
      <c r="J366" s="68"/>
      <c r="K366" s="67">
        <v>0.13300000000000001</v>
      </c>
      <c r="L366" s="15" t="str">
        <f t="shared" si="40"/>
        <v>26426724</v>
      </c>
      <c r="M366" s="14">
        <f t="shared" si="41"/>
        <v>0.15037593984962405</v>
      </c>
      <c r="N366" s="6">
        <f t="shared" si="42"/>
        <v>0.10526315789473684</v>
      </c>
      <c r="O366" s="6">
        <f t="shared" si="43"/>
        <v>0.15789473684210525</v>
      </c>
      <c r="P366" s="6">
        <f t="shared" si="44"/>
        <v>0.36090225563909772</v>
      </c>
      <c r="Q366" s="6">
        <f t="shared" si="45"/>
        <v>9.7744360902255634E-2</v>
      </c>
      <c r="R366" s="6">
        <f t="shared" si="46"/>
        <v>0.12781954887218044</v>
      </c>
      <c r="S366" s="11">
        <f t="shared" si="47"/>
        <v>0</v>
      </c>
    </row>
    <row r="367" spans="1:19" ht="12" customHeight="1" x14ac:dyDescent="0.25">
      <c r="A367" s="66">
        <v>7</v>
      </c>
      <c r="B367" s="66">
        <v>2649</v>
      </c>
      <c r="C367" s="66">
        <v>1074</v>
      </c>
      <c r="D367" s="67">
        <v>0.30199999999999999</v>
      </c>
      <c r="E367" s="68"/>
      <c r="F367" s="67">
        <v>0.28499999999999998</v>
      </c>
      <c r="G367" s="67">
        <v>0.249</v>
      </c>
      <c r="H367" s="67">
        <v>0.154</v>
      </c>
      <c r="I367" s="67">
        <v>0.37</v>
      </c>
      <c r="J367" s="67">
        <v>6.0000000000000001E-3</v>
      </c>
      <c r="K367" s="67">
        <v>1.3660000000000001</v>
      </c>
      <c r="L367" s="15" t="str">
        <f t="shared" si="40"/>
        <v>26491074</v>
      </c>
      <c r="M367" s="14">
        <f t="shared" si="41"/>
        <v>0.22108345534407026</v>
      </c>
      <c r="N367" s="6">
        <f t="shared" si="42"/>
        <v>0</v>
      </c>
      <c r="O367" s="6">
        <f t="shared" si="43"/>
        <v>0.20863836017569543</v>
      </c>
      <c r="P367" s="6">
        <f t="shared" si="44"/>
        <v>0.1822840409956076</v>
      </c>
      <c r="Q367" s="6">
        <f t="shared" si="45"/>
        <v>0.11273792093704245</v>
      </c>
      <c r="R367" s="6">
        <f t="shared" si="46"/>
        <v>0.27086383601756953</v>
      </c>
      <c r="S367" s="11">
        <f t="shared" si="47"/>
        <v>4.3923865300146414E-3</v>
      </c>
    </row>
    <row r="368" spans="1:19" ht="12" customHeight="1" x14ac:dyDescent="0.25">
      <c r="A368" s="66">
        <v>7</v>
      </c>
      <c r="B368" s="66">
        <v>2649</v>
      </c>
      <c r="C368" s="66">
        <v>1110</v>
      </c>
      <c r="D368" s="68"/>
      <c r="E368" s="67">
        <v>0.28199999999999997</v>
      </c>
      <c r="F368" s="68"/>
      <c r="G368" s="67">
        <v>0.34</v>
      </c>
      <c r="H368" s="68"/>
      <c r="I368" s="68"/>
      <c r="J368" s="67">
        <v>0.14199999999999999</v>
      </c>
      <c r="K368" s="67">
        <v>0.76500000000000001</v>
      </c>
      <c r="L368" s="15" t="str">
        <f t="shared" si="40"/>
        <v>26491110</v>
      </c>
      <c r="M368" s="14">
        <f t="shared" si="41"/>
        <v>0</v>
      </c>
      <c r="N368" s="6">
        <f t="shared" si="42"/>
        <v>0.36862745098039212</v>
      </c>
      <c r="O368" s="6">
        <f t="shared" si="43"/>
        <v>0</v>
      </c>
      <c r="P368" s="6">
        <f t="shared" si="44"/>
        <v>0.44444444444444448</v>
      </c>
      <c r="Q368" s="6">
        <f t="shared" si="45"/>
        <v>0</v>
      </c>
      <c r="R368" s="6">
        <f t="shared" si="46"/>
        <v>0</v>
      </c>
      <c r="S368" s="11">
        <f t="shared" si="47"/>
        <v>0.18562091503267972</v>
      </c>
    </row>
    <row r="369" spans="1:19" ht="12" customHeight="1" x14ac:dyDescent="0.25">
      <c r="A369" s="66">
        <v>7</v>
      </c>
      <c r="B369" s="66">
        <v>2649</v>
      </c>
      <c r="C369" s="66">
        <v>3075</v>
      </c>
      <c r="D369" s="67">
        <v>1.4E-2</v>
      </c>
      <c r="E369" s="67">
        <v>1.0999999999999999E-2</v>
      </c>
      <c r="F369" s="67">
        <v>0.02</v>
      </c>
      <c r="G369" s="67">
        <v>1.9E-2</v>
      </c>
      <c r="H369" s="67">
        <v>4.5999999999999999E-2</v>
      </c>
      <c r="I369" s="68"/>
      <c r="J369" s="68"/>
      <c r="K369" s="67">
        <v>0.11</v>
      </c>
      <c r="L369" s="15" t="str">
        <f t="shared" si="40"/>
        <v>26493075</v>
      </c>
      <c r="M369" s="14">
        <f t="shared" si="41"/>
        <v>0.12727272727272729</v>
      </c>
      <c r="N369" s="6">
        <f t="shared" si="42"/>
        <v>9.9999999999999992E-2</v>
      </c>
      <c r="O369" s="6">
        <f t="shared" si="43"/>
        <v>0.18181818181818182</v>
      </c>
      <c r="P369" s="6">
        <f t="shared" si="44"/>
        <v>0.17272727272727273</v>
      </c>
      <c r="Q369" s="6">
        <f t="shared" si="45"/>
        <v>0.41818181818181815</v>
      </c>
      <c r="R369" s="6">
        <f t="shared" si="46"/>
        <v>0</v>
      </c>
      <c r="S369" s="11">
        <f t="shared" si="47"/>
        <v>0</v>
      </c>
    </row>
    <row r="370" spans="1:19" ht="12" customHeight="1" x14ac:dyDescent="0.25">
      <c r="A370" s="66">
        <v>7</v>
      </c>
      <c r="B370" s="66">
        <v>2649</v>
      </c>
      <c r="C370" s="66">
        <v>3595</v>
      </c>
      <c r="D370" s="68"/>
      <c r="E370" s="67">
        <v>0.30199999999999999</v>
      </c>
      <c r="F370" s="67">
        <v>0.37</v>
      </c>
      <c r="G370" s="67">
        <v>0.33600000000000002</v>
      </c>
      <c r="H370" s="67">
        <v>0.26900000000000002</v>
      </c>
      <c r="I370" s="67">
        <v>0.63800000000000001</v>
      </c>
      <c r="J370" s="68"/>
      <c r="K370" s="67">
        <v>1.915</v>
      </c>
      <c r="L370" s="15" t="str">
        <f t="shared" si="40"/>
        <v>26493595</v>
      </c>
      <c r="M370" s="14">
        <f t="shared" si="41"/>
        <v>0</v>
      </c>
      <c r="N370" s="6">
        <f t="shared" si="42"/>
        <v>0.1577023498694517</v>
      </c>
      <c r="O370" s="6">
        <f t="shared" si="43"/>
        <v>0.19321148825065274</v>
      </c>
      <c r="P370" s="6">
        <f t="shared" si="44"/>
        <v>0.17545691906005223</v>
      </c>
      <c r="Q370" s="6">
        <f t="shared" si="45"/>
        <v>0.14046997389033944</v>
      </c>
      <c r="R370" s="6">
        <f t="shared" si="46"/>
        <v>0.33315926892950393</v>
      </c>
      <c r="S370" s="11">
        <f t="shared" si="47"/>
        <v>0</v>
      </c>
    </row>
    <row r="371" spans="1:19" ht="12" customHeight="1" x14ac:dyDescent="0.25">
      <c r="A371" s="66">
        <v>7</v>
      </c>
      <c r="B371" s="66">
        <v>2649</v>
      </c>
      <c r="C371" s="66">
        <v>3873</v>
      </c>
      <c r="D371" s="67">
        <v>0.05</v>
      </c>
      <c r="E371" s="67">
        <v>2.5000000000000001E-2</v>
      </c>
      <c r="F371" s="67">
        <v>4.2000000000000003E-2</v>
      </c>
      <c r="G371" s="67">
        <v>0.02</v>
      </c>
      <c r="H371" s="67">
        <v>2.8000000000000001E-2</v>
      </c>
      <c r="I371" s="67">
        <v>3.9E-2</v>
      </c>
      <c r="J371" s="68"/>
      <c r="K371" s="67">
        <v>0.20499999999999999</v>
      </c>
      <c r="L371" s="15" t="str">
        <f t="shared" si="40"/>
        <v>26493873</v>
      </c>
      <c r="M371" s="14">
        <f t="shared" si="41"/>
        <v>0.24390243902439027</v>
      </c>
      <c r="N371" s="6">
        <f t="shared" si="42"/>
        <v>0.12195121951219513</v>
      </c>
      <c r="O371" s="6">
        <f t="shared" si="43"/>
        <v>0.20487804878048782</v>
      </c>
      <c r="P371" s="6">
        <f t="shared" si="44"/>
        <v>9.7560975609756101E-2</v>
      </c>
      <c r="Q371" s="6">
        <f t="shared" si="45"/>
        <v>0.13658536585365855</v>
      </c>
      <c r="R371" s="6">
        <f t="shared" si="46"/>
        <v>0.19024390243902439</v>
      </c>
      <c r="S371" s="11">
        <f t="shared" si="47"/>
        <v>0</v>
      </c>
    </row>
    <row r="372" spans="1:19" ht="12" customHeight="1" x14ac:dyDescent="0.25">
      <c r="A372" s="66">
        <v>7</v>
      </c>
      <c r="B372" s="66">
        <v>2649</v>
      </c>
      <c r="C372" s="66">
        <v>5440</v>
      </c>
      <c r="D372" s="67">
        <v>1.7609999999999999</v>
      </c>
      <c r="E372" s="67">
        <v>2.0129999999999999</v>
      </c>
      <c r="F372" s="67">
        <v>0.83099999999999996</v>
      </c>
      <c r="G372" s="67">
        <v>1.2170000000000001</v>
      </c>
      <c r="H372" s="67">
        <v>1.631</v>
      </c>
      <c r="I372" s="67">
        <v>1.8180000000000001</v>
      </c>
      <c r="J372" s="67">
        <v>1.101</v>
      </c>
      <c r="K372" s="67">
        <v>10.372</v>
      </c>
      <c r="L372" s="15" t="str">
        <f t="shared" si="40"/>
        <v>26495440</v>
      </c>
      <c r="M372" s="14">
        <f t="shared" si="41"/>
        <v>0.16978403393752409</v>
      </c>
      <c r="N372" s="6">
        <f t="shared" si="42"/>
        <v>0.19408021596606248</v>
      </c>
      <c r="O372" s="6">
        <f t="shared" si="43"/>
        <v>8.0119552641727723E-2</v>
      </c>
      <c r="P372" s="6">
        <f t="shared" si="44"/>
        <v>0.11733513305052064</v>
      </c>
      <c r="Q372" s="6">
        <f t="shared" si="45"/>
        <v>0.15725028924026224</v>
      </c>
      <c r="R372" s="6">
        <f t="shared" si="46"/>
        <v>0.1752795989201697</v>
      </c>
      <c r="S372" s="11">
        <f t="shared" si="47"/>
        <v>0.10615117624373313</v>
      </c>
    </row>
    <row r="373" spans="1:19" ht="12" customHeight="1" x14ac:dyDescent="0.25">
      <c r="A373" s="66">
        <v>7</v>
      </c>
      <c r="B373" s="66">
        <v>2649</v>
      </c>
      <c r="C373" s="66">
        <v>5770</v>
      </c>
      <c r="D373" s="67">
        <v>3.3610000000000002</v>
      </c>
      <c r="E373" s="67">
        <v>1.292</v>
      </c>
      <c r="F373" s="67">
        <v>0.91500000000000004</v>
      </c>
      <c r="G373" s="67">
        <v>0.71699999999999997</v>
      </c>
      <c r="H373" s="67">
        <v>0.56000000000000005</v>
      </c>
      <c r="I373" s="67">
        <v>3.45</v>
      </c>
      <c r="J373" s="67">
        <v>1.0529999999999999</v>
      </c>
      <c r="K373" s="67">
        <v>11.348000000000001</v>
      </c>
      <c r="L373" s="15" t="str">
        <f t="shared" si="40"/>
        <v>26495770</v>
      </c>
      <c r="M373" s="14">
        <f t="shared" si="41"/>
        <v>0.29617553753965459</v>
      </c>
      <c r="N373" s="6">
        <f t="shared" si="42"/>
        <v>0.11385266126189636</v>
      </c>
      <c r="O373" s="6">
        <f t="shared" si="43"/>
        <v>8.063094818470215E-2</v>
      </c>
      <c r="P373" s="6">
        <f t="shared" si="44"/>
        <v>6.3182939725061685E-2</v>
      </c>
      <c r="Q373" s="6">
        <f t="shared" si="45"/>
        <v>4.9347902714134653E-2</v>
      </c>
      <c r="R373" s="6">
        <f t="shared" si="46"/>
        <v>0.30401832922100808</v>
      </c>
      <c r="S373" s="11">
        <f t="shared" si="47"/>
        <v>9.279168135354246E-2</v>
      </c>
    </row>
    <row r="374" spans="1:19" ht="12" customHeight="1" x14ac:dyDescent="0.25">
      <c r="A374" s="66">
        <v>7</v>
      </c>
      <c r="B374" s="66">
        <v>2649</v>
      </c>
      <c r="C374" s="66">
        <v>5917</v>
      </c>
      <c r="D374" s="67">
        <v>0.26400000000000001</v>
      </c>
      <c r="E374" s="67">
        <v>0.34300000000000003</v>
      </c>
      <c r="F374" s="67">
        <v>1.202</v>
      </c>
      <c r="G374" s="67">
        <v>3.1E-2</v>
      </c>
      <c r="H374" s="67">
        <v>0.58499999999999996</v>
      </c>
      <c r="I374" s="67">
        <v>0.83799999999999997</v>
      </c>
      <c r="J374" s="68"/>
      <c r="K374" s="67">
        <v>3.262</v>
      </c>
      <c r="L374" s="15" t="str">
        <f t="shared" si="40"/>
        <v>26495917</v>
      </c>
      <c r="M374" s="14">
        <f t="shared" si="41"/>
        <v>8.0931943592887801E-2</v>
      </c>
      <c r="N374" s="6">
        <f t="shared" si="42"/>
        <v>0.10515021459227468</v>
      </c>
      <c r="O374" s="6">
        <f t="shared" si="43"/>
        <v>0.36848559166155731</v>
      </c>
      <c r="P374" s="6">
        <f t="shared" si="44"/>
        <v>9.5033721643163708E-3</v>
      </c>
      <c r="Q374" s="6">
        <f t="shared" si="45"/>
        <v>0.17933782955242181</v>
      </c>
      <c r="R374" s="6">
        <f t="shared" si="46"/>
        <v>0.25689760882893931</v>
      </c>
      <c r="S374" s="11">
        <f t="shared" si="47"/>
        <v>0</v>
      </c>
    </row>
    <row r="375" spans="1:19" ht="12" customHeight="1" x14ac:dyDescent="0.25">
      <c r="A375" s="66">
        <v>7</v>
      </c>
      <c r="B375" s="66">
        <v>2649</v>
      </c>
      <c r="C375" s="66">
        <v>6724</v>
      </c>
      <c r="D375" s="67">
        <v>2.1999999999999999E-2</v>
      </c>
      <c r="E375" s="67">
        <v>1.4E-2</v>
      </c>
      <c r="F375" s="67">
        <v>0.03</v>
      </c>
      <c r="G375" s="67">
        <v>2.4E-2</v>
      </c>
      <c r="H375" s="67">
        <v>0.01</v>
      </c>
      <c r="I375" s="67">
        <v>2.5000000000000001E-2</v>
      </c>
      <c r="J375" s="68"/>
      <c r="K375" s="67">
        <v>0.125</v>
      </c>
      <c r="L375" s="15" t="str">
        <f t="shared" si="40"/>
        <v>26496724</v>
      </c>
      <c r="M375" s="14">
        <f t="shared" si="41"/>
        <v>0.17599999999999999</v>
      </c>
      <c r="N375" s="6">
        <f t="shared" si="42"/>
        <v>0.112</v>
      </c>
      <c r="O375" s="6">
        <f t="shared" si="43"/>
        <v>0.24</v>
      </c>
      <c r="P375" s="6">
        <f t="shared" si="44"/>
        <v>0.192</v>
      </c>
      <c r="Q375" s="6">
        <f t="shared" si="45"/>
        <v>0.08</v>
      </c>
      <c r="R375" s="6">
        <f t="shared" si="46"/>
        <v>0.2</v>
      </c>
      <c r="S375" s="11">
        <f t="shared" si="47"/>
        <v>0</v>
      </c>
    </row>
    <row r="376" spans="1:19" ht="12" customHeight="1" x14ac:dyDescent="0.25">
      <c r="A376" s="66">
        <v>8</v>
      </c>
      <c r="B376" s="66">
        <v>1556</v>
      </c>
      <c r="C376" s="66">
        <v>1074</v>
      </c>
      <c r="D376" s="67">
        <v>0.41299999999999998</v>
      </c>
      <c r="E376" s="68"/>
      <c r="F376" s="67">
        <v>0.32800000000000001</v>
      </c>
      <c r="G376" s="67">
        <v>0.17599999999999999</v>
      </c>
      <c r="H376" s="67">
        <v>0.126</v>
      </c>
      <c r="I376" s="67">
        <v>0.186</v>
      </c>
      <c r="J376" s="67">
        <v>6.0000000000000001E-3</v>
      </c>
      <c r="K376" s="67">
        <v>1.2350000000000001</v>
      </c>
      <c r="L376" s="15" t="str">
        <f t="shared" si="40"/>
        <v>15561074</v>
      </c>
      <c r="M376" s="14">
        <f t="shared" si="41"/>
        <v>0.33441295546558703</v>
      </c>
      <c r="N376" s="6">
        <f t="shared" si="42"/>
        <v>0</v>
      </c>
      <c r="O376" s="6">
        <f t="shared" si="43"/>
        <v>0.26558704453441295</v>
      </c>
      <c r="P376" s="6">
        <f t="shared" si="44"/>
        <v>0.14251012145748987</v>
      </c>
      <c r="Q376" s="6">
        <f t="shared" si="45"/>
        <v>0.10202429149797571</v>
      </c>
      <c r="R376" s="6">
        <f t="shared" si="46"/>
        <v>0.1506072874493927</v>
      </c>
      <c r="S376" s="11">
        <f t="shared" si="47"/>
        <v>4.8582995951416998E-3</v>
      </c>
    </row>
    <row r="377" spans="1:19" ht="12" customHeight="1" x14ac:dyDescent="0.25">
      <c r="A377" s="66">
        <v>8</v>
      </c>
      <c r="B377" s="66">
        <v>1556</v>
      </c>
      <c r="C377" s="66">
        <v>1110</v>
      </c>
      <c r="D377" s="68"/>
      <c r="E377" s="67">
        <v>1.26</v>
      </c>
      <c r="F377" s="68"/>
      <c r="G377" s="68"/>
      <c r="H377" s="68"/>
      <c r="I377" s="68"/>
      <c r="J377" s="68"/>
      <c r="K377" s="67">
        <v>1.26</v>
      </c>
      <c r="L377" s="15" t="str">
        <f t="shared" si="40"/>
        <v>15561110</v>
      </c>
      <c r="M377" s="14">
        <f t="shared" si="41"/>
        <v>0</v>
      </c>
      <c r="N377" s="6">
        <f t="shared" si="42"/>
        <v>1</v>
      </c>
      <c r="O377" s="6">
        <f t="shared" si="43"/>
        <v>0</v>
      </c>
      <c r="P377" s="6">
        <f t="shared" si="44"/>
        <v>0</v>
      </c>
      <c r="Q377" s="6">
        <f t="shared" si="45"/>
        <v>0</v>
      </c>
      <c r="R377" s="6">
        <f t="shared" si="46"/>
        <v>0</v>
      </c>
      <c r="S377" s="11">
        <f t="shared" si="47"/>
        <v>0</v>
      </c>
    </row>
    <row r="378" spans="1:19" ht="12" customHeight="1" x14ac:dyDescent="0.25">
      <c r="A378" s="66">
        <v>8</v>
      </c>
      <c r="B378" s="66">
        <v>1556</v>
      </c>
      <c r="C378" s="66">
        <v>2882</v>
      </c>
      <c r="D378" s="67">
        <v>0.67400000000000004</v>
      </c>
      <c r="E378" s="68"/>
      <c r="F378" s="67">
        <v>0.80300000000000005</v>
      </c>
      <c r="G378" s="68"/>
      <c r="H378" s="67">
        <v>7.9000000000000001E-2</v>
      </c>
      <c r="I378" s="68"/>
      <c r="J378" s="67">
        <v>0.17</v>
      </c>
      <c r="K378" s="67">
        <v>1.726</v>
      </c>
      <c r="L378" s="15" t="str">
        <f t="shared" si="40"/>
        <v>15562882</v>
      </c>
      <c r="M378" s="14">
        <f t="shared" si="41"/>
        <v>0.39049826187717268</v>
      </c>
      <c r="N378" s="6">
        <f t="shared" si="42"/>
        <v>0</v>
      </c>
      <c r="O378" s="6">
        <f t="shared" si="43"/>
        <v>0.46523754345307072</v>
      </c>
      <c r="P378" s="6">
        <f t="shared" si="44"/>
        <v>0</v>
      </c>
      <c r="Q378" s="6">
        <f t="shared" si="45"/>
        <v>4.577056778679027E-2</v>
      </c>
      <c r="R378" s="6">
        <f t="shared" si="46"/>
        <v>0</v>
      </c>
      <c r="S378" s="11">
        <f t="shared" si="47"/>
        <v>9.8493626882966409E-2</v>
      </c>
    </row>
    <row r="379" spans="1:19" ht="12" customHeight="1" x14ac:dyDescent="0.25">
      <c r="A379" s="66">
        <v>8</v>
      </c>
      <c r="B379" s="66">
        <v>1556</v>
      </c>
      <c r="C379" s="66">
        <v>3595</v>
      </c>
      <c r="D379" s="67">
        <v>3.7999999999999999E-2</v>
      </c>
      <c r="E379" s="67">
        <v>3.7999999999999999E-2</v>
      </c>
      <c r="F379" s="67">
        <v>9.8000000000000004E-2</v>
      </c>
      <c r="G379" s="67">
        <v>7.9000000000000001E-2</v>
      </c>
      <c r="H379" s="67">
        <v>0.11</v>
      </c>
      <c r="I379" s="67">
        <v>8.5000000000000006E-2</v>
      </c>
      <c r="J379" s="67">
        <v>6.9000000000000006E-2</v>
      </c>
      <c r="K379" s="67">
        <v>0.51700000000000002</v>
      </c>
      <c r="L379" s="15" t="str">
        <f t="shared" si="40"/>
        <v>15563595</v>
      </c>
      <c r="M379" s="14">
        <f t="shared" si="41"/>
        <v>7.3500967117988397E-2</v>
      </c>
      <c r="N379" s="6">
        <f t="shared" si="42"/>
        <v>7.3500967117988397E-2</v>
      </c>
      <c r="O379" s="6">
        <f t="shared" si="43"/>
        <v>0.1895551257253385</v>
      </c>
      <c r="P379" s="6">
        <f t="shared" si="44"/>
        <v>0.15280464216634429</v>
      </c>
      <c r="Q379" s="6">
        <f t="shared" si="45"/>
        <v>0.21276595744680851</v>
      </c>
      <c r="R379" s="6">
        <f t="shared" si="46"/>
        <v>0.16441005802707931</v>
      </c>
      <c r="S379" s="11">
        <f t="shared" si="47"/>
        <v>0.13346228239845262</v>
      </c>
    </row>
    <row r="380" spans="1:19" ht="12" customHeight="1" x14ac:dyDescent="0.25">
      <c r="A380" s="66">
        <v>8</v>
      </c>
      <c r="B380" s="66">
        <v>1556</v>
      </c>
      <c r="C380" s="66">
        <v>3873</v>
      </c>
      <c r="D380" s="67">
        <v>1.9E-2</v>
      </c>
      <c r="E380" s="67">
        <v>6.0000000000000001E-3</v>
      </c>
      <c r="F380" s="67">
        <v>3.5000000000000003E-2</v>
      </c>
      <c r="G380" s="67">
        <v>1.6E-2</v>
      </c>
      <c r="H380" s="67">
        <v>1.9E-2</v>
      </c>
      <c r="I380" s="67">
        <v>2.5000000000000001E-2</v>
      </c>
      <c r="J380" s="68"/>
      <c r="K380" s="67">
        <v>0.12</v>
      </c>
      <c r="L380" s="15" t="str">
        <f t="shared" si="40"/>
        <v>15563873</v>
      </c>
      <c r="M380" s="14">
        <f t="shared" si="41"/>
        <v>0.15833333333333333</v>
      </c>
      <c r="N380" s="6">
        <f t="shared" si="42"/>
        <v>0.05</v>
      </c>
      <c r="O380" s="6">
        <f t="shared" si="43"/>
        <v>0.29166666666666669</v>
      </c>
      <c r="P380" s="6">
        <f t="shared" si="44"/>
        <v>0.13333333333333333</v>
      </c>
      <c r="Q380" s="6">
        <f t="shared" si="45"/>
        <v>0.15833333333333333</v>
      </c>
      <c r="R380" s="6">
        <f t="shared" si="46"/>
        <v>0.20833333333333334</v>
      </c>
      <c r="S380" s="11">
        <f t="shared" si="47"/>
        <v>0</v>
      </c>
    </row>
    <row r="381" spans="1:19" ht="12" customHeight="1" x14ac:dyDescent="0.25">
      <c r="A381" s="66">
        <v>8</v>
      </c>
      <c r="B381" s="66">
        <v>1556</v>
      </c>
      <c r="C381" s="66">
        <v>6724</v>
      </c>
      <c r="D381" s="67">
        <v>2.1999999999999999E-2</v>
      </c>
      <c r="E381" s="67">
        <v>8.9999999999999993E-3</v>
      </c>
      <c r="F381" s="67">
        <v>1.9E-2</v>
      </c>
      <c r="G381" s="67">
        <v>0.05</v>
      </c>
      <c r="H381" s="68"/>
      <c r="I381" s="67">
        <v>2.1999999999999999E-2</v>
      </c>
      <c r="J381" s="68"/>
      <c r="K381" s="67">
        <v>0.123</v>
      </c>
      <c r="L381" s="15" t="str">
        <f t="shared" si="40"/>
        <v>15566724</v>
      </c>
      <c r="M381" s="14">
        <f t="shared" si="41"/>
        <v>0.17886178861788618</v>
      </c>
      <c r="N381" s="6">
        <f t="shared" si="42"/>
        <v>7.3170731707317069E-2</v>
      </c>
      <c r="O381" s="6">
        <f t="shared" si="43"/>
        <v>0.15447154471544716</v>
      </c>
      <c r="P381" s="6">
        <f t="shared" si="44"/>
        <v>0.40650406504065045</v>
      </c>
      <c r="Q381" s="6">
        <f t="shared" si="45"/>
        <v>0</v>
      </c>
      <c r="R381" s="6">
        <f t="shared" si="46"/>
        <v>0.17886178861788618</v>
      </c>
      <c r="S381" s="11">
        <f t="shared" si="47"/>
        <v>0</v>
      </c>
    </row>
    <row r="382" spans="1:19" ht="12" customHeight="1" x14ac:dyDescent="0.25">
      <c r="A382" s="66">
        <v>8</v>
      </c>
      <c r="B382" s="66">
        <v>1557</v>
      </c>
      <c r="C382" s="66">
        <v>1074</v>
      </c>
      <c r="D382" s="67">
        <v>0.438</v>
      </c>
      <c r="E382" s="68"/>
      <c r="F382" s="67">
        <v>0.42199999999999999</v>
      </c>
      <c r="G382" s="67">
        <v>0.20200000000000001</v>
      </c>
      <c r="H382" s="67">
        <v>0.20200000000000001</v>
      </c>
      <c r="I382" s="67">
        <v>0.309</v>
      </c>
      <c r="J382" s="67">
        <v>1.2999999999999999E-2</v>
      </c>
      <c r="K382" s="67">
        <v>1.5840000000000001</v>
      </c>
      <c r="L382" s="15" t="str">
        <f t="shared" si="40"/>
        <v>15571074</v>
      </c>
      <c r="M382" s="14">
        <f t="shared" si="41"/>
        <v>0.27651515151515149</v>
      </c>
      <c r="N382" s="6">
        <f t="shared" si="42"/>
        <v>0</v>
      </c>
      <c r="O382" s="6">
        <f t="shared" si="43"/>
        <v>0.26641414141414138</v>
      </c>
      <c r="P382" s="6">
        <f t="shared" si="44"/>
        <v>0.12752525252525251</v>
      </c>
      <c r="Q382" s="6">
        <f t="shared" si="45"/>
        <v>0.12752525252525251</v>
      </c>
      <c r="R382" s="6">
        <f t="shared" si="46"/>
        <v>0.19507575757575757</v>
      </c>
      <c r="S382" s="11">
        <f t="shared" si="47"/>
        <v>8.2070707070707061E-3</v>
      </c>
    </row>
    <row r="383" spans="1:19" ht="12" customHeight="1" x14ac:dyDescent="0.25">
      <c r="A383" s="66">
        <v>8</v>
      </c>
      <c r="B383" s="66">
        <v>1557</v>
      </c>
      <c r="C383" s="66">
        <v>3595</v>
      </c>
      <c r="D383" s="67">
        <v>0.05</v>
      </c>
      <c r="E383" s="67">
        <v>6.3E-2</v>
      </c>
      <c r="F383" s="67">
        <v>7.9000000000000001E-2</v>
      </c>
      <c r="G383" s="67">
        <v>0.12</v>
      </c>
      <c r="H383" s="67">
        <v>0.123</v>
      </c>
      <c r="I383" s="67">
        <v>0.12</v>
      </c>
      <c r="J383" s="67">
        <v>0.126</v>
      </c>
      <c r="K383" s="67">
        <v>0.68</v>
      </c>
      <c r="L383" s="15" t="str">
        <f t="shared" si="40"/>
        <v>15573595</v>
      </c>
      <c r="M383" s="14">
        <f t="shared" si="41"/>
        <v>7.3529411764705885E-2</v>
      </c>
      <c r="N383" s="6">
        <f t="shared" si="42"/>
        <v>9.2647058823529402E-2</v>
      </c>
      <c r="O383" s="6">
        <f t="shared" si="43"/>
        <v>0.11617647058823528</v>
      </c>
      <c r="P383" s="6">
        <f t="shared" si="44"/>
        <v>0.1764705882352941</v>
      </c>
      <c r="Q383" s="6">
        <f t="shared" si="45"/>
        <v>0.18088235294117647</v>
      </c>
      <c r="R383" s="6">
        <f t="shared" si="46"/>
        <v>0.1764705882352941</v>
      </c>
      <c r="S383" s="11">
        <f t="shared" si="47"/>
        <v>0.1852941176470588</v>
      </c>
    </row>
    <row r="384" spans="1:19" ht="12" customHeight="1" x14ac:dyDescent="0.25">
      <c r="A384" s="66">
        <v>8</v>
      </c>
      <c r="B384" s="66">
        <v>1557</v>
      </c>
      <c r="C384" s="66">
        <v>3873</v>
      </c>
      <c r="D384" s="67">
        <v>1.6E-2</v>
      </c>
      <c r="E384" s="67">
        <v>1.6E-2</v>
      </c>
      <c r="F384" s="67">
        <v>0.05</v>
      </c>
      <c r="G384" s="67">
        <v>1.9E-2</v>
      </c>
      <c r="H384" s="67">
        <v>1.9E-2</v>
      </c>
      <c r="I384" s="67">
        <v>1.9E-2</v>
      </c>
      <c r="J384" s="68"/>
      <c r="K384" s="67">
        <v>0.13900000000000001</v>
      </c>
      <c r="L384" s="15" t="str">
        <f t="shared" si="40"/>
        <v>15573873</v>
      </c>
      <c r="M384" s="14">
        <f t="shared" si="41"/>
        <v>0.11510791366906474</v>
      </c>
      <c r="N384" s="6">
        <f t="shared" si="42"/>
        <v>0.11510791366906474</v>
      </c>
      <c r="O384" s="6">
        <f t="shared" si="43"/>
        <v>0.35971223021582732</v>
      </c>
      <c r="P384" s="6">
        <f t="shared" si="44"/>
        <v>0.13669064748201437</v>
      </c>
      <c r="Q384" s="6">
        <f t="shared" si="45"/>
        <v>0.13669064748201437</v>
      </c>
      <c r="R384" s="6">
        <f t="shared" si="46"/>
        <v>0.13669064748201437</v>
      </c>
      <c r="S384" s="11">
        <f t="shared" si="47"/>
        <v>0</v>
      </c>
    </row>
    <row r="385" spans="1:19" ht="12" customHeight="1" x14ac:dyDescent="0.25">
      <c r="A385" s="66">
        <v>8</v>
      </c>
      <c r="B385" s="66">
        <v>1557</v>
      </c>
      <c r="C385" s="66">
        <v>4329</v>
      </c>
      <c r="D385" s="67">
        <v>0.16400000000000001</v>
      </c>
      <c r="E385" s="67">
        <v>3.5000000000000003E-2</v>
      </c>
      <c r="F385" s="67">
        <v>0.13200000000000001</v>
      </c>
      <c r="G385" s="67">
        <v>2.5000000000000001E-2</v>
      </c>
      <c r="H385" s="67">
        <v>0.20200000000000001</v>
      </c>
      <c r="I385" s="67">
        <v>8.9999999999999993E-3</v>
      </c>
      <c r="J385" s="68"/>
      <c r="K385" s="67">
        <v>0.56699999999999995</v>
      </c>
      <c r="L385" s="15" t="str">
        <f t="shared" si="40"/>
        <v>15574329</v>
      </c>
      <c r="M385" s="14">
        <f t="shared" si="41"/>
        <v>0.28924162257495595</v>
      </c>
      <c r="N385" s="6">
        <f t="shared" si="42"/>
        <v>6.1728395061728406E-2</v>
      </c>
      <c r="O385" s="6">
        <f t="shared" si="43"/>
        <v>0.23280423280423285</v>
      </c>
      <c r="P385" s="6">
        <f t="shared" si="44"/>
        <v>4.409171075837743E-2</v>
      </c>
      <c r="Q385" s="6">
        <f t="shared" si="45"/>
        <v>0.35626102292768963</v>
      </c>
      <c r="R385" s="6">
        <f t="shared" si="46"/>
        <v>1.5873015873015872E-2</v>
      </c>
      <c r="S385" s="11">
        <f t="shared" si="47"/>
        <v>0</v>
      </c>
    </row>
    <row r="386" spans="1:19" ht="12" customHeight="1" x14ac:dyDescent="0.25">
      <c r="A386" s="66">
        <v>8</v>
      </c>
      <c r="B386" s="66">
        <v>1557</v>
      </c>
      <c r="C386" s="66">
        <v>6724</v>
      </c>
      <c r="D386" s="67">
        <v>2.1999999999999999E-2</v>
      </c>
      <c r="E386" s="67">
        <v>8.9999999999999993E-3</v>
      </c>
      <c r="F386" s="67">
        <v>1.6E-2</v>
      </c>
      <c r="G386" s="67">
        <v>4.3999999999999997E-2</v>
      </c>
      <c r="H386" s="67">
        <v>3.0000000000000001E-3</v>
      </c>
      <c r="I386" s="67">
        <v>1.9E-2</v>
      </c>
      <c r="J386" s="68"/>
      <c r="K386" s="67">
        <v>0.113</v>
      </c>
      <c r="L386" s="15" t="str">
        <f t="shared" si="40"/>
        <v>15576724</v>
      </c>
      <c r="M386" s="14">
        <f t="shared" si="41"/>
        <v>0.19469026548672563</v>
      </c>
      <c r="N386" s="6">
        <f t="shared" si="42"/>
        <v>7.9646017699115029E-2</v>
      </c>
      <c r="O386" s="6">
        <f t="shared" si="43"/>
        <v>0.1415929203539823</v>
      </c>
      <c r="P386" s="6">
        <f t="shared" si="44"/>
        <v>0.38938053097345127</v>
      </c>
      <c r="Q386" s="6">
        <f t="shared" si="45"/>
        <v>2.6548672566371681E-2</v>
      </c>
      <c r="R386" s="6">
        <f t="shared" si="46"/>
        <v>0.16814159292035397</v>
      </c>
      <c r="S386" s="11">
        <f t="shared" si="47"/>
        <v>0</v>
      </c>
    </row>
    <row r="387" spans="1:19" ht="12" customHeight="1" x14ac:dyDescent="0.25">
      <c r="A387" s="66">
        <v>8</v>
      </c>
      <c r="B387" s="66">
        <v>1558</v>
      </c>
      <c r="C387" s="66">
        <v>1074</v>
      </c>
      <c r="D387" s="67">
        <v>0.4</v>
      </c>
      <c r="E387" s="68"/>
      <c r="F387" s="67">
        <v>0.4</v>
      </c>
      <c r="G387" s="67">
        <v>0.14499999999999999</v>
      </c>
      <c r="H387" s="67">
        <v>0.158</v>
      </c>
      <c r="I387" s="67">
        <v>0.24299999999999999</v>
      </c>
      <c r="J387" s="67">
        <v>8.9999999999999993E-3</v>
      </c>
      <c r="K387" s="67">
        <v>1.355</v>
      </c>
      <c r="L387" s="15" t="str">
        <f t="shared" si="40"/>
        <v>15581074</v>
      </c>
      <c r="M387" s="14">
        <f t="shared" si="41"/>
        <v>0.29520295202952029</v>
      </c>
      <c r="N387" s="6">
        <f t="shared" si="42"/>
        <v>0</v>
      </c>
      <c r="O387" s="6">
        <f t="shared" si="43"/>
        <v>0.29520295202952029</v>
      </c>
      <c r="P387" s="6">
        <f t="shared" si="44"/>
        <v>0.1070110701107011</v>
      </c>
      <c r="Q387" s="6">
        <f t="shared" si="45"/>
        <v>0.11660516605166052</v>
      </c>
      <c r="R387" s="6">
        <f t="shared" si="46"/>
        <v>0.17933579335793357</v>
      </c>
      <c r="S387" s="11">
        <f t="shared" si="47"/>
        <v>6.642066420664206E-3</v>
      </c>
    </row>
    <row r="388" spans="1:19" ht="12" customHeight="1" x14ac:dyDescent="0.25">
      <c r="A388" s="66">
        <v>8</v>
      </c>
      <c r="B388" s="66">
        <v>1558</v>
      </c>
      <c r="C388" s="66">
        <v>1110</v>
      </c>
      <c r="D388" s="68"/>
      <c r="E388" s="67">
        <v>1.008</v>
      </c>
      <c r="F388" s="68"/>
      <c r="G388" s="68"/>
      <c r="H388" s="68"/>
      <c r="I388" s="68"/>
      <c r="J388" s="68"/>
      <c r="K388" s="67">
        <v>1.008</v>
      </c>
      <c r="L388" s="15" t="str">
        <f t="shared" ref="L388:L451" si="48">CONCATENATE(B388,C388)</f>
        <v>15581110</v>
      </c>
      <c r="M388" s="14">
        <f t="shared" ref="M388:M451" si="49">D388/K388</f>
        <v>0</v>
      </c>
      <c r="N388" s="6">
        <f t="shared" ref="N388:N451" si="50">E388/K388</f>
        <v>1</v>
      </c>
      <c r="O388" s="6">
        <f t="shared" ref="O388:O451" si="51">F388/K388</f>
        <v>0</v>
      </c>
      <c r="P388" s="6">
        <f t="shared" ref="P388:P451" si="52">G388/K388</f>
        <v>0</v>
      </c>
      <c r="Q388" s="6">
        <f t="shared" ref="Q388:Q451" si="53">H388/K388</f>
        <v>0</v>
      </c>
      <c r="R388" s="6">
        <f t="shared" ref="R388:R451" si="54">I388/K388</f>
        <v>0</v>
      </c>
      <c r="S388" s="11">
        <f t="shared" ref="S388:S451" si="55">J388/K388</f>
        <v>0</v>
      </c>
    </row>
    <row r="389" spans="1:19" ht="12" customHeight="1" x14ac:dyDescent="0.25">
      <c r="A389" s="66">
        <v>8</v>
      </c>
      <c r="B389" s="66">
        <v>1558</v>
      </c>
      <c r="C389" s="66">
        <v>3595</v>
      </c>
      <c r="D389" s="67">
        <v>4.3999999999999997E-2</v>
      </c>
      <c r="E389" s="67">
        <v>4.7E-2</v>
      </c>
      <c r="F389" s="67">
        <v>8.5000000000000006E-2</v>
      </c>
      <c r="G389" s="67">
        <v>0.11</v>
      </c>
      <c r="H389" s="67">
        <v>0.113</v>
      </c>
      <c r="I389" s="67">
        <v>6.6000000000000003E-2</v>
      </c>
      <c r="J389" s="67">
        <v>7.9000000000000001E-2</v>
      </c>
      <c r="K389" s="67">
        <v>0.54500000000000004</v>
      </c>
      <c r="L389" s="15" t="str">
        <f t="shared" si="48"/>
        <v>15583595</v>
      </c>
      <c r="M389" s="14">
        <f t="shared" si="49"/>
        <v>8.0733944954128431E-2</v>
      </c>
      <c r="N389" s="6">
        <f t="shared" si="50"/>
        <v>8.6238532110091734E-2</v>
      </c>
      <c r="O389" s="6">
        <f t="shared" si="51"/>
        <v>0.15596330275229359</v>
      </c>
      <c r="P389" s="6">
        <f t="shared" si="52"/>
        <v>0.20183486238532108</v>
      </c>
      <c r="Q389" s="6">
        <f t="shared" si="53"/>
        <v>0.20733944954128439</v>
      </c>
      <c r="R389" s="6">
        <f t="shared" si="54"/>
        <v>0.12110091743119265</v>
      </c>
      <c r="S389" s="11">
        <f t="shared" si="55"/>
        <v>0.14495412844036695</v>
      </c>
    </row>
    <row r="390" spans="1:19" ht="12" customHeight="1" x14ac:dyDescent="0.25">
      <c r="A390" s="66">
        <v>8</v>
      </c>
      <c r="B390" s="66">
        <v>1558</v>
      </c>
      <c r="C390" s="66">
        <v>3873</v>
      </c>
      <c r="D390" s="67">
        <v>1.6E-2</v>
      </c>
      <c r="E390" s="67">
        <v>8.9999999999999993E-3</v>
      </c>
      <c r="F390" s="67">
        <v>0.05</v>
      </c>
      <c r="G390" s="67">
        <v>1.9E-2</v>
      </c>
      <c r="H390" s="67">
        <v>1.9E-2</v>
      </c>
      <c r="I390" s="67">
        <v>3.2000000000000001E-2</v>
      </c>
      <c r="J390" s="68"/>
      <c r="K390" s="67">
        <v>0.14499999999999999</v>
      </c>
      <c r="L390" s="15" t="str">
        <f t="shared" si="48"/>
        <v>15583873</v>
      </c>
      <c r="M390" s="14">
        <f t="shared" si="49"/>
        <v>0.11034482758620691</v>
      </c>
      <c r="N390" s="6">
        <f t="shared" si="50"/>
        <v>6.2068965517241378E-2</v>
      </c>
      <c r="O390" s="6">
        <f t="shared" si="51"/>
        <v>0.34482758620689657</v>
      </c>
      <c r="P390" s="6">
        <f t="shared" si="52"/>
        <v>0.1310344827586207</v>
      </c>
      <c r="Q390" s="6">
        <f t="shared" si="53"/>
        <v>0.1310344827586207</v>
      </c>
      <c r="R390" s="6">
        <f t="shared" si="54"/>
        <v>0.22068965517241382</v>
      </c>
      <c r="S390" s="11">
        <f t="shared" si="55"/>
        <v>0</v>
      </c>
    </row>
    <row r="391" spans="1:19" ht="12" customHeight="1" x14ac:dyDescent="0.25">
      <c r="A391" s="66">
        <v>8</v>
      </c>
      <c r="B391" s="66">
        <v>1558</v>
      </c>
      <c r="C391" s="66">
        <v>6724</v>
      </c>
      <c r="D391" s="67">
        <v>2.5000000000000001E-2</v>
      </c>
      <c r="E391" s="67">
        <v>1.9E-2</v>
      </c>
      <c r="F391" s="67">
        <v>1.6E-2</v>
      </c>
      <c r="G391" s="67">
        <v>4.1000000000000002E-2</v>
      </c>
      <c r="H391" s="67">
        <v>1.2999999999999999E-2</v>
      </c>
      <c r="I391" s="67">
        <v>1.6E-2</v>
      </c>
      <c r="J391" s="68"/>
      <c r="K391" s="67">
        <v>0.129</v>
      </c>
      <c r="L391" s="15" t="str">
        <f t="shared" si="48"/>
        <v>15586724</v>
      </c>
      <c r="M391" s="14">
        <f t="shared" si="49"/>
        <v>0.19379844961240311</v>
      </c>
      <c r="N391" s="6">
        <f t="shared" si="50"/>
        <v>0.14728682170542634</v>
      </c>
      <c r="O391" s="6">
        <f t="shared" si="51"/>
        <v>0.12403100775193798</v>
      </c>
      <c r="P391" s="6">
        <f t="shared" si="52"/>
        <v>0.31782945736434109</v>
      </c>
      <c r="Q391" s="6">
        <f t="shared" si="53"/>
        <v>0.10077519379844961</v>
      </c>
      <c r="R391" s="6">
        <f t="shared" si="54"/>
        <v>0.12403100775193798</v>
      </c>
      <c r="S391" s="11">
        <f t="shared" si="55"/>
        <v>0</v>
      </c>
    </row>
    <row r="392" spans="1:19" ht="12" customHeight="1" x14ac:dyDescent="0.25">
      <c r="A392" s="66">
        <v>8</v>
      </c>
      <c r="B392" s="66">
        <v>1559</v>
      </c>
      <c r="C392" s="66">
        <v>2882</v>
      </c>
      <c r="D392" s="67">
        <v>0.69299999999999995</v>
      </c>
      <c r="E392" s="68"/>
      <c r="F392" s="67">
        <v>0.85699999999999998</v>
      </c>
      <c r="G392" s="68"/>
      <c r="H392" s="67">
        <v>9.5000000000000001E-2</v>
      </c>
      <c r="I392" s="68"/>
      <c r="J392" s="67">
        <v>0.23899999999999999</v>
      </c>
      <c r="K392" s="67">
        <v>1.8839999999999999</v>
      </c>
      <c r="L392" s="15" t="str">
        <f t="shared" si="48"/>
        <v>15592882</v>
      </c>
      <c r="M392" s="14">
        <f t="shared" si="49"/>
        <v>0.36783439490445857</v>
      </c>
      <c r="N392" s="6">
        <f t="shared" si="50"/>
        <v>0</v>
      </c>
      <c r="O392" s="6">
        <f t="shared" si="51"/>
        <v>0.45488322717622082</v>
      </c>
      <c r="P392" s="6">
        <f t="shared" si="52"/>
        <v>0</v>
      </c>
      <c r="Q392" s="6">
        <f t="shared" si="53"/>
        <v>5.042462845010616E-2</v>
      </c>
      <c r="R392" s="6">
        <f t="shared" si="54"/>
        <v>0</v>
      </c>
      <c r="S392" s="11">
        <f t="shared" si="55"/>
        <v>0.12685774946921444</v>
      </c>
    </row>
    <row r="393" spans="1:19" ht="12" customHeight="1" x14ac:dyDescent="0.25">
      <c r="A393" s="66">
        <v>8</v>
      </c>
      <c r="B393" s="66">
        <v>1559</v>
      </c>
      <c r="C393" s="66">
        <v>3595</v>
      </c>
      <c r="D393" s="68"/>
      <c r="E393" s="68"/>
      <c r="F393" s="68"/>
      <c r="G393" s="67">
        <v>3.5000000000000003E-2</v>
      </c>
      <c r="H393" s="68"/>
      <c r="I393" s="68"/>
      <c r="J393" s="68"/>
      <c r="K393" s="67">
        <v>3.5000000000000003E-2</v>
      </c>
      <c r="L393" s="15" t="str">
        <f t="shared" si="48"/>
        <v>15593595</v>
      </c>
      <c r="M393" s="14">
        <f t="shared" si="49"/>
        <v>0</v>
      </c>
      <c r="N393" s="6">
        <f t="shared" si="50"/>
        <v>0</v>
      </c>
      <c r="O393" s="6">
        <f t="shared" si="51"/>
        <v>0</v>
      </c>
      <c r="P393" s="6">
        <f t="shared" si="52"/>
        <v>1</v>
      </c>
      <c r="Q393" s="6">
        <f t="shared" si="53"/>
        <v>0</v>
      </c>
      <c r="R393" s="6">
        <f t="shared" si="54"/>
        <v>0</v>
      </c>
      <c r="S393" s="11">
        <f t="shared" si="55"/>
        <v>0</v>
      </c>
    </row>
    <row r="394" spans="1:19" ht="12" customHeight="1" x14ac:dyDescent="0.25">
      <c r="A394" s="66">
        <v>8</v>
      </c>
      <c r="B394" s="66">
        <v>1559</v>
      </c>
      <c r="C394" s="66">
        <v>3873</v>
      </c>
      <c r="D394" s="67">
        <v>1.9E-2</v>
      </c>
      <c r="E394" s="67">
        <v>2.8000000000000001E-2</v>
      </c>
      <c r="F394" s="67">
        <v>3.2000000000000001E-2</v>
      </c>
      <c r="G394" s="67">
        <v>2.1999999999999999E-2</v>
      </c>
      <c r="H394" s="67">
        <v>1.9E-2</v>
      </c>
      <c r="I394" s="67">
        <v>2.8000000000000001E-2</v>
      </c>
      <c r="J394" s="68"/>
      <c r="K394" s="67">
        <v>0.14799999999999999</v>
      </c>
      <c r="L394" s="15" t="str">
        <f t="shared" si="48"/>
        <v>15593873</v>
      </c>
      <c r="M394" s="14">
        <f t="shared" si="49"/>
        <v>0.12837837837837837</v>
      </c>
      <c r="N394" s="6">
        <f t="shared" si="50"/>
        <v>0.1891891891891892</v>
      </c>
      <c r="O394" s="6">
        <f t="shared" si="51"/>
        <v>0.21621621621621623</v>
      </c>
      <c r="P394" s="6">
        <f t="shared" si="52"/>
        <v>0.14864864864864866</v>
      </c>
      <c r="Q394" s="6">
        <f t="shared" si="53"/>
        <v>0.12837837837837837</v>
      </c>
      <c r="R394" s="6">
        <f t="shared" si="54"/>
        <v>0.1891891891891892</v>
      </c>
      <c r="S394" s="11">
        <f t="shared" si="55"/>
        <v>0</v>
      </c>
    </row>
    <row r="395" spans="1:19" ht="12" customHeight="1" x14ac:dyDescent="0.25">
      <c r="A395" s="66">
        <v>8</v>
      </c>
      <c r="B395" s="66">
        <v>1559</v>
      </c>
      <c r="C395" s="66">
        <v>4329</v>
      </c>
      <c r="D395" s="67">
        <v>0.14499999999999999</v>
      </c>
      <c r="E395" s="67">
        <v>2.8000000000000001E-2</v>
      </c>
      <c r="F395" s="67">
        <v>0.129</v>
      </c>
      <c r="G395" s="67">
        <v>2.5000000000000001E-2</v>
      </c>
      <c r="H395" s="67">
        <v>0.192</v>
      </c>
      <c r="I395" s="67">
        <v>8.9999999999999993E-3</v>
      </c>
      <c r="J395" s="68"/>
      <c r="K395" s="67">
        <v>0.52900000000000003</v>
      </c>
      <c r="L395" s="15" t="str">
        <f t="shared" si="48"/>
        <v>15594329</v>
      </c>
      <c r="M395" s="14">
        <f t="shared" si="49"/>
        <v>0.27410207939508502</v>
      </c>
      <c r="N395" s="6">
        <f t="shared" si="50"/>
        <v>5.2930056710775046E-2</v>
      </c>
      <c r="O395" s="6">
        <f t="shared" si="51"/>
        <v>0.24385633270321361</v>
      </c>
      <c r="P395" s="6">
        <f t="shared" si="52"/>
        <v>4.725897920604915E-2</v>
      </c>
      <c r="Q395" s="6">
        <f t="shared" si="53"/>
        <v>0.36294896030245744</v>
      </c>
      <c r="R395" s="6">
        <f t="shared" si="54"/>
        <v>1.7013232514177693E-2</v>
      </c>
      <c r="S395" s="11">
        <f t="shared" si="55"/>
        <v>0</v>
      </c>
    </row>
    <row r="396" spans="1:19" ht="12" customHeight="1" x14ac:dyDescent="0.25">
      <c r="A396" s="66">
        <v>8</v>
      </c>
      <c r="B396" s="66">
        <v>1559</v>
      </c>
      <c r="C396" s="66">
        <v>6724</v>
      </c>
      <c r="D396" s="67">
        <v>3.2000000000000001E-2</v>
      </c>
      <c r="E396" s="67">
        <v>8.9999999999999993E-3</v>
      </c>
      <c r="F396" s="67">
        <v>1.9E-2</v>
      </c>
      <c r="G396" s="67">
        <v>5.3999999999999999E-2</v>
      </c>
      <c r="H396" s="67">
        <v>8.9999999999999993E-3</v>
      </c>
      <c r="I396" s="67">
        <v>1.2999999999999999E-2</v>
      </c>
      <c r="J396" s="68"/>
      <c r="K396" s="67">
        <v>0.13500000000000001</v>
      </c>
      <c r="L396" s="15" t="str">
        <f t="shared" si="48"/>
        <v>15596724</v>
      </c>
      <c r="M396" s="14">
        <f t="shared" si="49"/>
        <v>0.23703703703703702</v>
      </c>
      <c r="N396" s="6">
        <f t="shared" si="50"/>
        <v>6.6666666666666652E-2</v>
      </c>
      <c r="O396" s="6">
        <f t="shared" si="51"/>
        <v>0.14074074074074072</v>
      </c>
      <c r="P396" s="6">
        <f t="shared" si="52"/>
        <v>0.39999999999999997</v>
      </c>
      <c r="Q396" s="6">
        <f t="shared" si="53"/>
        <v>6.6666666666666652E-2</v>
      </c>
      <c r="R396" s="6">
        <f t="shared" si="54"/>
        <v>9.6296296296296283E-2</v>
      </c>
      <c r="S396" s="11">
        <f t="shared" si="55"/>
        <v>0</v>
      </c>
    </row>
    <row r="397" spans="1:19" ht="12" customHeight="1" x14ac:dyDescent="0.25">
      <c r="A397" s="66">
        <v>8</v>
      </c>
      <c r="B397" s="66">
        <v>1645</v>
      </c>
      <c r="C397" s="66">
        <v>1074</v>
      </c>
      <c r="D397" s="67">
        <v>8.2000000000000003E-2</v>
      </c>
      <c r="E397" s="68"/>
      <c r="F397" s="67">
        <v>3.1E-2</v>
      </c>
      <c r="G397" s="67">
        <v>1.2E-2</v>
      </c>
      <c r="H397" s="67">
        <v>0.01</v>
      </c>
      <c r="I397" s="67">
        <v>1.4E-2</v>
      </c>
      <c r="J397" s="68"/>
      <c r="K397" s="67">
        <v>0.14899999999999999</v>
      </c>
      <c r="L397" s="15" t="str">
        <f t="shared" si="48"/>
        <v>16451074</v>
      </c>
      <c r="M397" s="14">
        <f t="shared" si="49"/>
        <v>0.55033557046979875</v>
      </c>
      <c r="N397" s="6">
        <f t="shared" si="50"/>
        <v>0</v>
      </c>
      <c r="O397" s="6">
        <f t="shared" si="51"/>
        <v>0.20805369127516779</v>
      </c>
      <c r="P397" s="6">
        <f t="shared" si="52"/>
        <v>8.0536912751677861E-2</v>
      </c>
      <c r="Q397" s="6">
        <f t="shared" si="53"/>
        <v>6.7114093959731544E-2</v>
      </c>
      <c r="R397" s="6">
        <f t="shared" si="54"/>
        <v>9.3959731543624164E-2</v>
      </c>
      <c r="S397" s="11">
        <f t="shared" si="55"/>
        <v>0</v>
      </c>
    </row>
    <row r="398" spans="1:19" ht="12" customHeight="1" x14ac:dyDescent="0.25">
      <c r="A398" s="66">
        <v>8</v>
      </c>
      <c r="B398" s="66">
        <v>1645</v>
      </c>
      <c r="C398" s="66">
        <v>5917</v>
      </c>
      <c r="D398" s="68"/>
      <c r="E398" s="67">
        <v>0.30199999999999999</v>
      </c>
      <c r="F398" s="68"/>
      <c r="G398" s="68"/>
      <c r="H398" s="67">
        <v>0.22600000000000001</v>
      </c>
      <c r="I398" s="67">
        <v>0.151</v>
      </c>
      <c r="J398" s="68"/>
      <c r="K398" s="67">
        <v>0.67900000000000005</v>
      </c>
      <c r="L398" s="15" t="str">
        <f t="shared" si="48"/>
        <v>16455917</v>
      </c>
      <c r="M398" s="14">
        <f t="shared" si="49"/>
        <v>0</v>
      </c>
      <c r="N398" s="6">
        <f t="shared" si="50"/>
        <v>0.44477172312223856</v>
      </c>
      <c r="O398" s="6">
        <f t="shared" si="51"/>
        <v>0</v>
      </c>
      <c r="P398" s="6">
        <f t="shared" si="52"/>
        <v>0</v>
      </c>
      <c r="Q398" s="6">
        <f t="shared" si="53"/>
        <v>0.3328424153166421</v>
      </c>
      <c r="R398" s="6">
        <f t="shared" si="54"/>
        <v>0.22238586156111928</v>
      </c>
      <c r="S398" s="11">
        <f t="shared" si="55"/>
        <v>0</v>
      </c>
    </row>
    <row r="399" spans="1:19" ht="12" customHeight="1" x14ac:dyDescent="0.25">
      <c r="A399" s="66">
        <v>8</v>
      </c>
      <c r="B399" s="66">
        <v>1646</v>
      </c>
      <c r="C399" s="66">
        <v>1074</v>
      </c>
      <c r="D399" s="67">
        <v>8.8999999999999996E-2</v>
      </c>
      <c r="E399" s="68"/>
      <c r="F399" s="67">
        <v>5.5E-2</v>
      </c>
      <c r="G399" s="67">
        <v>1.7000000000000001E-2</v>
      </c>
      <c r="H399" s="67">
        <v>1.9E-2</v>
      </c>
      <c r="I399" s="67">
        <v>1.7000000000000001E-2</v>
      </c>
      <c r="J399" s="67">
        <v>2E-3</v>
      </c>
      <c r="K399" s="67">
        <v>0.19900000000000001</v>
      </c>
      <c r="L399" s="15" t="str">
        <f t="shared" si="48"/>
        <v>16461074</v>
      </c>
      <c r="M399" s="14">
        <f t="shared" si="49"/>
        <v>0.44723618090452255</v>
      </c>
      <c r="N399" s="6">
        <f t="shared" si="50"/>
        <v>0</v>
      </c>
      <c r="O399" s="6">
        <f t="shared" si="51"/>
        <v>0.27638190954773867</v>
      </c>
      <c r="P399" s="6">
        <f t="shared" si="52"/>
        <v>8.5427135678391955E-2</v>
      </c>
      <c r="Q399" s="6">
        <f t="shared" si="53"/>
        <v>9.5477386934673364E-2</v>
      </c>
      <c r="R399" s="6">
        <f t="shared" si="54"/>
        <v>8.5427135678391955E-2</v>
      </c>
      <c r="S399" s="11">
        <f t="shared" si="55"/>
        <v>1.0050251256281407E-2</v>
      </c>
    </row>
    <row r="400" spans="1:19" ht="12" customHeight="1" x14ac:dyDescent="0.25">
      <c r="A400" s="66">
        <v>8</v>
      </c>
      <c r="B400" s="66">
        <v>1647</v>
      </c>
      <c r="C400" s="66">
        <v>1074</v>
      </c>
      <c r="D400" s="67">
        <v>0.10299999999999999</v>
      </c>
      <c r="E400" s="68"/>
      <c r="F400" s="67">
        <v>3.5999999999999997E-2</v>
      </c>
      <c r="G400" s="67">
        <v>1.9E-2</v>
      </c>
      <c r="H400" s="67">
        <v>5.0000000000000001E-3</v>
      </c>
      <c r="I400" s="67">
        <v>1.7000000000000001E-2</v>
      </c>
      <c r="J400" s="68"/>
      <c r="K400" s="67">
        <v>0.18</v>
      </c>
      <c r="L400" s="15" t="str">
        <f t="shared" si="48"/>
        <v>16471074</v>
      </c>
      <c r="M400" s="14">
        <f t="shared" si="49"/>
        <v>0.57222222222222219</v>
      </c>
      <c r="N400" s="6">
        <f t="shared" si="50"/>
        <v>0</v>
      </c>
      <c r="O400" s="6">
        <f t="shared" si="51"/>
        <v>0.19999999999999998</v>
      </c>
      <c r="P400" s="6">
        <f t="shared" si="52"/>
        <v>0.10555555555555556</v>
      </c>
      <c r="Q400" s="6">
        <f t="shared" si="53"/>
        <v>2.777777777777778E-2</v>
      </c>
      <c r="R400" s="6">
        <f t="shared" si="54"/>
        <v>9.4444444444444456E-2</v>
      </c>
      <c r="S400" s="11">
        <f t="shared" si="55"/>
        <v>0</v>
      </c>
    </row>
    <row r="401" spans="1:19" ht="12" customHeight="1" x14ac:dyDescent="0.25">
      <c r="A401" s="66">
        <v>8</v>
      </c>
      <c r="B401" s="66">
        <v>1647</v>
      </c>
      <c r="C401" s="66">
        <v>5917</v>
      </c>
      <c r="D401" s="68"/>
      <c r="E401" s="67">
        <v>0.30199999999999999</v>
      </c>
      <c r="F401" s="68"/>
      <c r="G401" s="68"/>
      <c r="H401" s="67">
        <v>0.22600000000000001</v>
      </c>
      <c r="I401" s="67">
        <v>0.151</v>
      </c>
      <c r="J401" s="68"/>
      <c r="K401" s="67">
        <v>0.67900000000000005</v>
      </c>
      <c r="L401" s="15" t="str">
        <f t="shared" si="48"/>
        <v>16475917</v>
      </c>
      <c r="M401" s="14">
        <f t="shared" si="49"/>
        <v>0</v>
      </c>
      <c r="N401" s="6">
        <f t="shared" si="50"/>
        <v>0.44477172312223856</v>
      </c>
      <c r="O401" s="6">
        <f t="shared" si="51"/>
        <v>0</v>
      </c>
      <c r="P401" s="6">
        <f t="shared" si="52"/>
        <v>0</v>
      </c>
      <c r="Q401" s="6">
        <f t="shared" si="53"/>
        <v>0.3328424153166421</v>
      </c>
      <c r="R401" s="6">
        <f t="shared" si="54"/>
        <v>0.22238586156111928</v>
      </c>
      <c r="S401" s="11">
        <f t="shared" si="55"/>
        <v>0</v>
      </c>
    </row>
    <row r="402" spans="1:19" ht="12" customHeight="1" x14ac:dyDescent="0.25">
      <c r="A402" s="66">
        <v>8</v>
      </c>
      <c r="B402" s="66">
        <v>9322</v>
      </c>
      <c r="C402" s="66">
        <v>5440</v>
      </c>
      <c r="D402" s="67">
        <v>0.36499999999999999</v>
      </c>
      <c r="E402" s="67">
        <v>1.1759999999999999</v>
      </c>
      <c r="F402" s="67">
        <v>0.56399999999999995</v>
      </c>
      <c r="G402" s="67">
        <v>0.47</v>
      </c>
      <c r="H402" s="67">
        <v>1</v>
      </c>
      <c r="I402" s="67">
        <v>0.65900000000000003</v>
      </c>
      <c r="J402" s="68"/>
      <c r="K402" s="67">
        <v>4.234</v>
      </c>
      <c r="L402" s="15" t="str">
        <f t="shared" si="48"/>
        <v>93225440</v>
      </c>
      <c r="M402" s="14">
        <f t="shared" si="49"/>
        <v>8.620689655172413E-2</v>
      </c>
      <c r="N402" s="6">
        <f t="shared" si="50"/>
        <v>0.27775153519130846</v>
      </c>
      <c r="O402" s="6">
        <f t="shared" si="51"/>
        <v>0.13320736891828058</v>
      </c>
      <c r="P402" s="6">
        <f t="shared" si="52"/>
        <v>0.11100614076523381</v>
      </c>
      <c r="Q402" s="6">
        <f t="shared" si="53"/>
        <v>0.23618327822390175</v>
      </c>
      <c r="R402" s="6">
        <f t="shared" si="54"/>
        <v>0.15564478034955126</v>
      </c>
      <c r="S402" s="11">
        <f t="shared" si="55"/>
        <v>0</v>
      </c>
    </row>
    <row r="403" spans="1:19" ht="12" customHeight="1" x14ac:dyDescent="0.25">
      <c r="A403" s="66">
        <v>8</v>
      </c>
      <c r="B403" s="66">
        <v>9322</v>
      </c>
      <c r="C403" s="66">
        <v>5917</v>
      </c>
      <c r="D403" s="67">
        <v>0.11799999999999999</v>
      </c>
      <c r="E403" s="67">
        <v>0.68200000000000005</v>
      </c>
      <c r="F403" s="67">
        <v>0.14099999999999999</v>
      </c>
      <c r="G403" s="67">
        <v>0.36499999999999999</v>
      </c>
      <c r="H403" s="67">
        <v>0.55300000000000005</v>
      </c>
      <c r="I403" s="67">
        <v>4.7E-2</v>
      </c>
      <c r="J403" s="68"/>
      <c r="K403" s="67">
        <v>1.905</v>
      </c>
      <c r="L403" s="15" t="str">
        <f t="shared" si="48"/>
        <v>93225917</v>
      </c>
      <c r="M403" s="14">
        <f t="shared" si="49"/>
        <v>6.1942257217847768E-2</v>
      </c>
      <c r="N403" s="6">
        <f t="shared" si="50"/>
        <v>0.35800524934383204</v>
      </c>
      <c r="O403" s="6">
        <f t="shared" si="51"/>
        <v>7.4015748031496048E-2</v>
      </c>
      <c r="P403" s="6">
        <f t="shared" si="52"/>
        <v>0.19160104986876639</v>
      </c>
      <c r="Q403" s="6">
        <f t="shared" si="53"/>
        <v>0.29028871391076116</v>
      </c>
      <c r="R403" s="6">
        <f t="shared" si="54"/>
        <v>2.4671916010498687E-2</v>
      </c>
      <c r="S403" s="11">
        <f t="shared" si="55"/>
        <v>0</v>
      </c>
    </row>
    <row r="404" spans="1:19" ht="12" customHeight="1" x14ac:dyDescent="0.25">
      <c r="A404" s="66">
        <v>8</v>
      </c>
      <c r="B404" s="66">
        <v>9323</v>
      </c>
      <c r="C404" s="66">
        <v>5917</v>
      </c>
      <c r="D404" s="68"/>
      <c r="E404" s="67">
        <v>3.5000000000000003E-2</v>
      </c>
      <c r="F404" s="67">
        <v>3.5000000000000003E-2</v>
      </c>
      <c r="G404" s="68"/>
      <c r="H404" s="67">
        <v>7.0999999999999994E-2</v>
      </c>
      <c r="I404" s="67">
        <v>3.5000000000000003E-2</v>
      </c>
      <c r="J404" s="68"/>
      <c r="K404" s="67">
        <v>0.17599999999999999</v>
      </c>
      <c r="L404" s="15" t="str">
        <f t="shared" si="48"/>
        <v>93235917</v>
      </c>
      <c r="M404" s="14">
        <f t="shared" si="49"/>
        <v>0</v>
      </c>
      <c r="N404" s="6">
        <f t="shared" si="50"/>
        <v>0.19886363636363638</v>
      </c>
      <c r="O404" s="6">
        <f t="shared" si="51"/>
        <v>0.19886363636363638</v>
      </c>
      <c r="P404" s="6">
        <f t="shared" si="52"/>
        <v>0</v>
      </c>
      <c r="Q404" s="6">
        <f t="shared" si="53"/>
        <v>0.40340909090909088</v>
      </c>
      <c r="R404" s="6">
        <f t="shared" si="54"/>
        <v>0.19886363636363638</v>
      </c>
      <c r="S404" s="11">
        <f t="shared" si="55"/>
        <v>0</v>
      </c>
    </row>
    <row r="405" spans="1:19" ht="12" customHeight="1" x14ac:dyDescent="0.25">
      <c r="A405" s="66">
        <v>8</v>
      </c>
      <c r="B405" s="66">
        <v>9324</v>
      </c>
      <c r="C405" s="66">
        <v>4329</v>
      </c>
      <c r="D405" s="68"/>
      <c r="E405" s="67">
        <v>1.1879999999999999</v>
      </c>
      <c r="F405" s="67">
        <v>1.07</v>
      </c>
      <c r="G405" s="68"/>
      <c r="H405" s="67">
        <v>0.45900000000000002</v>
      </c>
      <c r="I405" s="67">
        <v>0.30599999999999999</v>
      </c>
      <c r="J405" s="67">
        <v>0.153</v>
      </c>
      <c r="K405" s="67">
        <v>3.1749999999999998</v>
      </c>
      <c r="L405" s="15" t="str">
        <f t="shared" si="48"/>
        <v>93244329</v>
      </c>
      <c r="M405" s="14">
        <f t="shared" si="49"/>
        <v>0</v>
      </c>
      <c r="N405" s="6">
        <f t="shared" si="50"/>
        <v>0.37417322834645672</v>
      </c>
      <c r="O405" s="6">
        <f t="shared" si="51"/>
        <v>0.33700787401574805</v>
      </c>
      <c r="P405" s="6">
        <f t="shared" si="52"/>
        <v>0</v>
      </c>
      <c r="Q405" s="6">
        <f t="shared" si="53"/>
        <v>0.14456692913385827</v>
      </c>
      <c r="R405" s="6">
        <f t="shared" si="54"/>
        <v>9.6377952755905522E-2</v>
      </c>
      <c r="S405" s="11">
        <f t="shared" si="55"/>
        <v>4.8188976377952761E-2</v>
      </c>
    </row>
    <row r="406" spans="1:19" ht="12" customHeight="1" x14ac:dyDescent="0.25">
      <c r="A406" s="66">
        <v>8</v>
      </c>
      <c r="B406" s="66">
        <v>9324</v>
      </c>
      <c r="C406" s="66">
        <v>5917</v>
      </c>
      <c r="D406" s="67">
        <v>3.5000000000000003E-2</v>
      </c>
      <c r="E406" s="67">
        <v>1.2470000000000001</v>
      </c>
      <c r="F406" s="67">
        <v>0.21199999999999999</v>
      </c>
      <c r="G406" s="67">
        <v>0.247</v>
      </c>
      <c r="H406" s="67">
        <v>0.91700000000000004</v>
      </c>
      <c r="I406" s="67">
        <v>0.129</v>
      </c>
      <c r="J406" s="68"/>
      <c r="K406" s="67">
        <v>2.7869999999999999</v>
      </c>
      <c r="L406" s="15" t="str">
        <f t="shared" si="48"/>
        <v>93245917</v>
      </c>
      <c r="M406" s="14">
        <f t="shared" si="49"/>
        <v>1.2558306422676715E-2</v>
      </c>
      <c r="N406" s="6">
        <f t="shared" si="50"/>
        <v>0.44743451740222467</v>
      </c>
      <c r="O406" s="6">
        <f t="shared" si="51"/>
        <v>7.6067456045927517E-2</v>
      </c>
      <c r="P406" s="6">
        <f t="shared" si="52"/>
        <v>8.8625762468604236E-2</v>
      </c>
      <c r="Q406" s="6">
        <f t="shared" si="53"/>
        <v>0.3290276282741299</v>
      </c>
      <c r="R406" s="6">
        <f t="shared" si="54"/>
        <v>4.6286329386437029E-2</v>
      </c>
      <c r="S406" s="11">
        <f t="shared" si="55"/>
        <v>0</v>
      </c>
    </row>
    <row r="407" spans="1:19" ht="12" customHeight="1" x14ac:dyDescent="0.25">
      <c r="A407" s="66">
        <v>8</v>
      </c>
      <c r="B407" s="66">
        <v>9325</v>
      </c>
      <c r="C407" s="66">
        <v>4329</v>
      </c>
      <c r="D407" s="68"/>
      <c r="E407" s="67">
        <v>0.76400000000000001</v>
      </c>
      <c r="F407" s="67">
        <v>0.91700000000000004</v>
      </c>
      <c r="G407" s="67">
        <v>0.153</v>
      </c>
      <c r="H407" s="68"/>
      <c r="I407" s="67">
        <v>0.30599999999999999</v>
      </c>
      <c r="J407" s="67">
        <v>0.153</v>
      </c>
      <c r="K407" s="67">
        <v>2.2930000000000001</v>
      </c>
      <c r="L407" s="15" t="str">
        <f t="shared" si="48"/>
        <v>93254329</v>
      </c>
      <c r="M407" s="14">
        <f t="shared" si="49"/>
        <v>0</v>
      </c>
      <c r="N407" s="6">
        <f t="shared" si="50"/>
        <v>0.33318796336676842</v>
      </c>
      <c r="O407" s="6">
        <f t="shared" si="51"/>
        <v>0.39991277802006103</v>
      </c>
      <c r="P407" s="6">
        <f t="shared" si="52"/>
        <v>6.6724814653292622E-2</v>
      </c>
      <c r="Q407" s="6">
        <f t="shared" si="53"/>
        <v>0</v>
      </c>
      <c r="R407" s="6">
        <f t="shared" si="54"/>
        <v>0.13344962930658524</v>
      </c>
      <c r="S407" s="11">
        <f t="shared" si="55"/>
        <v>6.6724814653292622E-2</v>
      </c>
    </row>
    <row r="408" spans="1:19" ht="12" customHeight="1" x14ac:dyDescent="0.25">
      <c r="A408" s="66">
        <v>8</v>
      </c>
      <c r="B408" s="66">
        <v>9325</v>
      </c>
      <c r="C408" s="66">
        <v>5440</v>
      </c>
      <c r="D408" s="67">
        <v>1.458</v>
      </c>
      <c r="E408" s="67">
        <v>1.27</v>
      </c>
      <c r="F408" s="67">
        <v>1</v>
      </c>
      <c r="G408" s="67">
        <v>1.1639999999999999</v>
      </c>
      <c r="H408" s="67">
        <v>1.446</v>
      </c>
      <c r="I408" s="67">
        <v>1.0580000000000001</v>
      </c>
      <c r="J408" s="67">
        <v>3.5000000000000003E-2</v>
      </c>
      <c r="K408" s="67">
        <v>7.4320000000000004</v>
      </c>
      <c r="L408" s="15" t="str">
        <f t="shared" si="48"/>
        <v>93255440</v>
      </c>
      <c r="M408" s="14">
        <f t="shared" si="49"/>
        <v>0.19617868675995692</v>
      </c>
      <c r="N408" s="6">
        <f t="shared" si="50"/>
        <v>0.17088266953713671</v>
      </c>
      <c r="O408" s="6">
        <f t="shared" si="51"/>
        <v>0.13455328310010764</v>
      </c>
      <c r="P408" s="6">
        <f t="shared" si="52"/>
        <v>0.15662002152852528</v>
      </c>
      <c r="Q408" s="6">
        <f t="shared" si="53"/>
        <v>0.19456404736275562</v>
      </c>
      <c r="R408" s="6">
        <f t="shared" si="54"/>
        <v>0.1423573735199139</v>
      </c>
      <c r="S408" s="11">
        <f t="shared" si="55"/>
        <v>4.7093649085037676E-3</v>
      </c>
    </row>
    <row r="409" spans="1:19" ht="12" customHeight="1" x14ac:dyDescent="0.25">
      <c r="A409" s="66">
        <v>8</v>
      </c>
      <c r="B409" s="66">
        <v>9325</v>
      </c>
      <c r="C409" s="66">
        <v>5917</v>
      </c>
      <c r="D409" s="67">
        <v>1.2E-2</v>
      </c>
      <c r="E409" s="67">
        <v>1.1759999999999999</v>
      </c>
      <c r="F409" s="67">
        <v>0.106</v>
      </c>
      <c r="G409" s="67">
        <v>0.16500000000000001</v>
      </c>
      <c r="H409" s="67">
        <v>0.6</v>
      </c>
      <c r="I409" s="67">
        <v>0.129</v>
      </c>
      <c r="J409" s="68"/>
      <c r="K409" s="67">
        <v>2.1869999999999998</v>
      </c>
      <c r="L409" s="15" t="str">
        <f t="shared" si="48"/>
        <v>93255917</v>
      </c>
      <c r="M409" s="14">
        <f t="shared" si="49"/>
        <v>5.4869684499314134E-3</v>
      </c>
      <c r="N409" s="6">
        <f t="shared" si="50"/>
        <v>0.5377229080932785</v>
      </c>
      <c r="O409" s="6">
        <f t="shared" si="51"/>
        <v>4.8468221307727481E-2</v>
      </c>
      <c r="P409" s="6">
        <f t="shared" si="52"/>
        <v>7.5445816186556935E-2</v>
      </c>
      <c r="Q409" s="6">
        <f t="shared" si="53"/>
        <v>0.27434842249657065</v>
      </c>
      <c r="R409" s="6">
        <f t="shared" si="54"/>
        <v>5.8984910836762695E-2</v>
      </c>
      <c r="S409" s="11">
        <f t="shared" si="55"/>
        <v>0</v>
      </c>
    </row>
    <row r="410" spans="1:19" ht="12" customHeight="1" x14ac:dyDescent="0.25">
      <c r="A410" s="66">
        <v>8</v>
      </c>
      <c r="B410" s="66">
        <v>9351</v>
      </c>
      <c r="C410" s="66">
        <v>5440</v>
      </c>
      <c r="D410" s="68"/>
      <c r="E410" s="68"/>
      <c r="F410" s="68"/>
      <c r="G410" s="68"/>
      <c r="H410" s="68"/>
      <c r="I410" s="67">
        <v>5.7000000000000002E-2</v>
      </c>
      <c r="J410" s="68"/>
      <c r="K410" s="67">
        <v>5.7000000000000002E-2</v>
      </c>
      <c r="L410" s="15" t="str">
        <f t="shared" si="48"/>
        <v>93515440</v>
      </c>
      <c r="M410" s="14">
        <f t="shared" si="49"/>
        <v>0</v>
      </c>
      <c r="N410" s="6">
        <f t="shared" si="50"/>
        <v>0</v>
      </c>
      <c r="O410" s="6">
        <f t="shared" si="51"/>
        <v>0</v>
      </c>
      <c r="P410" s="6">
        <f t="shared" si="52"/>
        <v>0</v>
      </c>
      <c r="Q410" s="6">
        <f t="shared" si="53"/>
        <v>0</v>
      </c>
      <c r="R410" s="6">
        <f t="shared" si="54"/>
        <v>1</v>
      </c>
      <c r="S410" s="11">
        <f t="shared" si="55"/>
        <v>0</v>
      </c>
    </row>
    <row r="411" spans="1:19" ht="12" customHeight="1" x14ac:dyDescent="0.25">
      <c r="A411" s="66">
        <v>8</v>
      </c>
      <c r="B411" s="66">
        <v>9361</v>
      </c>
      <c r="C411" s="66">
        <v>5440</v>
      </c>
      <c r="D411" s="68"/>
      <c r="E411" s="68"/>
      <c r="F411" s="68"/>
      <c r="G411" s="68"/>
      <c r="H411" s="68"/>
      <c r="I411" s="67">
        <v>5.7000000000000002E-2</v>
      </c>
      <c r="J411" s="68"/>
      <c r="K411" s="67">
        <v>5.7000000000000002E-2</v>
      </c>
      <c r="L411" s="15" t="str">
        <f t="shared" si="48"/>
        <v>93615440</v>
      </c>
      <c r="M411" s="14">
        <f t="shared" si="49"/>
        <v>0</v>
      </c>
      <c r="N411" s="6">
        <f t="shared" si="50"/>
        <v>0</v>
      </c>
      <c r="O411" s="6">
        <f t="shared" si="51"/>
        <v>0</v>
      </c>
      <c r="P411" s="6">
        <f t="shared" si="52"/>
        <v>0</v>
      </c>
      <c r="Q411" s="6">
        <f t="shared" si="53"/>
        <v>0</v>
      </c>
      <c r="R411" s="6">
        <f t="shared" si="54"/>
        <v>1</v>
      </c>
      <c r="S411" s="11">
        <f t="shared" si="55"/>
        <v>0</v>
      </c>
    </row>
    <row r="412" spans="1:19" ht="12" customHeight="1" x14ac:dyDescent="0.25">
      <c r="A412" s="66">
        <v>8</v>
      </c>
      <c r="B412" s="66">
        <v>9371</v>
      </c>
      <c r="C412" s="66">
        <v>5440</v>
      </c>
      <c r="D412" s="68"/>
      <c r="E412" s="68"/>
      <c r="F412" s="68"/>
      <c r="G412" s="68"/>
      <c r="H412" s="68"/>
      <c r="I412" s="67">
        <v>5.7000000000000002E-2</v>
      </c>
      <c r="J412" s="68"/>
      <c r="K412" s="67">
        <v>5.7000000000000002E-2</v>
      </c>
      <c r="L412" s="15" t="str">
        <f t="shared" si="48"/>
        <v>93715440</v>
      </c>
      <c r="M412" s="14">
        <f t="shared" si="49"/>
        <v>0</v>
      </c>
      <c r="N412" s="6">
        <f t="shared" si="50"/>
        <v>0</v>
      </c>
      <c r="O412" s="6">
        <f t="shared" si="51"/>
        <v>0</v>
      </c>
      <c r="P412" s="6">
        <f t="shared" si="52"/>
        <v>0</v>
      </c>
      <c r="Q412" s="6">
        <f t="shared" si="53"/>
        <v>0</v>
      </c>
      <c r="R412" s="6">
        <f t="shared" si="54"/>
        <v>1</v>
      </c>
      <c r="S412" s="11">
        <f t="shared" si="55"/>
        <v>0</v>
      </c>
    </row>
    <row r="413" spans="1:19" ht="12" customHeight="1" x14ac:dyDescent="0.25">
      <c r="A413" s="66">
        <v>8</v>
      </c>
      <c r="B413" s="66">
        <v>9381</v>
      </c>
      <c r="C413" s="66">
        <v>1063</v>
      </c>
      <c r="D413" s="68"/>
      <c r="E413" s="68"/>
      <c r="F413" s="68"/>
      <c r="G413" s="68"/>
      <c r="H413" s="67">
        <v>1.4E-2</v>
      </c>
      <c r="I413" s="68"/>
      <c r="J413" s="68"/>
      <c r="K413" s="67">
        <v>1.4E-2</v>
      </c>
      <c r="L413" s="15" t="str">
        <f t="shared" si="48"/>
        <v>93811063</v>
      </c>
      <c r="M413" s="14">
        <f t="shared" si="49"/>
        <v>0</v>
      </c>
      <c r="N413" s="6">
        <f t="shared" si="50"/>
        <v>0</v>
      </c>
      <c r="O413" s="6">
        <f t="shared" si="51"/>
        <v>0</v>
      </c>
      <c r="P413" s="6">
        <f t="shared" si="52"/>
        <v>0</v>
      </c>
      <c r="Q413" s="6">
        <f t="shared" si="53"/>
        <v>1</v>
      </c>
      <c r="R413" s="6">
        <f t="shared" si="54"/>
        <v>0</v>
      </c>
      <c r="S413" s="11">
        <f t="shared" si="55"/>
        <v>0</v>
      </c>
    </row>
    <row r="414" spans="1:19" ht="12" customHeight="1" x14ac:dyDescent="0.25">
      <c r="A414" s="66">
        <v>8</v>
      </c>
      <c r="B414" s="66">
        <v>941</v>
      </c>
      <c r="C414" s="66">
        <v>1063</v>
      </c>
      <c r="D414" s="67">
        <v>6.4089999999999998</v>
      </c>
      <c r="E414" s="67">
        <v>3.246</v>
      </c>
      <c r="F414" s="67">
        <v>1.27</v>
      </c>
      <c r="G414" s="68"/>
      <c r="H414" s="67">
        <v>7.0999999999999994E-2</v>
      </c>
      <c r="I414" s="68"/>
      <c r="J414" s="68"/>
      <c r="K414" s="67">
        <v>10.996</v>
      </c>
      <c r="L414" s="15" t="str">
        <f t="shared" si="48"/>
        <v>9411063</v>
      </c>
      <c r="M414" s="14">
        <f t="shared" si="49"/>
        <v>0.58284830847580937</v>
      </c>
      <c r="N414" s="6">
        <f t="shared" si="50"/>
        <v>0.29519825391051291</v>
      </c>
      <c r="O414" s="6">
        <f t="shared" si="51"/>
        <v>0.11549654419789014</v>
      </c>
      <c r="P414" s="6">
        <f t="shared" si="52"/>
        <v>0</v>
      </c>
      <c r="Q414" s="6">
        <f t="shared" si="53"/>
        <v>6.456893415787558E-3</v>
      </c>
      <c r="R414" s="6">
        <f t="shared" si="54"/>
        <v>0</v>
      </c>
      <c r="S414" s="11">
        <f t="shared" si="55"/>
        <v>0</v>
      </c>
    </row>
    <row r="415" spans="1:19" ht="12" customHeight="1" x14ac:dyDescent="0.25">
      <c r="A415" s="66">
        <v>8</v>
      </c>
      <c r="B415" s="66">
        <v>941</v>
      </c>
      <c r="C415" s="66">
        <v>1074</v>
      </c>
      <c r="D415" s="67">
        <v>0.318</v>
      </c>
      <c r="E415" s="68"/>
      <c r="F415" s="67">
        <v>0.51700000000000002</v>
      </c>
      <c r="G415" s="67">
        <v>0.318</v>
      </c>
      <c r="H415" s="67">
        <v>0.21199999999999999</v>
      </c>
      <c r="I415" s="67">
        <v>0.27</v>
      </c>
      <c r="J415" s="68"/>
      <c r="K415" s="67">
        <v>1.635</v>
      </c>
      <c r="L415" s="15" t="str">
        <f t="shared" si="48"/>
        <v>9411074</v>
      </c>
      <c r="M415" s="14">
        <f t="shared" si="49"/>
        <v>0.19449541284403671</v>
      </c>
      <c r="N415" s="6">
        <f t="shared" si="50"/>
        <v>0</v>
      </c>
      <c r="O415" s="6">
        <f t="shared" si="51"/>
        <v>0.31620795107033639</v>
      </c>
      <c r="P415" s="6">
        <f t="shared" si="52"/>
        <v>0.19449541284403671</v>
      </c>
      <c r="Q415" s="6">
        <f t="shared" si="53"/>
        <v>0.12966360856269113</v>
      </c>
      <c r="R415" s="6">
        <f t="shared" si="54"/>
        <v>0.16513761467889909</v>
      </c>
      <c r="S415" s="11">
        <f t="shared" si="55"/>
        <v>0</v>
      </c>
    </row>
    <row r="416" spans="1:19" ht="12" customHeight="1" x14ac:dyDescent="0.25">
      <c r="A416" s="66">
        <v>8</v>
      </c>
      <c r="B416" s="66">
        <v>941</v>
      </c>
      <c r="C416" s="66">
        <v>1110</v>
      </c>
      <c r="D416" s="68"/>
      <c r="E416" s="67">
        <v>2.2930000000000001</v>
      </c>
      <c r="F416" s="68"/>
      <c r="G416" s="69"/>
      <c r="H416" s="68"/>
      <c r="I416" s="68"/>
      <c r="J416" s="67">
        <v>0.76400000000000001</v>
      </c>
      <c r="K416" s="67">
        <v>3.0579999999999998</v>
      </c>
      <c r="L416" s="15" t="str">
        <f t="shared" si="48"/>
        <v>9411110</v>
      </c>
      <c r="M416" s="14">
        <f t="shared" si="49"/>
        <v>0</v>
      </c>
      <c r="N416" s="6">
        <f t="shared" si="50"/>
        <v>0.74983649444081113</v>
      </c>
      <c r="O416" s="6">
        <f t="shared" si="51"/>
        <v>0</v>
      </c>
      <c r="P416" s="6">
        <f t="shared" si="52"/>
        <v>0</v>
      </c>
      <c r="Q416" s="6">
        <f t="shared" si="53"/>
        <v>0</v>
      </c>
      <c r="R416" s="6">
        <f t="shared" si="54"/>
        <v>0</v>
      </c>
      <c r="S416" s="11">
        <f t="shared" si="55"/>
        <v>0.24983649444081102</v>
      </c>
    </row>
    <row r="417" spans="1:19" ht="12" customHeight="1" x14ac:dyDescent="0.25">
      <c r="A417" s="66">
        <v>8</v>
      </c>
      <c r="B417" s="66">
        <v>941</v>
      </c>
      <c r="C417" s="66">
        <v>3075</v>
      </c>
      <c r="D417" s="67">
        <v>7.0999999999999994E-2</v>
      </c>
      <c r="E417" s="67">
        <v>1.2E-2</v>
      </c>
      <c r="F417" s="67">
        <v>2.4E-2</v>
      </c>
      <c r="G417" s="67">
        <v>5.8999999999999997E-2</v>
      </c>
      <c r="H417" s="67">
        <v>0.223</v>
      </c>
      <c r="I417" s="68"/>
      <c r="J417" s="68"/>
      <c r="K417" s="67">
        <v>0.38800000000000001</v>
      </c>
      <c r="L417" s="15" t="str">
        <f t="shared" si="48"/>
        <v>9413075</v>
      </c>
      <c r="M417" s="14">
        <f t="shared" si="49"/>
        <v>0.18298969072164947</v>
      </c>
      <c r="N417" s="6">
        <f t="shared" si="50"/>
        <v>3.0927835051546393E-2</v>
      </c>
      <c r="O417" s="6">
        <f t="shared" si="51"/>
        <v>6.1855670103092786E-2</v>
      </c>
      <c r="P417" s="6">
        <f t="shared" si="52"/>
        <v>0.15206185567010308</v>
      </c>
      <c r="Q417" s="6">
        <f t="shared" si="53"/>
        <v>0.57474226804123707</v>
      </c>
      <c r="R417" s="6">
        <f t="shared" si="54"/>
        <v>0</v>
      </c>
      <c r="S417" s="11">
        <f t="shared" si="55"/>
        <v>0</v>
      </c>
    </row>
    <row r="418" spans="1:19" ht="12" customHeight="1" x14ac:dyDescent="0.25">
      <c r="A418" s="66">
        <v>8</v>
      </c>
      <c r="B418" s="66">
        <v>941</v>
      </c>
      <c r="C418" s="66">
        <v>3595</v>
      </c>
      <c r="D418" s="67">
        <v>0.54100000000000004</v>
      </c>
      <c r="E418" s="67">
        <v>0.58799999999999997</v>
      </c>
      <c r="F418" s="67">
        <v>0.49399999999999999</v>
      </c>
      <c r="G418" s="67">
        <v>0.47</v>
      </c>
      <c r="H418" s="67">
        <v>0.56399999999999995</v>
      </c>
      <c r="I418" s="67">
        <v>0.435</v>
      </c>
      <c r="J418" s="67">
        <v>0.84699999999999998</v>
      </c>
      <c r="K418" s="67">
        <v>3.94</v>
      </c>
      <c r="L418" s="15" t="str">
        <f t="shared" si="48"/>
        <v>9413595</v>
      </c>
      <c r="M418" s="14">
        <f t="shared" si="49"/>
        <v>0.13730964467005077</v>
      </c>
      <c r="N418" s="6">
        <f t="shared" si="50"/>
        <v>0.14923857868020304</v>
      </c>
      <c r="O418" s="6">
        <f t="shared" si="51"/>
        <v>0.12538071065989848</v>
      </c>
      <c r="P418" s="6">
        <f t="shared" si="52"/>
        <v>0.11928934010152284</v>
      </c>
      <c r="Q418" s="6">
        <f t="shared" si="53"/>
        <v>0.14314720812182741</v>
      </c>
      <c r="R418" s="6">
        <f t="shared" si="54"/>
        <v>0.11040609137055837</v>
      </c>
      <c r="S418" s="11">
        <f t="shared" si="55"/>
        <v>0.21497461928934009</v>
      </c>
    </row>
    <row r="419" spans="1:19" ht="12" customHeight="1" x14ac:dyDescent="0.25">
      <c r="A419" s="66">
        <v>8</v>
      </c>
      <c r="B419" s="66">
        <v>941</v>
      </c>
      <c r="C419" s="66">
        <v>5440</v>
      </c>
      <c r="D419" s="67">
        <v>5.8999999999999997E-2</v>
      </c>
      <c r="E419" s="67">
        <v>3.5000000000000003E-2</v>
      </c>
      <c r="F419" s="67">
        <v>7.0999999999999994E-2</v>
      </c>
      <c r="G419" s="67">
        <v>4.7E-2</v>
      </c>
      <c r="H419" s="67">
        <v>0.14099999999999999</v>
      </c>
      <c r="I419" s="67">
        <v>5.8999999999999997E-2</v>
      </c>
      <c r="J419" s="68"/>
      <c r="K419" s="67">
        <v>0.41199999999999998</v>
      </c>
      <c r="L419" s="15" t="str">
        <f t="shared" si="48"/>
        <v>9415440</v>
      </c>
      <c r="M419" s="14">
        <f t="shared" si="49"/>
        <v>0.14320388349514562</v>
      </c>
      <c r="N419" s="6">
        <f t="shared" si="50"/>
        <v>8.4951456310679629E-2</v>
      </c>
      <c r="O419" s="6">
        <f t="shared" si="51"/>
        <v>0.17233009708737865</v>
      </c>
      <c r="P419" s="6">
        <f t="shared" si="52"/>
        <v>0.11407766990291263</v>
      </c>
      <c r="Q419" s="6">
        <f t="shared" si="53"/>
        <v>0.34223300970873782</v>
      </c>
      <c r="R419" s="6">
        <f t="shared" si="54"/>
        <v>0.14320388349514562</v>
      </c>
      <c r="S419" s="11">
        <f t="shared" si="55"/>
        <v>0</v>
      </c>
    </row>
    <row r="420" spans="1:19" ht="12" customHeight="1" x14ac:dyDescent="0.25">
      <c r="A420" s="66">
        <v>8</v>
      </c>
      <c r="B420" s="66">
        <v>941</v>
      </c>
      <c r="C420" s="66">
        <v>5770</v>
      </c>
      <c r="D420" s="67">
        <v>2.7050000000000001</v>
      </c>
      <c r="E420" s="67">
        <v>2.105</v>
      </c>
      <c r="F420" s="67">
        <v>1.9990000000000001</v>
      </c>
      <c r="G420" s="67">
        <v>2.246</v>
      </c>
      <c r="H420" s="67">
        <v>2.1520000000000001</v>
      </c>
      <c r="I420" s="67">
        <v>2.7749999999999999</v>
      </c>
      <c r="J420" s="67">
        <v>2.67</v>
      </c>
      <c r="K420" s="67">
        <v>16.652000000000001</v>
      </c>
      <c r="L420" s="15" t="str">
        <f t="shared" si="48"/>
        <v>9415770</v>
      </c>
      <c r="M420" s="14">
        <f t="shared" si="49"/>
        <v>0.16244294979582033</v>
      </c>
      <c r="N420" s="6">
        <f t="shared" si="50"/>
        <v>0.12641124189286571</v>
      </c>
      <c r="O420" s="6">
        <f t="shared" si="51"/>
        <v>0.12004564016334374</v>
      </c>
      <c r="P420" s="6">
        <f t="shared" si="52"/>
        <v>0.13487869325006005</v>
      </c>
      <c r="Q420" s="6">
        <f t="shared" si="53"/>
        <v>0.12923372567859717</v>
      </c>
      <c r="R420" s="6">
        <f t="shared" si="54"/>
        <v>0.166646649051165</v>
      </c>
      <c r="S420" s="11">
        <f t="shared" si="55"/>
        <v>0.16034110016814795</v>
      </c>
    </row>
    <row r="421" spans="1:19" ht="12" customHeight="1" x14ac:dyDescent="0.25">
      <c r="A421" s="66">
        <v>8</v>
      </c>
      <c r="B421" s="66">
        <v>941</v>
      </c>
      <c r="C421" s="66">
        <v>5917</v>
      </c>
      <c r="D421" s="67">
        <v>2.4809999999999999</v>
      </c>
      <c r="E421" s="67">
        <v>2.6110000000000002</v>
      </c>
      <c r="F421" s="67">
        <v>1.458</v>
      </c>
      <c r="G421" s="67">
        <v>1.329</v>
      </c>
      <c r="H421" s="67">
        <v>2.952</v>
      </c>
      <c r="I421" s="67">
        <v>0.85799999999999998</v>
      </c>
      <c r="J421" s="68"/>
      <c r="K421" s="67">
        <v>11.689</v>
      </c>
      <c r="L421" s="15" t="str">
        <f t="shared" si="48"/>
        <v>9415917</v>
      </c>
      <c r="M421" s="14">
        <f t="shared" si="49"/>
        <v>0.21225083411754639</v>
      </c>
      <c r="N421" s="6">
        <f t="shared" si="50"/>
        <v>0.2233724014030285</v>
      </c>
      <c r="O421" s="6">
        <f t="shared" si="51"/>
        <v>0.12473265463256053</v>
      </c>
      <c r="P421" s="6">
        <f t="shared" si="52"/>
        <v>0.11369663786465908</v>
      </c>
      <c r="Q421" s="6">
        <f t="shared" si="53"/>
        <v>0.2525451278980238</v>
      </c>
      <c r="R421" s="6">
        <f t="shared" si="54"/>
        <v>7.3402344084181712E-2</v>
      </c>
      <c r="S421" s="11">
        <f t="shared" si="55"/>
        <v>0</v>
      </c>
    </row>
    <row r="422" spans="1:19" ht="12" customHeight="1" x14ac:dyDescent="0.25">
      <c r="A422" s="66">
        <v>8</v>
      </c>
      <c r="B422" s="66">
        <v>941</v>
      </c>
      <c r="C422" s="66">
        <v>6724</v>
      </c>
      <c r="D422" s="67">
        <v>3.5000000000000003E-2</v>
      </c>
      <c r="E422" s="67">
        <v>0.29399999999999998</v>
      </c>
      <c r="F422" s="67">
        <v>2.4E-2</v>
      </c>
      <c r="G422" s="67">
        <v>0.42299999999999999</v>
      </c>
      <c r="H422" s="67">
        <v>1.2E-2</v>
      </c>
      <c r="I422" s="67">
        <v>0.11799999999999999</v>
      </c>
      <c r="J422" s="67">
        <v>0.90600000000000003</v>
      </c>
      <c r="K422" s="67">
        <v>1.8109999999999999</v>
      </c>
      <c r="L422" s="15" t="str">
        <f t="shared" si="48"/>
        <v>9416724</v>
      </c>
      <c r="M422" s="14">
        <f t="shared" si="49"/>
        <v>1.9326339039204863E-2</v>
      </c>
      <c r="N422" s="6">
        <f t="shared" si="50"/>
        <v>0.16234124792932081</v>
      </c>
      <c r="O422" s="6">
        <f t="shared" si="51"/>
        <v>1.3252346769740476E-2</v>
      </c>
      <c r="P422" s="6">
        <f t="shared" si="52"/>
        <v>0.23357261181667588</v>
      </c>
      <c r="Q422" s="6">
        <f t="shared" si="53"/>
        <v>6.6261733848702381E-3</v>
      </c>
      <c r="R422" s="6">
        <f t="shared" si="54"/>
        <v>6.5157371617890661E-2</v>
      </c>
      <c r="S422" s="11">
        <f t="shared" si="55"/>
        <v>0.50027609055770295</v>
      </c>
    </row>
    <row r="423" spans="1:19" ht="12" customHeight="1" x14ac:dyDescent="0.25">
      <c r="A423" s="66">
        <v>8</v>
      </c>
      <c r="B423" s="66">
        <v>950</v>
      </c>
      <c r="C423" s="66">
        <v>1063</v>
      </c>
      <c r="D423" s="67">
        <v>0.85799999999999998</v>
      </c>
      <c r="E423" s="67">
        <v>1.105</v>
      </c>
      <c r="F423" s="67">
        <v>0.129</v>
      </c>
      <c r="G423" s="68"/>
      <c r="H423" s="67">
        <v>0.6</v>
      </c>
      <c r="I423" s="68"/>
      <c r="J423" s="68"/>
      <c r="K423" s="67">
        <v>2.6930000000000001</v>
      </c>
      <c r="L423" s="15" t="str">
        <f t="shared" si="48"/>
        <v>9501063</v>
      </c>
      <c r="M423" s="14">
        <f t="shared" si="49"/>
        <v>0.31860378759747493</v>
      </c>
      <c r="N423" s="6">
        <f t="shared" si="50"/>
        <v>0.4103230597846268</v>
      </c>
      <c r="O423" s="6">
        <f t="shared" si="51"/>
        <v>4.7901968065354621E-2</v>
      </c>
      <c r="P423" s="6">
        <f t="shared" si="52"/>
        <v>0</v>
      </c>
      <c r="Q423" s="6">
        <f t="shared" si="53"/>
        <v>0.22279985146676567</v>
      </c>
      <c r="R423" s="6">
        <f t="shared" si="54"/>
        <v>0</v>
      </c>
      <c r="S423" s="11">
        <f t="shared" si="55"/>
        <v>0</v>
      </c>
    </row>
    <row r="424" spans="1:19" ht="12" customHeight="1" x14ac:dyDescent="0.25">
      <c r="A424" s="66">
        <v>8</v>
      </c>
      <c r="B424" s="66">
        <v>950</v>
      </c>
      <c r="C424" s="66">
        <v>1074</v>
      </c>
      <c r="D424" s="67">
        <v>0.129</v>
      </c>
      <c r="E424" s="68"/>
      <c r="F424" s="67">
        <v>0.21199999999999999</v>
      </c>
      <c r="G424" s="67">
        <v>0.106</v>
      </c>
      <c r="H424" s="67">
        <v>8.2000000000000003E-2</v>
      </c>
      <c r="I424" s="67">
        <v>0.129</v>
      </c>
      <c r="J424" s="67">
        <v>1.2E-2</v>
      </c>
      <c r="K424" s="67">
        <v>0.67</v>
      </c>
      <c r="L424" s="15" t="str">
        <f t="shared" si="48"/>
        <v>9501074</v>
      </c>
      <c r="M424" s="14">
        <f t="shared" si="49"/>
        <v>0.19253731343283581</v>
      </c>
      <c r="N424" s="6">
        <f t="shared" si="50"/>
        <v>0</v>
      </c>
      <c r="O424" s="6">
        <f t="shared" si="51"/>
        <v>0.31641791044776119</v>
      </c>
      <c r="P424" s="6">
        <f t="shared" si="52"/>
        <v>0.15820895522388059</v>
      </c>
      <c r="Q424" s="6">
        <f t="shared" si="53"/>
        <v>0.12238805970149254</v>
      </c>
      <c r="R424" s="6">
        <f t="shared" si="54"/>
        <v>0.19253731343283581</v>
      </c>
      <c r="S424" s="11">
        <f t="shared" si="55"/>
        <v>1.7910447761194027E-2</v>
      </c>
    </row>
    <row r="425" spans="1:19" ht="12" customHeight="1" x14ac:dyDescent="0.25">
      <c r="A425" s="66">
        <v>8</v>
      </c>
      <c r="B425" s="66">
        <v>950</v>
      </c>
      <c r="C425" s="66">
        <v>1110</v>
      </c>
      <c r="D425" s="68"/>
      <c r="E425" s="67">
        <v>1.5289999999999999</v>
      </c>
      <c r="F425" s="68"/>
      <c r="G425" s="68"/>
      <c r="H425" s="68"/>
      <c r="I425" s="68"/>
      <c r="J425" s="68"/>
      <c r="K425" s="67">
        <v>1.5289999999999999</v>
      </c>
      <c r="L425" s="15" t="str">
        <f t="shared" si="48"/>
        <v>9501110</v>
      </c>
      <c r="M425" s="14">
        <f t="shared" si="49"/>
        <v>0</v>
      </c>
      <c r="N425" s="6">
        <f t="shared" si="50"/>
        <v>1</v>
      </c>
      <c r="O425" s="6">
        <f t="shared" si="51"/>
        <v>0</v>
      </c>
      <c r="P425" s="6">
        <f t="shared" si="52"/>
        <v>0</v>
      </c>
      <c r="Q425" s="6">
        <f t="shared" si="53"/>
        <v>0</v>
      </c>
      <c r="R425" s="6">
        <f t="shared" si="54"/>
        <v>0</v>
      </c>
      <c r="S425" s="11">
        <f t="shared" si="55"/>
        <v>0</v>
      </c>
    </row>
    <row r="426" spans="1:19" ht="12" customHeight="1" x14ac:dyDescent="0.25">
      <c r="A426" s="66">
        <v>8</v>
      </c>
      <c r="B426" s="66">
        <v>950</v>
      </c>
      <c r="C426" s="66">
        <v>3075</v>
      </c>
      <c r="D426" s="67">
        <v>3.5000000000000003E-2</v>
      </c>
      <c r="E426" s="68"/>
      <c r="F426" s="67">
        <v>2.4E-2</v>
      </c>
      <c r="G426" s="67">
        <v>3.5000000000000003E-2</v>
      </c>
      <c r="H426" s="67">
        <v>7.0999999999999994E-2</v>
      </c>
      <c r="I426" s="68"/>
      <c r="J426" s="68"/>
      <c r="K426" s="67">
        <v>0.16500000000000001</v>
      </c>
      <c r="L426" s="15" t="str">
        <f t="shared" si="48"/>
        <v>9503075</v>
      </c>
      <c r="M426" s="14">
        <f t="shared" si="49"/>
        <v>0.21212121212121213</v>
      </c>
      <c r="N426" s="6">
        <f t="shared" si="50"/>
        <v>0</v>
      </c>
      <c r="O426" s="6">
        <f t="shared" si="51"/>
        <v>0.14545454545454545</v>
      </c>
      <c r="P426" s="6">
        <f t="shared" si="52"/>
        <v>0.21212121212121213</v>
      </c>
      <c r="Q426" s="6">
        <f t="shared" si="53"/>
        <v>0.43030303030303024</v>
      </c>
      <c r="R426" s="6">
        <f t="shared" si="54"/>
        <v>0</v>
      </c>
      <c r="S426" s="11">
        <f t="shared" si="55"/>
        <v>0</v>
      </c>
    </row>
    <row r="427" spans="1:19" ht="12" customHeight="1" x14ac:dyDescent="0.25">
      <c r="A427" s="66">
        <v>8</v>
      </c>
      <c r="B427" s="66">
        <v>950</v>
      </c>
      <c r="C427" s="66">
        <v>3595</v>
      </c>
      <c r="D427" s="67">
        <v>0.47</v>
      </c>
      <c r="E427" s="67">
        <v>0.435</v>
      </c>
      <c r="F427" s="67">
        <v>0.376</v>
      </c>
      <c r="G427" s="67">
        <v>0.6</v>
      </c>
      <c r="H427" s="67">
        <v>0.623</v>
      </c>
      <c r="I427" s="67">
        <v>0.51700000000000002</v>
      </c>
      <c r="J427" s="67">
        <v>0.54100000000000004</v>
      </c>
      <c r="K427" s="67">
        <v>3.5630000000000002</v>
      </c>
      <c r="L427" s="15" t="str">
        <f t="shared" si="48"/>
        <v>9503595</v>
      </c>
      <c r="M427" s="14">
        <f t="shared" si="49"/>
        <v>0.13191131069323603</v>
      </c>
      <c r="N427" s="6">
        <f t="shared" si="50"/>
        <v>0.12208812798203761</v>
      </c>
      <c r="O427" s="6">
        <f t="shared" si="51"/>
        <v>0.10552904855458882</v>
      </c>
      <c r="P427" s="6">
        <f t="shared" si="52"/>
        <v>0.16839741790625876</v>
      </c>
      <c r="Q427" s="6">
        <f t="shared" si="53"/>
        <v>0.17485265225933203</v>
      </c>
      <c r="R427" s="6">
        <f t="shared" si="54"/>
        <v>0.14510244176255963</v>
      </c>
      <c r="S427" s="11">
        <f t="shared" si="55"/>
        <v>0.15183833847880998</v>
      </c>
    </row>
    <row r="428" spans="1:19" ht="12" customHeight="1" x14ac:dyDescent="0.25">
      <c r="A428" s="66">
        <v>8</v>
      </c>
      <c r="B428" s="66">
        <v>950</v>
      </c>
      <c r="C428" s="66">
        <v>4329</v>
      </c>
      <c r="D428" s="67">
        <v>0.48199999999999998</v>
      </c>
      <c r="E428" s="67">
        <v>0.106</v>
      </c>
      <c r="F428" s="67">
        <v>0.435</v>
      </c>
      <c r="G428" s="67">
        <v>3.5000000000000003E-2</v>
      </c>
      <c r="H428" s="67">
        <v>0.69399999999999995</v>
      </c>
      <c r="I428" s="67">
        <v>2.4E-2</v>
      </c>
      <c r="J428" s="68"/>
      <c r="K428" s="67">
        <v>1.776</v>
      </c>
      <c r="L428" s="15" t="str">
        <f t="shared" si="48"/>
        <v>9504329</v>
      </c>
      <c r="M428" s="14">
        <f t="shared" si="49"/>
        <v>0.2713963963963964</v>
      </c>
      <c r="N428" s="6">
        <f t="shared" si="50"/>
        <v>5.9684684684684686E-2</v>
      </c>
      <c r="O428" s="6">
        <f t="shared" si="51"/>
        <v>0.24493243243243243</v>
      </c>
      <c r="P428" s="6">
        <f t="shared" si="52"/>
        <v>1.9707207207207207E-2</v>
      </c>
      <c r="Q428" s="6">
        <f t="shared" si="53"/>
        <v>0.39076576576576572</v>
      </c>
      <c r="R428" s="6">
        <f t="shared" si="54"/>
        <v>1.3513513513513514E-2</v>
      </c>
      <c r="S428" s="11">
        <f t="shared" si="55"/>
        <v>0</v>
      </c>
    </row>
    <row r="429" spans="1:19" ht="12" customHeight="1" x14ac:dyDescent="0.25">
      <c r="A429" s="66">
        <v>8</v>
      </c>
      <c r="B429" s="66">
        <v>950</v>
      </c>
      <c r="C429" s="66">
        <v>5440</v>
      </c>
      <c r="D429" s="67">
        <v>2.4E-2</v>
      </c>
      <c r="E429" s="67">
        <v>5.8999999999999997E-2</v>
      </c>
      <c r="F429" s="67">
        <v>1.2E-2</v>
      </c>
      <c r="G429" s="67">
        <v>1.2E-2</v>
      </c>
      <c r="H429" s="67">
        <v>0.14099999999999999</v>
      </c>
      <c r="I429" s="67">
        <v>7.0999999999999994E-2</v>
      </c>
      <c r="J429" s="68"/>
      <c r="K429" s="67">
        <v>0.318</v>
      </c>
      <c r="L429" s="15" t="str">
        <f t="shared" si="48"/>
        <v>9505440</v>
      </c>
      <c r="M429" s="14">
        <f t="shared" si="49"/>
        <v>7.5471698113207544E-2</v>
      </c>
      <c r="N429" s="6">
        <f t="shared" si="50"/>
        <v>0.18553459119496854</v>
      </c>
      <c r="O429" s="6">
        <f t="shared" si="51"/>
        <v>3.7735849056603772E-2</v>
      </c>
      <c r="P429" s="6">
        <f t="shared" si="52"/>
        <v>3.7735849056603772E-2</v>
      </c>
      <c r="Q429" s="6">
        <f t="shared" si="53"/>
        <v>0.4433962264150943</v>
      </c>
      <c r="R429" s="6">
        <f t="shared" si="54"/>
        <v>0.22327044025157231</v>
      </c>
      <c r="S429" s="11">
        <f t="shared" si="55"/>
        <v>0</v>
      </c>
    </row>
    <row r="430" spans="1:19" ht="12" customHeight="1" x14ac:dyDescent="0.25">
      <c r="A430" s="66">
        <v>8</v>
      </c>
      <c r="B430" s="66">
        <v>950</v>
      </c>
      <c r="C430" s="66">
        <v>5770</v>
      </c>
      <c r="D430" s="67">
        <v>0.45900000000000002</v>
      </c>
      <c r="E430" s="67">
        <v>0.35299999999999998</v>
      </c>
      <c r="F430" s="67">
        <v>0.4</v>
      </c>
      <c r="G430" s="67">
        <v>0.61199999999999999</v>
      </c>
      <c r="H430" s="67">
        <v>0.376</v>
      </c>
      <c r="I430" s="67">
        <v>0.32900000000000001</v>
      </c>
      <c r="J430" s="67">
        <v>0.41199999999999998</v>
      </c>
      <c r="K430" s="67">
        <v>2.94</v>
      </c>
      <c r="L430" s="15" t="str">
        <f t="shared" si="48"/>
        <v>9505770</v>
      </c>
      <c r="M430" s="14">
        <f t="shared" si="49"/>
        <v>0.15612244897959185</v>
      </c>
      <c r="N430" s="6">
        <f t="shared" si="50"/>
        <v>0.12006802721088435</v>
      </c>
      <c r="O430" s="6">
        <f t="shared" si="51"/>
        <v>0.1360544217687075</v>
      </c>
      <c r="P430" s="6">
        <f t="shared" si="52"/>
        <v>0.20816326530612245</v>
      </c>
      <c r="Q430" s="6">
        <f t="shared" si="53"/>
        <v>0.12789115646258503</v>
      </c>
      <c r="R430" s="6">
        <f t="shared" si="54"/>
        <v>0.11190476190476191</v>
      </c>
      <c r="S430" s="11">
        <f t="shared" si="55"/>
        <v>0.14013605442176871</v>
      </c>
    </row>
    <row r="431" spans="1:19" ht="12" customHeight="1" x14ac:dyDescent="0.25">
      <c r="A431" s="66">
        <v>8</v>
      </c>
      <c r="B431" s="66">
        <v>950</v>
      </c>
      <c r="C431" s="66">
        <v>5917</v>
      </c>
      <c r="D431" s="67">
        <v>2.7869999999999999</v>
      </c>
      <c r="E431" s="67">
        <v>1.552</v>
      </c>
      <c r="F431" s="67">
        <v>1.5760000000000001</v>
      </c>
      <c r="G431" s="67">
        <v>0.753</v>
      </c>
      <c r="H431" s="67">
        <v>1.0469999999999999</v>
      </c>
      <c r="I431" s="67">
        <v>0.27</v>
      </c>
      <c r="J431" s="68"/>
      <c r="K431" s="67">
        <v>7.9850000000000003</v>
      </c>
      <c r="L431" s="15" t="str">
        <f t="shared" si="48"/>
        <v>9505917</v>
      </c>
      <c r="M431" s="14">
        <f t="shared" si="49"/>
        <v>0.34902943018159044</v>
      </c>
      <c r="N431" s="6">
        <f t="shared" si="50"/>
        <v>0.19436443331246087</v>
      </c>
      <c r="O431" s="6">
        <f t="shared" si="51"/>
        <v>0.1973700688791484</v>
      </c>
      <c r="P431" s="6">
        <f t="shared" si="52"/>
        <v>9.4301815904821534E-2</v>
      </c>
      <c r="Q431" s="6">
        <f t="shared" si="53"/>
        <v>0.13112085159674389</v>
      </c>
      <c r="R431" s="6">
        <f t="shared" si="54"/>
        <v>3.3813400125234816E-2</v>
      </c>
      <c r="S431" s="11">
        <f t="shared" si="55"/>
        <v>0</v>
      </c>
    </row>
    <row r="432" spans="1:19" ht="12" customHeight="1" x14ac:dyDescent="0.25">
      <c r="A432" s="66">
        <v>8</v>
      </c>
      <c r="B432" s="66">
        <v>950</v>
      </c>
      <c r="C432" s="66">
        <v>6724</v>
      </c>
      <c r="D432" s="67">
        <v>4.7E-2</v>
      </c>
      <c r="E432" s="67">
        <v>0.21199999999999999</v>
      </c>
      <c r="F432" s="67">
        <v>1.2E-2</v>
      </c>
      <c r="G432" s="67">
        <v>0.21199999999999999</v>
      </c>
      <c r="H432" s="68"/>
      <c r="I432" s="67">
        <v>5.8999999999999997E-2</v>
      </c>
      <c r="J432" s="67">
        <v>0.77600000000000002</v>
      </c>
      <c r="K432" s="67">
        <v>1.3169999999999999</v>
      </c>
      <c r="L432" s="15" t="str">
        <f t="shared" si="48"/>
        <v>9506724</v>
      </c>
      <c r="M432" s="14">
        <f t="shared" si="49"/>
        <v>3.5687167805618834E-2</v>
      </c>
      <c r="N432" s="6">
        <f t="shared" si="50"/>
        <v>0.16097190584662111</v>
      </c>
      <c r="O432" s="6">
        <f t="shared" si="51"/>
        <v>9.1116173120728942E-3</v>
      </c>
      <c r="P432" s="6">
        <f t="shared" si="52"/>
        <v>0.16097190584662111</v>
      </c>
      <c r="Q432" s="6">
        <f t="shared" si="53"/>
        <v>0</v>
      </c>
      <c r="R432" s="6">
        <f t="shared" si="54"/>
        <v>4.4798785117691725E-2</v>
      </c>
      <c r="S432" s="11">
        <f t="shared" si="55"/>
        <v>0.58921791951404712</v>
      </c>
    </row>
    <row r="433" spans="1:19" ht="12" customHeight="1" x14ac:dyDescent="0.25">
      <c r="A433" s="66">
        <v>8</v>
      </c>
      <c r="B433" s="66">
        <v>955</v>
      </c>
      <c r="C433" s="66">
        <v>1063</v>
      </c>
      <c r="D433" s="67">
        <v>0.61199999999999999</v>
      </c>
      <c r="E433" s="67">
        <v>3.222</v>
      </c>
      <c r="F433" s="67">
        <v>0.67</v>
      </c>
      <c r="G433" s="68"/>
      <c r="H433" s="67">
        <v>1.5760000000000001</v>
      </c>
      <c r="I433" s="68"/>
      <c r="J433" s="68"/>
      <c r="K433" s="67">
        <v>6.08</v>
      </c>
      <c r="L433" s="15" t="str">
        <f t="shared" si="48"/>
        <v>9551063</v>
      </c>
      <c r="M433" s="14">
        <f t="shared" si="49"/>
        <v>0.1006578947368421</v>
      </c>
      <c r="N433" s="6">
        <f t="shared" si="50"/>
        <v>0.52993421052631573</v>
      </c>
      <c r="O433" s="6">
        <f t="shared" si="51"/>
        <v>0.11019736842105264</v>
      </c>
      <c r="P433" s="6">
        <f t="shared" si="52"/>
        <v>0</v>
      </c>
      <c r="Q433" s="6">
        <f t="shared" si="53"/>
        <v>0.2592105263157895</v>
      </c>
      <c r="R433" s="6">
        <f t="shared" si="54"/>
        <v>0</v>
      </c>
      <c r="S433" s="11">
        <f t="shared" si="55"/>
        <v>0</v>
      </c>
    </row>
    <row r="434" spans="1:19" ht="12" customHeight="1" x14ac:dyDescent="0.25">
      <c r="A434" s="66">
        <v>8</v>
      </c>
      <c r="B434" s="66">
        <v>955</v>
      </c>
      <c r="C434" s="66">
        <v>1074</v>
      </c>
      <c r="D434" s="67">
        <v>0.223</v>
      </c>
      <c r="E434" s="68"/>
      <c r="F434" s="67">
        <v>0.38800000000000001</v>
      </c>
      <c r="G434" s="67">
        <v>0.188</v>
      </c>
      <c r="H434" s="67">
        <v>0.17599999999999999</v>
      </c>
      <c r="I434" s="67">
        <v>0.25900000000000001</v>
      </c>
      <c r="J434" s="67">
        <v>1.2E-2</v>
      </c>
      <c r="K434" s="67">
        <v>1.2470000000000001</v>
      </c>
      <c r="L434" s="15" t="str">
        <f t="shared" si="48"/>
        <v>9551074</v>
      </c>
      <c r="M434" s="14">
        <f t="shared" si="49"/>
        <v>0.17882919005613471</v>
      </c>
      <c r="N434" s="6">
        <f t="shared" si="50"/>
        <v>0</v>
      </c>
      <c r="O434" s="6">
        <f t="shared" si="51"/>
        <v>0.3111467522052927</v>
      </c>
      <c r="P434" s="6">
        <f t="shared" si="52"/>
        <v>0.15076182838813151</v>
      </c>
      <c r="Q434" s="6">
        <f t="shared" si="53"/>
        <v>0.14113873295910181</v>
      </c>
      <c r="R434" s="6">
        <f t="shared" si="54"/>
        <v>0.20769847634322372</v>
      </c>
      <c r="S434" s="11">
        <f t="shared" si="55"/>
        <v>9.6230954290296711E-3</v>
      </c>
    </row>
    <row r="435" spans="1:19" ht="12" customHeight="1" x14ac:dyDescent="0.25">
      <c r="A435" s="66">
        <v>8</v>
      </c>
      <c r="B435" s="66">
        <v>955</v>
      </c>
      <c r="C435" s="66">
        <v>3075</v>
      </c>
      <c r="D435" s="67">
        <v>2.4E-2</v>
      </c>
      <c r="E435" s="68"/>
      <c r="F435" s="67">
        <v>1.2E-2</v>
      </c>
      <c r="G435" s="67">
        <v>1.2E-2</v>
      </c>
      <c r="H435" s="67">
        <v>7.0999999999999994E-2</v>
      </c>
      <c r="I435" s="68"/>
      <c r="J435" s="68"/>
      <c r="K435" s="67">
        <v>0.11799999999999999</v>
      </c>
      <c r="L435" s="15" t="str">
        <f t="shared" si="48"/>
        <v>9553075</v>
      </c>
      <c r="M435" s="14">
        <f t="shared" si="49"/>
        <v>0.20338983050847459</v>
      </c>
      <c r="N435" s="6">
        <f t="shared" si="50"/>
        <v>0</v>
      </c>
      <c r="O435" s="6">
        <f t="shared" si="51"/>
        <v>0.10169491525423729</v>
      </c>
      <c r="P435" s="6">
        <f t="shared" si="52"/>
        <v>0.10169491525423729</v>
      </c>
      <c r="Q435" s="6">
        <f t="shared" si="53"/>
        <v>0.60169491525423724</v>
      </c>
      <c r="R435" s="6">
        <f t="shared" si="54"/>
        <v>0</v>
      </c>
      <c r="S435" s="11">
        <f t="shared" si="55"/>
        <v>0</v>
      </c>
    </row>
    <row r="436" spans="1:19" ht="12" customHeight="1" x14ac:dyDescent="0.25">
      <c r="A436" s="66">
        <v>8</v>
      </c>
      <c r="B436" s="66">
        <v>955</v>
      </c>
      <c r="C436" s="66">
        <v>3595</v>
      </c>
      <c r="D436" s="67">
        <v>0.63500000000000001</v>
      </c>
      <c r="E436" s="67">
        <v>0.48199999999999998</v>
      </c>
      <c r="F436" s="67">
        <v>0.47</v>
      </c>
      <c r="G436" s="67">
        <v>0.55300000000000005</v>
      </c>
      <c r="H436" s="67">
        <v>0.82299999999999995</v>
      </c>
      <c r="I436" s="67">
        <v>0.55300000000000005</v>
      </c>
      <c r="J436" s="67">
        <v>0.65900000000000003</v>
      </c>
      <c r="K436" s="67">
        <v>4.1749999999999998</v>
      </c>
      <c r="L436" s="15" t="str">
        <f t="shared" si="48"/>
        <v>9553595</v>
      </c>
      <c r="M436" s="14">
        <f t="shared" si="49"/>
        <v>0.15209580838323356</v>
      </c>
      <c r="N436" s="6">
        <f t="shared" si="50"/>
        <v>0.11544910179640719</v>
      </c>
      <c r="O436" s="6">
        <f t="shared" si="51"/>
        <v>0.1125748502994012</v>
      </c>
      <c r="P436" s="6">
        <f t="shared" si="52"/>
        <v>0.13245508982035931</v>
      </c>
      <c r="Q436" s="6">
        <f t="shared" si="53"/>
        <v>0.197125748502994</v>
      </c>
      <c r="R436" s="6">
        <f t="shared" si="54"/>
        <v>0.13245508982035931</v>
      </c>
      <c r="S436" s="11">
        <f t="shared" si="55"/>
        <v>0.15784431137724553</v>
      </c>
    </row>
    <row r="437" spans="1:19" ht="12" customHeight="1" x14ac:dyDescent="0.25">
      <c r="A437" s="66">
        <v>8</v>
      </c>
      <c r="B437" s="66">
        <v>955</v>
      </c>
      <c r="C437" s="66">
        <v>5440</v>
      </c>
      <c r="D437" s="67">
        <v>0.14099999999999999</v>
      </c>
      <c r="E437" s="67">
        <v>0.435</v>
      </c>
      <c r="F437" s="67">
        <v>0.21199999999999999</v>
      </c>
      <c r="G437" s="67">
        <v>0.64700000000000002</v>
      </c>
      <c r="H437" s="67">
        <v>0.247</v>
      </c>
      <c r="I437" s="67">
        <v>0.64700000000000002</v>
      </c>
      <c r="J437" s="67">
        <v>3.5000000000000003E-2</v>
      </c>
      <c r="K437" s="67">
        <v>2.3639999999999999</v>
      </c>
      <c r="L437" s="15" t="str">
        <f t="shared" si="48"/>
        <v>9555440</v>
      </c>
      <c r="M437" s="14">
        <f t="shared" si="49"/>
        <v>5.964467005076142E-2</v>
      </c>
      <c r="N437" s="6">
        <f t="shared" si="50"/>
        <v>0.18401015228426396</v>
      </c>
      <c r="O437" s="6">
        <f t="shared" si="51"/>
        <v>8.9678510998307953E-2</v>
      </c>
      <c r="P437" s="6">
        <f t="shared" si="52"/>
        <v>0.27368866328257191</v>
      </c>
      <c r="Q437" s="6">
        <f t="shared" si="53"/>
        <v>0.1044839255499154</v>
      </c>
      <c r="R437" s="6">
        <f t="shared" si="54"/>
        <v>0.27368866328257191</v>
      </c>
      <c r="S437" s="11">
        <f t="shared" si="55"/>
        <v>1.4805414551607447E-2</v>
      </c>
    </row>
    <row r="438" spans="1:19" ht="12" customHeight="1" x14ac:dyDescent="0.25">
      <c r="A438" s="66">
        <v>8</v>
      </c>
      <c r="B438" s="66">
        <v>955</v>
      </c>
      <c r="C438" s="66">
        <v>5770</v>
      </c>
      <c r="D438" s="67">
        <v>0.34100000000000003</v>
      </c>
      <c r="E438" s="67">
        <v>0.44700000000000001</v>
      </c>
      <c r="F438" s="67">
        <v>0.49399999999999999</v>
      </c>
      <c r="G438" s="67">
        <v>0.71699999999999997</v>
      </c>
      <c r="H438" s="67">
        <v>0.50600000000000001</v>
      </c>
      <c r="I438" s="67">
        <v>0.35299999999999998</v>
      </c>
      <c r="J438" s="67">
        <v>0.69399999999999995</v>
      </c>
      <c r="K438" s="67">
        <v>3.552</v>
      </c>
      <c r="L438" s="15" t="str">
        <f t="shared" si="48"/>
        <v>9555770</v>
      </c>
      <c r="M438" s="14">
        <f t="shared" si="49"/>
        <v>9.6002252252252257E-2</v>
      </c>
      <c r="N438" s="6">
        <f t="shared" si="50"/>
        <v>0.1258445945945946</v>
      </c>
      <c r="O438" s="6">
        <f t="shared" si="51"/>
        <v>0.13907657657657657</v>
      </c>
      <c r="P438" s="6">
        <f t="shared" si="52"/>
        <v>0.20185810810810809</v>
      </c>
      <c r="Q438" s="6">
        <f t="shared" si="53"/>
        <v>0.14245495495495494</v>
      </c>
      <c r="R438" s="6">
        <f t="shared" si="54"/>
        <v>9.9380630630630629E-2</v>
      </c>
      <c r="S438" s="11">
        <f t="shared" si="55"/>
        <v>0.19538288288288286</v>
      </c>
    </row>
    <row r="439" spans="1:19" ht="12" customHeight="1" x14ac:dyDescent="0.25">
      <c r="A439" s="66">
        <v>8</v>
      </c>
      <c r="B439" s="66">
        <v>955</v>
      </c>
      <c r="C439" s="66">
        <v>5917</v>
      </c>
      <c r="D439" s="67">
        <v>0.11799999999999999</v>
      </c>
      <c r="E439" s="67">
        <v>1.893</v>
      </c>
      <c r="F439" s="67">
        <v>0.376</v>
      </c>
      <c r="G439" s="67">
        <v>0.6</v>
      </c>
      <c r="H439" s="67">
        <v>0.91700000000000004</v>
      </c>
      <c r="I439" s="67">
        <v>0.36499999999999999</v>
      </c>
      <c r="J439" s="68"/>
      <c r="K439" s="67">
        <v>4.2690000000000001</v>
      </c>
      <c r="L439" s="15" t="str">
        <f t="shared" si="48"/>
        <v>9555917</v>
      </c>
      <c r="M439" s="14">
        <f t="shared" si="49"/>
        <v>2.7641133754977745E-2</v>
      </c>
      <c r="N439" s="6">
        <f t="shared" si="50"/>
        <v>0.44342937456078707</v>
      </c>
      <c r="O439" s="6">
        <f t="shared" si="51"/>
        <v>8.8076832981962991E-2</v>
      </c>
      <c r="P439" s="6">
        <f t="shared" si="52"/>
        <v>0.14054813773717498</v>
      </c>
      <c r="Q439" s="6">
        <f t="shared" si="53"/>
        <v>0.21480440384164909</v>
      </c>
      <c r="R439" s="6">
        <f t="shared" si="54"/>
        <v>8.5500117123448113E-2</v>
      </c>
      <c r="S439" s="11">
        <f t="shared" si="55"/>
        <v>0</v>
      </c>
    </row>
    <row r="440" spans="1:19" ht="12" customHeight="1" x14ac:dyDescent="0.25">
      <c r="A440" s="66">
        <v>8</v>
      </c>
      <c r="B440" s="66">
        <v>955</v>
      </c>
      <c r="C440" s="66">
        <v>6724</v>
      </c>
      <c r="D440" s="68"/>
      <c r="E440" s="67">
        <v>0.16500000000000001</v>
      </c>
      <c r="F440" s="67">
        <v>4.7E-2</v>
      </c>
      <c r="G440" s="67">
        <v>0.25900000000000001</v>
      </c>
      <c r="H440" s="67">
        <v>1.2E-2</v>
      </c>
      <c r="I440" s="67">
        <v>7.0999999999999994E-2</v>
      </c>
      <c r="J440" s="67">
        <v>0.57599999999999996</v>
      </c>
      <c r="K440" s="67">
        <v>1.129</v>
      </c>
      <c r="L440" s="15" t="str">
        <f t="shared" si="48"/>
        <v>9556724</v>
      </c>
      <c r="M440" s="14">
        <f t="shared" si="49"/>
        <v>0</v>
      </c>
      <c r="N440" s="6">
        <f t="shared" si="50"/>
        <v>0.14614703277236493</v>
      </c>
      <c r="O440" s="6">
        <f t="shared" si="51"/>
        <v>4.1629760850310012E-2</v>
      </c>
      <c r="P440" s="6">
        <f t="shared" si="52"/>
        <v>0.22940655447298494</v>
      </c>
      <c r="Q440" s="6">
        <f t="shared" si="53"/>
        <v>1.0628875110717449E-2</v>
      </c>
      <c r="R440" s="6">
        <f t="shared" si="54"/>
        <v>6.2887511071744895E-2</v>
      </c>
      <c r="S440" s="11">
        <f t="shared" si="55"/>
        <v>0.51018600531443747</v>
      </c>
    </row>
    <row r="441" spans="1:19" ht="12" customHeight="1" x14ac:dyDescent="0.25">
      <c r="A441" s="66">
        <v>8</v>
      </c>
      <c r="B441" s="66">
        <v>960</v>
      </c>
      <c r="C441" s="66">
        <v>1063</v>
      </c>
      <c r="D441" s="68"/>
      <c r="E441" s="68"/>
      <c r="F441" s="68"/>
      <c r="G441" s="68"/>
      <c r="H441" s="67">
        <v>1.2E-2</v>
      </c>
      <c r="I441" s="68"/>
      <c r="J441" s="68"/>
      <c r="K441" s="67">
        <v>1.2E-2</v>
      </c>
      <c r="L441" s="15" t="str">
        <f t="shared" si="48"/>
        <v>9601063</v>
      </c>
      <c r="M441" s="14">
        <f t="shared" si="49"/>
        <v>0</v>
      </c>
      <c r="N441" s="6">
        <f t="shared" si="50"/>
        <v>0</v>
      </c>
      <c r="O441" s="6">
        <f t="shared" si="51"/>
        <v>0</v>
      </c>
      <c r="P441" s="6">
        <f t="shared" si="52"/>
        <v>0</v>
      </c>
      <c r="Q441" s="6">
        <f t="shared" si="53"/>
        <v>1</v>
      </c>
      <c r="R441" s="6">
        <f t="shared" si="54"/>
        <v>0</v>
      </c>
      <c r="S441" s="11">
        <f t="shared" si="55"/>
        <v>0</v>
      </c>
    </row>
    <row r="442" spans="1:19" ht="12" customHeight="1" x14ac:dyDescent="0.25">
      <c r="A442" s="66">
        <v>8</v>
      </c>
      <c r="B442" s="66">
        <v>960</v>
      </c>
      <c r="C442" s="66">
        <v>1074</v>
      </c>
      <c r="D442" s="67">
        <v>0.2</v>
      </c>
      <c r="E442" s="68"/>
      <c r="F442" s="67">
        <v>0.41199999999999998</v>
      </c>
      <c r="G442" s="67">
        <v>0.11799999999999999</v>
      </c>
      <c r="H442" s="67">
        <v>9.4E-2</v>
      </c>
      <c r="I442" s="67">
        <v>0.14099999999999999</v>
      </c>
      <c r="J442" s="67">
        <v>1.2E-2</v>
      </c>
      <c r="K442" s="67">
        <v>0.97599999999999998</v>
      </c>
      <c r="L442" s="15" t="str">
        <f t="shared" si="48"/>
        <v>9601074</v>
      </c>
      <c r="M442" s="14">
        <f t="shared" si="49"/>
        <v>0.20491803278688525</v>
      </c>
      <c r="N442" s="6">
        <f t="shared" si="50"/>
        <v>0</v>
      </c>
      <c r="O442" s="6">
        <f t="shared" si="51"/>
        <v>0.42213114754098358</v>
      </c>
      <c r="P442" s="6">
        <f t="shared" si="52"/>
        <v>0.12090163934426229</v>
      </c>
      <c r="Q442" s="6">
        <f t="shared" si="53"/>
        <v>9.6311475409836061E-2</v>
      </c>
      <c r="R442" s="6">
        <f t="shared" si="54"/>
        <v>0.14446721311475408</v>
      </c>
      <c r="S442" s="11">
        <f t="shared" si="55"/>
        <v>1.2295081967213115E-2</v>
      </c>
    </row>
    <row r="443" spans="1:19" ht="12" customHeight="1" x14ac:dyDescent="0.25">
      <c r="A443" s="66">
        <v>8</v>
      </c>
      <c r="B443" s="66">
        <v>960</v>
      </c>
      <c r="C443" s="66">
        <v>3075</v>
      </c>
      <c r="D443" s="67">
        <v>1.2E-2</v>
      </c>
      <c r="E443" s="68"/>
      <c r="F443" s="68"/>
      <c r="G443" s="67">
        <v>1.2E-2</v>
      </c>
      <c r="H443" s="67">
        <v>3.5000000000000003E-2</v>
      </c>
      <c r="I443" s="68"/>
      <c r="J443" s="68"/>
      <c r="K443" s="67">
        <v>5.8999999999999997E-2</v>
      </c>
      <c r="L443" s="15" t="str">
        <f t="shared" si="48"/>
        <v>9603075</v>
      </c>
      <c r="M443" s="14">
        <f t="shared" si="49"/>
        <v>0.20338983050847459</v>
      </c>
      <c r="N443" s="6">
        <f t="shared" si="50"/>
        <v>0</v>
      </c>
      <c r="O443" s="6">
        <f t="shared" si="51"/>
        <v>0</v>
      </c>
      <c r="P443" s="6">
        <f t="shared" si="52"/>
        <v>0.20338983050847459</v>
      </c>
      <c r="Q443" s="6">
        <f t="shared" si="53"/>
        <v>0.59322033898305093</v>
      </c>
      <c r="R443" s="6">
        <f t="shared" si="54"/>
        <v>0</v>
      </c>
      <c r="S443" s="11">
        <f t="shared" si="55"/>
        <v>0</v>
      </c>
    </row>
    <row r="444" spans="1:19" ht="12" customHeight="1" x14ac:dyDescent="0.25">
      <c r="A444" s="66">
        <v>8</v>
      </c>
      <c r="B444" s="66">
        <v>960</v>
      </c>
      <c r="C444" s="66">
        <v>3595</v>
      </c>
      <c r="D444" s="67">
        <v>0.32900000000000001</v>
      </c>
      <c r="E444" s="67">
        <v>0.27</v>
      </c>
      <c r="F444" s="67">
        <v>0.35299999999999998</v>
      </c>
      <c r="G444" s="67">
        <v>0.376</v>
      </c>
      <c r="H444" s="67">
        <v>0.42299999999999999</v>
      </c>
      <c r="I444" s="67">
        <v>0.376</v>
      </c>
      <c r="J444" s="67">
        <v>0.45900000000000002</v>
      </c>
      <c r="K444" s="67">
        <v>2.5870000000000002</v>
      </c>
      <c r="L444" s="15" t="str">
        <f t="shared" si="48"/>
        <v>9603595</v>
      </c>
      <c r="M444" s="14">
        <f t="shared" si="49"/>
        <v>0.12717433320448396</v>
      </c>
      <c r="N444" s="6">
        <f t="shared" si="50"/>
        <v>0.10436799381523</v>
      </c>
      <c r="O444" s="6">
        <f t="shared" si="51"/>
        <v>0.13645148821028216</v>
      </c>
      <c r="P444" s="6">
        <f t="shared" si="52"/>
        <v>0.14534209509083879</v>
      </c>
      <c r="Q444" s="6">
        <f t="shared" si="53"/>
        <v>0.16350985697719364</v>
      </c>
      <c r="R444" s="6">
        <f t="shared" si="54"/>
        <v>0.14534209509083879</v>
      </c>
      <c r="S444" s="11">
        <f t="shared" si="55"/>
        <v>0.17742558948589099</v>
      </c>
    </row>
    <row r="445" spans="1:19" ht="12" customHeight="1" x14ac:dyDescent="0.25">
      <c r="A445" s="66">
        <v>8</v>
      </c>
      <c r="B445" s="66">
        <v>960</v>
      </c>
      <c r="C445" s="66">
        <v>4329</v>
      </c>
      <c r="D445" s="67">
        <v>0.34100000000000003</v>
      </c>
      <c r="E445" s="67">
        <v>4.7E-2</v>
      </c>
      <c r="F445" s="67">
        <v>0.29399999999999998</v>
      </c>
      <c r="G445" s="67">
        <v>4.7E-2</v>
      </c>
      <c r="H445" s="67">
        <v>0.36499999999999999</v>
      </c>
      <c r="I445" s="67">
        <v>2.4E-2</v>
      </c>
      <c r="J445" s="68"/>
      <c r="K445" s="67">
        <v>1.117</v>
      </c>
      <c r="L445" s="15" t="str">
        <f t="shared" si="48"/>
        <v>9604329</v>
      </c>
      <c r="M445" s="14">
        <f t="shared" si="49"/>
        <v>0.30528200537153088</v>
      </c>
      <c r="N445" s="6">
        <f t="shared" si="50"/>
        <v>4.2076991942703673E-2</v>
      </c>
      <c r="O445" s="6">
        <f t="shared" si="51"/>
        <v>0.26320501342882718</v>
      </c>
      <c r="P445" s="6">
        <f t="shared" si="52"/>
        <v>4.2076991942703673E-2</v>
      </c>
      <c r="Q445" s="6">
        <f t="shared" si="53"/>
        <v>0.32676812891674129</v>
      </c>
      <c r="R445" s="6">
        <f t="shared" si="54"/>
        <v>2.1486123545210387E-2</v>
      </c>
      <c r="S445" s="11">
        <f t="shared" si="55"/>
        <v>0</v>
      </c>
    </row>
    <row r="446" spans="1:19" ht="12" customHeight="1" x14ac:dyDescent="0.25">
      <c r="A446" s="66">
        <v>8</v>
      </c>
      <c r="B446" s="66">
        <v>960</v>
      </c>
      <c r="C446" s="66">
        <v>5440</v>
      </c>
      <c r="D446" s="67">
        <v>8.2000000000000003E-2</v>
      </c>
      <c r="E446" s="67">
        <v>0.106</v>
      </c>
      <c r="F446" s="67">
        <v>0.106</v>
      </c>
      <c r="G446" s="67">
        <v>0.36499999999999999</v>
      </c>
      <c r="H446" s="67">
        <v>0.2</v>
      </c>
      <c r="I446" s="67">
        <v>0.376</v>
      </c>
      <c r="J446" s="67">
        <v>4.7E-2</v>
      </c>
      <c r="K446" s="67">
        <v>1.282</v>
      </c>
      <c r="L446" s="15" t="str">
        <f t="shared" si="48"/>
        <v>9605440</v>
      </c>
      <c r="M446" s="14">
        <f t="shared" si="49"/>
        <v>6.3962558502340089E-2</v>
      </c>
      <c r="N446" s="6">
        <f t="shared" si="50"/>
        <v>8.2683307332293288E-2</v>
      </c>
      <c r="O446" s="6">
        <f t="shared" si="51"/>
        <v>8.2683307332293288E-2</v>
      </c>
      <c r="P446" s="6">
        <f t="shared" si="52"/>
        <v>0.28471138845553823</v>
      </c>
      <c r="Q446" s="6">
        <f t="shared" si="53"/>
        <v>0.15600624024960999</v>
      </c>
      <c r="R446" s="6">
        <f t="shared" si="54"/>
        <v>0.29329173166926675</v>
      </c>
      <c r="S446" s="11">
        <f t="shared" si="55"/>
        <v>3.6661466458658344E-2</v>
      </c>
    </row>
    <row r="447" spans="1:19" ht="12" customHeight="1" x14ac:dyDescent="0.25">
      <c r="A447" s="66">
        <v>8</v>
      </c>
      <c r="B447" s="66">
        <v>960</v>
      </c>
      <c r="C447" s="66">
        <v>5917</v>
      </c>
      <c r="D447" s="67">
        <v>3.3519999999999999</v>
      </c>
      <c r="E447" s="67">
        <v>1.5049999999999999</v>
      </c>
      <c r="F447" s="67">
        <v>1.552</v>
      </c>
      <c r="G447" s="67">
        <v>0.48199999999999998</v>
      </c>
      <c r="H447" s="67">
        <v>1.3169999999999999</v>
      </c>
      <c r="I447" s="67">
        <v>0.129</v>
      </c>
      <c r="J447" s="68"/>
      <c r="K447" s="67">
        <v>8.3379999999999992</v>
      </c>
      <c r="L447" s="15" t="str">
        <f t="shared" si="48"/>
        <v>9605917</v>
      </c>
      <c r="M447" s="14">
        <f t="shared" si="49"/>
        <v>0.40201487167186378</v>
      </c>
      <c r="N447" s="6">
        <f t="shared" si="50"/>
        <v>0.18049892060446152</v>
      </c>
      <c r="O447" s="6">
        <f t="shared" si="51"/>
        <v>0.1861357639721756</v>
      </c>
      <c r="P447" s="6">
        <f t="shared" si="52"/>
        <v>5.7807627728472061E-2</v>
      </c>
      <c r="Q447" s="6">
        <f t="shared" si="53"/>
        <v>0.15795154713360518</v>
      </c>
      <c r="R447" s="6">
        <f t="shared" si="54"/>
        <v>1.5471336051810988E-2</v>
      </c>
      <c r="S447" s="11">
        <f t="shared" si="55"/>
        <v>0</v>
      </c>
    </row>
    <row r="448" spans="1:19" ht="12" customHeight="1" x14ac:dyDescent="0.25">
      <c r="A448" s="66">
        <v>9</v>
      </c>
      <c r="B448" s="66">
        <v>2216</v>
      </c>
      <c r="C448" s="66">
        <v>1074</v>
      </c>
      <c r="D448" s="67">
        <v>0.66600000000000004</v>
      </c>
      <c r="E448" s="68"/>
      <c r="F448" s="67">
        <v>0.65500000000000003</v>
      </c>
      <c r="G448" s="67">
        <v>0.5</v>
      </c>
      <c r="H448" s="67">
        <v>0.47499999999999998</v>
      </c>
      <c r="I448" s="67">
        <v>0.749</v>
      </c>
      <c r="J448" s="67">
        <v>1.7999999999999999E-2</v>
      </c>
      <c r="K448" s="67">
        <v>3.0640000000000001</v>
      </c>
      <c r="L448" s="15" t="str">
        <f t="shared" si="48"/>
        <v>22161074</v>
      </c>
      <c r="M448" s="14">
        <f t="shared" si="49"/>
        <v>0.21736292428198434</v>
      </c>
      <c r="N448" s="6">
        <f t="shared" si="50"/>
        <v>0</v>
      </c>
      <c r="O448" s="6">
        <f t="shared" si="51"/>
        <v>0.21377284595300261</v>
      </c>
      <c r="P448" s="6">
        <f t="shared" si="52"/>
        <v>0.16318537859007834</v>
      </c>
      <c r="Q448" s="6">
        <f t="shared" si="53"/>
        <v>0.1550261096605744</v>
      </c>
      <c r="R448" s="6">
        <f t="shared" si="54"/>
        <v>0.24445169712793732</v>
      </c>
      <c r="S448" s="11">
        <f t="shared" si="55"/>
        <v>5.8746736292428197E-3</v>
      </c>
    </row>
    <row r="449" spans="1:19" ht="12" customHeight="1" x14ac:dyDescent="0.25">
      <c r="A449" s="66">
        <v>9</v>
      </c>
      <c r="B449" s="66">
        <v>2216</v>
      </c>
      <c r="C449" s="66">
        <v>1091</v>
      </c>
      <c r="D449" s="68"/>
      <c r="E449" s="67">
        <v>3.226</v>
      </c>
      <c r="F449" s="68"/>
      <c r="G449" s="67">
        <v>5.99</v>
      </c>
      <c r="H449" s="68"/>
      <c r="I449" s="68"/>
      <c r="J449" s="67">
        <v>3.6859999999999999</v>
      </c>
      <c r="K449" s="67">
        <v>12.901999999999999</v>
      </c>
      <c r="L449" s="15" t="str">
        <f t="shared" si="48"/>
        <v>22161091</v>
      </c>
      <c r="M449" s="14">
        <f t="shared" si="49"/>
        <v>0</v>
      </c>
      <c r="N449" s="6">
        <f t="shared" si="50"/>
        <v>0.25003875368159978</v>
      </c>
      <c r="O449" s="6">
        <f t="shared" si="51"/>
        <v>0</v>
      </c>
      <c r="P449" s="6">
        <f t="shared" si="52"/>
        <v>0.46426910556502871</v>
      </c>
      <c r="Q449" s="6">
        <f t="shared" si="53"/>
        <v>0</v>
      </c>
      <c r="R449" s="6">
        <f t="shared" si="54"/>
        <v>0</v>
      </c>
      <c r="S449" s="11">
        <f t="shared" si="55"/>
        <v>0.28569214075337157</v>
      </c>
    </row>
    <row r="450" spans="1:19" ht="12" customHeight="1" x14ac:dyDescent="0.25">
      <c r="A450" s="66">
        <v>9</v>
      </c>
      <c r="B450" s="66">
        <v>2216</v>
      </c>
      <c r="C450" s="66">
        <v>1110</v>
      </c>
      <c r="D450" s="68"/>
      <c r="E450" s="67">
        <v>0.64800000000000002</v>
      </c>
      <c r="F450" s="68"/>
      <c r="G450" s="67">
        <v>0.97199999999999998</v>
      </c>
      <c r="H450" s="68"/>
      <c r="I450" s="68"/>
      <c r="J450" s="67">
        <v>0.64800000000000002</v>
      </c>
      <c r="K450" s="67">
        <v>2.2679999999999998</v>
      </c>
      <c r="L450" s="15" t="str">
        <f t="shared" si="48"/>
        <v>22161110</v>
      </c>
      <c r="M450" s="14">
        <f t="shared" si="49"/>
        <v>0</v>
      </c>
      <c r="N450" s="6">
        <f t="shared" si="50"/>
        <v>0.28571428571428575</v>
      </c>
      <c r="O450" s="6">
        <f t="shared" si="51"/>
        <v>0</v>
      </c>
      <c r="P450" s="6">
        <f t="shared" si="52"/>
        <v>0.4285714285714286</v>
      </c>
      <c r="Q450" s="6">
        <f t="shared" si="53"/>
        <v>0</v>
      </c>
      <c r="R450" s="6">
        <f t="shared" si="54"/>
        <v>0</v>
      </c>
      <c r="S450" s="11">
        <f t="shared" si="55"/>
        <v>0.28571428571428575</v>
      </c>
    </row>
    <row r="451" spans="1:19" ht="12" customHeight="1" x14ac:dyDescent="0.25">
      <c r="A451" s="66">
        <v>9</v>
      </c>
      <c r="B451" s="66">
        <v>2216</v>
      </c>
      <c r="C451" s="66">
        <v>2882</v>
      </c>
      <c r="D451" s="67">
        <v>0.95399999999999996</v>
      </c>
      <c r="E451" s="67">
        <v>1.127</v>
      </c>
      <c r="F451" s="67">
        <v>0.53600000000000003</v>
      </c>
      <c r="G451" s="67">
        <v>0.39600000000000002</v>
      </c>
      <c r="H451" s="67">
        <v>0.20499999999999999</v>
      </c>
      <c r="I451" s="67">
        <v>1.7889999999999999</v>
      </c>
      <c r="J451" s="67">
        <v>1.66</v>
      </c>
      <c r="K451" s="67">
        <v>6.6669999999999998</v>
      </c>
      <c r="L451" s="15" t="str">
        <f t="shared" si="48"/>
        <v>22162882</v>
      </c>
      <c r="M451" s="14">
        <f t="shared" si="49"/>
        <v>0.14309284535773212</v>
      </c>
      <c r="N451" s="6">
        <f t="shared" si="50"/>
        <v>0.16904154792260387</v>
      </c>
      <c r="O451" s="6">
        <f t="shared" si="51"/>
        <v>8.0395980200989953E-2</v>
      </c>
      <c r="P451" s="6">
        <f t="shared" si="52"/>
        <v>5.9397030148492583E-2</v>
      </c>
      <c r="Q451" s="6">
        <f t="shared" si="53"/>
        <v>3.0748462576871156E-2</v>
      </c>
      <c r="R451" s="6">
        <f t="shared" si="54"/>
        <v>0.26833658317084147</v>
      </c>
      <c r="S451" s="11">
        <f t="shared" si="55"/>
        <v>0.24898755062246888</v>
      </c>
    </row>
    <row r="452" spans="1:19" ht="12" customHeight="1" x14ac:dyDescent="0.25">
      <c r="A452" s="66">
        <v>9</v>
      </c>
      <c r="B452" s="66">
        <v>2216</v>
      </c>
      <c r="C452" s="66">
        <v>3075</v>
      </c>
      <c r="D452" s="67">
        <v>1.7999999999999999E-2</v>
      </c>
      <c r="E452" s="67">
        <v>7.0000000000000001E-3</v>
      </c>
      <c r="F452" s="67">
        <v>1.7999999999999999E-2</v>
      </c>
      <c r="G452" s="67">
        <v>1.4E-2</v>
      </c>
      <c r="H452" s="67">
        <v>6.0999999999999999E-2</v>
      </c>
      <c r="I452" s="68"/>
      <c r="J452" s="68"/>
      <c r="K452" s="67">
        <v>0.11899999999999999</v>
      </c>
      <c r="L452" s="15" t="str">
        <f t="shared" ref="L452:L501" si="56">CONCATENATE(B452,C452)</f>
        <v>22163075</v>
      </c>
      <c r="M452" s="14">
        <f t="shared" ref="M452:M501" si="57">D452/K452</f>
        <v>0.15126050420168066</v>
      </c>
      <c r="N452" s="6">
        <f t="shared" ref="N452:N501" si="58">E452/K452</f>
        <v>5.8823529411764712E-2</v>
      </c>
      <c r="O452" s="6">
        <f t="shared" ref="O452:O501" si="59">F452/K452</f>
        <v>0.15126050420168066</v>
      </c>
      <c r="P452" s="6">
        <f t="shared" ref="P452:P501" si="60">G452/K452</f>
        <v>0.11764705882352942</v>
      </c>
      <c r="Q452" s="6">
        <f t="shared" ref="Q452:Q501" si="61">H452/K452</f>
        <v>0.51260504201680679</v>
      </c>
      <c r="R452" s="6">
        <f t="shared" ref="R452:R501" si="62">I452/K452</f>
        <v>0</v>
      </c>
      <c r="S452" s="11">
        <f t="shared" ref="S452:S501" si="63">J452/K452</f>
        <v>0</v>
      </c>
    </row>
    <row r="453" spans="1:19" ht="12" customHeight="1" x14ac:dyDescent="0.25">
      <c r="A453" s="66">
        <v>9</v>
      </c>
      <c r="B453" s="66">
        <v>2216</v>
      </c>
      <c r="C453" s="66">
        <v>3595</v>
      </c>
      <c r="D453" s="67">
        <v>0.23</v>
      </c>
      <c r="E453" s="67">
        <v>0.29199999999999998</v>
      </c>
      <c r="F453" s="67">
        <v>0.45700000000000002</v>
      </c>
      <c r="G453" s="67">
        <v>1.206</v>
      </c>
      <c r="H453" s="67">
        <v>0.20499999999999999</v>
      </c>
      <c r="I453" s="67">
        <v>0.41399999999999998</v>
      </c>
      <c r="J453" s="67">
        <v>0.52900000000000003</v>
      </c>
      <c r="K453" s="67">
        <v>3.3340000000000001</v>
      </c>
      <c r="L453" s="15" t="str">
        <f t="shared" si="56"/>
        <v>22163595</v>
      </c>
      <c r="M453" s="14">
        <f t="shared" si="57"/>
        <v>6.8986202759448112E-2</v>
      </c>
      <c r="N453" s="6">
        <f t="shared" si="58"/>
        <v>8.7582483503299335E-2</v>
      </c>
      <c r="O453" s="6">
        <f t="shared" si="59"/>
        <v>0.13707258548290341</v>
      </c>
      <c r="P453" s="6">
        <f t="shared" si="60"/>
        <v>0.36172765446910615</v>
      </c>
      <c r="Q453" s="6">
        <f t="shared" si="61"/>
        <v>6.1487702459508096E-2</v>
      </c>
      <c r="R453" s="6">
        <f t="shared" si="62"/>
        <v>0.12417516496700659</v>
      </c>
      <c r="S453" s="11">
        <f t="shared" si="63"/>
        <v>0.15866826634673065</v>
      </c>
    </row>
    <row r="454" spans="1:19" ht="12" customHeight="1" x14ac:dyDescent="0.25">
      <c r="A454" s="66">
        <v>9</v>
      </c>
      <c r="B454" s="66">
        <v>2216</v>
      </c>
      <c r="C454" s="66">
        <v>5440</v>
      </c>
      <c r="D454" s="67">
        <v>1.1659999999999999</v>
      </c>
      <c r="E454" s="67">
        <v>9.2270000000000003</v>
      </c>
      <c r="F454" s="67">
        <v>1.9039999999999999</v>
      </c>
      <c r="G454" s="67">
        <v>13.398999999999999</v>
      </c>
      <c r="H454" s="67">
        <v>3.6110000000000002</v>
      </c>
      <c r="I454" s="67">
        <v>4.4349999999999996</v>
      </c>
      <c r="J454" s="67">
        <v>8.3919999999999995</v>
      </c>
      <c r="K454" s="67">
        <v>42.134</v>
      </c>
      <c r="L454" s="15" t="str">
        <f t="shared" si="56"/>
        <v>22165440</v>
      </c>
      <c r="M454" s="14">
        <f t="shared" si="57"/>
        <v>2.7673612759291782E-2</v>
      </c>
      <c r="N454" s="6">
        <f t="shared" si="58"/>
        <v>0.21899178810461861</v>
      </c>
      <c r="O454" s="6">
        <f t="shared" si="59"/>
        <v>4.5189158399392415E-2</v>
      </c>
      <c r="P454" s="6">
        <f t="shared" si="60"/>
        <v>0.31800920871505195</v>
      </c>
      <c r="Q454" s="6">
        <f t="shared" si="61"/>
        <v>8.5702757867755261E-2</v>
      </c>
      <c r="R454" s="6">
        <f t="shared" si="62"/>
        <v>0.10525941045236625</v>
      </c>
      <c r="S454" s="11">
        <f t="shared" si="63"/>
        <v>0.19917406370152368</v>
      </c>
    </row>
    <row r="455" spans="1:19" ht="12" customHeight="1" x14ac:dyDescent="0.25">
      <c r="A455" s="66">
        <v>9</v>
      </c>
      <c r="B455" s="66">
        <v>2216</v>
      </c>
      <c r="C455" s="66">
        <v>5770</v>
      </c>
      <c r="D455" s="67">
        <v>8.0280000000000005</v>
      </c>
      <c r="E455" s="67">
        <v>8.9420000000000002</v>
      </c>
      <c r="F455" s="67">
        <v>9.4139999999999997</v>
      </c>
      <c r="G455" s="67">
        <v>8.2799999999999994</v>
      </c>
      <c r="H455" s="67">
        <v>15.131</v>
      </c>
      <c r="I455" s="67">
        <v>6.43</v>
      </c>
      <c r="J455" s="67">
        <v>12.118</v>
      </c>
      <c r="K455" s="67">
        <v>68.341999999999999</v>
      </c>
      <c r="L455" s="15" t="str">
        <f t="shared" si="56"/>
        <v>22165770</v>
      </c>
      <c r="M455" s="14">
        <f t="shared" si="57"/>
        <v>0.11746802844517282</v>
      </c>
      <c r="N455" s="6">
        <f t="shared" si="58"/>
        <v>0.1308419419976003</v>
      </c>
      <c r="O455" s="6">
        <f t="shared" si="59"/>
        <v>0.13774838313189547</v>
      </c>
      <c r="P455" s="6">
        <f t="shared" si="60"/>
        <v>0.12115536566094055</v>
      </c>
      <c r="Q455" s="6">
        <f t="shared" si="61"/>
        <v>0.22140118814199175</v>
      </c>
      <c r="R455" s="6">
        <f t="shared" si="62"/>
        <v>9.4085628164232826E-2</v>
      </c>
      <c r="S455" s="11">
        <f t="shared" si="63"/>
        <v>0.17731409674870505</v>
      </c>
    </row>
    <row r="456" spans="1:19" ht="12" customHeight="1" x14ac:dyDescent="0.25">
      <c r="A456" s="66">
        <v>9</v>
      </c>
      <c r="B456" s="66">
        <v>2216</v>
      </c>
      <c r="C456" s="66">
        <v>5917</v>
      </c>
      <c r="D456" s="67">
        <v>0.86399999999999999</v>
      </c>
      <c r="E456" s="67">
        <v>1.6519999999999999</v>
      </c>
      <c r="F456" s="67">
        <v>1.93</v>
      </c>
      <c r="G456" s="67">
        <v>1.39</v>
      </c>
      <c r="H456" s="67">
        <v>2.21</v>
      </c>
      <c r="I456" s="67">
        <v>0.89300000000000002</v>
      </c>
      <c r="J456" s="68"/>
      <c r="K456" s="67">
        <v>8.9390000000000001</v>
      </c>
      <c r="L456" s="15" t="str">
        <f t="shared" si="56"/>
        <v>22165917</v>
      </c>
      <c r="M456" s="14">
        <f t="shared" si="57"/>
        <v>9.665510683521647E-2</v>
      </c>
      <c r="N456" s="6">
        <f t="shared" si="58"/>
        <v>0.18480814408770554</v>
      </c>
      <c r="O456" s="6">
        <f t="shared" si="59"/>
        <v>0.21590781966662936</v>
      </c>
      <c r="P456" s="6">
        <f t="shared" si="60"/>
        <v>0.15549837789461907</v>
      </c>
      <c r="Q456" s="6">
        <f t="shared" si="61"/>
        <v>0.24723123391878285</v>
      </c>
      <c r="R456" s="6">
        <f t="shared" si="62"/>
        <v>9.989931759704665E-2</v>
      </c>
      <c r="S456" s="11">
        <f t="shared" si="63"/>
        <v>0</v>
      </c>
    </row>
    <row r="457" spans="1:19" ht="12" customHeight="1" x14ac:dyDescent="0.25">
      <c r="A457" s="66">
        <v>9</v>
      </c>
      <c r="B457" s="66">
        <v>2216</v>
      </c>
      <c r="C457" s="66">
        <v>6724</v>
      </c>
      <c r="D457" s="67">
        <v>3.5999999999999997E-2</v>
      </c>
      <c r="E457" s="67">
        <v>4.2999999999999997E-2</v>
      </c>
      <c r="F457" s="67">
        <v>5.3999999999999999E-2</v>
      </c>
      <c r="G457" s="67">
        <v>0.05</v>
      </c>
      <c r="H457" s="67">
        <v>1.0999999999999999E-2</v>
      </c>
      <c r="I457" s="67">
        <v>1.7999999999999999E-2</v>
      </c>
      <c r="J457" s="68"/>
      <c r="K457" s="67">
        <v>0.21199999999999999</v>
      </c>
      <c r="L457" s="15" t="str">
        <f t="shared" si="56"/>
        <v>22166724</v>
      </c>
      <c r="M457" s="14">
        <f t="shared" si="57"/>
        <v>0.16981132075471697</v>
      </c>
      <c r="N457" s="6">
        <f t="shared" si="58"/>
        <v>0.20283018867924527</v>
      </c>
      <c r="O457" s="6">
        <f t="shared" si="59"/>
        <v>0.25471698113207547</v>
      </c>
      <c r="P457" s="6">
        <f t="shared" si="60"/>
        <v>0.23584905660377362</v>
      </c>
      <c r="Q457" s="6">
        <f t="shared" si="61"/>
        <v>5.1886792452830184E-2</v>
      </c>
      <c r="R457" s="6">
        <f t="shared" si="62"/>
        <v>8.4905660377358486E-2</v>
      </c>
      <c r="S457" s="11">
        <f t="shared" si="63"/>
        <v>0</v>
      </c>
    </row>
    <row r="458" spans="1:19" ht="12" customHeight="1" x14ac:dyDescent="0.25">
      <c r="A458" s="66">
        <v>9</v>
      </c>
      <c r="B458" s="66">
        <v>2227</v>
      </c>
      <c r="C458" s="66">
        <v>1074</v>
      </c>
      <c r="D458" s="67">
        <v>1.8320000000000001</v>
      </c>
      <c r="E458" s="68"/>
      <c r="F458" s="67">
        <v>1.5549999999999999</v>
      </c>
      <c r="G458" s="67">
        <v>0.95</v>
      </c>
      <c r="H458" s="67">
        <v>1.022</v>
      </c>
      <c r="I458" s="67">
        <v>1.6020000000000001</v>
      </c>
      <c r="J458" s="67">
        <v>7.5999999999999998E-2</v>
      </c>
      <c r="K458" s="67">
        <v>7.0380000000000003</v>
      </c>
      <c r="L458" s="15" t="str">
        <f t="shared" si="56"/>
        <v>22271074</v>
      </c>
      <c r="M458" s="14">
        <f t="shared" si="57"/>
        <v>0.26030122193805061</v>
      </c>
      <c r="N458" s="6">
        <f t="shared" si="58"/>
        <v>0</v>
      </c>
      <c r="O458" s="6">
        <f t="shared" si="59"/>
        <v>0.22094344984370559</v>
      </c>
      <c r="P458" s="6">
        <f t="shared" si="60"/>
        <v>0.13498152884342141</v>
      </c>
      <c r="Q458" s="6">
        <f t="shared" si="61"/>
        <v>0.14521170787155441</v>
      </c>
      <c r="R458" s="6">
        <f t="shared" si="62"/>
        <v>0.22762148337595908</v>
      </c>
      <c r="S458" s="11">
        <f t="shared" si="63"/>
        <v>1.0798522307473713E-2</v>
      </c>
    </row>
    <row r="459" spans="1:19" ht="12" customHeight="1" x14ac:dyDescent="0.25">
      <c r="A459" s="66">
        <v>9</v>
      </c>
      <c r="B459" s="66">
        <v>2227</v>
      </c>
      <c r="C459" s="66">
        <v>1091</v>
      </c>
      <c r="D459" s="68"/>
      <c r="E459" s="67">
        <v>8.5250000000000004</v>
      </c>
      <c r="F459" s="68"/>
      <c r="G459" s="67">
        <v>9.2159999999999993</v>
      </c>
      <c r="H459" s="68"/>
      <c r="I459" s="68"/>
      <c r="J459" s="67">
        <v>11.981</v>
      </c>
      <c r="K459" s="67">
        <v>29.722000000000001</v>
      </c>
      <c r="L459" s="15" t="str">
        <f t="shared" si="56"/>
        <v>22271091</v>
      </c>
      <c r="M459" s="14">
        <f t="shared" si="57"/>
        <v>0</v>
      </c>
      <c r="N459" s="6">
        <f t="shared" si="58"/>
        <v>0.28682457438934122</v>
      </c>
      <c r="O459" s="6">
        <f t="shared" si="59"/>
        <v>0</v>
      </c>
      <c r="P459" s="6">
        <f t="shared" si="60"/>
        <v>0.31007334634277633</v>
      </c>
      <c r="Q459" s="6">
        <f t="shared" si="61"/>
        <v>0</v>
      </c>
      <c r="R459" s="6">
        <f t="shared" si="62"/>
        <v>0</v>
      </c>
      <c r="S459" s="11">
        <f t="shared" si="63"/>
        <v>0.40310207926788233</v>
      </c>
    </row>
    <row r="460" spans="1:19" ht="12" customHeight="1" x14ac:dyDescent="0.25">
      <c r="A460" s="66">
        <v>9</v>
      </c>
      <c r="B460" s="66">
        <v>2227</v>
      </c>
      <c r="C460" s="66">
        <v>1110</v>
      </c>
      <c r="D460" s="68"/>
      <c r="E460" s="67">
        <v>0.86399999999999999</v>
      </c>
      <c r="F460" s="68"/>
      <c r="G460" s="67">
        <v>1.044</v>
      </c>
      <c r="H460" s="68"/>
      <c r="I460" s="68"/>
      <c r="J460" s="67">
        <v>0.97199999999999998</v>
      </c>
      <c r="K460" s="67">
        <v>2.88</v>
      </c>
      <c r="L460" s="15" t="str">
        <f t="shared" si="56"/>
        <v>22271110</v>
      </c>
      <c r="M460" s="14">
        <f t="shared" si="57"/>
        <v>0</v>
      </c>
      <c r="N460" s="6">
        <f t="shared" si="58"/>
        <v>0.3</v>
      </c>
      <c r="O460" s="6">
        <f t="shared" si="59"/>
        <v>0</v>
      </c>
      <c r="P460" s="6">
        <f t="shared" si="60"/>
        <v>0.36250000000000004</v>
      </c>
      <c r="Q460" s="6">
        <f t="shared" si="61"/>
        <v>0</v>
      </c>
      <c r="R460" s="6">
        <f t="shared" si="62"/>
        <v>0</v>
      </c>
      <c r="S460" s="11">
        <f t="shared" si="63"/>
        <v>0.33750000000000002</v>
      </c>
    </row>
    <row r="461" spans="1:19" ht="12" customHeight="1" x14ac:dyDescent="0.25">
      <c r="A461" s="66">
        <v>9</v>
      </c>
      <c r="B461" s="66">
        <v>2227</v>
      </c>
      <c r="C461" s="66">
        <v>3075</v>
      </c>
      <c r="D461" s="67">
        <v>7.5999999999999998E-2</v>
      </c>
      <c r="E461" s="67">
        <v>1.4E-2</v>
      </c>
      <c r="F461" s="67">
        <v>0.04</v>
      </c>
      <c r="G461" s="67">
        <v>5.3999999999999999E-2</v>
      </c>
      <c r="H461" s="67">
        <v>0.108</v>
      </c>
      <c r="I461" s="68"/>
      <c r="J461" s="68"/>
      <c r="K461" s="67">
        <v>0.29199999999999998</v>
      </c>
      <c r="L461" s="15" t="str">
        <f t="shared" si="56"/>
        <v>22273075</v>
      </c>
      <c r="M461" s="14">
        <f t="shared" si="57"/>
        <v>0.26027397260273971</v>
      </c>
      <c r="N461" s="6">
        <f t="shared" si="58"/>
        <v>4.7945205479452059E-2</v>
      </c>
      <c r="O461" s="6">
        <f t="shared" si="59"/>
        <v>0.13698630136986303</v>
      </c>
      <c r="P461" s="6">
        <f t="shared" si="60"/>
        <v>0.18493150684931509</v>
      </c>
      <c r="Q461" s="6">
        <f t="shared" si="61"/>
        <v>0.36986301369863017</v>
      </c>
      <c r="R461" s="6">
        <f t="shared" si="62"/>
        <v>0</v>
      </c>
      <c r="S461" s="11">
        <f t="shared" si="63"/>
        <v>0</v>
      </c>
    </row>
    <row r="462" spans="1:19" ht="12" customHeight="1" x14ac:dyDescent="0.25">
      <c r="A462" s="66">
        <v>9</v>
      </c>
      <c r="B462" s="66">
        <v>2227</v>
      </c>
      <c r="C462" s="66">
        <v>3595</v>
      </c>
      <c r="D462" s="68"/>
      <c r="E462" s="67">
        <v>2.347</v>
      </c>
      <c r="F462" s="67">
        <v>2.585</v>
      </c>
      <c r="G462" s="67">
        <v>2.1240000000000001</v>
      </c>
      <c r="H462" s="67">
        <v>4.3339999999999996</v>
      </c>
      <c r="I462" s="67">
        <v>8.4819999999999993</v>
      </c>
      <c r="J462" s="68"/>
      <c r="K462" s="67">
        <v>19.872</v>
      </c>
      <c r="L462" s="15" t="str">
        <f t="shared" si="56"/>
        <v>22273595</v>
      </c>
      <c r="M462" s="14">
        <f t="shared" si="57"/>
        <v>0</v>
      </c>
      <c r="N462" s="6">
        <f t="shared" si="58"/>
        <v>0.11810587761674718</v>
      </c>
      <c r="O462" s="6">
        <f t="shared" si="59"/>
        <v>0.13008252818035426</v>
      </c>
      <c r="P462" s="6">
        <f t="shared" si="60"/>
        <v>0.1068840579710145</v>
      </c>
      <c r="Q462" s="6">
        <f t="shared" si="61"/>
        <v>0.21809581320450883</v>
      </c>
      <c r="R462" s="6">
        <f t="shared" si="62"/>
        <v>0.42683172302737515</v>
      </c>
      <c r="S462" s="11">
        <f t="shared" si="63"/>
        <v>0</v>
      </c>
    </row>
    <row r="463" spans="1:19" ht="12" customHeight="1" x14ac:dyDescent="0.25">
      <c r="A463" s="66">
        <v>9</v>
      </c>
      <c r="B463" s="66">
        <v>2227</v>
      </c>
      <c r="C463" s="66">
        <v>3873</v>
      </c>
      <c r="D463" s="67">
        <v>4.7E-2</v>
      </c>
      <c r="E463" s="67">
        <v>9.7000000000000003E-2</v>
      </c>
      <c r="F463" s="67">
        <v>7.1999999999999995E-2</v>
      </c>
      <c r="G463" s="67">
        <v>5.3999999999999999E-2</v>
      </c>
      <c r="H463" s="67">
        <v>4.2999999999999997E-2</v>
      </c>
      <c r="I463" s="67">
        <v>9.7000000000000003E-2</v>
      </c>
      <c r="J463" s="68"/>
      <c r="K463" s="67">
        <v>0.41</v>
      </c>
      <c r="L463" s="15" t="str">
        <f t="shared" si="56"/>
        <v>22273873</v>
      </c>
      <c r="M463" s="14">
        <f t="shared" si="57"/>
        <v>0.11463414634146342</v>
      </c>
      <c r="N463" s="6">
        <f t="shared" si="58"/>
        <v>0.23658536585365855</v>
      </c>
      <c r="O463" s="6">
        <f t="shared" si="59"/>
        <v>0.17560975609756097</v>
      </c>
      <c r="P463" s="6">
        <f t="shared" si="60"/>
        <v>0.13170731707317074</v>
      </c>
      <c r="Q463" s="6">
        <f t="shared" si="61"/>
        <v>0.1048780487804878</v>
      </c>
      <c r="R463" s="6">
        <f t="shared" si="62"/>
        <v>0.23658536585365855</v>
      </c>
      <c r="S463" s="11">
        <f t="shared" si="63"/>
        <v>0</v>
      </c>
    </row>
    <row r="464" spans="1:19" ht="12" customHeight="1" x14ac:dyDescent="0.25">
      <c r="A464" s="66">
        <v>9</v>
      </c>
      <c r="B464" s="66">
        <v>2227</v>
      </c>
      <c r="C464" s="66">
        <v>4329</v>
      </c>
      <c r="D464" s="68"/>
      <c r="E464" s="67">
        <v>3.5139999999999998</v>
      </c>
      <c r="F464" s="67">
        <v>3.5209999999999999</v>
      </c>
      <c r="G464" s="67">
        <v>2.5339999999999998</v>
      </c>
      <c r="H464" s="67">
        <v>1.958</v>
      </c>
      <c r="I464" s="67">
        <v>0.57599999999999996</v>
      </c>
      <c r="J464" s="67">
        <v>2.3330000000000002</v>
      </c>
      <c r="K464" s="67">
        <v>14.436</v>
      </c>
      <c r="L464" s="15" t="str">
        <f t="shared" si="56"/>
        <v>22274329</v>
      </c>
      <c r="M464" s="14">
        <f t="shared" si="57"/>
        <v>0</v>
      </c>
      <c r="N464" s="6">
        <f t="shared" si="58"/>
        <v>0.24341922970351898</v>
      </c>
      <c r="O464" s="6">
        <f t="shared" si="59"/>
        <v>0.24390412856747021</v>
      </c>
      <c r="P464" s="6">
        <f t="shared" si="60"/>
        <v>0.17553338875034635</v>
      </c>
      <c r="Q464" s="6">
        <f t="shared" si="61"/>
        <v>0.13563313937378776</v>
      </c>
      <c r="R464" s="6">
        <f t="shared" si="62"/>
        <v>3.9900249376558602E-2</v>
      </c>
      <c r="S464" s="11">
        <f t="shared" si="63"/>
        <v>0.16160986422831811</v>
      </c>
    </row>
    <row r="465" spans="1:19" ht="12" customHeight="1" x14ac:dyDescent="0.25">
      <c r="A465" s="66">
        <v>9</v>
      </c>
      <c r="B465" s="66">
        <v>2227</v>
      </c>
      <c r="C465" s="66">
        <v>5440</v>
      </c>
      <c r="D465" s="67">
        <v>3.226</v>
      </c>
      <c r="E465" s="67">
        <v>8.6110000000000007</v>
      </c>
      <c r="F465" s="67">
        <v>3.9460000000000002</v>
      </c>
      <c r="G465" s="67">
        <v>17.167999999999999</v>
      </c>
      <c r="H465" s="67">
        <v>9.3710000000000004</v>
      </c>
      <c r="I465" s="67">
        <v>8.2840000000000007</v>
      </c>
      <c r="J465" s="67">
        <v>9.4860000000000007</v>
      </c>
      <c r="K465" s="67">
        <v>60.091000000000001</v>
      </c>
      <c r="L465" s="15" t="str">
        <f t="shared" si="56"/>
        <v>22275440</v>
      </c>
      <c r="M465" s="14">
        <f t="shared" si="57"/>
        <v>5.3685244046529426E-2</v>
      </c>
      <c r="N465" s="6">
        <f t="shared" si="58"/>
        <v>0.14329932935048512</v>
      </c>
      <c r="O465" s="6">
        <f t="shared" si="59"/>
        <v>6.5667071608061109E-2</v>
      </c>
      <c r="P465" s="6">
        <f t="shared" si="60"/>
        <v>0.28570002163385533</v>
      </c>
      <c r="Q465" s="6">
        <f t="shared" si="61"/>
        <v>0.15594681399876853</v>
      </c>
      <c r="R465" s="6">
        <f t="shared" si="62"/>
        <v>0.13785758266628947</v>
      </c>
      <c r="S465" s="11">
        <f t="shared" si="63"/>
        <v>0.15786057812317986</v>
      </c>
    </row>
    <row r="466" spans="1:19" ht="12" customHeight="1" x14ac:dyDescent="0.25">
      <c r="A466" s="66">
        <v>9</v>
      </c>
      <c r="B466" s="66">
        <v>2227</v>
      </c>
      <c r="C466" s="66">
        <v>5770</v>
      </c>
      <c r="D466" s="67">
        <v>8.4459999999999997</v>
      </c>
      <c r="E466" s="67">
        <v>7.9059999999999997</v>
      </c>
      <c r="F466" s="67">
        <v>9.1120000000000001</v>
      </c>
      <c r="G466" s="67">
        <v>9.1579999999999995</v>
      </c>
      <c r="H466" s="67">
        <v>12.557</v>
      </c>
      <c r="I466" s="67">
        <v>8.1430000000000007</v>
      </c>
      <c r="J466" s="67">
        <v>12.956</v>
      </c>
      <c r="K466" s="67">
        <v>68.278000000000006</v>
      </c>
      <c r="L466" s="15" t="str">
        <f t="shared" si="56"/>
        <v>22275770</v>
      </c>
      <c r="M466" s="14">
        <f t="shared" si="57"/>
        <v>0.12370016696446877</v>
      </c>
      <c r="N466" s="6">
        <f t="shared" si="58"/>
        <v>0.11579132370602535</v>
      </c>
      <c r="O466" s="6">
        <f t="shared" si="59"/>
        <v>0.13345440698321567</v>
      </c>
      <c r="P466" s="6">
        <f t="shared" si="60"/>
        <v>0.13412812326078677</v>
      </c>
      <c r="Q466" s="6">
        <f t="shared" si="61"/>
        <v>0.18390989777087788</v>
      </c>
      <c r="R466" s="6">
        <f t="shared" si="62"/>
        <v>0.11926242713611998</v>
      </c>
      <c r="S466" s="11">
        <f t="shared" si="63"/>
        <v>0.18975365417850551</v>
      </c>
    </row>
    <row r="467" spans="1:19" ht="12" customHeight="1" x14ac:dyDescent="0.25">
      <c r="A467" s="66">
        <v>9</v>
      </c>
      <c r="B467" s="66">
        <v>2227</v>
      </c>
      <c r="C467" s="66">
        <v>5917</v>
      </c>
      <c r="D467" s="67">
        <v>4.5579999999999998</v>
      </c>
      <c r="E467" s="67">
        <v>2.9660000000000002</v>
      </c>
      <c r="F467" s="67">
        <v>6.1159999999999997</v>
      </c>
      <c r="G467" s="67">
        <v>2.347</v>
      </c>
      <c r="H467" s="67">
        <v>5.9329999999999998</v>
      </c>
      <c r="I467" s="67">
        <v>4.3310000000000004</v>
      </c>
      <c r="J467" s="68"/>
      <c r="K467" s="67">
        <v>26.251000000000001</v>
      </c>
      <c r="L467" s="15" t="str">
        <f t="shared" si="56"/>
        <v>22275917</v>
      </c>
      <c r="M467" s="14">
        <f t="shared" si="57"/>
        <v>0.17363148070549692</v>
      </c>
      <c r="N467" s="6">
        <f t="shared" si="58"/>
        <v>0.11298617195535408</v>
      </c>
      <c r="O467" s="6">
        <f t="shared" si="59"/>
        <v>0.23298160070092566</v>
      </c>
      <c r="P467" s="6">
        <f t="shared" si="60"/>
        <v>8.9406117862176671E-2</v>
      </c>
      <c r="Q467" s="6">
        <f t="shared" si="61"/>
        <v>0.2260104376976115</v>
      </c>
      <c r="R467" s="6">
        <f t="shared" si="62"/>
        <v>0.16498419107843512</v>
      </c>
      <c r="S467" s="11">
        <f t="shared" si="63"/>
        <v>0</v>
      </c>
    </row>
    <row r="468" spans="1:19" ht="12" customHeight="1" x14ac:dyDescent="0.25">
      <c r="A468" s="66">
        <v>9</v>
      </c>
      <c r="B468" s="66">
        <v>2227</v>
      </c>
      <c r="C468" s="66">
        <v>6724</v>
      </c>
      <c r="D468" s="67">
        <v>0.10100000000000001</v>
      </c>
      <c r="E468" s="67">
        <v>0.18</v>
      </c>
      <c r="F468" s="67">
        <v>0.158</v>
      </c>
      <c r="G468" s="67">
        <v>0.29499999999999998</v>
      </c>
      <c r="H468" s="67">
        <v>7.0000000000000001E-3</v>
      </c>
      <c r="I468" s="67">
        <v>5.8000000000000003E-2</v>
      </c>
      <c r="J468" s="67">
        <v>0.85</v>
      </c>
      <c r="K468" s="67">
        <v>1.649</v>
      </c>
      <c r="L468" s="15" t="str">
        <f t="shared" si="56"/>
        <v>22276724</v>
      </c>
      <c r="M468" s="14">
        <f t="shared" si="57"/>
        <v>6.1249241964827172E-2</v>
      </c>
      <c r="N468" s="6">
        <f t="shared" si="58"/>
        <v>0.1091570648878108</v>
      </c>
      <c r="O468" s="6">
        <f t="shared" si="59"/>
        <v>9.5815645845967259E-2</v>
      </c>
      <c r="P468" s="6">
        <f t="shared" si="60"/>
        <v>0.17889630078835655</v>
      </c>
      <c r="Q468" s="6">
        <f t="shared" si="61"/>
        <v>4.2449969678593083E-3</v>
      </c>
      <c r="R468" s="6">
        <f t="shared" si="62"/>
        <v>3.51728320194057E-2</v>
      </c>
      <c r="S468" s="11">
        <f t="shared" si="63"/>
        <v>0.51546391752577314</v>
      </c>
    </row>
    <row r="469" spans="1:19" ht="12" customHeight="1" x14ac:dyDescent="0.25">
      <c r="A469" s="66">
        <v>9</v>
      </c>
      <c r="B469" s="66">
        <v>2227</v>
      </c>
      <c r="C469" s="66">
        <v>5440</v>
      </c>
      <c r="D469" s="67">
        <v>4.7050000000000001</v>
      </c>
      <c r="E469" s="67">
        <v>13.266</v>
      </c>
      <c r="F469" s="67">
        <v>2.6749999999999998</v>
      </c>
      <c r="G469" s="67">
        <v>4.4320000000000004</v>
      </c>
      <c r="H469" s="68"/>
      <c r="I469" s="67">
        <v>1.2130000000000001</v>
      </c>
      <c r="J469" s="67">
        <v>6.2859999999999996</v>
      </c>
      <c r="K469" s="67">
        <v>32.576000000000001</v>
      </c>
      <c r="L469" s="15" t="str">
        <f t="shared" si="56"/>
        <v>22275440</v>
      </c>
      <c r="M469" s="14">
        <f t="shared" si="57"/>
        <v>0.14443148330058939</v>
      </c>
      <c r="N469" s="6">
        <f t="shared" si="58"/>
        <v>0.40723231827111983</v>
      </c>
      <c r="O469" s="6">
        <f t="shared" si="59"/>
        <v>8.2115667976424361E-2</v>
      </c>
      <c r="P469" s="6">
        <f t="shared" si="60"/>
        <v>0.13605108055009824</v>
      </c>
      <c r="Q469" s="6">
        <f t="shared" si="61"/>
        <v>0</v>
      </c>
      <c r="R469" s="6">
        <f t="shared" si="62"/>
        <v>3.7236001964636542E-2</v>
      </c>
      <c r="S469" s="11">
        <f t="shared" si="63"/>
        <v>0.19296414538310411</v>
      </c>
    </row>
    <row r="470" spans="1:19" ht="12" customHeight="1" x14ac:dyDescent="0.25">
      <c r="A470" s="66">
        <v>9</v>
      </c>
      <c r="B470" s="66">
        <v>2228</v>
      </c>
      <c r="C470" s="66">
        <v>1074</v>
      </c>
      <c r="D470" s="67">
        <v>1.292</v>
      </c>
      <c r="E470" s="68"/>
      <c r="F470" s="67">
        <v>1.2709999999999999</v>
      </c>
      <c r="G470" s="67">
        <v>0.73099999999999998</v>
      </c>
      <c r="H470" s="67">
        <v>0.89300000000000002</v>
      </c>
      <c r="I470" s="67">
        <v>1.8360000000000001</v>
      </c>
      <c r="J470" s="67">
        <v>7.0000000000000001E-3</v>
      </c>
      <c r="K470" s="67">
        <v>6.03</v>
      </c>
      <c r="L470" s="15" t="str">
        <f t="shared" si="56"/>
        <v>22281074</v>
      </c>
      <c r="M470" s="14">
        <f t="shared" si="57"/>
        <v>0.21426202321724711</v>
      </c>
      <c r="N470" s="6">
        <f t="shared" si="58"/>
        <v>0</v>
      </c>
      <c r="O470" s="6">
        <f t="shared" si="59"/>
        <v>0.21077943615257047</v>
      </c>
      <c r="P470" s="6">
        <f t="shared" si="60"/>
        <v>0.12122719734660033</v>
      </c>
      <c r="Q470" s="6">
        <f t="shared" si="61"/>
        <v>0.14809286898839139</v>
      </c>
      <c r="R470" s="6">
        <f t="shared" si="62"/>
        <v>0.30447761194029849</v>
      </c>
      <c r="S470" s="11">
        <f t="shared" si="63"/>
        <v>1.1608623548922056E-3</v>
      </c>
    </row>
    <row r="471" spans="1:19" ht="12" customHeight="1" x14ac:dyDescent="0.25">
      <c r="A471" s="66">
        <v>9</v>
      </c>
      <c r="B471" s="66">
        <v>2228</v>
      </c>
      <c r="C471" s="66">
        <v>1091</v>
      </c>
      <c r="D471" s="68"/>
      <c r="E471" s="67">
        <v>4.3780000000000001</v>
      </c>
      <c r="F471" s="68"/>
      <c r="G471" s="67">
        <v>2.0739999999999998</v>
      </c>
      <c r="H471" s="68"/>
      <c r="I471" s="68"/>
      <c r="J471" s="67">
        <v>2.3039999999999998</v>
      </c>
      <c r="K471" s="67">
        <v>8.7550000000000008</v>
      </c>
      <c r="L471" s="15" t="str">
        <f t="shared" si="56"/>
        <v>22281091</v>
      </c>
      <c r="M471" s="14">
        <f t="shared" si="57"/>
        <v>0</v>
      </c>
      <c r="N471" s="6">
        <f t="shared" si="58"/>
        <v>0.50005711022272981</v>
      </c>
      <c r="O471" s="6">
        <f t="shared" si="59"/>
        <v>0</v>
      </c>
      <c r="P471" s="6">
        <f t="shared" si="60"/>
        <v>0.23689320388349511</v>
      </c>
      <c r="Q471" s="6">
        <f t="shared" si="61"/>
        <v>0</v>
      </c>
      <c r="R471" s="6">
        <f t="shared" si="62"/>
        <v>0</v>
      </c>
      <c r="S471" s="11">
        <f t="shared" si="63"/>
        <v>0.2631639063392347</v>
      </c>
    </row>
    <row r="472" spans="1:19" ht="12" customHeight="1" x14ac:dyDescent="0.25">
      <c r="A472" s="66">
        <v>9</v>
      </c>
      <c r="B472" s="66">
        <v>2228</v>
      </c>
      <c r="C472" s="66">
        <v>1110</v>
      </c>
      <c r="D472" s="68"/>
      <c r="E472" s="67">
        <v>0.54</v>
      </c>
      <c r="F472" s="68"/>
      <c r="G472" s="67">
        <v>0.64800000000000002</v>
      </c>
      <c r="H472" s="68"/>
      <c r="I472" s="68"/>
      <c r="J472" s="67">
        <v>0.54</v>
      </c>
      <c r="K472" s="67">
        <v>1.728</v>
      </c>
      <c r="L472" s="15" t="str">
        <f t="shared" si="56"/>
        <v>22281110</v>
      </c>
      <c r="M472" s="14">
        <f t="shared" si="57"/>
        <v>0</v>
      </c>
      <c r="N472" s="6">
        <f t="shared" si="58"/>
        <v>0.3125</v>
      </c>
      <c r="O472" s="6">
        <f t="shared" si="59"/>
        <v>0</v>
      </c>
      <c r="P472" s="6">
        <f t="shared" si="60"/>
        <v>0.375</v>
      </c>
      <c r="Q472" s="6">
        <f t="shared" si="61"/>
        <v>0</v>
      </c>
      <c r="R472" s="6">
        <f t="shared" si="62"/>
        <v>0</v>
      </c>
      <c r="S472" s="11">
        <f t="shared" si="63"/>
        <v>0.3125</v>
      </c>
    </row>
    <row r="473" spans="1:19" ht="12" customHeight="1" x14ac:dyDescent="0.25">
      <c r="A473" s="66">
        <v>9</v>
      </c>
      <c r="B473" s="66">
        <v>2228</v>
      </c>
      <c r="C473" s="66">
        <v>3075</v>
      </c>
      <c r="D473" s="67">
        <v>4.7E-2</v>
      </c>
      <c r="E473" s="67">
        <v>7.0000000000000001E-3</v>
      </c>
      <c r="F473" s="67">
        <v>1.4E-2</v>
      </c>
      <c r="G473" s="67">
        <v>2.1999999999999999E-2</v>
      </c>
      <c r="H473" s="67">
        <v>0.05</v>
      </c>
      <c r="I473" s="68"/>
      <c r="J473" s="68"/>
      <c r="K473" s="67">
        <v>0.14000000000000001</v>
      </c>
      <c r="L473" s="15" t="str">
        <f t="shared" si="56"/>
        <v>22283075</v>
      </c>
      <c r="M473" s="14">
        <f t="shared" si="57"/>
        <v>0.33571428571428569</v>
      </c>
      <c r="N473" s="6">
        <f t="shared" si="58"/>
        <v>4.9999999999999996E-2</v>
      </c>
      <c r="O473" s="6">
        <f t="shared" si="59"/>
        <v>9.9999999999999992E-2</v>
      </c>
      <c r="P473" s="6">
        <f t="shared" si="60"/>
        <v>0.15714285714285711</v>
      </c>
      <c r="Q473" s="6">
        <f t="shared" si="61"/>
        <v>0.35714285714285715</v>
      </c>
      <c r="R473" s="6">
        <f t="shared" si="62"/>
        <v>0</v>
      </c>
      <c r="S473" s="11">
        <f t="shared" si="63"/>
        <v>0</v>
      </c>
    </row>
    <row r="474" spans="1:19" ht="12" customHeight="1" x14ac:dyDescent="0.25">
      <c r="A474" s="66">
        <v>9</v>
      </c>
      <c r="B474" s="66">
        <v>2228</v>
      </c>
      <c r="C474" s="66">
        <v>3595</v>
      </c>
      <c r="D474" s="68"/>
      <c r="E474" s="67">
        <v>0.82099999999999995</v>
      </c>
      <c r="F474" s="67">
        <v>0.96099999999999997</v>
      </c>
      <c r="G474" s="67">
        <v>2.5779999999999998</v>
      </c>
      <c r="H474" s="67">
        <v>0.504</v>
      </c>
      <c r="I474" s="67">
        <v>1.879</v>
      </c>
      <c r="J474" s="68"/>
      <c r="K474" s="67">
        <v>6.7430000000000003</v>
      </c>
      <c r="L474" s="15" t="str">
        <f t="shared" si="56"/>
        <v>22283595</v>
      </c>
      <c r="M474" s="14">
        <f t="shared" si="57"/>
        <v>0</v>
      </c>
      <c r="N474" s="6">
        <f t="shared" si="58"/>
        <v>0.12175589500222452</v>
      </c>
      <c r="O474" s="6">
        <f t="shared" si="59"/>
        <v>0.14251816698798753</v>
      </c>
      <c r="P474" s="6">
        <f t="shared" si="60"/>
        <v>0.38232240842355031</v>
      </c>
      <c r="Q474" s="6">
        <f t="shared" si="61"/>
        <v>7.4744179148746842E-2</v>
      </c>
      <c r="R474" s="6">
        <f t="shared" si="62"/>
        <v>0.27865935043749074</v>
      </c>
      <c r="S474" s="11">
        <f t="shared" si="63"/>
        <v>0</v>
      </c>
    </row>
    <row r="475" spans="1:19" ht="12" customHeight="1" x14ac:dyDescent="0.25">
      <c r="A475" s="66">
        <v>9</v>
      </c>
      <c r="B475" s="66">
        <v>2228</v>
      </c>
      <c r="C475" s="66">
        <v>3873</v>
      </c>
      <c r="D475" s="67">
        <v>0.126</v>
      </c>
      <c r="E475" s="67">
        <v>0.122</v>
      </c>
      <c r="F475" s="67">
        <v>0.13700000000000001</v>
      </c>
      <c r="G475" s="67">
        <v>5.8000000000000003E-2</v>
      </c>
      <c r="H475" s="67">
        <v>0.13</v>
      </c>
      <c r="I475" s="67">
        <v>0.27400000000000002</v>
      </c>
      <c r="J475" s="68"/>
      <c r="K475" s="67">
        <v>0.84599999999999997</v>
      </c>
      <c r="L475" s="15" t="str">
        <f t="shared" si="56"/>
        <v>22283873</v>
      </c>
      <c r="M475" s="14">
        <f t="shared" si="57"/>
        <v>0.14893617021276595</v>
      </c>
      <c r="N475" s="6">
        <f t="shared" si="58"/>
        <v>0.14420803782505912</v>
      </c>
      <c r="O475" s="6">
        <f t="shared" si="59"/>
        <v>0.16193853427895982</v>
      </c>
      <c r="P475" s="6">
        <f t="shared" si="60"/>
        <v>6.8557919621749411E-2</v>
      </c>
      <c r="Q475" s="6">
        <f t="shared" si="61"/>
        <v>0.15366430260047281</v>
      </c>
      <c r="R475" s="6">
        <f t="shared" si="62"/>
        <v>0.32387706855791965</v>
      </c>
      <c r="S475" s="11">
        <f t="shared" si="63"/>
        <v>0</v>
      </c>
    </row>
    <row r="476" spans="1:19" ht="12" customHeight="1" x14ac:dyDescent="0.25">
      <c r="A476" s="66">
        <v>9</v>
      </c>
      <c r="B476" s="66">
        <v>2228</v>
      </c>
      <c r="C476" s="66">
        <v>5440</v>
      </c>
      <c r="D476" s="67">
        <v>6.4619999999999997</v>
      </c>
      <c r="E476" s="67">
        <v>8.532</v>
      </c>
      <c r="F476" s="67">
        <v>3.3439999999999999</v>
      </c>
      <c r="G476" s="67">
        <v>10.512</v>
      </c>
      <c r="H476" s="67">
        <v>4.28</v>
      </c>
      <c r="I476" s="67">
        <v>4.5220000000000002</v>
      </c>
      <c r="J476" s="67">
        <v>7.8259999999999996</v>
      </c>
      <c r="K476" s="67">
        <v>45.478999999999999</v>
      </c>
      <c r="L476" s="15" t="str">
        <f t="shared" si="56"/>
        <v>22285440</v>
      </c>
      <c r="M476" s="14">
        <f t="shared" si="57"/>
        <v>0.14208755689439082</v>
      </c>
      <c r="N476" s="6">
        <f t="shared" si="58"/>
        <v>0.18760306954858286</v>
      </c>
      <c r="O476" s="6">
        <f t="shared" si="59"/>
        <v>7.3528441698366281E-2</v>
      </c>
      <c r="P476" s="6">
        <f t="shared" si="60"/>
        <v>0.23113964686998395</v>
      </c>
      <c r="Q476" s="6">
        <f t="shared" si="61"/>
        <v>9.4109369159392248E-2</v>
      </c>
      <c r="R476" s="6">
        <f t="shared" si="62"/>
        <v>9.9430506387563497E-2</v>
      </c>
      <c r="S476" s="11">
        <f t="shared" si="63"/>
        <v>0.172079421271356</v>
      </c>
    </row>
    <row r="477" spans="1:19" ht="12" customHeight="1" x14ac:dyDescent="0.25">
      <c r="A477" s="66">
        <v>9</v>
      </c>
      <c r="B477" s="66">
        <v>2228</v>
      </c>
      <c r="C477" s="66">
        <v>5770</v>
      </c>
      <c r="D477" s="67">
        <v>5.6479999999999997</v>
      </c>
      <c r="E477" s="67">
        <v>2.4079999999999999</v>
      </c>
      <c r="F477" s="67">
        <v>2.9049999999999998</v>
      </c>
      <c r="G477" s="67">
        <v>9.3379999999999992</v>
      </c>
      <c r="H477" s="67">
        <v>1.498</v>
      </c>
      <c r="I477" s="67">
        <v>1.4830000000000001</v>
      </c>
      <c r="J477" s="67">
        <v>1.9370000000000001</v>
      </c>
      <c r="K477" s="67">
        <v>25.218</v>
      </c>
      <c r="L477" s="15" t="str">
        <f t="shared" si="56"/>
        <v>22285770</v>
      </c>
      <c r="M477" s="14">
        <f t="shared" si="57"/>
        <v>0.22396700769291775</v>
      </c>
      <c r="N477" s="6">
        <f t="shared" si="58"/>
        <v>9.5487350305337448E-2</v>
      </c>
      <c r="O477" s="6">
        <f t="shared" si="59"/>
        <v>0.11519549528114838</v>
      </c>
      <c r="P477" s="6">
        <f t="shared" si="60"/>
        <v>0.3702910619398842</v>
      </c>
      <c r="Q477" s="6">
        <f t="shared" si="61"/>
        <v>5.940201443413435E-2</v>
      </c>
      <c r="R477" s="6">
        <f t="shared" si="62"/>
        <v>5.8807201205488151E-2</v>
      </c>
      <c r="S477" s="11">
        <f t="shared" si="63"/>
        <v>7.6810214925846623E-2</v>
      </c>
    </row>
    <row r="478" spans="1:19" ht="12" customHeight="1" x14ac:dyDescent="0.25">
      <c r="A478" s="66">
        <v>9</v>
      </c>
      <c r="B478" s="66">
        <v>2228</v>
      </c>
      <c r="C478" s="66">
        <v>5917</v>
      </c>
      <c r="D478" s="67">
        <v>4.0540000000000003</v>
      </c>
      <c r="E478" s="67">
        <v>1.966</v>
      </c>
      <c r="F478" s="67">
        <v>3.1139999999999999</v>
      </c>
      <c r="G478" s="67">
        <v>1.2350000000000001</v>
      </c>
      <c r="H478" s="67">
        <v>2.9630000000000001</v>
      </c>
      <c r="I478" s="67">
        <v>2.6139999999999999</v>
      </c>
      <c r="J478" s="68"/>
      <c r="K478" s="67">
        <v>15.944000000000001</v>
      </c>
      <c r="L478" s="15" t="str">
        <f t="shared" si="56"/>
        <v>22285917</v>
      </c>
      <c r="M478" s="14">
        <f t="shared" si="57"/>
        <v>0.25426492724535876</v>
      </c>
      <c r="N478" s="6">
        <f t="shared" si="58"/>
        <v>0.12330657300551931</v>
      </c>
      <c r="O478" s="6">
        <f t="shared" si="59"/>
        <v>0.19530858003010534</v>
      </c>
      <c r="P478" s="6">
        <f t="shared" si="60"/>
        <v>7.7458605117912693E-2</v>
      </c>
      <c r="Q478" s="6">
        <f t="shared" si="61"/>
        <v>0.18583793276467636</v>
      </c>
      <c r="R478" s="6">
        <f t="shared" si="62"/>
        <v>0.16394882087305568</v>
      </c>
      <c r="S478" s="11">
        <f t="shared" si="63"/>
        <v>0</v>
      </c>
    </row>
    <row r="479" spans="1:19" ht="12" customHeight="1" x14ac:dyDescent="0.25">
      <c r="A479" s="66">
        <v>9</v>
      </c>
      <c r="B479" s="66">
        <v>2228</v>
      </c>
      <c r="C479" s="66">
        <v>6724</v>
      </c>
      <c r="D479" s="67">
        <v>4.7E-2</v>
      </c>
      <c r="E479" s="67">
        <v>9.4E-2</v>
      </c>
      <c r="F479" s="67">
        <v>4.0000000000000001E-3</v>
      </c>
      <c r="G479" s="67">
        <v>0.10100000000000001</v>
      </c>
      <c r="H479" s="67">
        <v>3.2000000000000001E-2</v>
      </c>
      <c r="I479" s="67">
        <v>3.2000000000000001E-2</v>
      </c>
      <c r="J479" s="68"/>
      <c r="K479" s="67">
        <v>0.31</v>
      </c>
      <c r="L479" s="15" t="str">
        <f t="shared" si="56"/>
        <v>22286724</v>
      </c>
      <c r="M479" s="14">
        <f t="shared" si="57"/>
        <v>0.15161290322580645</v>
      </c>
      <c r="N479" s="6">
        <f t="shared" si="58"/>
        <v>0.3032258064516129</v>
      </c>
      <c r="O479" s="6">
        <f t="shared" si="59"/>
        <v>1.2903225806451613E-2</v>
      </c>
      <c r="P479" s="6">
        <f t="shared" si="60"/>
        <v>0.32580645161290323</v>
      </c>
      <c r="Q479" s="6">
        <f t="shared" si="61"/>
        <v>0.1032258064516129</v>
      </c>
      <c r="R479" s="6">
        <f t="shared" si="62"/>
        <v>0.1032258064516129</v>
      </c>
      <c r="S479" s="11">
        <f t="shared" si="63"/>
        <v>0</v>
      </c>
    </row>
    <row r="480" spans="1:19" ht="12" customHeight="1" x14ac:dyDescent="0.25">
      <c r="A480" s="66">
        <v>9</v>
      </c>
      <c r="B480" s="66">
        <v>2292</v>
      </c>
      <c r="C480" s="66">
        <v>1074</v>
      </c>
      <c r="D480" s="67">
        <v>0.22</v>
      </c>
      <c r="E480" s="68"/>
      <c r="F480" s="67">
        <v>9.7000000000000003E-2</v>
      </c>
      <c r="G480" s="67">
        <v>0.10100000000000001</v>
      </c>
      <c r="H480" s="67">
        <v>8.3000000000000004E-2</v>
      </c>
      <c r="I480" s="67">
        <v>0.13700000000000001</v>
      </c>
      <c r="J480" s="67">
        <v>7.0000000000000001E-3</v>
      </c>
      <c r="K480" s="67">
        <v>0.64400000000000002</v>
      </c>
      <c r="L480" s="15" t="str">
        <f t="shared" si="56"/>
        <v>22921074</v>
      </c>
      <c r="M480" s="14">
        <f t="shared" si="57"/>
        <v>0.34161490683229812</v>
      </c>
      <c r="N480" s="6">
        <f t="shared" si="58"/>
        <v>0</v>
      </c>
      <c r="O480" s="6">
        <f t="shared" si="59"/>
        <v>0.15062111801242237</v>
      </c>
      <c r="P480" s="6">
        <f t="shared" si="60"/>
        <v>0.15683229813664598</v>
      </c>
      <c r="Q480" s="6">
        <f t="shared" si="61"/>
        <v>0.12888198757763975</v>
      </c>
      <c r="R480" s="6">
        <f t="shared" si="62"/>
        <v>0.2127329192546584</v>
      </c>
      <c r="S480" s="11">
        <f t="shared" si="63"/>
        <v>1.0869565217391304E-2</v>
      </c>
    </row>
    <row r="481" spans="1:19" ht="12" customHeight="1" x14ac:dyDescent="0.25">
      <c r="A481" s="66">
        <v>9</v>
      </c>
      <c r="B481" s="66">
        <v>2292</v>
      </c>
      <c r="C481" s="66">
        <v>3075</v>
      </c>
      <c r="D481" s="67">
        <v>7.0000000000000001E-3</v>
      </c>
      <c r="E481" s="67">
        <v>4.0000000000000001E-3</v>
      </c>
      <c r="F481" s="67">
        <v>1.0999999999999999E-2</v>
      </c>
      <c r="G481" s="67">
        <v>2.5000000000000001E-2</v>
      </c>
      <c r="H481" s="67">
        <v>4.7E-2</v>
      </c>
      <c r="I481" s="68"/>
      <c r="J481" s="68"/>
      <c r="K481" s="67">
        <v>9.4E-2</v>
      </c>
      <c r="L481" s="15" t="str">
        <f t="shared" si="56"/>
        <v>22923075</v>
      </c>
      <c r="M481" s="14">
        <f t="shared" si="57"/>
        <v>7.4468085106382975E-2</v>
      </c>
      <c r="N481" s="6">
        <f t="shared" si="58"/>
        <v>4.2553191489361701E-2</v>
      </c>
      <c r="O481" s="6">
        <f t="shared" si="59"/>
        <v>0.11702127659574467</v>
      </c>
      <c r="P481" s="6">
        <f t="shared" si="60"/>
        <v>0.26595744680851063</v>
      </c>
      <c r="Q481" s="6">
        <f t="shared" si="61"/>
        <v>0.5</v>
      </c>
      <c r="R481" s="6">
        <f t="shared" si="62"/>
        <v>0</v>
      </c>
      <c r="S481" s="11">
        <f t="shared" si="63"/>
        <v>0</v>
      </c>
    </row>
    <row r="482" spans="1:19" ht="12" customHeight="1" x14ac:dyDescent="0.25">
      <c r="A482" s="66">
        <v>9</v>
      </c>
      <c r="B482" s="66">
        <v>2292</v>
      </c>
      <c r="C482" s="66">
        <v>3595</v>
      </c>
      <c r="D482" s="67">
        <v>0.19800000000000001</v>
      </c>
      <c r="E482" s="67">
        <v>0.245</v>
      </c>
      <c r="F482" s="67">
        <v>0.20499999999999999</v>
      </c>
      <c r="G482" s="67">
        <v>0.21199999999999999</v>
      </c>
      <c r="H482" s="67">
        <v>0.28399999999999997</v>
      </c>
      <c r="I482" s="67">
        <v>0.252</v>
      </c>
      <c r="J482" s="67">
        <v>0.20200000000000001</v>
      </c>
      <c r="K482" s="67">
        <v>1.5980000000000001</v>
      </c>
      <c r="L482" s="15" t="str">
        <f t="shared" si="56"/>
        <v>22923595</v>
      </c>
      <c r="M482" s="14">
        <f t="shared" si="57"/>
        <v>0.12390488110137672</v>
      </c>
      <c r="N482" s="6">
        <f t="shared" si="58"/>
        <v>0.15331664580725907</v>
      </c>
      <c r="O482" s="6">
        <f t="shared" si="59"/>
        <v>0.12828535669586982</v>
      </c>
      <c r="P482" s="6">
        <f t="shared" si="60"/>
        <v>0.13266583229036294</v>
      </c>
      <c r="Q482" s="6">
        <f t="shared" si="61"/>
        <v>0.17772215269086356</v>
      </c>
      <c r="R482" s="6">
        <f t="shared" si="62"/>
        <v>0.15769712140175218</v>
      </c>
      <c r="S482" s="11">
        <f t="shared" si="63"/>
        <v>0.12640801001251564</v>
      </c>
    </row>
    <row r="483" spans="1:19" ht="12" customHeight="1" x14ac:dyDescent="0.25">
      <c r="A483" s="66">
        <v>9</v>
      </c>
      <c r="B483" s="66">
        <v>2292</v>
      </c>
      <c r="C483" s="66">
        <v>5440</v>
      </c>
      <c r="D483" s="67">
        <v>0.73399999999999999</v>
      </c>
      <c r="E483" s="67">
        <v>1.9510000000000001</v>
      </c>
      <c r="F483" s="67">
        <v>0.45700000000000002</v>
      </c>
      <c r="G483" s="67">
        <v>1.1120000000000001</v>
      </c>
      <c r="H483" s="67">
        <v>0.997</v>
      </c>
      <c r="I483" s="67">
        <v>1.141</v>
      </c>
      <c r="J483" s="67">
        <v>0.104</v>
      </c>
      <c r="K483" s="67">
        <v>6.4980000000000002</v>
      </c>
      <c r="L483" s="15" t="str">
        <f t="shared" si="56"/>
        <v>22925440</v>
      </c>
      <c r="M483" s="14">
        <f t="shared" si="57"/>
        <v>0.11295783317943982</v>
      </c>
      <c r="N483" s="6">
        <f t="shared" si="58"/>
        <v>0.30024622960911052</v>
      </c>
      <c r="O483" s="6">
        <f t="shared" si="59"/>
        <v>7.0329332102185282E-2</v>
      </c>
      <c r="P483" s="6">
        <f t="shared" si="60"/>
        <v>0.1711295783317944</v>
      </c>
      <c r="Q483" s="6">
        <f t="shared" si="61"/>
        <v>0.15343182517697754</v>
      </c>
      <c r="R483" s="6">
        <f t="shared" si="62"/>
        <v>0.17559248999692212</v>
      </c>
      <c r="S483" s="11">
        <f t="shared" si="63"/>
        <v>1.600492459218221E-2</v>
      </c>
    </row>
    <row r="484" spans="1:19" ht="12" customHeight="1" x14ac:dyDescent="0.25">
      <c r="A484" s="66">
        <v>9</v>
      </c>
      <c r="B484" s="66">
        <v>2292</v>
      </c>
      <c r="C484" s="66">
        <v>5770</v>
      </c>
      <c r="D484" s="67">
        <v>3.895</v>
      </c>
      <c r="E484" s="67">
        <v>3.7480000000000002</v>
      </c>
      <c r="F484" s="67">
        <v>4.1150000000000002</v>
      </c>
      <c r="G484" s="67">
        <v>3.9350000000000001</v>
      </c>
      <c r="H484" s="67">
        <v>4.1180000000000003</v>
      </c>
      <c r="I484" s="67">
        <v>3.798</v>
      </c>
      <c r="J484" s="67">
        <v>4.2699999999999996</v>
      </c>
      <c r="K484" s="67">
        <v>27.878</v>
      </c>
      <c r="L484" s="15" t="str">
        <f t="shared" si="56"/>
        <v>22925770</v>
      </c>
      <c r="M484" s="14">
        <f t="shared" si="57"/>
        <v>0.13971590501470693</v>
      </c>
      <c r="N484" s="6">
        <f t="shared" si="58"/>
        <v>0.13444292990888873</v>
      </c>
      <c r="O484" s="6">
        <f t="shared" si="59"/>
        <v>0.14760743238395868</v>
      </c>
      <c r="P484" s="6">
        <f t="shared" si="60"/>
        <v>0.1411507281727527</v>
      </c>
      <c r="Q484" s="6">
        <f t="shared" si="61"/>
        <v>0.14771504412081213</v>
      </c>
      <c r="R484" s="6">
        <f t="shared" si="62"/>
        <v>0.13623645885644595</v>
      </c>
      <c r="S484" s="11">
        <f t="shared" si="63"/>
        <v>0.15316737212138604</v>
      </c>
    </row>
    <row r="485" spans="1:19" ht="12" customHeight="1" x14ac:dyDescent="0.25">
      <c r="A485" s="66">
        <v>9</v>
      </c>
      <c r="B485" s="66">
        <v>2292</v>
      </c>
      <c r="C485" s="66">
        <v>5917</v>
      </c>
      <c r="D485" s="67">
        <v>0.36699999999999999</v>
      </c>
      <c r="E485" s="67">
        <v>0.40699999999999997</v>
      </c>
      <c r="F485" s="67">
        <v>1.577</v>
      </c>
      <c r="G485" s="68"/>
      <c r="H485" s="67">
        <v>0.99399999999999999</v>
      </c>
      <c r="I485" s="67">
        <v>0.83199999999999996</v>
      </c>
      <c r="J485" s="68"/>
      <c r="K485" s="67">
        <v>4.1760000000000002</v>
      </c>
      <c r="L485" s="15" t="str">
        <f t="shared" si="56"/>
        <v>22925917</v>
      </c>
      <c r="M485" s="14">
        <f t="shared" si="57"/>
        <v>8.7883141762452099E-2</v>
      </c>
      <c r="N485" s="6">
        <f t="shared" si="58"/>
        <v>9.7461685823754779E-2</v>
      </c>
      <c r="O485" s="6">
        <f t="shared" si="59"/>
        <v>0.37763409961685823</v>
      </c>
      <c r="P485" s="6">
        <f t="shared" si="60"/>
        <v>0</v>
      </c>
      <c r="Q485" s="6">
        <f t="shared" si="61"/>
        <v>0.23802681992337163</v>
      </c>
      <c r="R485" s="6">
        <f t="shared" si="62"/>
        <v>0.19923371647509577</v>
      </c>
      <c r="S485" s="11">
        <f t="shared" si="63"/>
        <v>0</v>
      </c>
    </row>
    <row r="486" spans="1:19" ht="12" customHeight="1" x14ac:dyDescent="0.25">
      <c r="A486" s="66">
        <v>9</v>
      </c>
      <c r="B486" s="66">
        <v>2292</v>
      </c>
      <c r="C486" s="66">
        <v>6724</v>
      </c>
      <c r="D486" s="67">
        <v>7.1999999999999995E-2</v>
      </c>
      <c r="E486" s="67">
        <v>0.10100000000000001</v>
      </c>
      <c r="F486" s="67">
        <v>4.2999999999999997E-2</v>
      </c>
      <c r="G486" s="67">
        <v>5.3999999999999999E-2</v>
      </c>
      <c r="H486" s="67">
        <v>2.1999999999999999E-2</v>
      </c>
      <c r="I486" s="67">
        <v>1.7999999999999999E-2</v>
      </c>
      <c r="J486" s="68"/>
      <c r="K486" s="67">
        <v>0.31</v>
      </c>
      <c r="L486" s="15" t="str">
        <f t="shared" si="56"/>
        <v>22926724</v>
      </c>
      <c r="M486" s="14">
        <f t="shared" si="57"/>
        <v>0.23225806451612901</v>
      </c>
      <c r="N486" s="6">
        <f t="shared" si="58"/>
        <v>0.32580645161290323</v>
      </c>
      <c r="O486" s="6">
        <f t="shared" si="59"/>
        <v>0.13870967741935483</v>
      </c>
      <c r="P486" s="6">
        <f t="shared" si="60"/>
        <v>0.17419354838709677</v>
      </c>
      <c r="Q486" s="6">
        <f t="shared" si="61"/>
        <v>7.0967741935483872E-2</v>
      </c>
      <c r="R486" s="6">
        <f t="shared" si="62"/>
        <v>5.8064516129032254E-2</v>
      </c>
      <c r="S486" s="11">
        <f t="shared" si="63"/>
        <v>0</v>
      </c>
    </row>
    <row r="487" spans="1:19" ht="12" customHeight="1" x14ac:dyDescent="0.25">
      <c r="A487" s="66">
        <v>9</v>
      </c>
      <c r="B487" s="66">
        <v>2293</v>
      </c>
      <c r="C487" s="66">
        <v>1074</v>
      </c>
      <c r="D487" s="67">
        <v>0.53600000000000003</v>
      </c>
      <c r="E487" s="68"/>
      <c r="F487" s="67">
        <v>0.47199999999999998</v>
      </c>
      <c r="G487" s="67">
        <v>0.27</v>
      </c>
      <c r="H487" s="67">
        <v>0.32400000000000001</v>
      </c>
      <c r="I487" s="67">
        <v>0.45400000000000001</v>
      </c>
      <c r="J487" s="68"/>
      <c r="K487" s="67">
        <v>2.056</v>
      </c>
      <c r="L487" s="15" t="str">
        <f t="shared" si="56"/>
        <v>22931074</v>
      </c>
      <c r="M487" s="14">
        <f t="shared" si="57"/>
        <v>0.26070038910505838</v>
      </c>
      <c r="N487" s="6">
        <f t="shared" si="58"/>
        <v>0</v>
      </c>
      <c r="O487" s="6">
        <f t="shared" si="59"/>
        <v>0.22957198443579765</v>
      </c>
      <c r="P487" s="6">
        <f t="shared" si="60"/>
        <v>0.13132295719844359</v>
      </c>
      <c r="Q487" s="6">
        <f t="shared" si="61"/>
        <v>0.15758754863813229</v>
      </c>
      <c r="R487" s="6">
        <f t="shared" si="62"/>
        <v>0.22081712062256809</v>
      </c>
      <c r="S487" s="11">
        <f t="shared" si="63"/>
        <v>0</v>
      </c>
    </row>
    <row r="488" spans="1:19" ht="12" customHeight="1" x14ac:dyDescent="0.25">
      <c r="A488" s="66">
        <v>9</v>
      </c>
      <c r="B488" s="66">
        <v>2293</v>
      </c>
      <c r="C488" s="66">
        <v>3075</v>
      </c>
      <c r="D488" s="67">
        <v>2.9000000000000001E-2</v>
      </c>
      <c r="E488" s="67">
        <v>4.0000000000000001E-3</v>
      </c>
      <c r="F488" s="67">
        <v>1.0999999999999999E-2</v>
      </c>
      <c r="G488" s="67">
        <v>2.1999999999999999E-2</v>
      </c>
      <c r="H488" s="67">
        <v>0.05</v>
      </c>
      <c r="I488" s="68"/>
      <c r="J488" s="68"/>
      <c r="K488" s="67">
        <v>0.115</v>
      </c>
      <c r="L488" s="15" t="str">
        <f t="shared" si="56"/>
        <v>22933075</v>
      </c>
      <c r="M488" s="14">
        <f t="shared" si="57"/>
        <v>0.25217391304347825</v>
      </c>
      <c r="N488" s="6">
        <f t="shared" si="58"/>
        <v>3.4782608695652174E-2</v>
      </c>
      <c r="O488" s="6">
        <f t="shared" si="59"/>
        <v>9.5652173913043467E-2</v>
      </c>
      <c r="P488" s="6">
        <f t="shared" si="60"/>
        <v>0.19130434782608693</v>
      </c>
      <c r="Q488" s="6">
        <f t="shared" si="61"/>
        <v>0.43478260869565216</v>
      </c>
      <c r="R488" s="6">
        <f t="shared" si="62"/>
        <v>0</v>
      </c>
      <c r="S488" s="11">
        <f t="shared" si="63"/>
        <v>0</v>
      </c>
    </row>
    <row r="489" spans="1:19" ht="12" customHeight="1" x14ac:dyDescent="0.25">
      <c r="A489" s="66">
        <v>9</v>
      </c>
      <c r="B489" s="66">
        <v>2293</v>
      </c>
      <c r="C489" s="66">
        <v>3595</v>
      </c>
      <c r="D489" s="67">
        <v>7.9000000000000001E-2</v>
      </c>
      <c r="E489" s="67">
        <v>0.122</v>
      </c>
      <c r="F489" s="67">
        <v>0.29499999999999998</v>
      </c>
      <c r="G489" s="67">
        <v>0.19400000000000001</v>
      </c>
      <c r="H489" s="67">
        <v>0.252</v>
      </c>
      <c r="I489" s="67">
        <v>0.23</v>
      </c>
      <c r="J489" s="67">
        <v>0.17299999999999999</v>
      </c>
      <c r="K489" s="67">
        <v>1.3460000000000001</v>
      </c>
      <c r="L489" s="15" t="str">
        <f t="shared" si="56"/>
        <v>22933595</v>
      </c>
      <c r="M489" s="14">
        <f t="shared" si="57"/>
        <v>5.8692421991084695E-2</v>
      </c>
      <c r="N489" s="6">
        <f t="shared" si="58"/>
        <v>9.0638930163447248E-2</v>
      </c>
      <c r="O489" s="6">
        <f t="shared" si="59"/>
        <v>0.2191679049034175</v>
      </c>
      <c r="P489" s="6">
        <f t="shared" si="60"/>
        <v>0.14413075780089152</v>
      </c>
      <c r="Q489" s="6">
        <f t="shared" si="61"/>
        <v>0.18722139673105498</v>
      </c>
      <c r="R489" s="6">
        <f t="shared" si="62"/>
        <v>0.17087667161961367</v>
      </c>
      <c r="S489" s="11">
        <f t="shared" si="63"/>
        <v>0.12852897473997027</v>
      </c>
    </row>
    <row r="490" spans="1:19" ht="12" customHeight="1" x14ac:dyDescent="0.25">
      <c r="A490" s="66">
        <v>9</v>
      </c>
      <c r="B490" s="66">
        <v>2293</v>
      </c>
      <c r="C490" s="66">
        <v>5440</v>
      </c>
      <c r="D490" s="67">
        <v>2.9000000000000001E-2</v>
      </c>
      <c r="E490" s="67">
        <v>0.04</v>
      </c>
      <c r="F490" s="67">
        <v>4.0000000000000001E-3</v>
      </c>
      <c r="G490" s="67">
        <v>1.7999999999999999E-2</v>
      </c>
      <c r="H490" s="67">
        <v>2.1999999999999999E-2</v>
      </c>
      <c r="I490" s="67">
        <v>4.7E-2</v>
      </c>
      <c r="J490" s="68"/>
      <c r="K490" s="67">
        <v>0.158</v>
      </c>
      <c r="L490" s="15" t="str">
        <f t="shared" si="56"/>
        <v>22935440</v>
      </c>
      <c r="M490" s="14">
        <f t="shared" si="57"/>
        <v>0.18354430379746836</v>
      </c>
      <c r="N490" s="6">
        <f t="shared" si="58"/>
        <v>0.25316455696202533</v>
      </c>
      <c r="O490" s="6">
        <f t="shared" si="59"/>
        <v>2.5316455696202531E-2</v>
      </c>
      <c r="P490" s="6">
        <f t="shared" si="60"/>
        <v>0.11392405063291139</v>
      </c>
      <c r="Q490" s="6">
        <f t="shared" si="61"/>
        <v>0.13924050632911392</v>
      </c>
      <c r="R490" s="6">
        <f t="shared" si="62"/>
        <v>0.29746835443037972</v>
      </c>
      <c r="S490" s="11">
        <f t="shared" si="63"/>
        <v>0</v>
      </c>
    </row>
    <row r="491" spans="1:19" ht="12" customHeight="1" x14ac:dyDescent="0.25">
      <c r="A491" s="66">
        <v>9</v>
      </c>
      <c r="B491" s="66">
        <v>2293</v>
      </c>
      <c r="C491" s="66">
        <v>6724</v>
      </c>
      <c r="D491" s="67">
        <v>4.7E-2</v>
      </c>
      <c r="E491" s="67">
        <v>2.1999999999999999E-2</v>
      </c>
      <c r="F491" s="67">
        <v>5.3999999999999999E-2</v>
      </c>
      <c r="G491" s="67">
        <v>0.04</v>
      </c>
      <c r="H491" s="67">
        <v>2.5000000000000001E-2</v>
      </c>
      <c r="I491" s="67">
        <v>2.5000000000000001E-2</v>
      </c>
      <c r="J491" s="68"/>
      <c r="K491" s="67">
        <v>0.21199999999999999</v>
      </c>
      <c r="L491" s="15" t="str">
        <f t="shared" si="56"/>
        <v>22936724</v>
      </c>
      <c r="M491" s="14">
        <f t="shared" si="57"/>
        <v>0.22169811320754718</v>
      </c>
      <c r="N491" s="6">
        <f t="shared" si="58"/>
        <v>0.10377358490566037</v>
      </c>
      <c r="O491" s="6">
        <f t="shared" si="59"/>
        <v>0.25471698113207547</v>
      </c>
      <c r="P491" s="6">
        <f t="shared" si="60"/>
        <v>0.18867924528301888</v>
      </c>
      <c r="Q491" s="6">
        <f t="shared" si="61"/>
        <v>0.11792452830188681</v>
      </c>
      <c r="R491" s="6">
        <f t="shared" si="62"/>
        <v>0.11792452830188681</v>
      </c>
      <c r="S491" s="11">
        <f t="shared" si="63"/>
        <v>0</v>
      </c>
    </row>
    <row r="492" spans="1:19" ht="12" customHeight="1" x14ac:dyDescent="0.25">
      <c r="A492" s="66">
        <v>9</v>
      </c>
      <c r="B492" s="66">
        <v>2596</v>
      </c>
      <c r="C492" s="66">
        <v>1091</v>
      </c>
      <c r="D492" s="68"/>
      <c r="E492" s="67">
        <v>3.226</v>
      </c>
      <c r="F492" s="68"/>
      <c r="G492" s="67">
        <v>4.3780000000000001</v>
      </c>
      <c r="H492" s="68"/>
      <c r="I492" s="68"/>
      <c r="J492" s="67">
        <v>2.7650000000000001</v>
      </c>
      <c r="K492" s="67">
        <v>10.368</v>
      </c>
      <c r="L492" s="15" t="str">
        <f t="shared" si="56"/>
        <v>25961091</v>
      </c>
      <c r="M492" s="14">
        <f t="shared" si="57"/>
        <v>0</v>
      </c>
      <c r="N492" s="6">
        <f t="shared" si="58"/>
        <v>0.31114969135802467</v>
      </c>
      <c r="O492" s="6">
        <f t="shared" si="59"/>
        <v>0</v>
      </c>
      <c r="P492" s="6">
        <f t="shared" si="60"/>
        <v>0.42226080246913578</v>
      </c>
      <c r="Q492" s="6">
        <f t="shared" si="61"/>
        <v>0</v>
      </c>
      <c r="R492" s="6">
        <f t="shared" si="62"/>
        <v>0</v>
      </c>
      <c r="S492" s="11">
        <f t="shared" si="63"/>
        <v>0.26668595679012347</v>
      </c>
    </row>
    <row r="493" spans="1:19" ht="12" customHeight="1" x14ac:dyDescent="0.25">
      <c r="A493" s="66">
        <v>9</v>
      </c>
      <c r="B493" s="66">
        <v>2596</v>
      </c>
      <c r="C493" s="66">
        <v>5440</v>
      </c>
      <c r="D493" s="67">
        <v>1.544</v>
      </c>
      <c r="E493" s="67">
        <v>2.3039999999999998</v>
      </c>
      <c r="F493" s="67">
        <v>2.387</v>
      </c>
      <c r="G493" s="67">
        <v>1.1990000000000001</v>
      </c>
      <c r="H493" s="67">
        <v>2.2970000000000002</v>
      </c>
      <c r="I493" s="67">
        <v>0.997</v>
      </c>
      <c r="J493" s="67">
        <v>2.52</v>
      </c>
      <c r="K493" s="67">
        <v>13.247999999999999</v>
      </c>
      <c r="L493" s="15" t="str">
        <f t="shared" si="56"/>
        <v>25965440</v>
      </c>
      <c r="M493" s="14">
        <f t="shared" si="57"/>
        <v>0.11654589371980677</v>
      </c>
      <c r="N493" s="6">
        <f t="shared" si="58"/>
        <v>0.17391304347826086</v>
      </c>
      <c r="O493" s="6">
        <f t="shared" si="59"/>
        <v>0.18017814009661837</v>
      </c>
      <c r="P493" s="6">
        <f t="shared" si="60"/>
        <v>9.050422705314011E-2</v>
      </c>
      <c r="Q493" s="6">
        <f t="shared" si="61"/>
        <v>0.1733846618357488</v>
      </c>
      <c r="R493" s="6">
        <f t="shared" si="62"/>
        <v>7.5256642512077296E-2</v>
      </c>
      <c r="S493" s="11">
        <f t="shared" si="63"/>
        <v>0.19021739130434784</v>
      </c>
    </row>
    <row r="494" spans="1:19" ht="12" customHeight="1" x14ac:dyDescent="0.25">
      <c r="A494" s="66">
        <v>10</v>
      </c>
      <c r="B494" s="66"/>
      <c r="C494" s="66">
        <v>5440</v>
      </c>
      <c r="D494" s="67">
        <v>1.4999999999999999E-2</v>
      </c>
      <c r="E494" s="67">
        <v>4.5999999999999999E-2</v>
      </c>
      <c r="F494" s="67">
        <v>8.9999999999999993E-3</v>
      </c>
      <c r="G494" s="67">
        <v>1.2E-2</v>
      </c>
      <c r="H494" s="67">
        <v>2.8000000000000001E-2</v>
      </c>
      <c r="I494" s="67">
        <v>1.7999999999999999E-2</v>
      </c>
      <c r="J494" s="68"/>
      <c r="K494" s="67">
        <v>0.129</v>
      </c>
      <c r="L494" s="15" t="str">
        <f t="shared" si="56"/>
        <v>5440</v>
      </c>
      <c r="M494" s="14">
        <f t="shared" si="57"/>
        <v>0.11627906976744186</v>
      </c>
      <c r="N494" s="6">
        <f t="shared" si="58"/>
        <v>0.35658914728682167</v>
      </c>
      <c r="O494" s="6">
        <f t="shared" si="59"/>
        <v>6.9767441860465115E-2</v>
      </c>
      <c r="P494" s="6">
        <f t="shared" si="60"/>
        <v>9.3023255813953487E-2</v>
      </c>
      <c r="Q494" s="6">
        <f t="shared" si="61"/>
        <v>0.21705426356589147</v>
      </c>
      <c r="R494" s="6">
        <f t="shared" si="62"/>
        <v>0.13953488372093023</v>
      </c>
      <c r="S494" s="11">
        <f t="shared" si="63"/>
        <v>0</v>
      </c>
    </row>
    <row r="495" spans="1:19" ht="12" customHeight="1" x14ac:dyDescent="0.25">
      <c r="A495" s="66">
        <v>10</v>
      </c>
      <c r="B495" s="66">
        <v>90</v>
      </c>
      <c r="C495" s="66">
        <v>1074</v>
      </c>
      <c r="D495" s="67">
        <v>0.12</v>
      </c>
      <c r="E495" s="68"/>
      <c r="F495" s="67">
        <v>0.22800000000000001</v>
      </c>
      <c r="G495" s="67">
        <v>0.156</v>
      </c>
      <c r="H495" s="67">
        <v>0.15</v>
      </c>
      <c r="I495" s="67">
        <v>0.16800000000000001</v>
      </c>
      <c r="J495" s="67">
        <v>6.0000000000000001E-3</v>
      </c>
      <c r="K495" s="67">
        <v>0.82799999999999996</v>
      </c>
      <c r="L495" s="15" t="str">
        <f t="shared" si="56"/>
        <v>901074</v>
      </c>
      <c r="M495" s="14">
        <f t="shared" si="57"/>
        <v>0.14492753623188406</v>
      </c>
      <c r="N495" s="6">
        <f t="shared" si="58"/>
        <v>0</v>
      </c>
      <c r="O495" s="6">
        <f t="shared" si="59"/>
        <v>0.27536231884057971</v>
      </c>
      <c r="P495" s="6">
        <f t="shared" si="60"/>
        <v>0.18840579710144928</v>
      </c>
      <c r="Q495" s="6">
        <f t="shared" si="61"/>
        <v>0.18115942028985507</v>
      </c>
      <c r="R495" s="6">
        <f t="shared" si="62"/>
        <v>0.20289855072463769</v>
      </c>
      <c r="S495" s="11">
        <f t="shared" si="63"/>
        <v>7.246376811594203E-3</v>
      </c>
    </row>
    <row r="496" spans="1:19" ht="12" customHeight="1" x14ac:dyDescent="0.25">
      <c r="A496" s="66">
        <v>10</v>
      </c>
      <c r="B496" s="66">
        <v>91</v>
      </c>
      <c r="C496" s="66">
        <v>1074</v>
      </c>
      <c r="D496" s="67">
        <v>0.29399999999999998</v>
      </c>
      <c r="E496" s="68"/>
      <c r="F496" s="67">
        <v>0.45</v>
      </c>
      <c r="G496" s="67">
        <v>0.25800000000000001</v>
      </c>
      <c r="H496" s="67">
        <v>0.25800000000000001</v>
      </c>
      <c r="I496" s="67">
        <v>0.39</v>
      </c>
      <c r="J496" s="68"/>
      <c r="K496" s="67">
        <v>1.65</v>
      </c>
      <c r="L496" s="15" t="str">
        <f t="shared" si="56"/>
        <v>911074</v>
      </c>
      <c r="M496" s="14">
        <f t="shared" si="57"/>
        <v>0.17818181818181819</v>
      </c>
      <c r="N496" s="6">
        <f t="shared" si="58"/>
        <v>0</v>
      </c>
      <c r="O496" s="6">
        <f t="shared" si="59"/>
        <v>0.27272727272727276</v>
      </c>
      <c r="P496" s="6">
        <f t="shared" si="60"/>
        <v>0.15636363636363637</v>
      </c>
      <c r="Q496" s="6">
        <f t="shared" si="61"/>
        <v>0.15636363636363637</v>
      </c>
      <c r="R496" s="6">
        <f t="shared" si="62"/>
        <v>0.23636363636363639</v>
      </c>
      <c r="S496" s="11">
        <f t="shared" si="63"/>
        <v>0</v>
      </c>
    </row>
    <row r="497" spans="1:19" ht="12" customHeight="1" x14ac:dyDescent="0.25">
      <c r="A497" s="66">
        <v>10</v>
      </c>
      <c r="B497" s="66">
        <v>91</v>
      </c>
      <c r="C497" s="66">
        <v>1110</v>
      </c>
      <c r="D497" s="68"/>
      <c r="E497" s="67">
        <v>1.8</v>
      </c>
      <c r="F497" s="68"/>
      <c r="G497" s="68"/>
      <c r="H497" s="68"/>
      <c r="I497" s="68"/>
      <c r="J497" s="68"/>
      <c r="K497" s="67">
        <v>1.8</v>
      </c>
      <c r="L497" s="15" t="str">
        <f t="shared" si="56"/>
        <v>911110</v>
      </c>
      <c r="M497" s="14">
        <f t="shared" si="57"/>
        <v>0</v>
      </c>
      <c r="N497" s="6">
        <f t="shared" si="58"/>
        <v>1</v>
      </c>
      <c r="O497" s="6">
        <f t="shared" si="59"/>
        <v>0</v>
      </c>
      <c r="P497" s="6">
        <f t="shared" si="60"/>
        <v>0</v>
      </c>
      <c r="Q497" s="6">
        <f t="shared" si="61"/>
        <v>0</v>
      </c>
      <c r="R497" s="6">
        <f t="shared" si="62"/>
        <v>0</v>
      </c>
      <c r="S497" s="11">
        <f t="shared" si="63"/>
        <v>0</v>
      </c>
    </row>
    <row r="498" spans="1:19" ht="12" customHeight="1" x14ac:dyDescent="0.25">
      <c r="A498" s="66">
        <v>10</v>
      </c>
      <c r="B498" s="66">
        <v>91</v>
      </c>
      <c r="C498" s="66">
        <v>3595</v>
      </c>
      <c r="D498" s="67">
        <v>7.1999999999999995E-2</v>
      </c>
      <c r="E498" s="67">
        <v>7.1999999999999995E-2</v>
      </c>
      <c r="F498" s="67">
        <v>0.156</v>
      </c>
      <c r="G498" s="67">
        <v>5.3999999999999999E-2</v>
      </c>
      <c r="H498" s="67">
        <v>0.13200000000000001</v>
      </c>
      <c r="I498" s="67">
        <v>7.8E-2</v>
      </c>
      <c r="J498" s="67">
        <v>0.13800000000000001</v>
      </c>
      <c r="K498" s="67">
        <v>0.70199999999999996</v>
      </c>
      <c r="L498" s="15" t="str">
        <f t="shared" si="56"/>
        <v>913595</v>
      </c>
      <c r="M498" s="14">
        <f t="shared" si="57"/>
        <v>0.10256410256410256</v>
      </c>
      <c r="N498" s="6">
        <f t="shared" si="58"/>
        <v>0.10256410256410256</v>
      </c>
      <c r="O498" s="6">
        <f t="shared" si="59"/>
        <v>0.22222222222222224</v>
      </c>
      <c r="P498" s="6">
        <f t="shared" si="60"/>
        <v>7.6923076923076927E-2</v>
      </c>
      <c r="Q498" s="6">
        <f t="shared" si="61"/>
        <v>0.18803418803418806</v>
      </c>
      <c r="R498" s="6">
        <f t="shared" si="62"/>
        <v>0.11111111111111112</v>
      </c>
      <c r="S498" s="11">
        <f t="shared" si="63"/>
        <v>0.1965811965811966</v>
      </c>
    </row>
    <row r="499" spans="1:19" ht="12" customHeight="1" x14ac:dyDescent="0.25">
      <c r="A499" s="66">
        <v>10</v>
      </c>
      <c r="B499" s="66">
        <v>91</v>
      </c>
      <c r="C499" s="66">
        <v>5440</v>
      </c>
      <c r="D499" s="67">
        <v>8.0280000000000005</v>
      </c>
      <c r="E499" s="67">
        <v>0.114</v>
      </c>
      <c r="F499" s="68"/>
      <c r="G499" s="68"/>
      <c r="H499" s="67">
        <v>1.56</v>
      </c>
      <c r="I499" s="67">
        <v>1.1759999999999999</v>
      </c>
      <c r="J499" s="67">
        <v>5.58</v>
      </c>
      <c r="K499" s="67">
        <v>16.457999999999998</v>
      </c>
      <c r="L499" s="15" t="str">
        <f t="shared" si="56"/>
        <v>915440</v>
      </c>
      <c r="M499" s="14">
        <f t="shared" si="57"/>
        <v>0.48778709442216561</v>
      </c>
      <c r="N499" s="6">
        <f t="shared" si="58"/>
        <v>6.9267225665329939E-3</v>
      </c>
      <c r="O499" s="6">
        <f t="shared" si="59"/>
        <v>0</v>
      </c>
      <c r="P499" s="6">
        <f t="shared" si="60"/>
        <v>0</v>
      </c>
      <c r="Q499" s="6">
        <f t="shared" si="61"/>
        <v>9.4786729857819912E-2</v>
      </c>
      <c r="R499" s="6">
        <f t="shared" si="62"/>
        <v>7.1454611738971927E-2</v>
      </c>
      <c r="S499" s="11">
        <f t="shared" si="63"/>
        <v>0.33904484141450969</v>
      </c>
    </row>
    <row r="500" spans="1:19" ht="12" customHeight="1" x14ac:dyDescent="0.25">
      <c r="A500" s="66">
        <v>10</v>
      </c>
      <c r="B500" s="66">
        <v>1176</v>
      </c>
      <c r="C500" s="66">
        <v>1074</v>
      </c>
      <c r="D500" s="67">
        <v>2.7959999999999998</v>
      </c>
      <c r="E500" s="68"/>
      <c r="F500" s="67">
        <v>3.0059999999999998</v>
      </c>
      <c r="G500" s="67">
        <v>1.002</v>
      </c>
      <c r="H500" s="67">
        <v>0.52800000000000002</v>
      </c>
      <c r="I500" s="67">
        <v>3.6059999999999999</v>
      </c>
      <c r="J500" s="67">
        <v>0.312</v>
      </c>
      <c r="K500" s="67">
        <v>11.25</v>
      </c>
      <c r="L500" s="15" t="str">
        <f t="shared" si="56"/>
        <v>11761074</v>
      </c>
      <c r="M500" s="14">
        <f t="shared" si="57"/>
        <v>0.24853333333333333</v>
      </c>
      <c r="N500" s="6">
        <f t="shared" si="58"/>
        <v>0</v>
      </c>
      <c r="O500" s="6">
        <f t="shared" si="59"/>
        <v>0.26719999999999999</v>
      </c>
      <c r="P500" s="6">
        <f t="shared" si="60"/>
        <v>8.9066666666666669E-2</v>
      </c>
      <c r="Q500" s="6">
        <f t="shared" si="61"/>
        <v>4.6933333333333334E-2</v>
      </c>
      <c r="R500" s="6">
        <f t="shared" si="62"/>
        <v>0.32053333333333334</v>
      </c>
      <c r="S500" s="11">
        <f t="shared" si="63"/>
        <v>2.7733333333333332E-2</v>
      </c>
    </row>
    <row r="501" spans="1:19" ht="12" customHeight="1" x14ac:dyDescent="0.25">
      <c r="A501" s="66">
        <v>10</v>
      </c>
      <c r="B501" s="66">
        <v>1176</v>
      </c>
      <c r="C501" s="66">
        <v>1110</v>
      </c>
      <c r="D501" s="68"/>
      <c r="E501" s="67">
        <v>3</v>
      </c>
      <c r="F501" s="68"/>
      <c r="G501" s="67">
        <v>0.6</v>
      </c>
      <c r="H501" s="68"/>
      <c r="I501" s="68"/>
      <c r="J501" s="67">
        <v>0.156</v>
      </c>
      <c r="K501" s="67">
        <v>3.7559999999999998</v>
      </c>
      <c r="L501" s="15" t="str">
        <f t="shared" si="56"/>
        <v>11761110</v>
      </c>
      <c r="M501" s="14">
        <f t="shared" si="57"/>
        <v>0</v>
      </c>
      <c r="N501" s="6">
        <f t="shared" si="58"/>
        <v>0.79872204472843455</v>
      </c>
      <c r="O501" s="6">
        <f t="shared" si="59"/>
        <v>0</v>
      </c>
      <c r="P501" s="6">
        <f t="shared" si="60"/>
        <v>0.15974440894568689</v>
      </c>
      <c r="Q501" s="6">
        <f t="shared" si="61"/>
        <v>0</v>
      </c>
      <c r="R501" s="6">
        <f t="shared" si="62"/>
        <v>0</v>
      </c>
      <c r="S501" s="11">
        <f t="shared" si="63"/>
        <v>4.1533546325878599E-2</v>
      </c>
    </row>
    <row r="502" spans="1:19" ht="12" customHeight="1" x14ac:dyDescent="0.25">
      <c r="A502" s="66">
        <v>10</v>
      </c>
      <c r="B502" s="66">
        <v>1176</v>
      </c>
      <c r="C502" s="66">
        <v>3014</v>
      </c>
      <c r="D502" s="68"/>
      <c r="E502" s="68"/>
      <c r="F502" s="68"/>
      <c r="G502" s="68"/>
      <c r="H502" s="69"/>
      <c r="I502" s="68"/>
      <c r="J502" s="68"/>
      <c r="K502" s="69"/>
      <c r="L502" s="15" t="str">
        <f t="shared" ref="L502:L520" si="64">CONCATENATE(B502,C502)</f>
        <v>11763014</v>
      </c>
      <c r="M502" s="14" t="e">
        <f t="shared" ref="M502:M520" si="65">D502/K502</f>
        <v>#DIV/0!</v>
      </c>
      <c r="N502" s="6" t="e">
        <f t="shared" ref="N502:N520" si="66">E502/K502</f>
        <v>#DIV/0!</v>
      </c>
      <c r="O502" s="6" t="e">
        <f t="shared" ref="O502:O520" si="67">F502/K502</f>
        <v>#DIV/0!</v>
      </c>
      <c r="P502" s="6" t="e">
        <f t="shared" ref="P502:P520" si="68">G502/K502</f>
        <v>#DIV/0!</v>
      </c>
      <c r="Q502" s="6" t="e">
        <f t="shared" ref="Q502:Q520" si="69">H502/K502</f>
        <v>#DIV/0!</v>
      </c>
      <c r="R502" s="6" t="e">
        <f t="shared" ref="R502:R520" si="70">I502/K502</f>
        <v>#DIV/0!</v>
      </c>
      <c r="S502" s="11" t="e">
        <f t="shared" ref="S502:S520" si="71">J502/K502</f>
        <v>#DIV/0!</v>
      </c>
    </row>
    <row r="503" spans="1:19" ht="12" customHeight="1" x14ac:dyDescent="0.25">
      <c r="A503" s="66">
        <v>10</v>
      </c>
      <c r="B503" s="66">
        <v>1176</v>
      </c>
      <c r="C503" s="66">
        <v>3075</v>
      </c>
      <c r="D503" s="67">
        <v>0.09</v>
      </c>
      <c r="E503" s="67">
        <v>3.5999999999999997E-2</v>
      </c>
      <c r="F503" s="67">
        <v>4.4999999999999998E-2</v>
      </c>
      <c r="G503" s="67">
        <v>0.13800000000000001</v>
      </c>
      <c r="H503" s="67">
        <v>0.372</v>
      </c>
      <c r="I503" s="68"/>
      <c r="J503" s="68"/>
      <c r="K503" s="67">
        <v>0.68100000000000005</v>
      </c>
      <c r="L503" s="15" t="str">
        <f t="shared" si="64"/>
        <v>11763075</v>
      </c>
      <c r="M503" s="14">
        <f t="shared" si="65"/>
        <v>0.13215859030837002</v>
      </c>
      <c r="N503" s="6">
        <f t="shared" si="66"/>
        <v>5.2863436123348012E-2</v>
      </c>
      <c r="O503" s="6">
        <f t="shared" si="67"/>
        <v>6.6079295154185008E-2</v>
      </c>
      <c r="P503" s="6">
        <f t="shared" si="68"/>
        <v>0.20264317180616739</v>
      </c>
      <c r="Q503" s="6">
        <f t="shared" si="69"/>
        <v>0.54625550660792943</v>
      </c>
      <c r="R503" s="6">
        <f t="shared" si="70"/>
        <v>0</v>
      </c>
      <c r="S503" s="11">
        <f t="shared" si="71"/>
        <v>0</v>
      </c>
    </row>
    <row r="504" spans="1:19" ht="12" customHeight="1" x14ac:dyDescent="0.25">
      <c r="A504" s="66">
        <v>10</v>
      </c>
      <c r="B504" s="66">
        <v>1176</v>
      </c>
      <c r="C504" s="66">
        <v>3595</v>
      </c>
      <c r="D504" s="67">
        <v>0.22800000000000001</v>
      </c>
      <c r="E504" s="67">
        <v>0.17399999999999999</v>
      </c>
      <c r="F504" s="67">
        <v>0.64800000000000002</v>
      </c>
      <c r="G504" s="67">
        <v>0.32400000000000001</v>
      </c>
      <c r="H504" s="67">
        <v>0.86399999999999999</v>
      </c>
      <c r="I504" s="67">
        <v>0.438</v>
      </c>
      <c r="J504" s="67">
        <v>0.65700000000000003</v>
      </c>
      <c r="K504" s="67">
        <v>3.3330000000000002</v>
      </c>
      <c r="L504" s="15" t="str">
        <f t="shared" si="64"/>
        <v>11763595</v>
      </c>
      <c r="M504" s="14">
        <f t="shared" si="65"/>
        <v>6.840684068406841E-2</v>
      </c>
      <c r="N504" s="6">
        <f t="shared" si="66"/>
        <v>5.2205220522052197E-2</v>
      </c>
      <c r="O504" s="6">
        <f t="shared" si="67"/>
        <v>0.19441944194419442</v>
      </c>
      <c r="P504" s="6">
        <f t="shared" si="68"/>
        <v>9.7209720972097208E-2</v>
      </c>
      <c r="Q504" s="6">
        <f t="shared" si="69"/>
        <v>0.25922592259225918</v>
      </c>
      <c r="R504" s="6">
        <f t="shared" si="70"/>
        <v>0.1314131413141314</v>
      </c>
      <c r="S504" s="11">
        <f t="shared" si="71"/>
        <v>0.19711971197119713</v>
      </c>
    </row>
    <row r="505" spans="1:19" ht="12" customHeight="1" x14ac:dyDescent="0.25">
      <c r="A505" s="66">
        <v>10</v>
      </c>
      <c r="B505" s="66">
        <v>1176</v>
      </c>
      <c r="C505" s="66">
        <v>5440</v>
      </c>
      <c r="D505" s="67">
        <v>2.544</v>
      </c>
      <c r="E505" s="67">
        <v>17.690999999999999</v>
      </c>
      <c r="F505" s="67">
        <v>2.6880000000000002</v>
      </c>
      <c r="G505" s="67">
        <v>23.898</v>
      </c>
      <c r="H505" s="67">
        <v>6.5670000000000002</v>
      </c>
      <c r="I505" s="67">
        <v>6.7380000000000004</v>
      </c>
      <c r="J505" s="67">
        <v>17.672999999999998</v>
      </c>
      <c r="K505" s="67">
        <v>77.799000000000007</v>
      </c>
      <c r="L505" s="15" t="str">
        <f t="shared" si="64"/>
        <v>11765440</v>
      </c>
      <c r="M505" s="14">
        <f t="shared" si="65"/>
        <v>3.2699649095746727E-2</v>
      </c>
      <c r="N505" s="6">
        <f t="shared" si="66"/>
        <v>0.22739366829907837</v>
      </c>
      <c r="O505" s="6">
        <f t="shared" si="67"/>
        <v>3.4550572629468243E-2</v>
      </c>
      <c r="P505" s="6">
        <f t="shared" si="68"/>
        <v>0.3071761847838661</v>
      </c>
      <c r="Q505" s="6">
        <f t="shared" si="69"/>
        <v>8.4409825319091497E-2</v>
      </c>
      <c r="R505" s="6">
        <f t="shared" si="70"/>
        <v>8.6607797015385804E-2</v>
      </c>
      <c r="S505" s="11">
        <f t="shared" si="71"/>
        <v>0.22716230285736316</v>
      </c>
    </row>
    <row r="506" spans="1:19" ht="12" customHeight="1" x14ac:dyDescent="0.25">
      <c r="A506" s="66">
        <v>10</v>
      </c>
      <c r="B506" s="66">
        <v>1176</v>
      </c>
      <c r="C506" s="66">
        <v>5917</v>
      </c>
      <c r="D506" s="67">
        <v>2.2410000000000001</v>
      </c>
      <c r="E506" s="67">
        <v>3.5790000000000002</v>
      </c>
      <c r="F506" s="67">
        <v>6.6959999999999997</v>
      </c>
      <c r="G506" s="67">
        <v>2.3969999999999998</v>
      </c>
      <c r="H506" s="67">
        <v>6.21</v>
      </c>
      <c r="I506" s="67">
        <v>4.3769999999999998</v>
      </c>
      <c r="J506" s="68"/>
      <c r="K506" s="67">
        <v>25.5</v>
      </c>
      <c r="L506" s="15" t="str">
        <f t="shared" si="64"/>
        <v>11765917</v>
      </c>
      <c r="M506" s="14">
        <f t="shared" si="65"/>
        <v>8.7882352941176481E-2</v>
      </c>
      <c r="N506" s="6">
        <f t="shared" si="66"/>
        <v>0.1403529411764706</v>
      </c>
      <c r="O506" s="6">
        <f t="shared" si="67"/>
        <v>0.26258823529411762</v>
      </c>
      <c r="P506" s="6">
        <f t="shared" si="68"/>
        <v>9.3999999999999986E-2</v>
      </c>
      <c r="Q506" s="6">
        <f t="shared" si="69"/>
        <v>0.24352941176470588</v>
      </c>
      <c r="R506" s="6">
        <f t="shared" si="70"/>
        <v>0.1716470588235294</v>
      </c>
      <c r="S506" s="11">
        <f t="shared" si="71"/>
        <v>0</v>
      </c>
    </row>
    <row r="507" spans="1:19" ht="12" customHeight="1" x14ac:dyDescent="0.25">
      <c r="A507" s="66">
        <v>10</v>
      </c>
      <c r="B507" s="66">
        <v>1176</v>
      </c>
      <c r="C507" s="66">
        <v>6724</v>
      </c>
      <c r="D507" s="67">
        <v>0.13800000000000001</v>
      </c>
      <c r="E507" s="67">
        <v>0.27900000000000003</v>
      </c>
      <c r="F507" s="67">
        <v>2.7E-2</v>
      </c>
      <c r="G507" s="67">
        <v>0.438</v>
      </c>
      <c r="H507" s="67">
        <v>0.03</v>
      </c>
      <c r="I507" s="67">
        <v>3.3000000000000002E-2</v>
      </c>
      <c r="J507" s="67">
        <v>0.79800000000000004</v>
      </c>
      <c r="K507" s="67">
        <v>1.7430000000000001</v>
      </c>
      <c r="L507" s="15" t="str">
        <f t="shared" si="64"/>
        <v>11766724</v>
      </c>
      <c r="M507" s="14">
        <f t="shared" si="65"/>
        <v>7.9173838209982791E-2</v>
      </c>
      <c r="N507" s="6">
        <f t="shared" si="66"/>
        <v>0.16006884681583478</v>
      </c>
      <c r="O507" s="6">
        <f t="shared" si="67"/>
        <v>1.5490533562822718E-2</v>
      </c>
      <c r="P507" s="6">
        <f t="shared" si="68"/>
        <v>0.2512908777969019</v>
      </c>
      <c r="Q507" s="6">
        <f t="shared" si="69"/>
        <v>1.7211703958691909E-2</v>
      </c>
      <c r="R507" s="6">
        <f t="shared" si="70"/>
        <v>1.8932874354561102E-2</v>
      </c>
      <c r="S507" s="11">
        <f t="shared" si="71"/>
        <v>0.45783132530120479</v>
      </c>
    </row>
    <row r="508" spans="1:19" ht="12" customHeight="1" x14ac:dyDescent="0.25">
      <c r="A508" s="66">
        <v>10</v>
      </c>
      <c r="B508" s="66">
        <v>147</v>
      </c>
      <c r="C508" s="66">
        <v>1074</v>
      </c>
      <c r="D508" s="67">
        <v>8.5000000000000006E-2</v>
      </c>
      <c r="E508" s="68"/>
      <c r="F508" s="67">
        <v>8.5000000000000006E-2</v>
      </c>
      <c r="G508" s="67">
        <v>4.8000000000000001E-2</v>
      </c>
      <c r="H508" s="67">
        <v>3.5999999999999997E-2</v>
      </c>
      <c r="I508" s="67">
        <v>6.0999999999999999E-2</v>
      </c>
      <c r="J508" s="68"/>
      <c r="K508" s="67">
        <v>0.315</v>
      </c>
      <c r="L508" s="15" t="str">
        <f t="shared" si="64"/>
        <v>1471074</v>
      </c>
      <c r="M508" s="14">
        <f t="shared" si="65"/>
        <v>0.26984126984126988</v>
      </c>
      <c r="N508" s="6">
        <f t="shared" si="66"/>
        <v>0</v>
      </c>
      <c r="O508" s="6">
        <f t="shared" si="67"/>
        <v>0.26984126984126988</v>
      </c>
      <c r="P508" s="6">
        <f t="shared" si="68"/>
        <v>0.15238095238095239</v>
      </c>
      <c r="Q508" s="6">
        <f t="shared" si="69"/>
        <v>0.11428571428571428</v>
      </c>
      <c r="R508" s="6">
        <f t="shared" si="70"/>
        <v>0.19365079365079366</v>
      </c>
      <c r="S508" s="11">
        <f t="shared" si="71"/>
        <v>0</v>
      </c>
    </row>
    <row r="509" spans="1:19" ht="12" customHeight="1" x14ac:dyDescent="0.25">
      <c r="A509" s="66">
        <v>10</v>
      </c>
      <c r="B509" s="66">
        <v>147</v>
      </c>
      <c r="C509" s="66">
        <v>1110</v>
      </c>
      <c r="D509" s="68"/>
      <c r="E509" s="67">
        <v>2</v>
      </c>
      <c r="F509" s="68"/>
      <c r="G509" s="68"/>
      <c r="H509" s="68"/>
      <c r="I509" s="68"/>
      <c r="J509" s="68"/>
      <c r="K509" s="67">
        <v>2</v>
      </c>
      <c r="L509" s="15" t="str">
        <f t="shared" si="64"/>
        <v>1471110</v>
      </c>
      <c r="M509" s="14">
        <f t="shared" si="65"/>
        <v>0</v>
      </c>
      <c r="N509" s="6">
        <f t="shared" si="66"/>
        <v>1</v>
      </c>
      <c r="O509" s="6">
        <f t="shared" si="67"/>
        <v>0</v>
      </c>
      <c r="P509" s="6">
        <f t="shared" si="68"/>
        <v>0</v>
      </c>
      <c r="Q509" s="6">
        <f t="shared" si="69"/>
        <v>0</v>
      </c>
      <c r="R509" s="6">
        <f t="shared" si="70"/>
        <v>0</v>
      </c>
      <c r="S509" s="11">
        <f t="shared" si="71"/>
        <v>0</v>
      </c>
    </row>
    <row r="510" spans="1:19" ht="12" customHeight="1" x14ac:dyDescent="0.25">
      <c r="A510" s="66">
        <v>10</v>
      </c>
      <c r="B510" s="66">
        <v>147</v>
      </c>
      <c r="C510" s="66">
        <v>3873</v>
      </c>
      <c r="D510" s="68"/>
      <c r="E510" s="67">
        <v>1.2E-2</v>
      </c>
      <c r="F510" s="67">
        <v>0.19400000000000001</v>
      </c>
      <c r="G510" s="67">
        <v>3.5999999999999997E-2</v>
      </c>
      <c r="H510" s="67">
        <v>0.14499999999999999</v>
      </c>
      <c r="I510" s="67">
        <v>6.0999999999999999E-2</v>
      </c>
      <c r="J510" s="68"/>
      <c r="K510" s="67">
        <v>0.44800000000000001</v>
      </c>
      <c r="L510" s="15" t="str">
        <f t="shared" si="64"/>
        <v>1473873</v>
      </c>
      <c r="M510" s="14">
        <f t="shared" si="65"/>
        <v>0</v>
      </c>
      <c r="N510" s="6">
        <f t="shared" si="66"/>
        <v>2.6785714285714284E-2</v>
      </c>
      <c r="O510" s="6">
        <f t="shared" si="67"/>
        <v>0.4330357142857143</v>
      </c>
      <c r="P510" s="6">
        <f t="shared" si="68"/>
        <v>8.0357142857142849E-2</v>
      </c>
      <c r="Q510" s="6">
        <f t="shared" si="69"/>
        <v>0.32366071428571425</v>
      </c>
      <c r="R510" s="6">
        <f t="shared" si="70"/>
        <v>0.13616071428571427</v>
      </c>
      <c r="S510" s="11">
        <f t="shared" si="71"/>
        <v>0</v>
      </c>
    </row>
    <row r="511" spans="1:19" ht="12" customHeight="1" x14ac:dyDescent="0.25">
      <c r="A511" s="66">
        <v>10</v>
      </c>
      <c r="B511" s="66">
        <v>156</v>
      </c>
      <c r="C511" s="66">
        <v>1074</v>
      </c>
      <c r="D511" s="67">
        <v>0.55100000000000005</v>
      </c>
      <c r="E511" s="68"/>
      <c r="F511" s="67">
        <v>0.78900000000000003</v>
      </c>
      <c r="G511" s="67">
        <v>0.34599999999999997</v>
      </c>
      <c r="H511" s="67">
        <v>0.3</v>
      </c>
      <c r="I511" s="67">
        <v>0.60299999999999998</v>
      </c>
      <c r="J511" s="67">
        <v>2.1000000000000001E-2</v>
      </c>
      <c r="K511" s="67">
        <v>2.61</v>
      </c>
      <c r="L511" s="15" t="str">
        <f t="shared" si="64"/>
        <v>1561074</v>
      </c>
      <c r="M511" s="14">
        <f t="shared" si="65"/>
        <v>0.21111111111111114</v>
      </c>
      <c r="N511" s="6">
        <f t="shared" si="66"/>
        <v>0</v>
      </c>
      <c r="O511" s="6">
        <f t="shared" si="67"/>
        <v>0.30229885057471267</v>
      </c>
      <c r="P511" s="6">
        <f t="shared" si="68"/>
        <v>0.13256704980842912</v>
      </c>
      <c r="Q511" s="6">
        <f t="shared" si="69"/>
        <v>0.11494252873563218</v>
      </c>
      <c r="R511" s="6">
        <f t="shared" si="70"/>
        <v>0.23103448275862068</v>
      </c>
      <c r="S511" s="11">
        <f t="shared" si="71"/>
        <v>8.0459770114942545E-3</v>
      </c>
    </row>
    <row r="512" spans="1:19" ht="12" customHeight="1" x14ac:dyDescent="0.25">
      <c r="A512" s="66">
        <v>10</v>
      </c>
      <c r="B512" s="66">
        <v>156</v>
      </c>
      <c r="C512" s="66">
        <v>1110</v>
      </c>
      <c r="D512" s="68"/>
      <c r="E512" s="67">
        <v>1.6830000000000001</v>
      </c>
      <c r="F512" s="68"/>
      <c r="G512" s="67">
        <v>0.45900000000000002</v>
      </c>
      <c r="H512" s="68"/>
      <c r="I512" s="68"/>
      <c r="J512" s="68"/>
      <c r="K512" s="67">
        <v>2.1419999999999999</v>
      </c>
      <c r="L512" s="15" t="str">
        <f t="shared" si="64"/>
        <v>1561110</v>
      </c>
      <c r="M512" s="14">
        <f t="shared" si="65"/>
        <v>0</v>
      </c>
      <c r="N512" s="6">
        <f t="shared" si="66"/>
        <v>0.78571428571428581</v>
      </c>
      <c r="O512" s="6">
        <f t="shared" si="67"/>
        <v>0</v>
      </c>
      <c r="P512" s="6">
        <f t="shared" si="68"/>
        <v>0.2142857142857143</v>
      </c>
      <c r="Q512" s="6">
        <f t="shared" si="69"/>
        <v>0</v>
      </c>
      <c r="R512" s="6">
        <f t="shared" si="70"/>
        <v>0</v>
      </c>
      <c r="S512" s="11">
        <f t="shared" si="71"/>
        <v>0</v>
      </c>
    </row>
    <row r="513" spans="1:19" ht="12" customHeight="1" x14ac:dyDescent="0.25">
      <c r="A513" s="66">
        <v>10</v>
      </c>
      <c r="B513" s="66">
        <v>156</v>
      </c>
      <c r="C513" s="66">
        <v>2021</v>
      </c>
      <c r="D513" s="67">
        <v>0.34899999999999998</v>
      </c>
      <c r="E513" s="68"/>
      <c r="F513" s="68"/>
      <c r="G513" s="68"/>
      <c r="H513" s="67">
        <v>0.39200000000000002</v>
      </c>
      <c r="I513" s="68"/>
      <c r="J513" s="68"/>
      <c r="K513" s="67">
        <v>0.74099999999999999</v>
      </c>
      <c r="L513" s="15" t="str">
        <f t="shared" si="64"/>
        <v>1562021</v>
      </c>
      <c r="M513" s="14">
        <f t="shared" si="65"/>
        <v>0.47098515519568146</v>
      </c>
      <c r="N513" s="6">
        <f t="shared" si="66"/>
        <v>0</v>
      </c>
      <c r="O513" s="6">
        <f t="shared" si="67"/>
        <v>0</v>
      </c>
      <c r="P513" s="6">
        <f t="shared" si="68"/>
        <v>0</v>
      </c>
      <c r="Q513" s="6">
        <f t="shared" si="69"/>
        <v>0.52901484480431848</v>
      </c>
      <c r="R513" s="6">
        <f t="shared" si="70"/>
        <v>0</v>
      </c>
      <c r="S513" s="11">
        <f t="shared" si="71"/>
        <v>0</v>
      </c>
    </row>
    <row r="514" spans="1:19" ht="12" customHeight="1" x14ac:dyDescent="0.25">
      <c r="A514" s="66">
        <v>10</v>
      </c>
      <c r="B514" s="66">
        <v>156</v>
      </c>
      <c r="C514" s="66">
        <v>3595</v>
      </c>
      <c r="D514" s="67">
        <v>0.11600000000000001</v>
      </c>
      <c r="E514" s="67">
        <v>8.3000000000000004E-2</v>
      </c>
      <c r="F514" s="67">
        <v>0.14699999999999999</v>
      </c>
      <c r="G514" s="67">
        <v>0.17100000000000001</v>
      </c>
      <c r="H514" s="67">
        <v>0.3</v>
      </c>
      <c r="I514" s="67">
        <v>0.14699999999999999</v>
      </c>
      <c r="J514" s="67">
        <v>0.248</v>
      </c>
      <c r="K514" s="67">
        <v>1.212</v>
      </c>
      <c r="L514" s="15" t="str">
        <f t="shared" si="64"/>
        <v>1563595</v>
      </c>
      <c r="M514" s="14">
        <f t="shared" si="65"/>
        <v>9.5709570957095716E-2</v>
      </c>
      <c r="N514" s="6">
        <f t="shared" si="66"/>
        <v>6.8481848184818492E-2</v>
      </c>
      <c r="O514" s="6">
        <f t="shared" si="67"/>
        <v>0.12128712871287128</v>
      </c>
      <c r="P514" s="6">
        <f t="shared" si="68"/>
        <v>0.1410891089108911</v>
      </c>
      <c r="Q514" s="6">
        <f t="shared" si="69"/>
        <v>0.24752475247524752</v>
      </c>
      <c r="R514" s="6">
        <f t="shared" si="70"/>
        <v>0.12128712871287128</v>
      </c>
      <c r="S514" s="11">
        <f t="shared" si="71"/>
        <v>0.20462046204620463</v>
      </c>
    </row>
    <row r="515" spans="1:19" ht="12" customHeight="1" x14ac:dyDescent="0.25">
      <c r="A515" s="66">
        <v>10</v>
      </c>
      <c r="B515" s="66">
        <v>156</v>
      </c>
      <c r="C515" s="66">
        <v>4329</v>
      </c>
      <c r="D515" s="68"/>
      <c r="E515" s="67">
        <v>1.5089999999999999</v>
      </c>
      <c r="F515" s="67">
        <v>0.315</v>
      </c>
      <c r="G515" s="67">
        <v>0.97599999999999998</v>
      </c>
      <c r="H515" s="67">
        <v>0.76500000000000001</v>
      </c>
      <c r="I515" s="67">
        <v>0.95799999999999996</v>
      </c>
      <c r="J515" s="67">
        <v>2.782</v>
      </c>
      <c r="K515" s="67">
        <v>7.3040000000000003</v>
      </c>
      <c r="L515" s="15" t="str">
        <f t="shared" si="64"/>
        <v>1564329</v>
      </c>
      <c r="M515" s="14">
        <f t="shared" si="65"/>
        <v>0</v>
      </c>
      <c r="N515" s="6">
        <f t="shared" si="66"/>
        <v>0.20659912376779843</v>
      </c>
      <c r="O515" s="6">
        <f t="shared" si="67"/>
        <v>4.3127053669222343E-2</v>
      </c>
      <c r="P515" s="6">
        <f t="shared" si="68"/>
        <v>0.13362541073384446</v>
      </c>
      <c r="Q515" s="6">
        <f t="shared" si="69"/>
        <v>0.10473713033953998</v>
      </c>
      <c r="R515" s="6">
        <f t="shared" si="70"/>
        <v>0.13116100766703176</v>
      </c>
      <c r="S515" s="11">
        <f t="shared" si="71"/>
        <v>0.38088718510405256</v>
      </c>
    </row>
    <row r="516" spans="1:19" ht="12" customHeight="1" x14ac:dyDescent="0.25">
      <c r="A516" s="66">
        <v>10</v>
      </c>
      <c r="B516" s="66">
        <v>156</v>
      </c>
      <c r="C516" s="66">
        <v>5440</v>
      </c>
      <c r="D516" s="67">
        <v>0.153</v>
      </c>
      <c r="E516" s="67">
        <v>10.382999999999999</v>
      </c>
      <c r="F516" s="67">
        <v>0.248</v>
      </c>
      <c r="G516" s="67">
        <v>4.7549999999999999</v>
      </c>
      <c r="H516" s="67">
        <v>2.448</v>
      </c>
      <c r="I516" s="67">
        <v>1.0369999999999999</v>
      </c>
      <c r="J516" s="67">
        <v>2.831</v>
      </c>
      <c r="K516" s="67">
        <v>21.855</v>
      </c>
      <c r="L516" s="15" t="str">
        <f t="shared" si="64"/>
        <v>1565440</v>
      </c>
      <c r="M516" s="14">
        <f t="shared" si="65"/>
        <v>7.0006863417982155E-3</v>
      </c>
      <c r="N516" s="6">
        <f t="shared" si="66"/>
        <v>0.47508579272477691</v>
      </c>
      <c r="O516" s="6">
        <f t="shared" si="67"/>
        <v>1.1347517730496453E-2</v>
      </c>
      <c r="P516" s="6">
        <f t="shared" si="68"/>
        <v>0.21757035003431707</v>
      </c>
      <c r="Q516" s="6">
        <f t="shared" si="69"/>
        <v>0.11201098146877145</v>
      </c>
      <c r="R516" s="6">
        <f t="shared" si="70"/>
        <v>4.7449096316632348E-2</v>
      </c>
      <c r="S516" s="11">
        <f t="shared" si="71"/>
        <v>0.12953557538320751</v>
      </c>
    </row>
    <row r="517" spans="1:19" ht="12" customHeight="1" x14ac:dyDescent="0.25">
      <c r="A517" s="66">
        <v>10</v>
      </c>
      <c r="B517" s="66">
        <v>156</v>
      </c>
      <c r="C517" s="66">
        <v>5770</v>
      </c>
      <c r="D517" s="67">
        <v>3.29</v>
      </c>
      <c r="E517" s="67">
        <v>3.137</v>
      </c>
      <c r="F517" s="67">
        <v>3.1920000000000002</v>
      </c>
      <c r="G517" s="67">
        <v>3.73</v>
      </c>
      <c r="H517" s="67">
        <v>5.0579999999999998</v>
      </c>
      <c r="I517" s="67">
        <v>2.7229999999999999</v>
      </c>
      <c r="J517" s="67">
        <v>4.694</v>
      </c>
      <c r="K517" s="67">
        <v>25.823</v>
      </c>
      <c r="L517" s="15" t="str">
        <f t="shared" si="64"/>
        <v>1565770</v>
      </c>
      <c r="M517" s="14">
        <f t="shared" si="65"/>
        <v>0.12740580103008944</v>
      </c>
      <c r="N517" s="6">
        <f t="shared" si="66"/>
        <v>0.121480850404678</v>
      </c>
      <c r="O517" s="6">
        <f t="shared" si="67"/>
        <v>0.12361073461642721</v>
      </c>
      <c r="P517" s="6">
        <f t="shared" si="68"/>
        <v>0.14444487472408318</v>
      </c>
      <c r="Q517" s="6">
        <f t="shared" si="69"/>
        <v>0.19587189714595515</v>
      </c>
      <c r="R517" s="6">
        <f t="shared" si="70"/>
        <v>0.10544863106532935</v>
      </c>
      <c r="S517" s="11">
        <f t="shared" si="71"/>
        <v>0.18177593618092397</v>
      </c>
    </row>
    <row r="518" spans="1:19" ht="12" customHeight="1" x14ac:dyDescent="0.25">
      <c r="A518" s="66">
        <v>10</v>
      </c>
      <c r="B518" s="66">
        <v>156</v>
      </c>
      <c r="C518" s="66">
        <v>6724</v>
      </c>
      <c r="D518" s="67">
        <v>4.5999999999999999E-2</v>
      </c>
      <c r="E518" s="67">
        <v>0.129</v>
      </c>
      <c r="F518" s="67">
        <v>2.4E-2</v>
      </c>
      <c r="G518" s="67">
        <v>0.26900000000000002</v>
      </c>
      <c r="H518" s="67">
        <v>8.9999999999999993E-3</v>
      </c>
      <c r="I518" s="67">
        <v>1.7999999999999999E-2</v>
      </c>
      <c r="J518" s="67">
        <v>0.34899999999999998</v>
      </c>
      <c r="K518" s="67">
        <v>0.84499999999999997</v>
      </c>
      <c r="L518" s="15" t="str">
        <f t="shared" si="64"/>
        <v>1566724</v>
      </c>
      <c r="M518" s="14">
        <f t="shared" si="65"/>
        <v>5.4437869822485205E-2</v>
      </c>
      <c r="N518" s="6">
        <f t="shared" si="66"/>
        <v>0.15266272189349114</v>
      </c>
      <c r="O518" s="6">
        <f t="shared" si="67"/>
        <v>2.8402366863905328E-2</v>
      </c>
      <c r="P518" s="6">
        <f t="shared" si="68"/>
        <v>0.31834319526627219</v>
      </c>
      <c r="Q518" s="6">
        <f t="shared" si="69"/>
        <v>1.0650887573964497E-2</v>
      </c>
      <c r="R518" s="6">
        <f t="shared" si="70"/>
        <v>2.1301775147928994E-2</v>
      </c>
      <c r="S518" s="11">
        <f t="shared" si="71"/>
        <v>0.41301775147928993</v>
      </c>
    </row>
    <row r="519" spans="1:19" ht="12" customHeight="1" x14ac:dyDescent="0.25">
      <c r="A519" s="66">
        <v>10</v>
      </c>
      <c r="B519" s="66">
        <v>159</v>
      </c>
      <c r="C519" s="66">
        <v>1074</v>
      </c>
      <c r="D519" s="67">
        <v>0.33</v>
      </c>
      <c r="E519" s="68"/>
      <c r="F519" s="67">
        <v>0.45100000000000001</v>
      </c>
      <c r="G519" s="67">
        <v>0.24199999999999999</v>
      </c>
      <c r="H519" s="67">
        <v>0.17299999999999999</v>
      </c>
      <c r="I519" s="67">
        <v>0.35099999999999998</v>
      </c>
      <c r="J519" s="67">
        <v>2.7E-2</v>
      </c>
      <c r="K519" s="67">
        <v>1.5760000000000001</v>
      </c>
      <c r="L519" s="15" t="str">
        <f t="shared" si="64"/>
        <v>1591074</v>
      </c>
      <c r="M519" s="14">
        <f t="shared" si="65"/>
        <v>0.20939086294416243</v>
      </c>
      <c r="N519" s="6">
        <f t="shared" si="66"/>
        <v>0</v>
      </c>
      <c r="O519" s="6">
        <f t="shared" si="67"/>
        <v>0.28616751269035534</v>
      </c>
      <c r="P519" s="6">
        <f t="shared" si="68"/>
        <v>0.15355329949238578</v>
      </c>
      <c r="Q519" s="6">
        <f t="shared" si="69"/>
        <v>0.1097715736040609</v>
      </c>
      <c r="R519" s="6">
        <f t="shared" si="70"/>
        <v>0.22271573604060912</v>
      </c>
      <c r="S519" s="11">
        <f t="shared" si="71"/>
        <v>1.7131979695431471E-2</v>
      </c>
    </row>
    <row r="520" spans="1:19" ht="12" customHeight="1" x14ac:dyDescent="0.25">
      <c r="A520" s="66">
        <v>10</v>
      </c>
      <c r="B520" s="66">
        <v>159</v>
      </c>
      <c r="C520" s="66">
        <v>1091</v>
      </c>
      <c r="D520" s="68"/>
      <c r="E520" s="67">
        <v>2.8119999999999998</v>
      </c>
      <c r="F520" s="68"/>
      <c r="G520" s="67">
        <v>2.109</v>
      </c>
      <c r="H520" s="68"/>
      <c r="I520" s="68"/>
      <c r="J520" s="67">
        <v>0.70299999999999996</v>
      </c>
      <c r="K520" s="67">
        <v>5.6239999999999997</v>
      </c>
      <c r="L520" s="15" t="str">
        <f t="shared" si="64"/>
        <v>1591091</v>
      </c>
      <c r="M520" s="14">
        <f t="shared" si="65"/>
        <v>0</v>
      </c>
      <c r="N520" s="6">
        <f t="shared" si="66"/>
        <v>0.5</v>
      </c>
      <c r="O520" s="6">
        <f t="shared" si="67"/>
        <v>0</v>
      </c>
      <c r="P520" s="6">
        <f t="shared" si="68"/>
        <v>0.375</v>
      </c>
      <c r="Q520" s="6">
        <f t="shared" si="69"/>
        <v>0</v>
      </c>
      <c r="R520" s="6">
        <f t="shared" si="70"/>
        <v>0</v>
      </c>
      <c r="S520" s="11">
        <f t="shared" si="71"/>
        <v>0.125</v>
      </c>
    </row>
    <row r="521" spans="1:19" ht="12" customHeight="1" x14ac:dyDescent="0.25">
      <c r="A521" s="66">
        <v>10</v>
      </c>
      <c r="B521" s="66">
        <v>159</v>
      </c>
      <c r="C521" s="66">
        <v>1110</v>
      </c>
      <c r="D521" s="68"/>
      <c r="E521" s="67">
        <v>1.5149999999999999</v>
      </c>
      <c r="F521" s="68"/>
      <c r="G521" s="68"/>
      <c r="H521" s="68"/>
      <c r="I521" s="68"/>
      <c r="J521" s="67">
        <v>0.30299999999999999</v>
      </c>
      <c r="K521" s="67">
        <v>1.8180000000000001</v>
      </c>
      <c r="L521" s="15" t="str">
        <f t="shared" ref="L521:L533" si="72">CONCATENATE(B521,C521)</f>
        <v>1591110</v>
      </c>
      <c r="M521" s="14">
        <f t="shared" ref="M521:M533" si="73">D521/K521</f>
        <v>0</v>
      </c>
      <c r="N521" s="6">
        <f t="shared" ref="N521:N533" si="74">E521/K521</f>
        <v>0.83333333333333326</v>
      </c>
      <c r="O521" s="6">
        <f t="shared" ref="O521:O533" si="75">F521/K521</f>
        <v>0</v>
      </c>
      <c r="P521" s="6">
        <f t="shared" ref="P521:P533" si="76">G521/K521</f>
        <v>0</v>
      </c>
      <c r="Q521" s="6">
        <f t="shared" ref="Q521:Q533" si="77">H521/K521</f>
        <v>0</v>
      </c>
      <c r="R521" s="6">
        <f t="shared" ref="R521:R533" si="78">I521/K521</f>
        <v>0</v>
      </c>
      <c r="S521" s="11">
        <f t="shared" ref="S521:S533" si="79">J521/K521</f>
        <v>0.16666666666666666</v>
      </c>
    </row>
    <row r="522" spans="1:19" ht="12" customHeight="1" x14ac:dyDescent="0.25">
      <c r="A522" s="66">
        <v>10</v>
      </c>
      <c r="B522" s="66">
        <v>159</v>
      </c>
      <c r="C522" s="66">
        <v>4329</v>
      </c>
      <c r="D522" s="68"/>
      <c r="E522" s="67">
        <v>3.536</v>
      </c>
      <c r="F522" s="67">
        <v>0.48499999999999999</v>
      </c>
      <c r="G522" s="67">
        <v>0.79100000000000004</v>
      </c>
      <c r="H522" s="67">
        <v>0.57599999999999996</v>
      </c>
      <c r="I522" s="67">
        <v>0.35099999999999998</v>
      </c>
      <c r="J522" s="67">
        <v>2.2629999999999999</v>
      </c>
      <c r="K522" s="67">
        <v>8.0020000000000007</v>
      </c>
      <c r="L522" s="15" t="str">
        <f t="shared" si="72"/>
        <v>1594329</v>
      </c>
      <c r="M522" s="14">
        <f t="shared" si="73"/>
        <v>0</v>
      </c>
      <c r="N522" s="6">
        <f t="shared" si="74"/>
        <v>0.44188952761809547</v>
      </c>
      <c r="O522" s="6">
        <f t="shared" si="75"/>
        <v>6.0609847538115463E-2</v>
      </c>
      <c r="P522" s="6">
        <f t="shared" si="76"/>
        <v>9.8850287428142961E-2</v>
      </c>
      <c r="Q522" s="6">
        <f t="shared" si="77"/>
        <v>7.1982004498875277E-2</v>
      </c>
      <c r="R522" s="6">
        <f t="shared" si="78"/>
        <v>4.386403399150212E-2</v>
      </c>
      <c r="S522" s="11">
        <f t="shared" si="79"/>
        <v>0.28280429892526865</v>
      </c>
    </row>
    <row r="523" spans="1:19" ht="12" customHeight="1" x14ac:dyDescent="0.25">
      <c r="A523" s="66">
        <v>10</v>
      </c>
      <c r="B523" s="66">
        <v>159</v>
      </c>
      <c r="C523" s="66">
        <v>5440</v>
      </c>
      <c r="D523" s="67">
        <v>0.59399999999999997</v>
      </c>
      <c r="E523" s="67">
        <v>0.41199999999999998</v>
      </c>
      <c r="F523" s="67">
        <v>0.11799999999999999</v>
      </c>
      <c r="G523" s="67">
        <v>5.59</v>
      </c>
      <c r="H523" s="67">
        <v>0.30299999999999999</v>
      </c>
      <c r="I523" s="67">
        <v>1.073</v>
      </c>
      <c r="J523" s="67">
        <v>4.0970000000000004</v>
      </c>
      <c r="K523" s="67">
        <v>12.186999999999999</v>
      </c>
      <c r="L523" s="15" t="str">
        <f t="shared" si="72"/>
        <v>1595440</v>
      </c>
      <c r="M523" s="14">
        <f t="shared" si="73"/>
        <v>4.8740461147123985E-2</v>
      </c>
      <c r="N523" s="6">
        <f t="shared" si="74"/>
        <v>3.380651513908263E-2</v>
      </c>
      <c r="O523" s="6">
        <f t="shared" si="75"/>
        <v>9.6824485107081318E-3</v>
      </c>
      <c r="P523" s="6">
        <f t="shared" si="76"/>
        <v>0.45868548453269881</v>
      </c>
      <c r="Q523" s="6">
        <f t="shared" si="77"/>
        <v>2.4862558463936982E-2</v>
      </c>
      <c r="R523" s="6">
        <f t="shared" si="78"/>
        <v>8.8044637728727337E-2</v>
      </c>
      <c r="S523" s="11">
        <f t="shared" si="79"/>
        <v>0.33617789447772223</v>
      </c>
    </row>
    <row r="524" spans="1:19" ht="12" customHeight="1" x14ac:dyDescent="0.25">
      <c r="A524" s="66">
        <v>10</v>
      </c>
      <c r="B524" s="66">
        <v>159</v>
      </c>
      <c r="C524" s="66">
        <v>5770</v>
      </c>
      <c r="D524" s="67">
        <v>0.53900000000000003</v>
      </c>
      <c r="E524" s="67">
        <v>0.41499999999999998</v>
      </c>
      <c r="F524" s="67">
        <v>0.373</v>
      </c>
      <c r="G524" s="67">
        <v>0.245</v>
      </c>
      <c r="H524" s="67">
        <v>1.0609999999999999</v>
      </c>
      <c r="I524" s="68"/>
      <c r="J524" s="67">
        <v>0.876</v>
      </c>
      <c r="K524" s="67">
        <v>3.5089999999999999</v>
      </c>
      <c r="L524" s="15" t="str">
        <f t="shared" si="72"/>
        <v>1595770</v>
      </c>
      <c r="M524" s="14">
        <f t="shared" si="73"/>
        <v>0.15360501567398122</v>
      </c>
      <c r="N524" s="6">
        <f t="shared" si="74"/>
        <v>0.11826731262467939</v>
      </c>
      <c r="O524" s="6">
        <f t="shared" si="75"/>
        <v>0.10629809062410943</v>
      </c>
      <c r="P524" s="6">
        <f t="shared" si="76"/>
        <v>6.9820461669991452E-2</v>
      </c>
      <c r="Q524" s="6">
        <f t="shared" si="77"/>
        <v>0.30236534625249356</v>
      </c>
      <c r="R524" s="6">
        <f t="shared" si="78"/>
        <v>0</v>
      </c>
      <c r="S524" s="11">
        <f t="shared" si="79"/>
        <v>0.24964377315474495</v>
      </c>
    </row>
    <row r="525" spans="1:19" ht="12" customHeight="1" x14ac:dyDescent="0.25">
      <c r="A525" s="66">
        <v>10</v>
      </c>
      <c r="B525" s="66">
        <v>159</v>
      </c>
      <c r="C525" s="66">
        <v>6724</v>
      </c>
      <c r="D525" s="67">
        <v>1.7999999999999999E-2</v>
      </c>
      <c r="E525" s="67">
        <v>1.7999999999999999E-2</v>
      </c>
      <c r="F525" s="67">
        <v>1.7999999999999999E-2</v>
      </c>
      <c r="G525" s="67">
        <v>0.03</v>
      </c>
      <c r="H525" s="67">
        <v>1.4999999999999999E-2</v>
      </c>
      <c r="I525" s="67">
        <v>2.1000000000000001E-2</v>
      </c>
      <c r="J525" s="68"/>
      <c r="K525" s="67">
        <v>0.121</v>
      </c>
      <c r="L525" s="15" t="str">
        <f t="shared" si="72"/>
        <v>1596724</v>
      </c>
      <c r="M525" s="14">
        <f t="shared" si="73"/>
        <v>0.1487603305785124</v>
      </c>
      <c r="N525" s="6">
        <f t="shared" si="74"/>
        <v>0.1487603305785124</v>
      </c>
      <c r="O525" s="6">
        <f t="shared" si="75"/>
        <v>0.1487603305785124</v>
      </c>
      <c r="P525" s="6">
        <f t="shared" si="76"/>
        <v>0.24793388429752067</v>
      </c>
      <c r="Q525" s="6">
        <f t="shared" si="77"/>
        <v>0.12396694214876033</v>
      </c>
      <c r="R525" s="6">
        <f t="shared" si="78"/>
        <v>0.17355371900826447</v>
      </c>
      <c r="S525" s="11">
        <f t="shared" si="79"/>
        <v>0</v>
      </c>
    </row>
    <row r="526" spans="1:19" ht="12" customHeight="1" x14ac:dyDescent="0.25">
      <c r="A526" s="66">
        <v>10</v>
      </c>
      <c r="B526" s="66">
        <v>191</v>
      </c>
      <c r="C526" s="66">
        <v>5917</v>
      </c>
      <c r="D526" s="68"/>
      <c r="E526" s="67">
        <v>0.40200000000000002</v>
      </c>
      <c r="F526" s="68"/>
      <c r="G526" s="68"/>
      <c r="H526" s="67">
        <v>0.40200000000000002</v>
      </c>
      <c r="I526" s="68"/>
      <c r="J526" s="68"/>
      <c r="K526" s="67">
        <v>0.80400000000000005</v>
      </c>
      <c r="L526" s="15" t="str">
        <f t="shared" si="72"/>
        <v>1915917</v>
      </c>
      <c r="M526" s="14">
        <f t="shared" si="73"/>
        <v>0</v>
      </c>
      <c r="N526" s="6">
        <f t="shared" si="74"/>
        <v>0.5</v>
      </c>
      <c r="O526" s="6">
        <f t="shared" si="75"/>
        <v>0</v>
      </c>
      <c r="P526" s="6">
        <f t="shared" si="76"/>
        <v>0</v>
      </c>
      <c r="Q526" s="6">
        <f t="shared" si="77"/>
        <v>0.5</v>
      </c>
      <c r="R526" s="6">
        <f t="shared" si="78"/>
        <v>0</v>
      </c>
      <c r="S526" s="11">
        <f t="shared" si="79"/>
        <v>0</v>
      </c>
    </row>
    <row r="527" spans="1:19" ht="12" customHeight="1" x14ac:dyDescent="0.25">
      <c r="A527" s="66">
        <v>10</v>
      </c>
      <c r="B527" s="66">
        <v>2210</v>
      </c>
      <c r="C527" s="66">
        <v>1074</v>
      </c>
      <c r="D527" s="67">
        <v>0.122</v>
      </c>
      <c r="E527" s="68"/>
      <c r="F527" s="67">
        <v>7.2999999999999995E-2</v>
      </c>
      <c r="G527" s="67">
        <v>1.2E-2</v>
      </c>
      <c r="H527" s="67">
        <v>4.9000000000000002E-2</v>
      </c>
      <c r="I527" s="67">
        <v>4.9000000000000002E-2</v>
      </c>
      <c r="J527" s="68"/>
      <c r="K527" s="67">
        <v>0.30599999999999999</v>
      </c>
      <c r="L527" s="15" t="str">
        <f t="shared" si="72"/>
        <v>22101074</v>
      </c>
      <c r="M527" s="14">
        <f t="shared" si="73"/>
        <v>0.39869281045751631</v>
      </c>
      <c r="N527" s="6">
        <f t="shared" si="74"/>
        <v>0</v>
      </c>
      <c r="O527" s="6">
        <f t="shared" si="75"/>
        <v>0.23856209150326796</v>
      </c>
      <c r="P527" s="6">
        <f t="shared" si="76"/>
        <v>3.9215686274509803E-2</v>
      </c>
      <c r="Q527" s="6">
        <f t="shared" si="77"/>
        <v>0.16013071895424838</v>
      </c>
      <c r="R527" s="6">
        <f t="shared" si="78"/>
        <v>0.16013071895424838</v>
      </c>
      <c r="S527" s="11">
        <f t="shared" si="79"/>
        <v>0</v>
      </c>
    </row>
    <row r="528" spans="1:19" ht="12" customHeight="1" x14ac:dyDescent="0.25">
      <c r="A528" s="66">
        <v>10</v>
      </c>
      <c r="B528" s="66">
        <v>2210</v>
      </c>
      <c r="C528" s="66">
        <v>1091</v>
      </c>
      <c r="D528" s="68"/>
      <c r="E528" s="67">
        <v>8.7520000000000007</v>
      </c>
      <c r="F528" s="68"/>
      <c r="G528" s="67">
        <v>4.774</v>
      </c>
      <c r="H528" s="68"/>
      <c r="I528" s="68"/>
      <c r="J528" s="67">
        <v>3.9780000000000002</v>
      </c>
      <c r="K528" s="67">
        <v>17.503</v>
      </c>
      <c r="L528" s="15" t="str">
        <f t="shared" si="72"/>
        <v>22101091</v>
      </c>
      <c r="M528" s="14">
        <f t="shared" si="73"/>
        <v>0</v>
      </c>
      <c r="N528" s="6">
        <f t="shared" si="74"/>
        <v>0.50002856653145178</v>
      </c>
      <c r="O528" s="6">
        <f t="shared" si="75"/>
        <v>0</v>
      </c>
      <c r="P528" s="6">
        <f t="shared" si="76"/>
        <v>0.27275324230131975</v>
      </c>
      <c r="Q528" s="6">
        <f t="shared" si="77"/>
        <v>0</v>
      </c>
      <c r="R528" s="6">
        <f t="shared" si="78"/>
        <v>0</v>
      </c>
      <c r="S528" s="11">
        <f t="shared" si="79"/>
        <v>0.227275324230132</v>
      </c>
    </row>
    <row r="529" spans="1:19" ht="12" customHeight="1" x14ac:dyDescent="0.25">
      <c r="A529" s="66">
        <v>10</v>
      </c>
      <c r="B529" s="66">
        <v>2210</v>
      </c>
      <c r="C529" s="66">
        <v>5440</v>
      </c>
      <c r="D529" s="67">
        <v>0.41599999999999998</v>
      </c>
      <c r="E529" s="68"/>
      <c r="F529" s="68"/>
      <c r="G529" s="67">
        <v>1.2E-2</v>
      </c>
      <c r="H529" s="67">
        <v>7.2999999999999995E-2</v>
      </c>
      <c r="I529" s="67">
        <v>0.245</v>
      </c>
      <c r="J529" s="68"/>
      <c r="K529" s="67">
        <v>0.747</v>
      </c>
      <c r="L529" s="15" t="str">
        <f t="shared" si="72"/>
        <v>22105440</v>
      </c>
      <c r="M529" s="14">
        <f t="shared" si="73"/>
        <v>0.55689424364123152</v>
      </c>
      <c r="N529" s="6">
        <f t="shared" si="74"/>
        <v>0</v>
      </c>
      <c r="O529" s="6">
        <f t="shared" si="75"/>
        <v>0</v>
      </c>
      <c r="P529" s="6">
        <f t="shared" si="76"/>
        <v>1.6064257028112452E-2</v>
      </c>
      <c r="Q529" s="6">
        <f t="shared" si="77"/>
        <v>9.772423025435073E-2</v>
      </c>
      <c r="R529" s="6">
        <f t="shared" si="78"/>
        <v>0.32797858099062915</v>
      </c>
      <c r="S529" s="11">
        <f t="shared" si="79"/>
        <v>0</v>
      </c>
    </row>
    <row r="530" spans="1:19" ht="12" customHeight="1" x14ac:dyDescent="0.25">
      <c r="A530" s="66">
        <v>10</v>
      </c>
      <c r="B530" s="66">
        <v>2955</v>
      </c>
      <c r="C530" s="66">
        <v>1074</v>
      </c>
      <c r="D530" s="67">
        <v>0.40500000000000003</v>
      </c>
      <c r="E530" s="68"/>
      <c r="F530" s="67">
        <v>0.28799999999999998</v>
      </c>
      <c r="G530" s="67">
        <v>0.20399999999999999</v>
      </c>
      <c r="H530" s="67">
        <v>0.45</v>
      </c>
      <c r="I530" s="67">
        <v>0.27300000000000002</v>
      </c>
      <c r="J530" s="68"/>
      <c r="K530" s="67">
        <v>1.62</v>
      </c>
      <c r="L530" s="15" t="str">
        <f t="shared" si="72"/>
        <v>29551074</v>
      </c>
      <c r="M530" s="14">
        <f t="shared" si="73"/>
        <v>0.25</v>
      </c>
      <c r="N530" s="6">
        <f t="shared" si="74"/>
        <v>0</v>
      </c>
      <c r="O530" s="6">
        <f t="shared" si="75"/>
        <v>0.17777777777777776</v>
      </c>
      <c r="P530" s="6">
        <f t="shared" si="76"/>
        <v>0.12592592592592591</v>
      </c>
      <c r="Q530" s="6">
        <f t="shared" si="77"/>
        <v>0.27777777777777779</v>
      </c>
      <c r="R530" s="6">
        <f t="shared" si="78"/>
        <v>0.16851851851851851</v>
      </c>
      <c r="S530" s="11">
        <f t="shared" si="79"/>
        <v>0</v>
      </c>
    </row>
    <row r="531" spans="1:19" ht="12" customHeight="1" x14ac:dyDescent="0.25">
      <c r="A531" s="66">
        <v>10</v>
      </c>
      <c r="B531" s="66">
        <v>2955</v>
      </c>
      <c r="C531" s="66">
        <v>2882</v>
      </c>
      <c r="D531" s="68"/>
      <c r="E531" s="68"/>
      <c r="F531" s="68"/>
      <c r="G531" s="67">
        <v>1.347</v>
      </c>
      <c r="H531" s="67">
        <v>0.33</v>
      </c>
      <c r="I531" s="68"/>
      <c r="J531" s="67">
        <v>0.28499999999999998</v>
      </c>
      <c r="K531" s="67">
        <v>1.962</v>
      </c>
      <c r="L531" s="15" t="str">
        <f t="shared" si="72"/>
        <v>29552882</v>
      </c>
      <c r="M531" s="14">
        <f t="shared" si="73"/>
        <v>0</v>
      </c>
      <c r="N531" s="6">
        <f t="shared" si="74"/>
        <v>0</v>
      </c>
      <c r="O531" s="6">
        <f t="shared" si="75"/>
        <v>0</v>
      </c>
      <c r="P531" s="6">
        <f t="shared" si="76"/>
        <v>0.68654434250764529</v>
      </c>
      <c r="Q531" s="6">
        <f t="shared" si="77"/>
        <v>0.16819571865443425</v>
      </c>
      <c r="R531" s="6">
        <f t="shared" si="78"/>
        <v>0</v>
      </c>
      <c r="S531" s="11">
        <f t="shared" si="79"/>
        <v>0.14525993883792049</v>
      </c>
    </row>
    <row r="532" spans="1:19" ht="12" customHeight="1" x14ac:dyDescent="0.25">
      <c r="A532" s="66">
        <v>10</v>
      </c>
      <c r="B532" s="66">
        <v>2955</v>
      </c>
      <c r="C532" s="66">
        <v>3075</v>
      </c>
      <c r="D532" s="67">
        <v>1.2E-2</v>
      </c>
      <c r="E532" s="67">
        <v>6.0000000000000001E-3</v>
      </c>
      <c r="F532" s="67">
        <v>1.2E-2</v>
      </c>
      <c r="G532" s="67">
        <v>1.7999999999999999E-2</v>
      </c>
      <c r="H532" s="67">
        <v>3.5999999999999997E-2</v>
      </c>
      <c r="I532" s="68"/>
      <c r="J532" s="68"/>
      <c r="K532" s="67">
        <v>8.4000000000000005E-2</v>
      </c>
      <c r="L532" s="15" t="str">
        <f t="shared" si="72"/>
        <v>29553075</v>
      </c>
      <c r="M532" s="14">
        <f t="shared" si="73"/>
        <v>0.14285714285714285</v>
      </c>
      <c r="N532" s="6">
        <f t="shared" si="74"/>
        <v>7.1428571428571425E-2</v>
      </c>
      <c r="O532" s="6">
        <f t="shared" si="75"/>
        <v>0.14285714285714285</v>
      </c>
      <c r="P532" s="6">
        <f t="shared" si="76"/>
        <v>0.21428571428571425</v>
      </c>
      <c r="Q532" s="6">
        <f t="shared" si="77"/>
        <v>0.42857142857142849</v>
      </c>
      <c r="R532" s="6">
        <f t="shared" si="78"/>
        <v>0</v>
      </c>
      <c r="S532" s="11">
        <f t="shared" si="79"/>
        <v>0</v>
      </c>
    </row>
    <row r="533" spans="1:19" ht="12" customHeight="1" x14ac:dyDescent="0.25">
      <c r="A533" s="66">
        <v>10</v>
      </c>
      <c r="B533" s="66">
        <v>2955</v>
      </c>
      <c r="C533" s="66">
        <v>3595</v>
      </c>
      <c r="D533" s="68"/>
      <c r="E533" s="67">
        <v>0.16200000000000001</v>
      </c>
      <c r="F533" s="67">
        <v>0.42599999999999999</v>
      </c>
      <c r="G533" s="67">
        <v>0.58799999999999997</v>
      </c>
      <c r="H533" s="67">
        <v>0.79800000000000004</v>
      </c>
      <c r="I533" s="67">
        <v>0.88200000000000001</v>
      </c>
      <c r="J533" s="68"/>
      <c r="K533" s="67">
        <v>2.8559999999999999</v>
      </c>
      <c r="L533" s="15" t="str">
        <f t="shared" si="72"/>
        <v>29553595</v>
      </c>
      <c r="M533" s="14">
        <f t="shared" si="73"/>
        <v>0</v>
      </c>
      <c r="N533" s="6">
        <f t="shared" si="74"/>
        <v>5.6722689075630259E-2</v>
      </c>
      <c r="O533" s="6">
        <f t="shared" si="75"/>
        <v>0.14915966386554622</v>
      </c>
      <c r="P533" s="6">
        <f t="shared" si="76"/>
        <v>0.20588235294117646</v>
      </c>
      <c r="Q533" s="6">
        <f t="shared" si="77"/>
        <v>0.27941176470588236</v>
      </c>
      <c r="R533" s="6">
        <f t="shared" si="78"/>
        <v>0.30882352941176472</v>
      </c>
      <c r="S533" s="11">
        <f t="shared" si="79"/>
        <v>0</v>
      </c>
    </row>
    <row r="534" spans="1:19" ht="12" customHeight="1" x14ac:dyDescent="0.25">
      <c r="A534" s="66">
        <v>10</v>
      </c>
      <c r="B534" s="66">
        <v>2955</v>
      </c>
      <c r="C534" s="66">
        <v>5440</v>
      </c>
      <c r="D534" s="67">
        <v>2.403</v>
      </c>
      <c r="E534" s="67">
        <v>1.482</v>
      </c>
      <c r="F534" s="67">
        <v>0.87</v>
      </c>
      <c r="G534" s="67">
        <v>0.10199999999999999</v>
      </c>
      <c r="H534" s="67">
        <v>0.98699999999999999</v>
      </c>
      <c r="I534" s="67">
        <v>2.3490000000000002</v>
      </c>
      <c r="J534" s="67">
        <v>0.15</v>
      </c>
      <c r="K534" s="67">
        <v>8.343</v>
      </c>
      <c r="L534" s="15" t="str">
        <f t="shared" ref="L534:L541" si="80">CONCATENATE(B534,C534)</f>
        <v>29555440</v>
      </c>
      <c r="M534" s="14">
        <f t="shared" ref="M534:M541" si="81">D534/K534</f>
        <v>0.28802588996763756</v>
      </c>
      <c r="N534" s="6">
        <f t="shared" ref="N534:N541" si="82">E534/K534</f>
        <v>0.17763394462423587</v>
      </c>
      <c r="O534" s="6">
        <f t="shared" ref="O534:O541" si="83">F534/K534</f>
        <v>0.10427903631787126</v>
      </c>
      <c r="P534" s="6">
        <f t="shared" ref="P534:P541" si="84">G534/K534</f>
        <v>1.222581805106077E-2</v>
      </c>
      <c r="Q534" s="6">
        <f t="shared" ref="Q534:Q541" si="85">H534/K534</f>
        <v>0.11830276878820568</v>
      </c>
      <c r="R534" s="6">
        <f t="shared" ref="R534:R541" si="86">I534/K534</f>
        <v>0.28155339805825247</v>
      </c>
      <c r="S534" s="11">
        <f t="shared" ref="S534:S541" si="87">J534/K534</f>
        <v>1.7979144192736426E-2</v>
      </c>
    </row>
    <row r="535" spans="1:19" ht="12" customHeight="1" x14ac:dyDescent="0.25">
      <c r="A535" s="66">
        <v>10</v>
      </c>
      <c r="B535" s="66">
        <v>2956</v>
      </c>
      <c r="C535" s="66">
        <v>1074</v>
      </c>
      <c r="D535" s="67">
        <v>0.311</v>
      </c>
      <c r="E535" s="68"/>
      <c r="F535" s="67">
        <v>0.48699999999999999</v>
      </c>
      <c r="G535" s="67">
        <v>0.32800000000000001</v>
      </c>
      <c r="H535" s="67">
        <v>0.41899999999999998</v>
      </c>
      <c r="I535" s="67">
        <v>0.436</v>
      </c>
      <c r="J535" s="67">
        <v>7.0000000000000001E-3</v>
      </c>
      <c r="K535" s="67">
        <v>1.988</v>
      </c>
      <c r="L535" s="15" t="str">
        <f t="shared" si="80"/>
        <v>29561074</v>
      </c>
      <c r="M535" s="14">
        <f t="shared" si="81"/>
        <v>0.15643863179074446</v>
      </c>
      <c r="N535" s="6">
        <f t="shared" si="82"/>
        <v>0</v>
      </c>
      <c r="O535" s="6">
        <f t="shared" si="83"/>
        <v>0.24496981891348088</v>
      </c>
      <c r="P535" s="6">
        <f t="shared" si="84"/>
        <v>0.16498993963782696</v>
      </c>
      <c r="Q535" s="6">
        <f t="shared" si="85"/>
        <v>0.2107645875251509</v>
      </c>
      <c r="R535" s="6">
        <f t="shared" si="86"/>
        <v>0.21931589537223339</v>
      </c>
      <c r="S535" s="11">
        <f t="shared" si="87"/>
        <v>3.5211267605633804E-3</v>
      </c>
    </row>
    <row r="536" spans="1:19" ht="12" customHeight="1" x14ac:dyDescent="0.25">
      <c r="A536" s="66">
        <v>11</v>
      </c>
      <c r="B536" s="66">
        <v>1183</v>
      </c>
      <c r="C536" s="66">
        <v>1074</v>
      </c>
      <c r="D536" s="67">
        <v>0.13</v>
      </c>
      <c r="E536" s="68"/>
      <c r="F536" s="67">
        <v>3.5999999999999997E-2</v>
      </c>
      <c r="G536" s="67">
        <v>1.2E-2</v>
      </c>
      <c r="H536" s="67">
        <v>1.2E-2</v>
      </c>
      <c r="I536" s="67">
        <v>3.5999999999999997E-2</v>
      </c>
      <c r="J536" s="68"/>
      <c r="K536" s="67">
        <v>0.22500000000000001</v>
      </c>
      <c r="L536" s="15" t="str">
        <f t="shared" si="80"/>
        <v>11831074</v>
      </c>
      <c r="M536" s="14">
        <f t="shared" si="81"/>
        <v>0.57777777777777783</v>
      </c>
      <c r="N536" s="6">
        <f t="shared" si="82"/>
        <v>0</v>
      </c>
      <c r="O536" s="6">
        <f t="shared" si="83"/>
        <v>0.15999999999999998</v>
      </c>
      <c r="P536" s="6">
        <f t="shared" si="84"/>
        <v>5.333333333333333E-2</v>
      </c>
      <c r="Q536" s="6">
        <f t="shared" si="85"/>
        <v>5.333333333333333E-2</v>
      </c>
      <c r="R536" s="6">
        <f t="shared" si="86"/>
        <v>0.15999999999999998</v>
      </c>
      <c r="S536" s="11">
        <f t="shared" si="87"/>
        <v>0</v>
      </c>
    </row>
    <row r="537" spans="1:19" ht="12" customHeight="1" x14ac:dyDescent="0.25">
      <c r="A537" s="66">
        <v>11</v>
      </c>
      <c r="B537" s="66">
        <v>1183</v>
      </c>
      <c r="C537" s="66">
        <v>3075</v>
      </c>
      <c r="D537" s="67">
        <v>1.2E-2</v>
      </c>
      <c r="E537" s="68"/>
      <c r="F537" s="68"/>
      <c r="G537" s="67">
        <v>2.4E-2</v>
      </c>
      <c r="H537" s="67">
        <v>8.3000000000000004E-2</v>
      </c>
      <c r="I537" s="68"/>
      <c r="J537" s="68"/>
      <c r="K537" s="67">
        <v>0.11799999999999999</v>
      </c>
      <c r="L537" s="15" t="str">
        <f t="shared" si="80"/>
        <v>11833075</v>
      </c>
      <c r="M537" s="14">
        <f t="shared" si="81"/>
        <v>0.10169491525423729</v>
      </c>
      <c r="N537" s="6">
        <f t="shared" si="82"/>
        <v>0</v>
      </c>
      <c r="O537" s="6">
        <f t="shared" si="83"/>
        <v>0</v>
      </c>
      <c r="P537" s="6">
        <f t="shared" si="84"/>
        <v>0.20338983050847459</v>
      </c>
      <c r="Q537" s="6">
        <f t="shared" si="85"/>
        <v>0.7033898305084747</v>
      </c>
      <c r="R537" s="6">
        <f t="shared" si="86"/>
        <v>0</v>
      </c>
      <c r="S537" s="11">
        <f t="shared" si="87"/>
        <v>0</v>
      </c>
    </row>
    <row r="538" spans="1:19" ht="12" customHeight="1" x14ac:dyDescent="0.25">
      <c r="A538" s="66">
        <v>11</v>
      </c>
      <c r="B538" s="66">
        <v>1183</v>
      </c>
      <c r="C538" s="66">
        <v>3873</v>
      </c>
      <c r="D538" s="67">
        <v>0.93600000000000005</v>
      </c>
      <c r="E538" s="67">
        <v>0.29599999999999999</v>
      </c>
      <c r="F538" s="67">
        <v>0.23699999999999999</v>
      </c>
      <c r="G538" s="67">
        <v>1.173</v>
      </c>
      <c r="H538" s="67">
        <v>1.0900000000000001</v>
      </c>
      <c r="I538" s="67">
        <v>1.101</v>
      </c>
      <c r="J538" s="68"/>
      <c r="K538" s="67">
        <v>4.8319999999999999</v>
      </c>
      <c r="L538" s="15" t="str">
        <f t="shared" si="80"/>
        <v>11833873</v>
      </c>
      <c r="M538" s="14">
        <f t="shared" si="81"/>
        <v>0.1937086092715232</v>
      </c>
      <c r="N538" s="6">
        <f t="shared" si="82"/>
        <v>6.1258278145695365E-2</v>
      </c>
      <c r="O538" s="6">
        <f t="shared" si="83"/>
        <v>4.9048013245033113E-2</v>
      </c>
      <c r="P538" s="6">
        <f t="shared" si="84"/>
        <v>0.2427566225165563</v>
      </c>
      <c r="Q538" s="6">
        <f t="shared" si="85"/>
        <v>0.22557947019867552</v>
      </c>
      <c r="R538" s="6">
        <f t="shared" si="86"/>
        <v>0.22785596026490065</v>
      </c>
      <c r="S538" s="11">
        <f t="shared" si="87"/>
        <v>0</v>
      </c>
    </row>
    <row r="539" spans="1:19" ht="12" customHeight="1" x14ac:dyDescent="0.25">
      <c r="A539" s="66">
        <v>12</v>
      </c>
      <c r="B539" s="66">
        <v>1028</v>
      </c>
      <c r="C539" s="66">
        <v>1074</v>
      </c>
      <c r="D539" s="67">
        <v>5.8000000000000003E-2</v>
      </c>
      <c r="E539" s="68"/>
      <c r="F539" s="67">
        <v>4.7E-2</v>
      </c>
      <c r="G539" s="67">
        <v>3.5999999999999997E-2</v>
      </c>
      <c r="H539" s="67">
        <v>2.9000000000000001E-2</v>
      </c>
      <c r="I539" s="67">
        <v>7.0000000000000001E-3</v>
      </c>
      <c r="J539" s="68"/>
      <c r="K539" s="67">
        <v>0.17599999999999999</v>
      </c>
      <c r="L539" s="15" t="str">
        <f t="shared" si="80"/>
        <v>10281074</v>
      </c>
      <c r="M539" s="14">
        <f t="shared" si="81"/>
        <v>0.32954545454545459</v>
      </c>
      <c r="N539" s="6">
        <f t="shared" si="82"/>
        <v>0</v>
      </c>
      <c r="O539" s="6">
        <f t="shared" si="83"/>
        <v>0.26704545454545459</v>
      </c>
      <c r="P539" s="6">
        <f t="shared" si="84"/>
        <v>0.20454545454545453</v>
      </c>
      <c r="Q539" s="6">
        <f t="shared" si="85"/>
        <v>0.16477272727272729</v>
      </c>
      <c r="R539" s="6">
        <f t="shared" si="86"/>
        <v>3.9772727272727279E-2</v>
      </c>
      <c r="S539" s="11">
        <f t="shared" si="87"/>
        <v>0</v>
      </c>
    </row>
    <row r="540" spans="1:19" ht="12" customHeight="1" x14ac:dyDescent="0.25">
      <c r="A540" s="66">
        <v>20</v>
      </c>
      <c r="B540" s="66">
        <v>1200</v>
      </c>
      <c r="C540" s="66">
        <v>1074</v>
      </c>
      <c r="D540" s="67">
        <v>7.0999999999999994E-2</v>
      </c>
      <c r="E540" s="68"/>
      <c r="F540" s="67">
        <v>8.4000000000000005E-2</v>
      </c>
      <c r="G540" s="67">
        <v>5.0999999999999997E-2</v>
      </c>
      <c r="H540" s="67">
        <v>5.0999999999999997E-2</v>
      </c>
      <c r="I540" s="67">
        <v>7.3999999999999996E-2</v>
      </c>
      <c r="J540" s="67">
        <v>1E-3</v>
      </c>
      <c r="K540" s="67">
        <v>0.33200000000000002</v>
      </c>
      <c r="L540" s="15" t="str">
        <f t="shared" si="80"/>
        <v>12001074</v>
      </c>
      <c r="M540" s="14">
        <f t="shared" si="81"/>
        <v>0.21385542168674695</v>
      </c>
      <c r="N540" s="6">
        <f t="shared" si="82"/>
        <v>0</v>
      </c>
      <c r="O540" s="6">
        <f t="shared" si="83"/>
        <v>0.25301204819277107</v>
      </c>
      <c r="P540" s="6">
        <f t="shared" si="84"/>
        <v>0.1536144578313253</v>
      </c>
      <c r="Q540" s="6">
        <f t="shared" si="85"/>
        <v>0.1536144578313253</v>
      </c>
      <c r="R540" s="6">
        <f t="shared" si="86"/>
        <v>0.22289156626506021</v>
      </c>
      <c r="S540" s="11">
        <f t="shared" si="87"/>
        <v>3.0120481927710841E-3</v>
      </c>
    </row>
    <row r="541" spans="1:19" ht="12" customHeight="1" x14ac:dyDescent="0.25">
      <c r="A541" s="66">
        <v>20</v>
      </c>
      <c r="B541" s="66">
        <v>1200</v>
      </c>
      <c r="C541" s="66">
        <v>3075</v>
      </c>
      <c r="D541" s="67">
        <v>3.0000000000000001E-3</v>
      </c>
      <c r="E541" s="67">
        <v>1E-3</v>
      </c>
      <c r="F541" s="67">
        <v>2E-3</v>
      </c>
      <c r="G541" s="67">
        <v>6.0000000000000001E-3</v>
      </c>
      <c r="H541" s="67">
        <v>8.0000000000000002E-3</v>
      </c>
      <c r="I541" s="68"/>
      <c r="J541" s="68"/>
      <c r="K541" s="67">
        <v>0.02</v>
      </c>
      <c r="L541" s="15" t="str">
        <f t="shared" si="80"/>
        <v>12003075</v>
      </c>
      <c r="M541" s="14">
        <f t="shared" si="81"/>
        <v>0.15</v>
      </c>
      <c r="N541" s="6">
        <f t="shared" si="82"/>
        <v>0.05</v>
      </c>
      <c r="O541" s="6">
        <f t="shared" si="83"/>
        <v>0.1</v>
      </c>
      <c r="P541" s="6">
        <f t="shared" si="84"/>
        <v>0.3</v>
      </c>
      <c r="Q541" s="6">
        <f t="shared" si="85"/>
        <v>0.4</v>
      </c>
      <c r="R541" s="6">
        <f t="shared" si="86"/>
        <v>0</v>
      </c>
      <c r="S541" s="11">
        <f t="shared" si="87"/>
        <v>0</v>
      </c>
    </row>
    <row r="542" spans="1:19" ht="12" customHeight="1" x14ac:dyDescent="0.25">
      <c r="A542" s="66">
        <v>20</v>
      </c>
      <c r="B542" s="66">
        <v>1200</v>
      </c>
      <c r="C542" s="66">
        <v>3595</v>
      </c>
      <c r="D542" s="67">
        <v>3.0000000000000001E-3</v>
      </c>
      <c r="E542" s="67">
        <v>5.0000000000000001E-3</v>
      </c>
      <c r="F542" s="67">
        <v>7.0000000000000001E-3</v>
      </c>
      <c r="G542" s="67">
        <v>5.0000000000000001E-3</v>
      </c>
      <c r="H542" s="67">
        <v>7.0000000000000001E-3</v>
      </c>
      <c r="I542" s="67">
        <v>5.0000000000000001E-3</v>
      </c>
      <c r="J542" s="67">
        <v>4.0000000000000001E-3</v>
      </c>
      <c r="K542" s="67">
        <v>3.5999999999999997E-2</v>
      </c>
      <c r="L542" s="15" t="str">
        <f t="shared" ref="L542:L554" si="88">CONCATENATE(B542,C542)</f>
        <v>12003595</v>
      </c>
      <c r="M542" s="14">
        <f t="shared" ref="M542:M554" si="89">D542/K542</f>
        <v>8.3333333333333343E-2</v>
      </c>
      <c r="N542" s="6">
        <f t="shared" ref="N542:N554" si="90">E542/K542</f>
        <v>0.1388888888888889</v>
      </c>
      <c r="O542" s="6">
        <f t="shared" ref="O542:O554" si="91">F542/K542</f>
        <v>0.19444444444444448</v>
      </c>
      <c r="P542" s="6">
        <f t="shared" ref="P542:P554" si="92">G542/K542</f>
        <v>0.1388888888888889</v>
      </c>
      <c r="Q542" s="6">
        <f t="shared" ref="Q542:Q554" si="93">H542/K542</f>
        <v>0.19444444444444448</v>
      </c>
      <c r="R542" s="6">
        <f t="shared" ref="R542:R554" si="94">I542/K542</f>
        <v>0.1388888888888889</v>
      </c>
      <c r="S542" s="11">
        <f t="shared" ref="S542:S554" si="95">J542/K542</f>
        <v>0.11111111111111112</v>
      </c>
    </row>
    <row r="543" spans="1:19" ht="12" customHeight="1" x14ac:dyDescent="0.25">
      <c r="A543" s="66">
        <v>20</v>
      </c>
      <c r="B543" s="66">
        <v>1200</v>
      </c>
      <c r="C543" s="66">
        <v>5440</v>
      </c>
      <c r="D543" s="67">
        <v>0.126</v>
      </c>
      <c r="E543" s="67">
        <v>0.26</v>
      </c>
      <c r="F543" s="67">
        <v>8.7999999999999995E-2</v>
      </c>
      <c r="G543" s="67">
        <v>0.27400000000000002</v>
      </c>
      <c r="H543" s="67">
        <v>0.222</v>
      </c>
      <c r="I543" s="67">
        <v>0.32700000000000001</v>
      </c>
      <c r="J543" s="67">
        <v>1.0999999999999999E-2</v>
      </c>
      <c r="K543" s="67">
        <v>1.3080000000000001</v>
      </c>
      <c r="L543" s="15" t="str">
        <f t="shared" si="88"/>
        <v>12005440</v>
      </c>
      <c r="M543" s="14">
        <f t="shared" si="89"/>
        <v>9.633027522935779E-2</v>
      </c>
      <c r="N543" s="6">
        <f t="shared" si="90"/>
        <v>0.19877675840978593</v>
      </c>
      <c r="O543" s="6">
        <f t="shared" si="91"/>
        <v>6.7278287461773695E-2</v>
      </c>
      <c r="P543" s="6">
        <f t="shared" si="92"/>
        <v>0.20948012232415902</v>
      </c>
      <c r="Q543" s="6">
        <f t="shared" si="93"/>
        <v>0.16972477064220182</v>
      </c>
      <c r="R543" s="6">
        <f t="shared" si="94"/>
        <v>0.25</v>
      </c>
      <c r="S543" s="11">
        <f t="shared" si="95"/>
        <v>8.4097859327217118E-3</v>
      </c>
    </row>
    <row r="544" spans="1:19" ht="12" customHeight="1" x14ac:dyDescent="0.25">
      <c r="A544" s="66">
        <v>20</v>
      </c>
      <c r="B544" s="66">
        <v>1208</v>
      </c>
      <c r="C544" s="66">
        <v>1074</v>
      </c>
      <c r="D544" s="67">
        <v>6.7000000000000004E-2</v>
      </c>
      <c r="E544" s="68"/>
      <c r="F544" s="67">
        <v>6.7000000000000004E-2</v>
      </c>
      <c r="G544" s="67">
        <v>4.2000000000000003E-2</v>
      </c>
      <c r="H544" s="67">
        <v>4.2999999999999997E-2</v>
      </c>
      <c r="I544" s="67">
        <v>6.0999999999999999E-2</v>
      </c>
      <c r="J544" s="67">
        <v>3.0000000000000001E-3</v>
      </c>
      <c r="K544" s="67">
        <v>0.28299999999999997</v>
      </c>
      <c r="L544" s="15" t="str">
        <f t="shared" si="88"/>
        <v>12081074</v>
      </c>
      <c r="M544" s="14">
        <f t="shared" si="89"/>
        <v>0.2367491166077739</v>
      </c>
      <c r="N544" s="6">
        <f t="shared" si="90"/>
        <v>0</v>
      </c>
      <c r="O544" s="6">
        <f t="shared" si="91"/>
        <v>0.2367491166077739</v>
      </c>
      <c r="P544" s="6">
        <f t="shared" si="92"/>
        <v>0.14840989399293289</v>
      </c>
      <c r="Q544" s="6">
        <f t="shared" si="93"/>
        <v>0.1519434628975265</v>
      </c>
      <c r="R544" s="6">
        <f t="shared" si="94"/>
        <v>0.21554770318021202</v>
      </c>
      <c r="S544" s="11">
        <f t="shared" si="95"/>
        <v>1.0600706713780919E-2</v>
      </c>
    </row>
    <row r="545" spans="1:19" ht="12" customHeight="1" x14ac:dyDescent="0.25">
      <c r="A545" s="66">
        <v>20</v>
      </c>
      <c r="B545" s="66">
        <v>1208</v>
      </c>
      <c r="C545" s="66">
        <v>3075</v>
      </c>
      <c r="D545" s="67">
        <v>2E-3</v>
      </c>
      <c r="E545" s="67">
        <v>2E-3</v>
      </c>
      <c r="F545" s="67">
        <v>2E-3</v>
      </c>
      <c r="G545" s="67">
        <v>2E-3</v>
      </c>
      <c r="H545" s="67">
        <v>5.0000000000000001E-3</v>
      </c>
      <c r="I545" s="68"/>
      <c r="J545" s="68"/>
      <c r="K545" s="67">
        <v>1.2999999999999999E-2</v>
      </c>
      <c r="L545" s="15" t="str">
        <f t="shared" si="88"/>
        <v>12083075</v>
      </c>
      <c r="M545" s="14">
        <f t="shared" si="89"/>
        <v>0.15384615384615385</v>
      </c>
      <c r="N545" s="6">
        <f t="shared" si="90"/>
        <v>0.15384615384615385</v>
      </c>
      <c r="O545" s="6">
        <f t="shared" si="91"/>
        <v>0.15384615384615385</v>
      </c>
      <c r="P545" s="6">
        <f t="shared" si="92"/>
        <v>0.15384615384615385</v>
      </c>
      <c r="Q545" s="6">
        <f t="shared" si="93"/>
        <v>0.38461538461538464</v>
      </c>
      <c r="R545" s="6">
        <f t="shared" si="94"/>
        <v>0</v>
      </c>
      <c r="S545" s="11">
        <f t="shared" si="95"/>
        <v>0</v>
      </c>
    </row>
    <row r="546" spans="1:19" ht="12" customHeight="1" x14ac:dyDescent="0.25">
      <c r="A546" s="66">
        <v>20</v>
      </c>
      <c r="B546" s="66">
        <v>1208</v>
      </c>
      <c r="C546" s="66">
        <v>3595</v>
      </c>
      <c r="D546" s="67">
        <v>1E-3</v>
      </c>
      <c r="E546" s="67">
        <v>0</v>
      </c>
      <c r="F546" s="67">
        <v>0</v>
      </c>
      <c r="G546" s="68"/>
      <c r="H546" s="67">
        <v>1E-3</v>
      </c>
      <c r="I546" s="67">
        <v>1E-3</v>
      </c>
      <c r="J546" s="67">
        <v>1E-3</v>
      </c>
      <c r="K546" s="67">
        <v>5.0000000000000001E-3</v>
      </c>
      <c r="L546" s="15" t="str">
        <f t="shared" si="88"/>
        <v>12083595</v>
      </c>
      <c r="M546" s="14">
        <f t="shared" si="89"/>
        <v>0.2</v>
      </c>
      <c r="N546" s="6">
        <f t="shared" si="90"/>
        <v>0</v>
      </c>
      <c r="O546" s="6">
        <f t="shared" si="91"/>
        <v>0</v>
      </c>
      <c r="P546" s="6">
        <f t="shared" si="92"/>
        <v>0</v>
      </c>
      <c r="Q546" s="6">
        <f t="shared" si="93"/>
        <v>0.2</v>
      </c>
      <c r="R546" s="6">
        <f t="shared" si="94"/>
        <v>0.2</v>
      </c>
      <c r="S546" s="11">
        <f t="shared" si="95"/>
        <v>0.2</v>
      </c>
    </row>
    <row r="547" spans="1:19" ht="12" customHeight="1" x14ac:dyDescent="0.25">
      <c r="A547" s="66">
        <v>20</v>
      </c>
      <c r="B547" s="66">
        <v>1208</v>
      </c>
      <c r="C547" s="66">
        <v>5440</v>
      </c>
      <c r="D547" s="67">
        <v>6.0000000000000001E-3</v>
      </c>
      <c r="E547" s="67">
        <v>6.0000000000000001E-3</v>
      </c>
      <c r="F547" s="67">
        <v>2E-3</v>
      </c>
      <c r="G547" s="67">
        <v>4.0000000000000001E-3</v>
      </c>
      <c r="H547" s="67">
        <v>7.0000000000000001E-3</v>
      </c>
      <c r="I547" s="67">
        <v>3.0000000000000001E-3</v>
      </c>
      <c r="J547" s="68"/>
      <c r="K547" s="67">
        <v>2.7E-2</v>
      </c>
      <c r="L547" s="15" t="str">
        <f t="shared" si="88"/>
        <v>12085440</v>
      </c>
      <c r="M547" s="14">
        <f t="shared" si="89"/>
        <v>0.22222222222222224</v>
      </c>
      <c r="N547" s="6">
        <f t="shared" si="90"/>
        <v>0.22222222222222224</v>
      </c>
      <c r="O547" s="6">
        <f t="shared" si="91"/>
        <v>7.407407407407407E-2</v>
      </c>
      <c r="P547" s="6">
        <f t="shared" si="92"/>
        <v>0.14814814814814814</v>
      </c>
      <c r="Q547" s="6">
        <f t="shared" si="93"/>
        <v>0.25925925925925924</v>
      </c>
      <c r="R547" s="6">
        <f t="shared" si="94"/>
        <v>0.11111111111111112</v>
      </c>
      <c r="S547" s="11">
        <f t="shared" si="95"/>
        <v>0</v>
      </c>
    </row>
    <row r="548" spans="1:19" ht="12" customHeight="1" x14ac:dyDescent="0.25">
      <c r="A548" s="66">
        <v>20</v>
      </c>
      <c r="B548" s="66">
        <v>1210</v>
      </c>
      <c r="C548" s="66">
        <v>1074</v>
      </c>
      <c r="D548" s="67">
        <v>4.5999999999999999E-2</v>
      </c>
      <c r="E548" s="68"/>
      <c r="F548" s="67">
        <v>5.8000000000000003E-2</v>
      </c>
      <c r="G548" s="67">
        <v>3.3000000000000002E-2</v>
      </c>
      <c r="H548" s="67">
        <v>3.1E-2</v>
      </c>
      <c r="I548" s="67">
        <v>4.2000000000000003E-2</v>
      </c>
      <c r="J548" s="67">
        <v>2E-3</v>
      </c>
      <c r="K548" s="67">
        <v>0.21199999999999999</v>
      </c>
      <c r="L548" s="15" t="str">
        <f t="shared" si="88"/>
        <v>12101074</v>
      </c>
      <c r="M548" s="14">
        <f t="shared" si="89"/>
        <v>0.21698113207547171</v>
      </c>
      <c r="N548" s="6">
        <f t="shared" si="90"/>
        <v>0</v>
      </c>
      <c r="O548" s="6">
        <f t="shared" si="91"/>
        <v>0.27358490566037735</v>
      </c>
      <c r="P548" s="6">
        <f t="shared" si="92"/>
        <v>0.15566037735849059</v>
      </c>
      <c r="Q548" s="6">
        <f t="shared" si="93"/>
        <v>0.14622641509433962</v>
      </c>
      <c r="R548" s="6">
        <f t="shared" si="94"/>
        <v>0.19811320754716982</v>
      </c>
      <c r="S548" s="11">
        <f t="shared" si="95"/>
        <v>9.433962264150943E-3</v>
      </c>
    </row>
    <row r="549" spans="1:19" ht="12" customHeight="1" x14ac:dyDescent="0.25">
      <c r="A549" s="66">
        <v>20</v>
      </c>
      <c r="B549" s="66">
        <v>1210</v>
      </c>
      <c r="C549" s="66">
        <v>3075</v>
      </c>
      <c r="D549" s="67">
        <v>1E-3</v>
      </c>
      <c r="E549" s="67">
        <v>1E-3</v>
      </c>
      <c r="F549" s="67">
        <v>2E-3</v>
      </c>
      <c r="G549" s="67">
        <v>3.0000000000000001E-3</v>
      </c>
      <c r="H549" s="67">
        <v>4.0000000000000001E-3</v>
      </c>
      <c r="I549" s="68"/>
      <c r="J549" s="68"/>
      <c r="K549" s="67">
        <v>1.2E-2</v>
      </c>
      <c r="L549" s="15" t="str">
        <f t="shared" si="88"/>
        <v>12103075</v>
      </c>
      <c r="M549" s="14">
        <f t="shared" si="89"/>
        <v>8.3333333333333329E-2</v>
      </c>
      <c r="N549" s="6">
        <f t="shared" si="90"/>
        <v>8.3333333333333329E-2</v>
      </c>
      <c r="O549" s="6">
        <f t="shared" si="91"/>
        <v>0.16666666666666666</v>
      </c>
      <c r="P549" s="6">
        <f t="shared" si="92"/>
        <v>0.25</v>
      </c>
      <c r="Q549" s="6">
        <f t="shared" si="93"/>
        <v>0.33333333333333331</v>
      </c>
      <c r="R549" s="6">
        <f t="shared" si="94"/>
        <v>0</v>
      </c>
      <c r="S549" s="11">
        <f t="shared" si="95"/>
        <v>0</v>
      </c>
    </row>
    <row r="550" spans="1:19" ht="12" customHeight="1" x14ac:dyDescent="0.25">
      <c r="A550" s="66">
        <v>20</v>
      </c>
      <c r="B550" s="66">
        <v>1210</v>
      </c>
      <c r="C550" s="66">
        <v>3595</v>
      </c>
      <c r="D550" s="67">
        <v>0</v>
      </c>
      <c r="E550" s="67">
        <v>1E-3</v>
      </c>
      <c r="F550" s="68"/>
      <c r="G550" s="68"/>
      <c r="H550" s="67">
        <v>0</v>
      </c>
      <c r="I550" s="67">
        <v>0</v>
      </c>
      <c r="J550" s="67">
        <v>1E-3</v>
      </c>
      <c r="K550" s="67">
        <v>3.0000000000000001E-3</v>
      </c>
      <c r="L550" s="15" t="str">
        <f t="shared" si="88"/>
        <v>12103595</v>
      </c>
      <c r="M550" s="14">
        <f t="shared" si="89"/>
        <v>0</v>
      </c>
      <c r="N550" s="6">
        <f t="shared" si="90"/>
        <v>0.33333333333333331</v>
      </c>
      <c r="O550" s="6">
        <f t="shared" si="91"/>
        <v>0</v>
      </c>
      <c r="P550" s="6">
        <f t="shared" si="92"/>
        <v>0</v>
      </c>
      <c r="Q550" s="6">
        <f t="shared" si="93"/>
        <v>0</v>
      </c>
      <c r="R550" s="6">
        <f t="shared" si="94"/>
        <v>0</v>
      </c>
      <c r="S550" s="11">
        <f t="shared" si="95"/>
        <v>0.33333333333333331</v>
      </c>
    </row>
    <row r="551" spans="1:19" ht="12" customHeight="1" x14ac:dyDescent="0.25">
      <c r="A551" s="66">
        <v>20</v>
      </c>
      <c r="B551" s="66">
        <v>1210</v>
      </c>
      <c r="C551" s="66">
        <v>5440</v>
      </c>
      <c r="D551" s="67">
        <v>8.0000000000000002E-3</v>
      </c>
      <c r="E551" s="67">
        <v>8.9999999999999993E-3</v>
      </c>
      <c r="F551" s="67">
        <v>1E-3</v>
      </c>
      <c r="G551" s="67">
        <v>6.0000000000000001E-3</v>
      </c>
      <c r="H551" s="67">
        <v>6.0000000000000001E-3</v>
      </c>
      <c r="I551" s="67">
        <v>1E-3</v>
      </c>
      <c r="J551" s="68"/>
      <c r="K551" s="67">
        <v>3.1E-2</v>
      </c>
      <c r="L551" s="15" t="str">
        <f t="shared" si="88"/>
        <v>12105440</v>
      </c>
      <c r="M551" s="14">
        <f t="shared" si="89"/>
        <v>0.25806451612903225</v>
      </c>
      <c r="N551" s="6">
        <f t="shared" si="90"/>
        <v>0.29032258064516125</v>
      </c>
      <c r="O551" s="6">
        <f t="shared" si="91"/>
        <v>3.2258064516129031E-2</v>
      </c>
      <c r="P551" s="6">
        <f t="shared" si="92"/>
        <v>0.19354838709677419</v>
      </c>
      <c r="Q551" s="6">
        <f t="shared" si="93"/>
        <v>0.19354838709677419</v>
      </c>
      <c r="R551" s="6">
        <f t="shared" si="94"/>
        <v>3.2258064516129031E-2</v>
      </c>
      <c r="S551" s="11">
        <f t="shared" si="95"/>
        <v>0</v>
      </c>
    </row>
    <row r="552" spans="1:19" ht="12" customHeight="1" x14ac:dyDescent="0.25">
      <c r="A552" s="66">
        <v>20</v>
      </c>
      <c r="B552" s="66">
        <v>1300</v>
      </c>
      <c r="C552" s="66">
        <v>1074</v>
      </c>
      <c r="D552" s="67">
        <v>4.4999999999999998E-2</v>
      </c>
      <c r="E552" s="68"/>
      <c r="F552" s="67">
        <v>6.2E-2</v>
      </c>
      <c r="G552" s="67">
        <v>3.6999999999999998E-2</v>
      </c>
      <c r="H552" s="67">
        <v>3.3000000000000002E-2</v>
      </c>
      <c r="I552" s="67">
        <v>5.3999999999999999E-2</v>
      </c>
      <c r="J552" s="67">
        <v>1E-3</v>
      </c>
      <c r="K552" s="67">
        <v>0.23200000000000001</v>
      </c>
      <c r="L552" s="15" t="str">
        <f t="shared" si="88"/>
        <v>13001074</v>
      </c>
      <c r="M552" s="14">
        <f t="shared" si="89"/>
        <v>0.19396551724137928</v>
      </c>
      <c r="N552" s="6">
        <f t="shared" si="90"/>
        <v>0</v>
      </c>
      <c r="O552" s="6">
        <f t="shared" si="91"/>
        <v>0.26724137931034481</v>
      </c>
      <c r="P552" s="6">
        <f t="shared" si="92"/>
        <v>0.15948275862068964</v>
      </c>
      <c r="Q552" s="6">
        <f t="shared" si="93"/>
        <v>0.14224137931034483</v>
      </c>
      <c r="R552" s="6">
        <f t="shared" si="94"/>
        <v>0.23275862068965517</v>
      </c>
      <c r="S552" s="11">
        <f t="shared" si="95"/>
        <v>4.3103448275862068E-3</v>
      </c>
    </row>
    <row r="553" spans="1:19" ht="12" customHeight="1" x14ac:dyDescent="0.25">
      <c r="A553" s="66">
        <v>20</v>
      </c>
      <c r="B553" s="66">
        <v>1300</v>
      </c>
      <c r="C553" s="66">
        <v>3075</v>
      </c>
      <c r="D553" s="67">
        <v>4.0000000000000001E-3</v>
      </c>
      <c r="E553" s="67">
        <v>1E-3</v>
      </c>
      <c r="F553" s="67">
        <v>2E-3</v>
      </c>
      <c r="G553" s="67">
        <v>3.0000000000000001E-3</v>
      </c>
      <c r="H553" s="67">
        <v>4.0000000000000001E-3</v>
      </c>
      <c r="I553" s="68"/>
      <c r="J553" s="68"/>
      <c r="K553" s="67">
        <v>1.2999999999999999E-2</v>
      </c>
      <c r="L553" s="15" t="str">
        <f t="shared" si="88"/>
        <v>13003075</v>
      </c>
      <c r="M553" s="14">
        <f t="shared" si="89"/>
        <v>0.30769230769230771</v>
      </c>
      <c r="N553" s="6">
        <f t="shared" si="90"/>
        <v>7.6923076923076927E-2</v>
      </c>
      <c r="O553" s="6">
        <f t="shared" si="91"/>
        <v>0.15384615384615385</v>
      </c>
      <c r="P553" s="6">
        <f t="shared" si="92"/>
        <v>0.23076923076923078</v>
      </c>
      <c r="Q553" s="6">
        <f t="shared" si="93"/>
        <v>0.30769230769230771</v>
      </c>
      <c r="R553" s="6">
        <f t="shared" si="94"/>
        <v>0</v>
      </c>
      <c r="S553" s="11">
        <f t="shared" si="95"/>
        <v>0</v>
      </c>
    </row>
    <row r="554" spans="1:19" ht="12" customHeight="1" x14ac:dyDescent="0.25">
      <c r="A554" s="66">
        <v>20</v>
      </c>
      <c r="B554" s="66">
        <v>1300</v>
      </c>
      <c r="C554" s="66">
        <v>3595</v>
      </c>
      <c r="D554" s="67">
        <v>1E-3</v>
      </c>
      <c r="E554" s="67">
        <v>4.0000000000000001E-3</v>
      </c>
      <c r="F554" s="67">
        <v>4.0000000000000001E-3</v>
      </c>
      <c r="G554" s="67">
        <v>5.0000000000000001E-3</v>
      </c>
      <c r="H554" s="67">
        <v>7.0000000000000001E-3</v>
      </c>
      <c r="I554" s="67">
        <v>2E-3</v>
      </c>
      <c r="J554" s="67">
        <v>6.0000000000000001E-3</v>
      </c>
      <c r="K554" s="67">
        <v>2.9000000000000001E-2</v>
      </c>
      <c r="L554" s="15" t="str">
        <f t="shared" si="88"/>
        <v>13003595</v>
      </c>
      <c r="M554" s="14">
        <f t="shared" si="89"/>
        <v>3.4482758620689655E-2</v>
      </c>
      <c r="N554" s="6">
        <f t="shared" si="90"/>
        <v>0.13793103448275862</v>
      </c>
      <c r="O554" s="6">
        <f t="shared" si="91"/>
        <v>0.13793103448275862</v>
      </c>
      <c r="P554" s="6">
        <f t="shared" si="92"/>
        <v>0.17241379310344826</v>
      </c>
      <c r="Q554" s="6">
        <f t="shared" si="93"/>
        <v>0.24137931034482757</v>
      </c>
      <c r="R554" s="6">
        <f t="shared" si="94"/>
        <v>6.8965517241379309E-2</v>
      </c>
      <c r="S554" s="11">
        <f t="shared" si="95"/>
        <v>0.20689655172413793</v>
      </c>
    </row>
    <row r="555" spans="1:19" ht="12" customHeight="1" x14ac:dyDescent="0.25">
      <c r="A555" s="66">
        <v>20</v>
      </c>
      <c r="B555" s="66">
        <v>1308</v>
      </c>
      <c r="C555" s="66">
        <v>1074</v>
      </c>
      <c r="D555" s="67">
        <v>4.5999999999999999E-2</v>
      </c>
      <c r="E555" s="68"/>
      <c r="F555" s="67">
        <v>6.7000000000000004E-2</v>
      </c>
      <c r="G555" s="67">
        <v>3.9E-2</v>
      </c>
      <c r="H555" s="67">
        <v>3.2000000000000001E-2</v>
      </c>
      <c r="I555" s="67">
        <v>4.5999999999999999E-2</v>
      </c>
      <c r="J555" s="67">
        <v>2E-3</v>
      </c>
      <c r="K555" s="67">
        <v>0.23200000000000001</v>
      </c>
      <c r="L555" s="15" t="str">
        <f t="shared" ref="L555:L558" si="96">CONCATENATE(B555,C555)</f>
        <v>13081074</v>
      </c>
      <c r="M555" s="14">
        <f t="shared" ref="M555:M558" si="97">D555/K555</f>
        <v>0.1982758620689655</v>
      </c>
      <c r="N555" s="6">
        <f t="shared" ref="N555:N558" si="98">E555/K555</f>
        <v>0</v>
      </c>
      <c r="O555" s="6">
        <f t="shared" ref="O555:O558" si="99">F555/K555</f>
        <v>0.28879310344827586</v>
      </c>
      <c r="P555" s="6">
        <f t="shared" ref="P555:P558" si="100">G555/K555</f>
        <v>0.16810344827586207</v>
      </c>
      <c r="Q555" s="6">
        <f t="shared" ref="Q555:Q558" si="101">H555/K555</f>
        <v>0.13793103448275862</v>
      </c>
      <c r="R555" s="6">
        <f t="shared" ref="R555:R558" si="102">I555/K555</f>
        <v>0.1982758620689655</v>
      </c>
      <c r="S555" s="11">
        <f t="shared" ref="S555:S558" si="103">J555/K555</f>
        <v>8.6206896551724137E-3</v>
      </c>
    </row>
    <row r="556" spans="1:19" ht="12" customHeight="1" x14ac:dyDescent="0.25">
      <c r="A556" s="66">
        <v>20</v>
      </c>
      <c r="B556" s="66">
        <v>1308</v>
      </c>
      <c r="C556" s="66">
        <v>3075</v>
      </c>
      <c r="D556" s="67">
        <v>3.0000000000000001E-3</v>
      </c>
      <c r="E556" s="67">
        <v>1E-3</v>
      </c>
      <c r="F556" s="67">
        <v>2E-3</v>
      </c>
      <c r="G556" s="67">
        <v>2E-3</v>
      </c>
      <c r="H556" s="67">
        <v>4.0000000000000001E-3</v>
      </c>
      <c r="I556" s="68"/>
      <c r="J556" s="68"/>
      <c r="K556" s="67">
        <v>1.2999999999999999E-2</v>
      </c>
      <c r="L556" s="15" t="str">
        <f t="shared" si="96"/>
        <v>13083075</v>
      </c>
      <c r="M556" s="14">
        <f t="shared" si="97"/>
        <v>0.23076923076923078</v>
      </c>
      <c r="N556" s="6">
        <f t="shared" si="98"/>
        <v>7.6923076923076927E-2</v>
      </c>
      <c r="O556" s="6">
        <f t="shared" si="99"/>
        <v>0.15384615384615385</v>
      </c>
      <c r="P556" s="6">
        <f t="shared" si="100"/>
        <v>0.15384615384615385</v>
      </c>
      <c r="Q556" s="6">
        <f t="shared" si="101"/>
        <v>0.30769230769230771</v>
      </c>
      <c r="R556" s="6">
        <f t="shared" si="102"/>
        <v>0</v>
      </c>
      <c r="S556" s="11">
        <f t="shared" si="103"/>
        <v>0</v>
      </c>
    </row>
    <row r="557" spans="1:19" ht="12" customHeight="1" x14ac:dyDescent="0.25">
      <c r="A557" s="66">
        <v>20</v>
      </c>
      <c r="B557" s="66">
        <v>1308</v>
      </c>
      <c r="C557" s="66">
        <v>3595</v>
      </c>
      <c r="D557" s="68"/>
      <c r="E557" s="67">
        <v>0</v>
      </c>
      <c r="F557" s="67">
        <v>1E-3</v>
      </c>
      <c r="G557" s="67">
        <v>1E-3</v>
      </c>
      <c r="H557" s="67">
        <v>1E-3</v>
      </c>
      <c r="I557" s="67">
        <v>1E-3</v>
      </c>
      <c r="J557" s="67">
        <v>3.0000000000000001E-3</v>
      </c>
      <c r="K557" s="67">
        <v>8.0000000000000002E-3</v>
      </c>
      <c r="L557" s="15" t="str">
        <f t="shared" si="96"/>
        <v>13083595</v>
      </c>
      <c r="M557" s="14">
        <f t="shared" si="97"/>
        <v>0</v>
      </c>
      <c r="N557" s="6">
        <f t="shared" si="98"/>
        <v>0</v>
      </c>
      <c r="O557" s="6">
        <f t="shared" si="99"/>
        <v>0.125</v>
      </c>
      <c r="P557" s="6">
        <f t="shared" si="100"/>
        <v>0.125</v>
      </c>
      <c r="Q557" s="6">
        <f t="shared" si="101"/>
        <v>0.125</v>
      </c>
      <c r="R557" s="6">
        <f t="shared" si="102"/>
        <v>0.125</v>
      </c>
      <c r="S557" s="11">
        <f t="shared" si="103"/>
        <v>0.375</v>
      </c>
    </row>
    <row r="558" spans="1:19" ht="12" customHeight="1" x14ac:dyDescent="0.25">
      <c r="A558" s="66">
        <v>20</v>
      </c>
      <c r="B558" s="66">
        <v>1308</v>
      </c>
      <c r="C558" s="66">
        <v>5440</v>
      </c>
      <c r="D558" s="67">
        <v>8.7999999999999995E-2</v>
      </c>
      <c r="E558" s="67">
        <v>0.14599999999999999</v>
      </c>
      <c r="F558" s="67">
        <v>7.5999999999999998E-2</v>
      </c>
      <c r="G558" s="67">
        <v>0.216</v>
      </c>
      <c r="H558" s="67">
        <v>0.15</v>
      </c>
      <c r="I558" s="67">
        <v>0.28899999999999998</v>
      </c>
      <c r="J558" s="67">
        <v>5.0000000000000001E-3</v>
      </c>
      <c r="K558" s="67">
        <v>0.97099999999999997</v>
      </c>
      <c r="L558" s="15" t="str">
        <f t="shared" si="96"/>
        <v>13085440</v>
      </c>
      <c r="M558" s="14">
        <f t="shared" si="97"/>
        <v>9.0628218331616883E-2</v>
      </c>
      <c r="N558" s="6">
        <f t="shared" si="98"/>
        <v>0.15036045314109164</v>
      </c>
      <c r="O558" s="6">
        <f t="shared" si="99"/>
        <v>7.8269824922760037E-2</v>
      </c>
      <c r="P558" s="6">
        <f t="shared" si="100"/>
        <v>0.22245108135942329</v>
      </c>
      <c r="Q558" s="6">
        <f t="shared" si="101"/>
        <v>0.15447991761071062</v>
      </c>
      <c r="R558" s="6">
        <f t="shared" si="102"/>
        <v>0.29763130792996911</v>
      </c>
      <c r="S558" s="11">
        <f t="shared" si="103"/>
        <v>5.1493305870236872E-3</v>
      </c>
    </row>
    <row r="559" spans="1:19" ht="12" customHeight="1" x14ac:dyDescent="0.25">
      <c r="D559" s="1"/>
      <c r="E559" s="1"/>
      <c r="F559" s="1"/>
      <c r="G559" s="1"/>
      <c r="H559" s="1"/>
      <c r="I559" s="1"/>
      <c r="J559" s="1"/>
      <c r="K559" s="1"/>
    </row>
    <row r="560" spans="1:19" ht="12" customHeight="1" x14ac:dyDescent="0.25">
      <c r="D560" s="1"/>
      <c r="E560" s="1"/>
      <c r="F560" s="1"/>
      <c r="G560" s="1"/>
      <c r="H560" s="1"/>
      <c r="I560" s="1"/>
      <c r="J560" s="1"/>
      <c r="K560" s="1"/>
    </row>
    <row r="561" spans="4:11" ht="12" customHeight="1" x14ac:dyDescent="0.25">
      <c r="D561" s="1"/>
      <c r="E561" s="1"/>
      <c r="F561" s="1"/>
      <c r="G561" s="1"/>
      <c r="H561" s="1"/>
      <c r="I561" s="1"/>
      <c r="J561" s="1"/>
      <c r="K561" s="1"/>
    </row>
    <row r="562" spans="4:11" ht="12" customHeight="1" x14ac:dyDescent="0.25">
      <c r="D562" s="1"/>
      <c r="E562" s="1"/>
      <c r="F562" s="1"/>
      <c r="G562" s="1"/>
      <c r="H562" s="1"/>
      <c r="I562" s="1"/>
      <c r="J562" s="1"/>
      <c r="K562" s="1"/>
    </row>
    <row r="563" spans="4:11" ht="12" customHeight="1" x14ac:dyDescent="0.25">
      <c r="D563" s="1"/>
      <c r="E563" s="1"/>
      <c r="F563" s="1"/>
      <c r="G563" s="1"/>
      <c r="H563" s="1"/>
      <c r="I563" s="1"/>
      <c r="J563" s="1"/>
      <c r="K563" s="1"/>
    </row>
    <row r="564" spans="4:11" ht="12" customHeight="1" x14ac:dyDescent="0.25">
      <c r="D564" s="1"/>
      <c r="E564" s="1"/>
      <c r="F564" s="1"/>
      <c r="G564" s="1"/>
      <c r="H564" s="1"/>
      <c r="I564" s="1"/>
      <c r="J564" s="1"/>
      <c r="K564" s="1"/>
    </row>
    <row r="565" spans="4:11" ht="12" customHeight="1" x14ac:dyDescent="0.25">
      <c r="D565" s="1"/>
      <c r="E565" s="1"/>
      <c r="F565" s="1"/>
      <c r="G565" s="1"/>
      <c r="H565" s="1"/>
      <c r="I565" s="1"/>
      <c r="J565" s="1"/>
      <c r="K565" s="1"/>
    </row>
    <row r="566" spans="4:11" ht="12" customHeight="1" x14ac:dyDescent="0.25">
      <c r="D566" s="1"/>
      <c r="E566" s="1"/>
      <c r="F566" s="1"/>
      <c r="G566" s="1"/>
      <c r="H566" s="1"/>
      <c r="I566" s="1"/>
      <c r="J566" s="1"/>
      <c r="K566" s="1"/>
    </row>
    <row r="567" spans="4:11" ht="12" customHeight="1" x14ac:dyDescent="0.25">
      <c r="D567" s="1"/>
      <c r="E567" s="1"/>
      <c r="F567" s="1"/>
      <c r="G567" s="1"/>
      <c r="H567" s="1"/>
      <c r="I567" s="1"/>
      <c r="J567" s="1"/>
      <c r="K567" s="1"/>
    </row>
    <row r="568" spans="4:11" ht="12" customHeight="1" x14ac:dyDescent="0.25">
      <c r="D568" s="1"/>
      <c r="E568" s="1"/>
      <c r="F568" s="1"/>
      <c r="G568" s="1"/>
      <c r="H568" s="1"/>
      <c r="I568" s="1"/>
      <c r="J568" s="1"/>
      <c r="K568" s="1"/>
    </row>
    <row r="569" spans="4:11" ht="12" customHeight="1" x14ac:dyDescent="0.25">
      <c r="D569" s="1"/>
      <c r="E569" s="1"/>
      <c r="F569" s="1"/>
      <c r="G569" s="1"/>
      <c r="H569" s="1"/>
      <c r="I569" s="1"/>
      <c r="J569" s="1"/>
      <c r="K569" s="1"/>
    </row>
    <row r="570" spans="4:11" ht="12" customHeight="1" x14ac:dyDescent="0.25">
      <c r="D570" s="1"/>
      <c r="E570" s="1"/>
      <c r="F570" s="1"/>
      <c r="G570" s="1"/>
      <c r="H570" s="1"/>
      <c r="I570" s="1"/>
      <c r="J570" s="1"/>
      <c r="K570" s="1"/>
    </row>
    <row r="571" spans="4:11" ht="12" customHeight="1" x14ac:dyDescent="0.25">
      <c r="D571" s="1"/>
      <c r="E571" s="1"/>
      <c r="F571" s="1"/>
      <c r="G571" s="1"/>
      <c r="H571" s="1"/>
      <c r="I571" s="1"/>
      <c r="J571" s="1"/>
      <c r="K571" s="1"/>
    </row>
    <row r="572" spans="4:11" ht="12" customHeight="1" x14ac:dyDescent="0.25">
      <c r="D572" s="1"/>
      <c r="E572" s="1"/>
      <c r="F572" s="1"/>
      <c r="G572" s="1"/>
      <c r="H572" s="1"/>
      <c r="I572" s="1"/>
      <c r="J572" s="1"/>
      <c r="K572" s="1"/>
    </row>
    <row r="573" spans="4:11" ht="12" customHeight="1" x14ac:dyDescent="0.25">
      <c r="D573" s="1"/>
      <c r="E573" s="1"/>
      <c r="F573" s="1"/>
      <c r="G573" s="1"/>
      <c r="H573" s="1"/>
      <c r="I573" s="1"/>
      <c r="J573" s="1"/>
      <c r="K573" s="1"/>
    </row>
    <row r="574" spans="4:11" ht="12" customHeight="1" x14ac:dyDescent="0.25">
      <c r="D574" s="1"/>
      <c r="E574" s="1"/>
      <c r="F574" s="1"/>
      <c r="G574" s="1"/>
      <c r="H574" s="1"/>
      <c r="I574" s="1"/>
      <c r="J574" s="1"/>
      <c r="K574" s="1"/>
    </row>
    <row r="575" spans="4:11" ht="12" customHeight="1" x14ac:dyDescent="0.25">
      <c r="D575" s="1"/>
      <c r="E575" s="1"/>
      <c r="F575" s="1"/>
      <c r="G575" s="1"/>
      <c r="H575" s="1"/>
      <c r="I575" s="1"/>
      <c r="J575" s="1"/>
      <c r="K575" s="1"/>
    </row>
    <row r="576" spans="4:11" ht="12" customHeight="1" x14ac:dyDescent="0.25">
      <c r="D576" s="1"/>
      <c r="E576" s="1"/>
      <c r="F576" s="1"/>
      <c r="G576" s="1"/>
      <c r="H576" s="1"/>
      <c r="I576" s="1"/>
      <c r="J576" s="1"/>
      <c r="K576" s="1"/>
    </row>
    <row r="577" spans="4:11" ht="12" customHeight="1" x14ac:dyDescent="0.25">
      <c r="D577" s="1"/>
      <c r="E577" s="1"/>
      <c r="F577" s="1"/>
      <c r="G577" s="1"/>
      <c r="H577" s="1"/>
      <c r="I577" s="1"/>
      <c r="J577" s="1"/>
      <c r="K577" s="1"/>
    </row>
    <row r="578" spans="4:11" ht="12" customHeight="1" x14ac:dyDescent="0.25">
      <c r="D578" s="1"/>
      <c r="E578" s="1"/>
      <c r="F578" s="1"/>
      <c r="G578" s="1"/>
      <c r="H578" s="1"/>
      <c r="I578" s="1"/>
      <c r="J578" s="1"/>
      <c r="K578" s="1"/>
    </row>
    <row r="579" spans="4:11" ht="12" customHeight="1" x14ac:dyDescent="0.25">
      <c r="D579" s="1"/>
      <c r="E579" s="1"/>
      <c r="F579" s="1"/>
      <c r="G579" s="1"/>
      <c r="H579" s="1"/>
      <c r="I579" s="1"/>
      <c r="J579" s="1"/>
      <c r="K579" s="1"/>
    </row>
    <row r="580" spans="4:11" ht="12" customHeight="1" x14ac:dyDescent="0.25">
      <c r="D580" s="1"/>
      <c r="E580" s="1"/>
      <c r="F580" s="1"/>
      <c r="G580" s="1"/>
      <c r="H580" s="1"/>
      <c r="I580" s="1"/>
      <c r="J580" s="1"/>
      <c r="K580" s="1"/>
    </row>
    <row r="581" spans="4:11" ht="12" customHeight="1" x14ac:dyDescent="0.25">
      <c r="D581" s="1"/>
      <c r="E581" s="1"/>
      <c r="F581" s="1"/>
      <c r="G581" s="1"/>
      <c r="H581" s="1"/>
      <c r="I581" s="1"/>
      <c r="J581" s="1"/>
      <c r="K581" s="1"/>
    </row>
    <row r="582" spans="4:11" ht="12" customHeight="1" x14ac:dyDescent="0.25">
      <c r="D582" s="1"/>
      <c r="E582" s="1"/>
      <c r="F582" s="1"/>
      <c r="G582" s="1"/>
      <c r="H582" s="1"/>
      <c r="I582" s="1"/>
      <c r="J582" s="1"/>
      <c r="K582" s="1"/>
    </row>
    <row r="583" spans="4:11" ht="12" customHeight="1" x14ac:dyDescent="0.25">
      <c r="D583" s="1"/>
      <c r="E583" s="1"/>
      <c r="F583" s="1"/>
      <c r="G583" s="1"/>
      <c r="H583" s="1"/>
      <c r="I583" s="1"/>
      <c r="J583" s="1"/>
      <c r="K583" s="1"/>
    </row>
    <row r="584" spans="4:11" ht="12" customHeight="1" x14ac:dyDescent="0.25">
      <c r="D584" s="1"/>
      <c r="E584" s="1"/>
      <c r="F584" s="1"/>
      <c r="G584" s="1"/>
      <c r="H584" s="1"/>
      <c r="I584" s="1"/>
      <c r="J584" s="1"/>
      <c r="K584" s="1"/>
    </row>
    <row r="585" spans="4:11" ht="12" customHeight="1" x14ac:dyDescent="0.25">
      <c r="D585" s="1"/>
      <c r="E585" s="1"/>
      <c r="F585" s="1"/>
      <c r="G585" s="1"/>
      <c r="H585" s="1"/>
      <c r="I585" s="1"/>
      <c r="J585" s="1"/>
      <c r="K585" s="1"/>
    </row>
    <row r="586" spans="4:11" ht="12" customHeight="1" x14ac:dyDescent="0.25">
      <c r="D586" s="1"/>
      <c r="E586" s="1"/>
      <c r="F586" s="1"/>
      <c r="G586" s="1"/>
      <c r="H586" s="1"/>
      <c r="I586" s="1"/>
      <c r="J586" s="1"/>
      <c r="K586" s="1"/>
    </row>
    <row r="587" spans="4:11" ht="12" customHeight="1" x14ac:dyDescent="0.25">
      <c r="D587" s="1"/>
      <c r="E587" s="1"/>
      <c r="F587" s="1"/>
      <c r="G587" s="1"/>
      <c r="H587" s="1"/>
      <c r="I587" s="1"/>
      <c r="J587" s="1"/>
      <c r="K587" s="1"/>
    </row>
    <row r="588" spans="4:11" ht="12" customHeight="1" x14ac:dyDescent="0.25">
      <c r="D588" s="1"/>
      <c r="E588" s="1"/>
      <c r="F588" s="1"/>
      <c r="G588" s="1"/>
      <c r="H588" s="1"/>
      <c r="I588" s="1"/>
      <c r="J588" s="1"/>
      <c r="K588" s="1"/>
    </row>
    <row r="589" spans="4:11" ht="12" customHeight="1" x14ac:dyDescent="0.25">
      <c r="D589" s="1"/>
      <c r="E589" s="1"/>
      <c r="F589" s="1"/>
      <c r="G589" s="1"/>
      <c r="H589" s="1"/>
      <c r="I589" s="1"/>
      <c r="J589" s="1"/>
      <c r="K589" s="1"/>
    </row>
    <row r="590" spans="4:11" ht="12" customHeight="1" x14ac:dyDescent="0.25">
      <c r="D590" s="1"/>
      <c r="E590" s="1"/>
      <c r="F590" s="1"/>
      <c r="G590" s="1"/>
      <c r="H590" s="1"/>
      <c r="I590" s="1"/>
      <c r="J590" s="1"/>
      <c r="K590" s="1"/>
    </row>
    <row r="591" spans="4:11" ht="12" customHeight="1" x14ac:dyDescent="0.25">
      <c r="D591" s="1"/>
      <c r="E591" s="1"/>
      <c r="F591" s="1"/>
      <c r="G591" s="1"/>
      <c r="H591" s="1"/>
      <c r="I591" s="1"/>
      <c r="J591" s="1"/>
      <c r="K591" s="1"/>
    </row>
    <row r="592" spans="4:11" ht="12" customHeight="1" x14ac:dyDescent="0.25">
      <c r="D592" s="1"/>
      <c r="E592" s="1"/>
      <c r="F592" s="1"/>
      <c r="G592" s="1"/>
      <c r="H592" s="1"/>
      <c r="I592" s="1"/>
      <c r="J592" s="1"/>
      <c r="K592" s="1"/>
    </row>
    <row r="593" spans="4:11" ht="12" customHeight="1" x14ac:dyDescent="0.25">
      <c r="D593" s="1"/>
      <c r="E593" s="1"/>
      <c r="F593" s="1"/>
      <c r="G593" s="1"/>
      <c r="H593" s="1"/>
      <c r="I593" s="1"/>
      <c r="J593" s="1"/>
      <c r="K593" s="1"/>
    </row>
    <row r="594" spans="4:11" ht="12" customHeight="1" x14ac:dyDescent="0.25">
      <c r="D594" s="1"/>
      <c r="E594" s="1"/>
      <c r="F594" s="1"/>
      <c r="G594" s="1"/>
      <c r="H594" s="1"/>
      <c r="I594" s="1"/>
      <c r="J594" s="1"/>
      <c r="K594" s="1"/>
    </row>
    <row r="595" spans="4:11" ht="12" customHeight="1" x14ac:dyDescent="0.25">
      <c r="D595" s="1"/>
      <c r="E595" s="1"/>
      <c r="F595" s="1"/>
      <c r="G595" s="1"/>
      <c r="H595" s="1"/>
      <c r="I595" s="1"/>
      <c r="J595" s="1"/>
      <c r="K595" s="1"/>
    </row>
    <row r="596" spans="4:11" ht="12" customHeight="1" x14ac:dyDescent="0.25">
      <c r="D596" s="1"/>
      <c r="E596" s="1"/>
      <c r="F596" s="1"/>
      <c r="G596" s="1"/>
      <c r="H596" s="1"/>
      <c r="I596" s="1"/>
      <c r="J596" s="1"/>
      <c r="K596" s="1"/>
    </row>
    <row r="597" spans="4:11" ht="12" customHeight="1" x14ac:dyDescent="0.25">
      <c r="D597" s="1"/>
      <c r="E597" s="1"/>
      <c r="F597" s="1"/>
      <c r="G597" s="1"/>
      <c r="H597" s="1"/>
      <c r="I597" s="1"/>
      <c r="J597" s="1"/>
      <c r="K597" s="1"/>
    </row>
    <row r="598" spans="4:11" ht="12" customHeight="1" x14ac:dyDescent="0.25">
      <c r="D598" s="1"/>
      <c r="E598" s="1"/>
      <c r="F598" s="1"/>
      <c r="G598" s="1"/>
      <c r="H598" s="1"/>
      <c r="I598" s="1"/>
      <c r="J598" s="1"/>
      <c r="K598" s="1"/>
    </row>
    <row r="599" spans="4:11" ht="12" customHeight="1" x14ac:dyDescent="0.25">
      <c r="D599" s="1"/>
      <c r="E599" s="1"/>
      <c r="F599" s="1"/>
      <c r="G599" s="1"/>
      <c r="H599" s="1"/>
      <c r="I599" s="1"/>
      <c r="J599" s="1"/>
      <c r="K599" s="1"/>
    </row>
    <row r="600" spans="4:11" ht="12" customHeight="1" x14ac:dyDescent="0.25">
      <c r="D600" s="1"/>
      <c r="E600" s="1"/>
      <c r="F600" s="1"/>
      <c r="G600" s="1"/>
      <c r="H600" s="1"/>
      <c r="I600" s="1"/>
      <c r="J600" s="1"/>
      <c r="K600" s="1"/>
    </row>
    <row r="601" spans="4:11" ht="12" customHeight="1" x14ac:dyDescent="0.25">
      <c r="D601" s="1"/>
      <c r="E601" s="1"/>
      <c r="F601" s="1"/>
      <c r="G601" s="1"/>
      <c r="H601" s="1"/>
      <c r="I601" s="1"/>
      <c r="J601" s="1"/>
      <c r="K601" s="1"/>
    </row>
    <row r="602" spans="4:11" ht="12" customHeight="1" x14ac:dyDescent="0.25">
      <c r="D602" s="1"/>
      <c r="E602" s="1"/>
      <c r="F602" s="1"/>
      <c r="G602" s="1"/>
      <c r="H602" s="1"/>
      <c r="I602" s="1"/>
      <c r="J602" s="1"/>
      <c r="K602" s="1"/>
    </row>
    <row r="603" spans="4:11" ht="12" customHeight="1" x14ac:dyDescent="0.25">
      <c r="D603" s="1"/>
      <c r="E603" s="1"/>
      <c r="F603" s="1"/>
      <c r="G603" s="1"/>
      <c r="H603" s="1"/>
      <c r="I603" s="1"/>
      <c r="J603" s="1"/>
      <c r="K603" s="1"/>
    </row>
    <row r="604" spans="4:11" ht="12" customHeight="1" x14ac:dyDescent="0.25">
      <c r="D604" s="1"/>
      <c r="E604" s="1"/>
      <c r="F604" s="1"/>
      <c r="G604" s="1"/>
      <c r="H604" s="1"/>
      <c r="I604" s="1"/>
      <c r="J604" s="1"/>
      <c r="K604" s="1"/>
    </row>
    <row r="605" spans="4:11" ht="12" customHeight="1" x14ac:dyDescent="0.25">
      <c r="D605" s="1"/>
      <c r="E605" s="1"/>
      <c r="F605" s="1"/>
      <c r="G605" s="1"/>
      <c r="H605" s="1"/>
      <c r="I605" s="1"/>
      <c r="J605" s="1"/>
      <c r="K605" s="1"/>
    </row>
    <row r="606" spans="4:11" ht="12" customHeight="1" x14ac:dyDescent="0.25">
      <c r="D606" s="1"/>
      <c r="E606" s="1"/>
      <c r="F606" s="1"/>
      <c r="G606" s="1"/>
      <c r="H606" s="1"/>
      <c r="I606" s="1"/>
      <c r="J606" s="1"/>
      <c r="K606" s="1"/>
    </row>
    <row r="607" spans="4:11" ht="12" customHeight="1" x14ac:dyDescent="0.25">
      <c r="D607" s="1"/>
      <c r="E607" s="1"/>
      <c r="F607" s="1"/>
      <c r="G607" s="1"/>
      <c r="H607" s="1"/>
      <c r="I607" s="1"/>
      <c r="J607" s="1"/>
      <c r="K607" s="1"/>
    </row>
    <row r="608" spans="4:11" ht="12" customHeight="1" x14ac:dyDescent="0.25">
      <c r="D608" s="1"/>
      <c r="E608" s="1"/>
      <c r="F608" s="1"/>
      <c r="G608" s="1"/>
      <c r="H608" s="1"/>
      <c r="I608" s="1"/>
      <c r="J608" s="1"/>
      <c r="K608" s="1"/>
    </row>
    <row r="609" spans="4:11" ht="12" customHeight="1" x14ac:dyDescent="0.25">
      <c r="D609" s="1"/>
      <c r="E609" s="1"/>
      <c r="F609" s="1"/>
      <c r="G609" s="1"/>
      <c r="H609" s="1"/>
      <c r="I609" s="1"/>
      <c r="J609" s="1"/>
      <c r="K609" s="1"/>
    </row>
    <row r="610" spans="4:11" ht="12" customHeight="1" x14ac:dyDescent="0.25">
      <c r="D610" s="1"/>
      <c r="E610" s="1"/>
      <c r="F610" s="1"/>
      <c r="G610" s="1"/>
      <c r="H610" s="1"/>
      <c r="I610" s="1"/>
      <c r="J610" s="1"/>
      <c r="K610" s="1"/>
    </row>
    <row r="611" spans="4:11" ht="12" customHeight="1" x14ac:dyDescent="0.25">
      <c r="D611" s="1"/>
      <c r="E611" s="1"/>
      <c r="F611" s="1"/>
      <c r="G611" s="1"/>
      <c r="H611" s="1"/>
      <c r="I611" s="1"/>
      <c r="J611" s="1"/>
      <c r="K611" s="1"/>
    </row>
    <row r="612" spans="4:11" ht="12" customHeight="1" x14ac:dyDescent="0.25">
      <c r="D612" s="1"/>
      <c r="E612" s="1"/>
      <c r="F612" s="1"/>
      <c r="G612" s="1"/>
      <c r="H612" s="1"/>
      <c r="I612" s="1"/>
      <c r="J612" s="1"/>
      <c r="K612" s="1"/>
    </row>
    <row r="613" spans="4:11" ht="12" customHeight="1" x14ac:dyDescent="0.25">
      <c r="D613" s="1"/>
      <c r="E613" s="1"/>
      <c r="F613" s="1"/>
      <c r="G613" s="1"/>
      <c r="H613" s="1"/>
      <c r="I613" s="1"/>
      <c r="J613" s="1"/>
      <c r="K613" s="1"/>
    </row>
    <row r="614" spans="4:11" ht="12" customHeight="1" x14ac:dyDescent="0.25">
      <c r="D614" s="1"/>
      <c r="E614" s="1"/>
      <c r="F614" s="1"/>
      <c r="G614" s="1"/>
      <c r="H614" s="1"/>
      <c r="I614" s="1"/>
      <c r="J614" s="1"/>
      <c r="K614" s="1"/>
    </row>
    <row r="615" spans="4:11" ht="12" customHeight="1" x14ac:dyDescent="0.25">
      <c r="D615" s="1"/>
      <c r="E615" s="1"/>
      <c r="F615" s="1"/>
      <c r="G615" s="1"/>
      <c r="H615" s="1"/>
      <c r="I615" s="1"/>
      <c r="J615" s="1"/>
      <c r="K615" s="1"/>
    </row>
    <row r="616" spans="4:11" ht="12" customHeight="1" x14ac:dyDescent="0.25">
      <c r="D616" s="1"/>
      <c r="E616" s="1"/>
      <c r="F616" s="1"/>
      <c r="G616" s="1"/>
      <c r="H616" s="1"/>
      <c r="I616" s="1"/>
      <c r="J616" s="1"/>
      <c r="K616" s="1"/>
    </row>
    <row r="617" spans="4:11" ht="12" customHeight="1" x14ac:dyDescent="0.25">
      <c r="D617" s="1"/>
      <c r="E617" s="1"/>
      <c r="F617" s="1"/>
      <c r="G617" s="1"/>
      <c r="H617" s="1"/>
      <c r="I617" s="1"/>
      <c r="J617" s="1"/>
      <c r="K617" s="1"/>
    </row>
    <row r="618" spans="4:11" ht="12" customHeight="1" x14ac:dyDescent="0.25">
      <c r="D618" s="1"/>
      <c r="E618" s="1"/>
      <c r="F618" s="1"/>
      <c r="G618" s="1"/>
      <c r="H618" s="1"/>
      <c r="I618" s="1"/>
      <c r="J618" s="1"/>
      <c r="K618" s="1"/>
    </row>
    <row r="619" spans="4:11" ht="12" customHeight="1" x14ac:dyDescent="0.25">
      <c r="D619" s="1"/>
      <c r="E619" s="1"/>
      <c r="F619" s="1"/>
      <c r="G619" s="1"/>
      <c r="H619" s="1"/>
      <c r="I619" s="1"/>
      <c r="J619" s="1"/>
      <c r="K619" s="1"/>
    </row>
    <row r="620" spans="4:11" ht="12" customHeight="1" x14ac:dyDescent="0.25">
      <c r="D620" s="1"/>
      <c r="E620" s="1"/>
      <c r="F620" s="1"/>
      <c r="G620" s="1"/>
      <c r="H620" s="1"/>
      <c r="I620" s="1"/>
      <c r="J620" s="1"/>
      <c r="K620" s="1"/>
    </row>
    <row r="621" spans="4:11" ht="12" customHeight="1" x14ac:dyDescent="0.25">
      <c r="D621" s="1"/>
      <c r="E621" s="1"/>
      <c r="F621" s="1"/>
      <c r="G621" s="1"/>
      <c r="H621" s="1"/>
      <c r="I621" s="1"/>
      <c r="J621" s="1"/>
      <c r="K621" s="1"/>
    </row>
    <row r="622" spans="4:11" ht="12" customHeight="1" x14ac:dyDescent="0.25">
      <c r="D622" s="1"/>
      <c r="E622" s="1"/>
      <c r="F622" s="1"/>
      <c r="G622" s="1"/>
      <c r="H622" s="1"/>
      <c r="I622" s="1"/>
      <c r="J622" s="1"/>
      <c r="K622" s="1"/>
    </row>
    <row r="623" spans="4:11" ht="12" customHeight="1" x14ac:dyDescent="0.25">
      <c r="D623" s="1"/>
      <c r="E623" s="1"/>
      <c r="F623" s="1"/>
      <c r="G623" s="1"/>
      <c r="H623" s="1"/>
      <c r="I623" s="1"/>
      <c r="J623" s="1"/>
      <c r="K623" s="1"/>
    </row>
    <row r="624" spans="4:11" ht="12" customHeight="1" x14ac:dyDescent="0.25">
      <c r="D624" s="1"/>
      <c r="E624" s="1"/>
      <c r="F624" s="1"/>
      <c r="G624" s="1"/>
      <c r="H624" s="1"/>
      <c r="I624" s="1"/>
      <c r="J624" s="1"/>
      <c r="K624" s="1"/>
    </row>
    <row r="625" spans="4:11" ht="12" customHeight="1" x14ac:dyDescent="0.25">
      <c r="D625" s="1"/>
      <c r="E625" s="1"/>
      <c r="F625" s="1"/>
      <c r="G625" s="1"/>
      <c r="H625" s="1"/>
      <c r="I625" s="1"/>
      <c r="J625" s="1"/>
      <c r="K625" s="1"/>
    </row>
    <row r="626" spans="4:11" ht="12" customHeight="1" x14ac:dyDescent="0.25">
      <c r="D626" s="1"/>
      <c r="E626" s="1"/>
      <c r="F626" s="1"/>
      <c r="G626" s="1"/>
      <c r="H626" s="1"/>
      <c r="I626" s="1"/>
      <c r="J626" s="1"/>
      <c r="K626" s="1"/>
    </row>
    <row r="627" spans="4:11" ht="12" customHeight="1" x14ac:dyDescent="0.25">
      <c r="D627" s="1"/>
      <c r="E627" s="1"/>
      <c r="F627" s="1"/>
      <c r="G627" s="1"/>
      <c r="H627" s="1"/>
      <c r="I627" s="1"/>
      <c r="J627" s="1"/>
      <c r="K627" s="1"/>
    </row>
    <row r="628" spans="4:11" ht="12" customHeight="1" x14ac:dyDescent="0.25">
      <c r="D628" s="1"/>
      <c r="E628" s="1"/>
      <c r="F628" s="1"/>
      <c r="G628" s="1"/>
      <c r="H628" s="1"/>
      <c r="I628" s="1"/>
      <c r="J628" s="1"/>
      <c r="K628" s="1"/>
    </row>
    <row r="629" spans="4:11" ht="12" customHeight="1" x14ac:dyDescent="0.25">
      <c r="D629" s="1"/>
      <c r="E629" s="1"/>
      <c r="F629" s="1"/>
      <c r="G629" s="1"/>
      <c r="H629" s="1"/>
      <c r="I629" s="1"/>
      <c r="J629" s="1"/>
      <c r="K629" s="1"/>
    </row>
    <row r="630" spans="4:11" ht="12" customHeight="1" x14ac:dyDescent="0.25">
      <c r="D630" s="1"/>
      <c r="E630" s="1"/>
      <c r="F630" s="1"/>
      <c r="G630" s="1"/>
      <c r="H630" s="1"/>
      <c r="I630" s="1"/>
      <c r="J630" s="1"/>
      <c r="K630" s="1"/>
    </row>
    <row r="631" spans="4:11" ht="12" customHeight="1" x14ac:dyDescent="0.25">
      <c r="D631" s="1"/>
      <c r="E631" s="1"/>
      <c r="F631" s="1"/>
      <c r="G631" s="1"/>
      <c r="H631" s="1"/>
      <c r="I631" s="1"/>
      <c r="J631" s="1"/>
      <c r="K631" s="1"/>
    </row>
    <row r="632" spans="4:11" ht="12" customHeight="1" x14ac:dyDescent="0.25">
      <c r="D632" s="1"/>
      <c r="E632" s="1"/>
      <c r="F632" s="1"/>
      <c r="G632" s="1"/>
      <c r="H632" s="1"/>
      <c r="I632" s="1"/>
      <c r="J632" s="1"/>
      <c r="K632" s="1"/>
    </row>
    <row r="633" spans="4:11" ht="12" customHeight="1" x14ac:dyDescent="0.25">
      <c r="D633" s="1"/>
      <c r="E633" s="1"/>
      <c r="F633" s="1"/>
      <c r="G633" s="1"/>
      <c r="H633" s="1"/>
      <c r="I633" s="1"/>
      <c r="J633" s="1"/>
      <c r="K633" s="1"/>
    </row>
    <row r="634" spans="4:11" ht="12" customHeight="1" x14ac:dyDescent="0.25">
      <c r="D634" s="1"/>
      <c r="E634" s="1"/>
      <c r="F634" s="1"/>
      <c r="G634" s="1"/>
      <c r="H634" s="1"/>
      <c r="I634" s="1"/>
      <c r="J634" s="1"/>
      <c r="K634" s="1"/>
    </row>
    <row r="635" spans="4:11" ht="12" customHeight="1" x14ac:dyDescent="0.25">
      <c r="D635" s="1"/>
      <c r="E635" s="1"/>
      <c r="F635" s="1"/>
      <c r="G635" s="1"/>
      <c r="H635" s="1"/>
      <c r="I635" s="1"/>
      <c r="J635" s="1"/>
      <c r="K635" s="1"/>
    </row>
    <row r="636" spans="4:11" ht="12" customHeight="1" x14ac:dyDescent="0.25">
      <c r="D636" s="1"/>
      <c r="E636" s="1"/>
      <c r="F636" s="1"/>
      <c r="G636" s="1"/>
      <c r="H636" s="1"/>
      <c r="I636" s="1"/>
      <c r="J636" s="1"/>
      <c r="K636" s="1"/>
    </row>
    <row r="637" spans="4:11" ht="12" customHeight="1" x14ac:dyDescent="0.25">
      <c r="D637" s="1"/>
      <c r="E637" s="1"/>
      <c r="F637" s="1"/>
      <c r="G637" s="1"/>
      <c r="H637" s="1"/>
      <c r="I637" s="1"/>
      <c r="J637" s="1"/>
      <c r="K637" s="1"/>
    </row>
    <row r="638" spans="4:11" ht="12" customHeight="1" x14ac:dyDescent="0.25">
      <c r="D638" s="1"/>
      <c r="E638" s="1"/>
      <c r="F638" s="1"/>
      <c r="G638" s="1"/>
      <c r="H638" s="1"/>
      <c r="I638" s="1"/>
      <c r="J638" s="1"/>
      <c r="K638" s="1"/>
    </row>
    <row r="639" spans="4:11" ht="12" customHeight="1" x14ac:dyDescent="0.25">
      <c r="D639" s="1"/>
      <c r="E639" s="1"/>
      <c r="F639" s="1"/>
      <c r="G639" s="1"/>
      <c r="H639" s="1"/>
      <c r="I639" s="1"/>
      <c r="J639" s="1"/>
      <c r="K639" s="1"/>
    </row>
    <row r="640" spans="4:11" ht="12" customHeight="1" x14ac:dyDescent="0.25">
      <c r="D640" s="1"/>
      <c r="E640" s="1"/>
      <c r="F640" s="1"/>
      <c r="G640" s="1"/>
      <c r="H640" s="1"/>
      <c r="I640" s="1"/>
      <c r="J640" s="1"/>
      <c r="K640" s="1"/>
    </row>
    <row r="641" spans="4:11" ht="12" customHeight="1" x14ac:dyDescent="0.25">
      <c r="D641" s="1"/>
      <c r="E641" s="1"/>
      <c r="F641" s="1"/>
      <c r="G641" s="1"/>
      <c r="H641" s="1"/>
      <c r="I641" s="1"/>
      <c r="J641" s="1"/>
      <c r="K641" s="1"/>
    </row>
    <row r="642" spans="4:11" ht="12" customHeight="1" x14ac:dyDescent="0.25">
      <c r="D642" s="1"/>
      <c r="E642" s="1"/>
      <c r="F642" s="1"/>
      <c r="G642" s="1"/>
      <c r="H642" s="1"/>
      <c r="I642" s="1"/>
      <c r="J642" s="1"/>
      <c r="K642" s="1"/>
    </row>
    <row r="643" spans="4:11" ht="12" customHeight="1" x14ac:dyDescent="0.25">
      <c r="D643" s="1"/>
      <c r="E643" s="1"/>
      <c r="F643" s="1"/>
      <c r="G643" s="1"/>
      <c r="H643" s="1"/>
      <c r="I643" s="1"/>
      <c r="J643" s="1"/>
      <c r="K643" s="1"/>
    </row>
    <row r="644" spans="4:11" ht="12" customHeight="1" x14ac:dyDescent="0.25">
      <c r="D644" s="1"/>
      <c r="E644" s="1"/>
      <c r="F644" s="1"/>
      <c r="G644" s="1"/>
      <c r="H644" s="1"/>
      <c r="I644" s="1"/>
      <c r="J644" s="1"/>
      <c r="K644" s="1"/>
    </row>
    <row r="645" spans="4:11" ht="12" customHeight="1" x14ac:dyDescent="0.25">
      <c r="D645" s="1"/>
      <c r="E645" s="1"/>
      <c r="F645" s="1"/>
      <c r="G645" s="1"/>
      <c r="H645" s="1"/>
      <c r="I645" s="1"/>
      <c r="J645" s="1"/>
      <c r="K645" s="1"/>
    </row>
    <row r="646" spans="4:11" ht="12" customHeight="1" x14ac:dyDescent="0.25">
      <c r="D646" s="1"/>
      <c r="E646" s="1"/>
      <c r="F646" s="1"/>
      <c r="G646" s="1"/>
      <c r="H646" s="1"/>
      <c r="I646" s="1"/>
      <c r="J646" s="1"/>
      <c r="K646" s="1"/>
    </row>
    <row r="647" spans="4:11" ht="12" customHeight="1" x14ac:dyDescent="0.25">
      <c r="D647" s="1"/>
      <c r="E647" s="1"/>
      <c r="F647" s="1"/>
      <c r="G647" s="1"/>
      <c r="H647" s="1"/>
      <c r="I647" s="1"/>
      <c r="J647" s="1"/>
      <c r="K647" s="1"/>
    </row>
    <row r="648" spans="4:11" ht="12" customHeight="1" x14ac:dyDescent="0.25">
      <c r="D648" s="1"/>
      <c r="E648" s="1"/>
      <c r="F648" s="1"/>
      <c r="G648" s="1"/>
      <c r="H648" s="1"/>
      <c r="I648" s="1"/>
      <c r="J648" s="1"/>
      <c r="K648" s="1"/>
    </row>
    <row r="649" spans="4:11" ht="12" customHeight="1" x14ac:dyDescent="0.25">
      <c r="D649" s="1"/>
      <c r="E649" s="1"/>
      <c r="F649" s="1"/>
      <c r="G649" s="1"/>
      <c r="H649" s="1"/>
      <c r="I649" s="1"/>
      <c r="J649" s="1"/>
      <c r="K649" s="1"/>
    </row>
    <row r="650" spans="4:11" ht="12" customHeight="1" x14ac:dyDescent="0.25">
      <c r="D650" s="1"/>
      <c r="E650" s="1"/>
      <c r="F650" s="1"/>
      <c r="G650" s="1"/>
      <c r="H650" s="1"/>
      <c r="I650" s="1"/>
      <c r="J650" s="1"/>
      <c r="K650" s="1"/>
    </row>
    <row r="651" spans="4:11" ht="12" customHeight="1" x14ac:dyDescent="0.25">
      <c r="D651" s="1"/>
      <c r="E651" s="1"/>
      <c r="F651" s="1"/>
      <c r="G651" s="1"/>
      <c r="H651" s="1"/>
      <c r="I651" s="1"/>
      <c r="J651" s="1"/>
      <c r="K651" s="1"/>
    </row>
    <row r="652" spans="4:11" ht="12" customHeight="1" x14ac:dyDescent="0.25">
      <c r="D652" s="1"/>
      <c r="E652" s="1"/>
      <c r="F652" s="1"/>
      <c r="G652" s="1"/>
      <c r="H652" s="1"/>
      <c r="I652" s="1"/>
      <c r="J652" s="1"/>
      <c r="K652" s="1"/>
    </row>
    <row r="653" spans="4:11" ht="12" customHeight="1" x14ac:dyDescent="0.25">
      <c r="D653" s="1"/>
      <c r="E653" s="1"/>
      <c r="F653" s="1"/>
      <c r="G653" s="1"/>
      <c r="H653" s="1"/>
      <c r="I653" s="1"/>
      <c r="J653" s="1"/>
      <c r="K653" s="1"/>
    </row>
    <row r="654" spans="4:11" ht="12" customHeight="1" x14ac:dyDescent="0.25">
      <c r="D654" s="1"/>
      <c r="E654" s="1"/>
      <c r="F654" s="1"/>
      <c r="G654" s="1"/>
      <c r="H654" s="1"/>
      <c r="I654" s="1"/>
      <c r="J654" s="1"/>
      <c r="K654" s="1"/>
    </row>
    <row r="655" spans="4:11" ht="12" customHeight="1" x14ac:dyDescent="0.25">
      <c r="D655" s="1"/>
      <c r="E655" s="1"/>
      <c r="F655" s="1"/>
      <c r="G655" s="1"/>
      <c r="H655" s="1"/>
      <c r="I655" s="1"/>
      <c r="J655" s="1"/>
      <c r="K655" s="1"/>
    </row>
    <row r="656" spans="4:11" ht="12" customHeight="1" x14ac:dyDescent="0.25">
      <c r="D656" s="1"/>
      <c r="E656" s="1"/>
      <c r="F656" s="1"/>
      <c r="G656" s="1"/>
      <c r="H656" s="1"/>
      <c r="I656" s="1"/>
      <c r="J656" s="1"/>
      <c r="K656" s="1"/>
    </row>
    <row r="657" spans="4:11" ht="12" customHeight="1" x14ac:dyDescent="0.25">
      <c r="D657" s="1"/>
      <c r="E657" s="1"/>
      <c r="F657" s="1"/>
      <c r="G657" s="1"/>
      <c r="H657" s="1"/>
      <c r="I657" s="1"/>
      <c r="J657" s="1"/>
      <c r="K657" s="1"/>
    </row>
    <row r="658" spans="4:11" ht="12" customHeight="1" x14ac:dyDescent="0.25">
      <c r="D658" s="1"/>
      <c r="E658" s="1"/>
      <c r="F658" s="1"/>
      <c r="G658" s="1"/>
      <c r="H658" s="1"/>
      <c r="I658" s="1"/>
      <c r="J658" s="1"/>
      <c r="K658" s="1"/>
    </row>
    <row r="659" spans="4:11" ht="12" customHeight="1" x14ac:dyDescent="0.25">
      <c r="D659" s="1"/>
      <c r="E659" s="1"/>
      <c r="F659" s="1"/>
      <c r="G659" s="1"/>
      <c r="H659" s="1"/>
      <c r="I659" s="1"/>
      <c r="J659" s="1"/>
      <c r="K659" s="1"/>
    </row>
    <row r="660" spans="4:11" ht="12" customHeight="1" x14ac:dyDescent="0.25">
      <c r="D660" s="1"/>
      <c r="E660" s="1"/>
      <c r="F660" s="1"/>
      <c r="G660" s="1"/>
      <c r="H660" s="1"/>
      <c r="I660" s="1"/>
      <c r="J660" s="1"/>
      <c r="K660" s="1"/>
    </row>
    <row r="661" spans="4:11" ht="12" customHeight="1" x14ac:dyDescent="0.25">
      <c r="D661" s="1"/>
      <c r="E661" s="1"/>
      <c r="F661" s="1"/>
      <c r="G661" s="1"/>
      <c r="H661" s="1"/>
      <c r="I661" s="1"/>
      <c r="J661" s="1"/>
      <c r="K661" s="1"/>
    </row>
    <row r="662" spans="4:11" ht="12" customHeight="1" x14ac:dyDescent="0.25">
      <c r="D662" s="1"/>
      <c r="E662" s="1"/>
      <c r="F662" s="1"/>
      <c r="G662" s="1"/>
      <c r="H662" s="1"/>
      <c r="I662" s="1"/>
      <c r="J662" s="1"/>
      <c r="K662" s="1"/>
    </row>
    <row r="663" spans="4:11" ht="12" customHeight="1" x14ac:dyDescent="0.25">
      <c r="D663" s="1"/>
      <c r="E663" s="1"/>
      <c r="F663" s="1"/>
      <c r="G663" s="1"/>
      <c r="H663" s="1"/>
      <c r="I663" s="1"/>
      <c r="J663" s="1"/>
      <c r="K663" s="1"/>
    </row>
    <row r="664" spans="4:11" ht="12" customHeight="1" x14ac:dyDescent="0.25">
      <c r="D664" s="1"/>
      <c r="E664" s="1"/>
      <c r="F664" s="1"/>
      <c r="G664" s="1"/>
      <c r="H664" s="1"/>
      <c r="I664" s="1"/>
      <c r="J664" s="1"/>
      <c r="K664" s="1"/>
    </row>
    <row r="665" spans="4:11" ht="12" customHeight="1" x14ac:dyDescent="0.25">
      <c r="D665" s="1"/>
      <c r="E665" s="1"/>
      <c r="F665" s="1"/>
      <c r="G665" s="1"/>
      <c r="H665" s="1"/>
      <c r="I665" s="1"/>
      <c r="J665" s="1"/>
      <c r="K665" s="1"/>
    </row>
    <row r="666" spans="4:11" ht="12" customHeight="1" x14ac:dyDescent="0.25">
      <c r="D666" s="1"/>
      <c r="E666" s="1"/>
      <c r="F666" s="1"/>
      <c r="G666" s="1"/>
      <c r="H666" s="1"/>
      <c r="I666" s="1"/>
      <c r="J666" s="1"/>
      <c r="K666" s="1"/>
    </row>
    <row r="667" spans="4:11" ht="12" customHeight="1" x14ac:dyDescent="0.25">
      <c r="D667" s="1"/>
      <c r="E667" s="1"/>
      <c r="F667" s="1"/>
      <c r="G667" s="1"/>
      <c r="H667" s="1"/>
      <c r="I667" s="1"/>
      <c r="J667" s="1"/>
      <c r="K667" s="1"/>
    </row>
  </sheetData>
  <mergeCells count="4">
    <mergeCell ref="L1:L3"/>
    <mergeCell ref="A1:A3"/>
    <mergeCell ref="B1:B3"/>
    <mergeCell ref="C1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theme="4" tint="0.39997558519241921"/>
  </sheetPr>
  <dimension ref="A1:Y868"/>
  <sheetViews>
    <sheetView topLeftCell="A845" workbookViewId="0">
      <selection activeCell="B893" sqref="B893"/>
    </sheetView>
  </sheetViews>
  <sheetFormatPr defaultRowHeight="12" customHeight="1" x14ac:dyDescent="0.2"/>
  <cols>
    <col min="1" max="1" width="16.85546875" style="40" bestFit="1" customWidth="1"/>
    <col min="2" max="2" width="14" style="40" bestFit="1" customWidth="1"/>
    <col min="3" max="3" width="10.85546875" style="40" customWidth="1"/>
    <col min="4" max="4" width="14.28515625" style="40" customWidth="1"/>
    <col min="5" max="5" width="13.5703125" style="40" customWidth="1"/>
    <col min="6" max="25" width="8.7109375" style="40" bestFit="1" customWidth="1"/>
    <col min="26" max="16384" width="9.140625" style="40"/>
  </cols>
  <sheetData>
    <row r="1" spans="1:25" ht="12" customHeight="1" x14ac:dyDescent="0.2">
      <c r="A1" s="37" t="s">
        <v>1</v>
      </c>
      <c r="B1" s="37" t="s">
        <v>27</v>
      </c>
      <c r="C1" s="37" t="s">
        <v>26</v>
      </c>
      <c r="D1" s="37" t="s">
        <v>24</v>
      </c>
      <c r="E1" s="37" t="s">
        <v>25</v>
      </c>
    </row>
    <row r="2" spans="1:25" ht="12" customHeight="1" x14ac:dyDescent="0.2">
      <c r="A2" s="38">
        <v>489</v>
      </c>
      <c r="B2" s="71">
        <v>6724</v>
      </c>
      <c r="C2" s="38" t="str">
        <f>CONCATENATE(A2,B2)</f>
        <v>4896724</v>
      </c>
      <c r="D2" s="39">
        <v>45120</v>
      </c>
      <c r="E2" s="39">
        <v>45126</v>
      </c>
      <c r="F2" s="40">
        <f>WEEKNUM(Таблица2[[#This Row],[начало промо]])</f>
        <v>28</v>
      </c>
      <c r="G2" s="40">
        <f>WEEKNUM(Таблица2[[#This Row],[конец промо]])</f>
        <v>29</v>
      </c>
      <c r="H2" s="41"/>
      <c r="I2" s="41"/>
      <c r="J2" s="41"/>
      <c r="K2" s="41"/>
      <c r="L2" s="41"/>
      <c r="M2" s="70"/>
      <c r="N2" s="70"/>
      <c r="O2" s="70"/>
      <c r="P2" s="70"/>
      <c r="Q2" s="70"/>
      <c r="R2" s="70"/>
      <c r="S2" s="70"/>
      <c r="T2" s="41" t="str">
        <f t="shared" ref="T2:Y2" si="0">IF(($D2+COLUMN()-6)&lt;=$E2,$D2+COLUMN()-6,"")</f>
        <v/>
      </c>
      <c r="U2" s="41" t="str">
        <f t="shared" si="0"/>
        <v/>
      </c>
      <c r="V2" s="41" t="str">
        <f t="shared" si="0"/>
        <v/>
      </c>
      <c r="W2" s="41" t="str">
        <f t="shared" si="0"/>
        <v/>
      </c>
      <c r="X2" s="41" t="str">
        <f t="shared" si="0"/>
        <v/>
      </c>
      <c r="Y2" s="41" t="str">
        <f t="shared" si="0"/>
        <v/>
      </c>
    </row>
    <row r="3" spans="1:25" ht="12" customHeight="1" x14ac:dyDescent="0.2">
      <c r="A3" s="38">
        <v>2935</v>
      </c>
      <c r="B3" s="72">
        <v>6724</v>
      </c>
      <c r="C3" s="38" t="str">
        <f t="shared" ref="C3:C66" si="1">CONCATENATE(A3,B3)</f>
        <v>29356724</v>
      </c>
      <c r="D3" s="39">
        <v>45120</v>
      </c>
      <c r="E3" s="39">
        <v>45133</v>
      </c>
      <c r="F3" s="40">
        <f>WEEKNUM(Таблица2[[#This Row],[начало промо]])</f>
        <v>28</v>
      </c>
      <c r="G3" s="40">
        <f>WEEKNUM(Таблица2[[#This Row],[конец промо]])</f>
        <v>30</v>
      </c>
    </row>
    <row r="4" spans="1:25" ht="12" customHeight="1" x14ac:dyDescent="0.2">
      <c r="A4" s="38">
        <v>641</v>
      </c>
      <c r="B4" s="72">
        <v>6724</v>
      </c>
      <c r="C4" s="38" t="str">
        <f t="shared" si="1"/>
        <v>6416724</v>
      </c>
      <c r="D4" s="39">
        <v>45113</v>
      </c>
      <c r="E4" s="39">
        <v>45119</v>
      </c>
      <c r="F4" s="40">
        <f>WEEKNUM(Таблица2[[#This Row],[начало промо]])</f>
        <v>27</v>
      </c>
      <c r="G4" s="40">
        <f>WEEKNUM(Таблица2[[#This Row],[конец промо]])</f>
        <v>28</v>
      </c>
    </row>
    <row r="5" spans="1:25" ht="12" customHeight="1" x14ac:dyDescent="0.2">
      <c r="A5" s="38">
        <v>649</v>
      </c>
      <c r="B5" s="72">
        <v>6724</v>
      </c>
      <c r="C5" s="38" t="str">
        <f t="shared" si="1"/>
        <v>6496724</v>
      </c>
      <c r="D5" s="39">
        <v>45120</v>
      </c>
      <c r="E5" s="39">
        <v>45126</v>
      </c>
      <c r="F5" s="40">
        <f>WEEKNUM(Таблица2[[#This Row],[начало промо]])</f>
        <v>28</v>
      </c>
      <c r="G5" s="40">
        <f>WEEKNUM(Таблица2[[#This Row],[конец промо]])</f>
        <v>29</v>
      </c>
    </row>
    <row r="6" spans="1:25" ht="12" customHeight="1" x14ac:dyDescent="0.2">
      <c r="A6" s="38">
        <v>1562</v>
      </c>
      <c r="B6" s="72">
        <v>6724</v>
      </c>
      <c r="C6" s="38" t="str">
        <f t="shared" si="1"/>
        <v>15626724</v>
      </c>
      <c r="D6" s="39">
        <v>45120</v>
      </c>
      <c r="E6" s="39">
        <v>45126</v>
      </c>
      <c r="F6" s="40">
        <f>WEEKNUM(Таблица2[[#This Row],[начало промо]])</f>
        <v>28</v>
      </c>
      <c r="G6" s="40">
        <f>WEEKNUM(Таблица2[[#This Row],[конец промо]])</f>
        <v>29</v>
      </c>
    </row>
    <row r="7" spans="1:25" ht="12" customHeight="1" x14ac:dyDescent="0.2">
      <c r="A7" s="38">
        <v>2228</v>
      </c>
      <c r="B7" s="72">
        <v>6724</v>
      </c>
      <c r="C7" s="38" t="str">
        <f t="shared" si="1"/>
        <v>22286724</v>
      </c>
      <c r="D7" s="39">
        <v>45127</v>
      </c>
      <c r="E7" s="39">
        <v>45133</v>
      </c>
      <c r="F7" s="40">
        <f>WEEKNUM(Таблица2[[#This Row],[начало промо]])</f>
        <v>29</v>
      </c>
      <c r="G7" s="40">
        <f>WEEKNUM(Таблица2[[#This Row],[конец промо]])</f>
        <v>30</v>
      </c>
    </row>
    <row r="8" spans="1:25" ht="12" customHeight="1" x14ac:dyDescent="0.2">
      <c r="A8" s="38">
        <v>1081</v>
      </c>
      <c r="B8" s="72">
        <v>6724</v>
      </c>
      <c r="C8" s="38" t="str">
        <f t="shared" si="1"/>
        <v>10816724</v>
      </c>
      <c r="D8" s="39">
        <v>45127</v>
      </c>
      <c r="E8" s="39">
        <v>45133</v>
      </c>
      <c r="F8" s="40">
        <f>WEEKNUM(Таблица2[[#This Row],[начало промо]])</f>
        <v>29</v>
      </c>
      <c r="G8" s="40">
        <f>WEEKNUM(Таблица2[[#This Row],[конец промо]])</f>
        <v>30</v>
      </c>
    </row>
    <row r="9" spans="1:25" ht="12" customHeight="1" x14ac:dyDescent="0.2">
      <c r="A9" s="38">
        <v>2457</v>
      </c>
      <c r="B9" s="72">
        <v>6724</v>
      </c>
      <c r="C9" s="38" t="str">
        <f t="shared" si="1"/>
        <v>24576724</v>
      </c>
      <c r="D9" s="39">
        <v>45127</v>
      </c>
      <c r="E9" s="39">
        <v>45133</v>
      </c>
      <c r="F9" s="40">
        <f>WEEKNUM(Таблица2[[#This Row],[начало промо]])</f>
        <v>29</v>
      </c>
      <c r="G9" s="40">
        <f>WEEKNUM(Таблица2[[#This Row],[конец промо]])</f>
        <v>30</v>
      </c>
    </row>
    <row r="10" spans="1:25" ht="12" customHeight="1" x14ac:dyDescent="0.2">
      <c r="A10" s="38">
        <v>159</v>
      </c>
      <c r="B10" s="72">
        <v>6724</v>
      </c>
      <c r="C10" s="38" t="str">
        <f t="shared" si="1"/>
        <v>1596724</v>
      </c>
      <c r="D10" s="39">
        <v>45127</v>
      </c>
      <c r="E10" s="39">
        <v>45133</v>
      </c>
      <c r="F10" s="40">
        <f>WEEKNUM(Таблица2[[#This Row],[начало промо]])</f>
        <v>29</v>
      </c>
      <c r="G10" s="40">
        <f>WEEKNUM(Таблица2[[#This Row],[конец промо]])</f>
        <v>30</v>
      </c>
    </row>
    <row r="11" spans="1:25" ht="12" customHeight="1" x14ac:dyDescent="0.2">
      <c r="A11" s="38">
        <v>1560</v>
      </c>
      <c r="B11" s="72">
        <v>6724</v>
      </c>
      <c r="C11" s="38" t="str">
        <f t="shared" si="1"/>
        <v>15606724</v>
      </c>
      <c r="D11" s="39">
        <v>45127</v>
      </c>
      <c r="E11" s="39">
        <v>45133</v>
      </c>
      <c r="F11" s="40">
        <f>WEEKNUM(Таблица2[[#This Row],[начало промо]])</f>
        <v>29</v>
      </c>
      <c r="G11" s="40">
        <f>WEEKNUM(Таблица2[[#This Row],[конец промо]])</f>
        <v>30</v>
      </c>
    </row>
    <row r="12" spans="1:25" ht="12" customHeight="1" x14ac:dyDescent="0.2">
      <c r="A12" s="38">
        <v>1556</v>
      </c>
      <c r="B12" s="72">
        <v>6724</v>
      </c>
      <c r="C12" s="38" t="str">
        <f t="shared" si="1"/>
        <v>15566724</v>
      </c>
      <c r="D12" s="39">
        <v>45127</v>
      </c>
      <c r="E12" s="39">
        <v>45133</v>
      </c>
      <c r="F12" s="40">
        <f>WEEKNUM(Таблица2[[#This Row],[начало промо]])</f>
        <v>29</v>
      </c>
      <c r="G12" s="40">
        <f>WEEKNUM(Таблица2[[#This Row],[конец промо]])</f>
        <v>30</v>
      </c>
    </row>
    <row r="13" spans="1:25" ht="12" customHeight="1" x14ac:dyDescent="0.2">
      <c r="A13" s="46">
        <v>1557</v>
      </c>
      <c r="B13" s="73">
        <v>6724</v>
      </c>
      <c r="C13" s="38" t="str">
        <f t="shared" si="1"/>
        <v>15576724</v>
      </c>
      <c r="D13" s="47">
        <v>45127</v>
      </c>
      <c r="E13" s="47">
        <v>45133</v>
      </c>
      <c r="F13" s="40">
        <f>WEEKNUM(Таблица2[[#This Row],[начало промо]])</f>
        <v>29</v>
      </c>
      <c r="G13" s="40">
        <f>WEEKNUM(Таблица2[[#This Row],[конец промо]])</f>
        <v>30</v>
      </c>
    </row>
    <row r="14" spans="1:25" ht="12" customHeight="1" x14ac:dyDescent="0.2">
      <c r="A14" s="38">
        <v>1558</v>
      </c>
      <c r="B14" s="72">
        <v>6724</v>
      </c>
      <c r="C14" s="38" t="str">
        <f t="shared" si="1"/>
        <v>15586724</v>
      </c>
      <c r="D14" s="39">
        <v>45127</v>
      </c>
      <c r="E14" s="39">
        <v>45133</v>
      </c>
      <c r="F14" s="40">
        <f>WEEKNUM(Таблица2[[#This Row],[начало промо]])</f>
        <v>29</v>
      </c>
      <c r="G14" s="40">
        <f>WEEKNUM(Таблица2[[#This Row],[конец промо]])</f>
        <v>30</v>
      </c>
    </row>
    <row r="15" spans="1:25" ht="12" customHeight="1" x14ac:dyDescent="0.2">
      <c r="A15" s="38">
        <v>1559</v>
      </c>
      <c r="B15" s="72">
        <v>6724</v>
      </c>
      <c r="C15" s="38" t="str">
        <f t="shared" si="1"/>
        <v>15596724</v>
      </c>
      <c r="D15" s="39">
        <v>45127</v>
      </c>
      <c r="E15" s="39">
        <v>45133</v>
      </c>
      <c r="F15" s="40">
        <f>WEEKNUM(Таблица2[[#This Row],[начало промо]])</f>
        <v>29</v>
      </c>
      <c r="G15" s="40">
        <f>WEEKNUM(Таблица2[[#This Row],[конец промо]])</f>
        <v>30</v>
      </c>
    </row>
    <row r="16" spans="1:25" ht="12" customHeight="1" x14ac:dyDescent="0.2">
      <c r="A16" s="38">
        <v>2216</v>
      </c>
      <c r="B16" s="72">
        <v>6724</v>
      </c>
      <c r="C16" s="38" t="str">
        <f t="shared" si="1"/>
        <v>22166724</v>
      </c>
      <c r="D16" s="39">
        <v>45134</v>
      </c>
      <c r="E16" s="39">
        <v>45140</v>
      </c>
      <c r="F16" s="40">
        <f>WEEKNUM(Таблица2[[#This Row],[начало промо]])</f>
        <v>30</v>
      </c>
      <c r="G16" s="40">
        <f>WEEKNUM(Таблица2[[#This Row],[конец промо]])</f>
        <v>31</v>
      </c>
    </row>
    <row r="17" spans="1:7" ht="12" customHeight="1" x14ac:dyDescent="0.2">
      <c r="A17" s="38">
        <v>642</v>
      </c>
      <c r="B17" s="72">
        <v>6724</v>
      </c>
      <c r="C17" s="38" t="str">
        <f t="shared" si="1"/>
        <v>6426724</v>
      </c>
      <c r="D17" s="39">
        <v>45134</v>
      </c>
      <c r="E17" s="39">
        <v>45140</v>
      </c>
      <c r="F17" s="40">
        <f>WEEKNUM(Таблица2[[#This Row],[начало промо]])</f>
        <v>30</v>
      </c>
      <c r="G17" s="40">
        <f>WEEKNUM(Таблица2[[#This Row],[конец промо]])</f>
        <v>31</v>
      </c>
    </row>
    <row r="18" spans="1:7" ht="12" customHeight="1" x14ac:dyDescent="0.2">
      <c r="A18" s="38">
        <v>1134</v>
      </c>
      <c r="B18" s="72">
        <v>6724</v>
      </c>
      <c r="C18" s="38" t="str">
        <f t="shared" si="1"/>
        <v>11346724</v>
      </c>
      <c r="D18" s="39">
        <v>45134</v>
      </c>
      <c r="E18" s="39">
        <v>45140</v>
      </c>
      <c r="F18" s="40">
        <f>WEEKNUM(Таблица2[[#This Row],[начало промо]])</f>
        <v>30</v>
      </c>
      <c r="G18" s="40">
        <f>WEEKNUM(Таблица2[[#This Row],[конец промо]])</f>
        <v>31</v>
      </c>
    </row>
    <row r="19" spans="1:7" ht="12" customHeight="1" x14ac:dyDescent="0.2">
      <c r="A19" s="38">
        <v>863</v>
      </c>
      <c r="B19" s="72">
        <v>6724</v>
      </c>
      <c r="C19" s="38" t="str">
        <f t="shared" si="1"/>
        <v>8636724</v>
      </c>
      <c r="D19" s="39">
        <v>45134</v>
      </c>
      <c r="E19" s="39">
        <v>45140</v>
      </c>
      <c r="F19" s="40">
        <f>WEEKNUM(Таблица2[[#This Row],[начало промо]])</f>
        <v>30</v>
      </c>
      <c r="G19" s="40">
        <f>WEEKNUM(Таблица2[[#This Row],[конец промо]])</f>
        <v>31</v>
      </c>
    </row>
    <row r="20" spans="1:7" ht="12" customHeight="1" x14ac:dyDescent="0.2">
      <c r="A20" s="38">
        <v>1561</v>
      </c>
      <c r="B20" s="72">
        <v>6724</v>
      </c>
      <c r="C20" s="38" t="str">
        <f t="shared" si="1"/>
        <v>15616724</v>
      </c>
      <c r="D20" s="39">
        <v>45134</v>
      </c>
      <c r="E20" s="39">
        <v>45140</v>
      </c>
      <c r="F20" s="40">
        <f>WEEKNUM(Таблица2[[#This Row],[начало промо]])</f>
        <v>30</v>
      </c>
      <c r="G20" s="40">
        <f>WEEKNUM(Таблица2[[#This Row],[конец промо]])</f>
        <v>31</v>
      </c>
    </row>
    <row r="21" spans="1:7" ht="12" customHeight="1" x14ac:dyDescent="0.2">
      <c r="A21" s="38">
        <v>411</v>
      </c>
      <c r="B21" s="72">
        <v>6724</v>
      </c>
      <c r="C21" s="38" t="str">
        <f t="shared" si="1"/>
        <v>4116724</v>
      </c>
      <c r="D21" s="39">
        <v>45134</v>
      </c>
      <c r="E21" s="39">
        <v>45140</v>
      </c>
      <c r="F21" s="40">
        <f>WEEKNUM(Таблица2[[#This Row],[начало промо]])</f>
        <v>30</v>
      </c>
      <c r="G21" s="40">
        <f>WEEKNUM(Таблица2[[#This Row],[конец промо]])</f>
        <v>31</v>
      </c>
    </row>
    <row r="22" spans="1:7" ht="12" customHeight="1" x14ac:dyDescent="0.2">
      <c r="A22" s="38">
        <v>412</v>
      </c>
      <c r="B22" s="72">
        <v>6724</v>
      </c>
      <c r="C22" s="38" t="str">
        <f t="shared" si="1"/>
        <v>4126724</v>
      </c>
      <c r="D22" s="39">
        <v>45134</v>
      </c>
      <c r="E22" s="39">
        <v>45140</v>
      </c>
      <c r="F22" s="40">
        <f>WEEKNUM(Таблица2[[#This Row],[начало промо]])</f>
        <v>30</v>
      </c>
      <c r="G22" s="40">
        <f>WEEKNUM(Таблица2[[#This Row],[конец промо]])</f>
        <v>31</v>
      </c>
    </row>
    <row r="23" spans="1:7" ht="12" customHeight="1" x14ac:dyDescent="0.2">
      <c r="A23" s="38">
        <v>413</v>
      </c>
      <c r="B23" s="72">
        <v>6724</v>
      </c>
      <c r="C23" s="38" t="str">
        <f t="shared" si="1"/>
        <v>4136724</v>
      </c>
      <c r="D23" s="39">
        <v>45134</v>
      </c>
      <c r="E23" s="39">
        <v>45140</v>
      </c>
      <c r="F23" s="40">
        <f>WEEKNUM(Таблица2[[#This Row],[начало промо]])</f>
        <v>30</v>
      </c>
      <c r="G23" s="40">
        <f>WEEKNUM(Таблица2[[#This Row],[конец промо]])</f>
        <v>31</v>
      </c>
    </row>
    <row r="24" spans="1:7" ht="12" customHeight="1" x14ac:dyDescent="0.2">
      <c r="A24" s="38">
        <v>414</v>
      </c>
      <c r="B24" s="72">
        <v>6724</v>
      </c>
      <c r="C24" s="38" t="str">
        <f t="shared" si="1"/>
        <v>4146724</v>
      </c>
      <c r="D24" s="39">
        <v>45134</v>
      </c>
      <c r="E24" s="39">
        <v>45140</v>
      </c>
      <c r="F24" s="40">
        <f>WEEKNUM(Таблица2[[#This Row],[начало промо]])</f>
        <v>30</v>
      </c>
      <c r="G24" s="40">
        <f>WEEKNUM(Таблица2[[#This Row],[конец промо]])</f>
        <v>31</v>
      </c>
    </row>
    <row r="25" spans="1:7" ht="12" customHeight="1" x14ac:dyDescent="0.2">
      <c r="A25" s="38">
        <v>1083</v>
      </c>
      <c r="B25" s="72">
        <v>6724</v>
      </c>
      <c r="C25" s="38" t="str">
        <f t="shared" si="1"/>
        <v>10836724</v>
      </c>
      <c r="D25" s="39">
        <v>45141</v>
      </c>
      <c r="E25" s="39">
        <v>45147</v>
      </c>
      <c r="F25" s="40">
        <f>WEEKNUM(Таблица2[[#This Row],[начало промо]])</f>
        <v>31</v>
      </c>
      <c r="G25" s="40">
        <f>WEEKNUM(Таблица2[[#This Row],[конец промо]])</f>
        <v>32</v>
      </c>
    </row>
    <row r="26" spans="1:7" ht="12" customHeight="1" x14ac:dyDescent="0.2">
      <c r="A26" s="38">
        <v>862</v>
      </c>
      <c r="B26" s="72">
        <v>6724</v>
      </c>
      <c r="C26" s="38" t="str">
        <f t="shared" si="1"/>
        <v>8626724</v>
      </c>
      <c r="D26" s="39">
        <v>45141</v>
      </c>
      <c r="E26" s="39">
        <v>45147</v>
      </c>
      <c r="F26" s="40">
        <f>WEEKNUM(Таблица2[[#This Row],[начало промо]])</f>
        <v>31</v>
      </c>
      <c r="G26" s="40">
        <f>WEEKNUM(Таблица2[[#This Row],[конец промо]])</f>
        <v>32</v>
      </c>
    </row>
    <row r="27" spans="1:7" ht="12" customHeight="1" x14ac:dyDescent="0.2">
      <c r="A27" s="38">
        <v>1548</v>
      </c>
      <c r="B27" s="72">
        <v>6724</v>
      </c>
      <c r="C27" s="38" t="str">
        <f t="shared" si="1"/>
        <v>15486724</v>
      </c>
      <c r="D27" s="39">
        <v>45141</v>
      </c>
      <c r="E27" s="39">
        <v>45147</v>
      </c>
      <c r="F27" s="40">
        <f>WEEKNUM(Таблица2[[#This Row],[начало промо]])</f>
        <v>31</v>
      </c>
      <c r="G27" s="40">
        <f>WEEKNUM(Таблица2[[#This Row],[конец промо]])</f>
        <v>32</v>
      </c>
    </row>
    <row r="28" spans="1:7" ht="12" customHeight="1" x14ac:dyDescent="0.2">
      <c r="A28" s="38">
        <v>1549</v>
      </c>
      <c r="B28" s="72">
        <v>6724</v>
      </c>
      <c r="C28" s="38" t="str">
        <f t="shared" si="1"/>
        <v>15496724</v>
      </c>
      <c r="D28" s="39">
        <v>45141</v>
      </c>
      <c r="E28" s="39">
        <v>45147</v>
      </c>
      <c r="F28" s="40">
        <f>WEEKNUM(Таблица2[[#This Row],[начало промо]])</f>
        <v>31</v>
      </c>
      <c r="G28" s="40">
        <f>WEEKNUM(Таблица2[[#This Row],[конец промо]])</f>
        <v>32</v>
      </c>
    </row>
    <row r="29" spans="1:7" ht="12" customHeight="1" x14ac:dyDescent="0.2">
      <c r="A29" s="38">
        <v>1550</v>
      </c>
      <c r="B29" s="72">
        <v>6724</v>
      </c>
      <c r="C29" s="38" t="str">
        <f t="shared" si="1"/>
        <v>15506724</v>
      </c>
      <c r="D29" s="39">
        <v>45141</v>
      </c>
      <c r="E29" s="39">
        <v>45147</v>
      </c>
      <c r="F29" s="40">
        <f>WEEKNUM(Таблица2[[#This Row],[начало промо]])</f>
        <v>31</v>
      </c>
      <c r="G29" s="40">
        <f>WEEKNUM(Таблица2[[#This Row],[конец промо]])</f>
        <v>32</v>
      </c>
    </row>
    <row r="30" spans="1:7" ht="12" customHeight="1" x14ac:dyDescent="0.2">
      <c r="A30" s="38">
        <v>1551</v>
      </c>
      <c r="B30" s="72">
        <v>6724</v>
      </c>
      <c r="C30" s="38" t="str">
        <f t="shared" si="1"/>
        <v>15516724</v>
      </c>
      <c r="D30" s="39">
        <v>45141</v>
      </c>
      <c r="E30" s="39">
        <v>45147</v>
      </c>
      <c r="F30" s="40">
        <f>WEEKNUM(Таблица2[[#This Row],[начало промо]])</f>
        <v>31</v>
      </c>
      <c r="G30" s="40">
        <f>WEEKNUM(Таблица2[[#This Row],[конец промо]])</f>
        <v>32</v>
      </c>
    </row>
    <row r="31" spans="1:7" ht="12" customHeight="1" x14ac:dyDescent="0.2">
      <c r="A31" s="38">
        <v>489</v>
      </c>
      <c r="B31" s="72">
        <v>6724</v>
      </c>
      <c r="C31" s="38" t="str">
        <f t="shared" si="1"/>
        <v>4896724</v>
      </c>
      <c r="D31" s="39">
        <v>45120</v>
      </c>
      <c r="E31" s="39">
        <v>45126</v>
      </c>
      <c r="F31" s="40">
        <f>WEEKNUM(Таблица2[[#This Row],[начало промо]])</f>
        <v>28</v>
      </c>
      <c r="G31" s="40">
        <f>WEEKNUM(Таблица2[[#This Row],[конец промо]])</f>
        <v>29</v>
      </c>
    </row>
    <row r="32" spans="1:7" ht="12" customHeight="1" x14ac:dyDescent="0.2">
      <c r="A32" s="38">
        <v>2292</v>
      </c>
      <c r="B32" s="72">
        <v>6724</v>
      </c>
      <c r="C32" s="38" t="str">
        <f t="shared" si="1"/>
        <v>22926724</v>
      </c>
      <c r="D32" s="39">
        <v>45148</v>
      </c>
      <c r="E32" s="39">
        <v>45154</v>
      </c>
      <c r="F32" s="40">
        <f>WEEKNUM(Таблица2[[#This Row],[начало промо]])</f>
        <v>32</v>
      </c>
      <c r="G32" s="40">
        <f>WEEKNUM(Таблица2[[#This Row],[конец промо]])</f>
        <v>33</v>
      </c>
    </row>
    <row r="33" spans="1:7" ht="12" customHeight="1" x14ac:dyDescent="0.2">
      <c r="A33" s="38">
        <v>156</v>
      </c>
      <c r="B33" s="72">
        <v>6724</v>
      </c>
      <c r="C33" s="38" t="str">
        <f t="shared" si="1"/>
        <v>1566724</v>
      </c>
      <c r="D33" s="39">
        <v>45148</v>
      </c>
      <c r="E33" s="39">
        <v>45154</v>
      </c>
      <c r="F33" s="40">
        <f>WEEKNUM(Таблица2[[#This Row],[начало промо]])</f>
        <v>32</v>
      </c>
      <c r="G33" s="40">
        <f>WEEKNUM(Таблица2[[#This Row],[конец промо]])</f>
        <v>33</v>
      </c>
    </row>
    <row r="34" spans="1:7" ht="12" customHeight="1" x14ac:dyDescent="0.2">
      <c r="A34" s="38">
        <v>1176</v>
      </c>
      <c r="B34" s="72">
        <v>6724</v>
      </c>
      <c r="C34" s="38" t="str">
        <f t="shared" si="1"/>
        <v>11766724</v>
      </c>
      <c r="D34" s="39">
        <v>45148</v>
      </c>
      <c r="E34" s="39">
        <v>45161</v>
      </c>
      <c r="F34" s="40">
        <f>WEEKNUM(Таблица2[[#This Row],[начало промо]])</f>
        <v>32</v>
      </c>
      <c r="G34" s="40">
        <f>WEEKNUM(Таблица2[[#This Row],[конец промо]])</f>
        <v>34</v>
      </c>
    </row>
    <row r="35" spans="1:7" ht="12" customHeight="1" x14ac:dyDescent="0.2">
      <c r="A35" s="38">
        <v>2227</v>
      </c>
      <c r="B35" s="72">
        <v>6724</v>
      </c>
      <c r="C35" s="38" t="str">
        <f t="shared" si="1"/>
        <v>22276724</v>
      </c>
      <c r="D35" s="39">
        <v>45155</v>
      </c>
      <c r="E35" s="39">
        <v>45161</v>
      </c>
      <c r="F35" s="40">
        <f>WEEKNUM(Таблица2[[#This Row],[начало промо]])</f>
        <v>33</v>
      </c>
      <c r="G35" s="40">
        <f>WEEKNUM(Таблица2[[#This Row],[конец промо]])</f>
        <v>34</v>
      </c>
    </row>
    <row r="36" spans="1:7" ht="12" customHeight="1" x14ac:dyDescent="0.2">
      <c r="A36" s="38">
        <v>2935</v>
      </c>
      <c r="B36" s="72">
        <v>6724</v>
      </c>
      <c r="C36" s="38" t="str">
        <f t="shared" si="1"/>
        <v>29356724</v>
      </c>
      <c r="D36" s="39">
        <v>45155</v>
      </c>
      <c r="E36" s="39">
        <v>45161</v>
      </c>
      <c r="F36" s="40">
        <f>WEEKNUM(Таблица2[[#This Row],[начало промо]])</f>
        <v>33</v>
      </c>
      <c r="G36" s="40">
        <f>WEEKNUM(Таблица2[[#This Row],[конец промо]])</f>
        <v>34</v>
      </c>
    </row>
    <row r="37" spans="1:7" ht="12" customHeight="1" x14ac:dyDescent="0.2">
      <c r="A37" s="38">
        <v>2937</v>
      </c>
      <c r="B37" s="72">
        <v>6724</v>
      </c>
      <c r="C37" s="38" t="str">
        <f t="shared" si="1"/>
        <v>29376724</v>
      </c>
      <c r="D37" s="39">
        <v>45155</v>
      </c>
      <c r="E37" s="39">
        <v>45161</v>
      </c>
      <c r="F37" s="40">
        <f>WEEKNUM(Таблица2[[#This Row],[начало промо]])</f>
        <v>33</v>
      </c>
      <c r="G37" s="40">
        <f>WEEKNUM(Таблица2[[#This Row],[конец промо]])</f>
        <v>34</v>
      </c>
    </row>
    <row r="38" spans="1:7" ht="12" customHeight="1" x14ac:dyDescent="0.2">
      <c r="A38" s="38">
        <v>2293</v>
      </c>
      <c r="B38" s="72">
        <v>6724</v>
      </c>
      <c r="C38" s="38" t="str">
        <f t="shared" si="1"/>
        <v>22936724</v>
      </c>
      <c r="D38" s="39">
        <v>45162</v>
      </c>
      <c r="E38" s="39">
        <v>45168</v>
      </c>
      <c r="F38" s="40">
        <f>WEEKNUM(Таблица2[[#This Row],[начало промо]])</f>
        <v>34</v>
      </c>
      <c r="G38" s="40">
        <f>WEEKNUM(Таблица2[[#This Row],[конец промо]])</f>
        <v>35</v>
      </c>
    </row>
    <row r="39" spans="1:7" ht="12" customHeight="1" x14ac:dyDescent="0.2">
      <c r="A39" s="38">
        <v>649</v>
      </c>
      <c r="B39" s="72">
        <v>6724</v>
      </c>
      <c r="C39" s="38" t="str">
        <f t="shared" si="1"/>
        <v>6496724</v>
      </c>
      <c r="D39" s="39">
        <v>45162</v>
      </c>
      <c r="E39" s="39">
        <v>45168</v>
      </c>
      <c r="F39" s="40">
        <f>WEEKNUM(Таблица2[[#This Row],[начало промо]])</f>
        <v>34</v>
      </c>
      <c r="G39" s="40">
        <f>WEEKNUM(Таблица2[[#This Row],[конец промо]])</f>
        <v>35</v>
      </c>
    </row>
    <row r="40" spans="1:7" ht="12" customHeight="1" x14ac:dyDescent="0.2">
      <c r="A40" s="38">
        <v>1562</v>
      </c>
      <c r="B40" s="72">
        <v>6724</v>
      </c>
      <c r="C40" s="38" t="str">
        <f t="shared" si="1"/>
        <v>15626724</v>
      </c>
      <c r="D40" s="39">
        <v>45162</v>
      </c>
      <c r="E40" s="39">
        <v>45168</v>
      </c>
      <c r="F40" s="40">
        <f>WEEKNUM(Таблица2[[#This Row],[начало промо]])</f>
        <v>34</v>
      </c>
      <c r="G40" s="40">
        <f>WEEKNUM(Таблица2[[#This Row],[конец промо]])</f>
        <v>35</v>
      </c>
    </row>
    <row r="41" spans="1:7" ht="12" customHeight="1" x14ac:dyDescent="0.2">
      <c r="A41" s="38">
        <v>159</v>
      </c>
      <c r="B41" s="72">
        <v>6724</v>
      </c>
      <c r="C41" s="38" t="str">
        <f t="shared" si="1"/>
        <v>1596724</v>
      </c>
      <c r="D41" s="39">
        <v>45162</v>
      </c>
      <c r="E41" s="39">
        <v>45168</v>
      </c>
      <c r="F41" s="40">
        <f>WEEKNUM(Таблица2[[#This Row],[начало промо]])</f>
        <v>34</v>
      </c>
      <c r="G41" s="40">
        <f>WEEKNUM(Таблица2[[#This Row],[конец промо]])</f>
        <v>35</v>
      </c>
    </row>
    <row r="42" spans="1:7" ht="12" customHeight="1" x14ac:dyDescent="0.2">
      <c r="A42" s="38">
        <v>1560</v>
      </c>
      <c r="B42" s="72">
        <v>6724</v>
      </c>
      <c r="C42" s="38" t="str">
        <f t="shared" si="1"/>
        <v>15606724</v>
      </c>
      <c r="D42" s="39">
        <v>45162</v>
      </c>
      <c r="E42" s="39">
        <v>45168</v>
      </c>
      <c r="F42" s="40">
        <f>WEEKNUM(Таблица2[[#This Row],[начало промо]])</f>
        <v>34</v>
      </c>
      <c r="G42" s="40">
        <f>WEEKNUM(Таблица2[[#This Row],[конец промо]])</f>
        <v>35</v>
      </c>
    </row>
    <row r="43" spans="1:7" ht="12" customHeight="1" x14ac:dyDescent="0.2">
      <c r="A43" s="38">
        <v>411</v>
      </c>
      <c r="B43" s="72">
        <v>6724</v>
      </c>
      <c r="C43" s="38" t="str">
        <f t="shared" si="1"/>
        <v>4116724</v>
      </c>
      <c r="D43" s="39">
        <v>45162</v>
      </c>
      <c r="E43" s="39">
        <v>45168</v>
      </c>
      <c r="F43" s="40">
        <f>WEEKNUM(Таблица2[[#This Row],[начало промо]])</f>
        <v>34</v>
      </c>
      <c r="G43" s="40">
        <f>WEEKNUM(Таблица2[[#This Row],[конец промо]])</f>
        <v>35</v>
      </c>
    </row>
    <row r="44" spans="1:7" ht="12" customHeight="1" x14ac:dyDescent="0.2">
      <c r="A44" s="38">
        <v>413</v>
      </c>
      <c r="B44" s="72">
        <v>6724</v>
      </c>
      <c r="C44" s="38" t="str">
        <f t="shared" si="1"/>
        <v>4136724</v>
      </c>
      <c r="D44" s="39">
        <v>45162</v>
      </c>
      <c r="E44" s="39">
        <v>45168</v>
      </c>
      <c r="F44" s="40">
        <f>WEEKNUM(Таблица2[[#This Row],[начало промо]])</f>
        <v>34</v>
      </c>
      <c r="G44" s="40">
        <f>WEEKNUM(Таблица2[[#This Row],[конец промо]])</f>
        <v>35</v>
      </c>
    </row>
    <row r="45" spans="1:7" ht="12" customHeight="1" x14ac:dyDescent="0.2">
      <c r="A45" s="38">
        <v>414</v>
      </c>
      <c r="B45" s="72">
        <v>6724</v>
      </c>
      <c r="C45" s="38" t="str">
        <f t="shared" si="1"/>
        <v>4146724</v>
      </c>
      <c r="D45" s="39">
        <v>45162</v>
      </c>
      <c r="E45" s="39">
        <v>45168</v>
      </c>
      <c r="F45" s="40">
        <f>WEEKNUM(Таблица2[[#This Row],[начало промо]])</f>
        <v>34</v>
      </c>
      <c r="G45" s="40">
        <f>WEEKNUM(Таблица2[[#This Row],[конец промо]])</f>
        <v>35</v>
      </c>
    </row>
    <row r="46" spans="1:7" ht="12" customHeight="1" x14ac:dyDescent="0.2">
      <c r="A46" s="38">
        <v>489</v>
      </c>
      <c r="B46" s="72">
        <v>6724</v>
      </c>
      <c r="C46" s="38" t="str">
        <f t="shared" si="1"/>
        <v>4896724</v>
      </c>
      <c r="D46" s="39">
        <v>45162</v>
      </c>
      <c r="E46" s="39">
        <v>45175</v>
      </c>
      <c r="F46" s="40">
        <f>WEEKNUM(Таблица2[[#This Row],[начало промо]])</f>
        <v>34</v>
      </c>
      <c r="G46" s="40">
        <f>WEEKNUM(Таблица2[[#This Row],[конец промо]])</f>
        <v>36</v>
      </c>
    </row>
    <row r="47" spans="1:7" ht="12" customHeight="1" x14ac:dyDescent="0.2">
      <c r="A47" s="38">
        <v>2228</v>
      </c>
      <c r="B47" s="72">
        <v>6724</v>
      </c>
      <c r="C47" s="38" t="str">
        <f t="shared" si="1"/>
        <v>22286724</v>
      </c>
      <c r="D47" s="39">
        <v>45169</v>
      </c>
      <c r="E47" s="39">
        <v>45175</v>
      </c>
      <c r="F47" s="40">
        <f>WEEKNUM(Таблица2[[#This Row],[начало промо]])</f>
        <v>35</v>
      </c>
      <c r="G47" s="40">
        <f>WEEKNUM(Таблица2[[#This Row],[конец промо]])</f>
        <v>36</v>
      </c>
    </row>
    <row r="48" spans="1:7" ht="12" customHeight="1" x14ac:dyDescent="0.2">
      <c r="A48" s="38">
        <v>1081</v>
      </c>
      <c r="B48" s="72">
        <v>6724</v>
      </c>
      <c r="C48" s="38" t="str">
        <f t="shared" si="1"/>
        <v>10816724</v>
      </c>
      <c r="D48" s="39">
        <v>45169</v>
      </c>
      <c r="E48" s="39">
        <v>45175</v>
      </c>
      <c r="F48" s="40">
        <f>WEEKNUM(Таблица2[[#This Row],[начало промо]])</f>
        <v>35</v>
      </c>
      <c r="G48" s="40">
        <f>WEEKNUM(Таблица2[[#This Row],[конец промо]])</f>
        <v>36</v>
      </c>
    </row>
    <row r="49" spans="1:7" ht="12" customHeight="1" x14ac:dyDescent="0.2">
      <c r="A49" s="38">
        <v>1557</v>
      </c>
      <c r="B49" s="72">
        <v>6724</v>
      </c>
      <c r="C49" s="38" t="str">
        <f t="shared" si="1"/>
        <v>15576724</v>
      </c>
      <c r="D49" s="39">
        <v>45169</v>
      </c>
      <c r="E49" s="39">
        <v>45175</v>
      </c>
      <c r="F49" s="40">
        <f>WEEKNUM(Таблица2[[#This Row],[начало промо]])</f>
        <v>35</v>
      </c>
      <c r="G49" s="40">
        <f>WEEKNUM(Таблица2[[#This Row],[конец промо]])</f>
        <v>36</v>
      </c>
    </row>
    <row r="50" spans="1:7" ht="12" customHeight="1" x14ac:dyDescent="0.2">
      <c r="A50" s="38">
        <v>1559</v>
      </c>
      <c r="B50" s="72">
        <v>6724</v>
      </c>
      <c r="C50" s="38" t="str">
        <f t="shared" si="1"/>
        <v>15596724</v>
      </c>
      <c r="D50" s="39">
        <v>45169</v>
      </c>
      <c r="E50" s="39">
        <v>45175</v>
      </c>
      <c r="F50" s="40">
        <f>WEEKNUM(Таблица2[[#This Row],[начало промо]])</f>
        <v>35</v>
      </c>
      <c r="G50" s="40">
        <f>WEEKNUM(Таблица2[[#This Row],[конец промо]])</f>
        <v>36</v>
      </c>
    </row>
    <row r="51" spans="1:7" ht="12" customHeight="1" x14ac:dyDescent="0.2">
      <c r="A51" s="38">
        <v>1556</v>
      </c>
      <c r="B51" s="72">
        <v>6724</v>
      </c>
      <c r="C51" s="38" t="str">
        <f t="shared" si="1"/>
        <v>15566724</v>
      </c>
      <c r="D51" s="39">
        <v>45169</v>
      </c>
      <c r="E51" s="39">
        <v>45175</v>
      </c>
      <c r="F51" s="40">
        <f>WEEKNUM(Таблица2[[#This Row],[начало промо]])</f>
        <v>35</v>
      </c>
      <c r="G51" s="40">
        <f>WEEKNUM(Таблица2[[#This Row],[конец промо]])</f>
        <v>36</v>
      </c>
    </row>
    <row r="52" spans="1:7" ht="12" customHeight="1" x14ac:dyDescent="0.2">
      <c r="A52" s="38">
        <v>1558</v>
      </c>
      <c r="B52" s="72">
        <v>6724</v>
      </c>
      <c r="C52" s="38" t="str">
        <f t="shared" si="1"/>
        <v>15586724</v>
      </c>
      <c r="D52" s="39">
        <v>45169</v>
      </c>
      <c r="E52" s="39">
        <v>45175</v>
      </c>
      <c r="F52" s="40">
        <f>WEEKNUM(Таблица2[[#This Row],[начало промо]])</f>
        <v>35</v>
      </c>
      <c r="G52" s="40">
        <f>WEEKNUM(Таблица2[[#This Row],[конец промо]])</f>
        <v>36</v>
      </c>
    </row>
    <row r="53" spans="1:7" ht="12" customHeight="1" x14ac:dyDescent="0.2">
      <c r="A53" s="38">
        <v>2216</v>
      </c>
      <c r="B53" s="72">
        <v>6724</v>
      </c>
      <c r="C53" s="38" t="str">
        <f t="shared" si="1"/>
        <v>22166724</v>
      </c>
      <c r="D53" s="39">
        <v>45176</v>
      </c>
      <c r="E53" s="39">
        <v>45182</v>
      </c>
      <c r="F53" s="40">
        <f>WEEKNUM(Таблица2[[#This Row],[начало промо]])</f>
        <v>36</v>
      </c>
      <c r="G53" s="40">
        <f>WEEKNUM(Таблица2[[#This Row],[конец промо]])</f>
        <v>37</v>
      </c>
    </row>
    <row r="54" spans="1:7" ht="12" customHeight="1" x14ac:dyDescent="0.2">
      <c r="A54" s="38">
        <v>642</v>
      </c>
      <c r="B54" s="72">
        <v>6724</v>
      </c>
      <c r="C54" s="38" t="str">
        <f t="shared" si="1"/>
        <v>6426724</v>
      </c>
      <c r="D54" s="39">
        <v>45176</v>
      </c>
      <c r="E54" s="39">
        <v>45182</v>
      </c>
      <c r="F54" s="40">
        <f>WEEKNUM(Таблица2[[#This Row],[начало промо]])</f>
        <v>36</v>
      </c>
      <c r="G54" s="40">
        <f>WEEKNUM(Таблица2[[#This Row],[конец промо]])</f>
        <v>37</v>
      </c>
    </row>
    <row r="55" spans="1:7" ht="12" customHeight="1" x14ac:dyDescent="0.2">
      <c r="A55" s="38">
        <v>1134</v>
      </c>
      <c r="B55" s="72">
        <v>6724</v>
      </c>
      <c r="C55" s="38" t="str">
        <f t="shared" si="1"/>
        <v>11346724</v>
      </c>
      <c r="D55" s="39">
        <v>45176</v>
      </c>
      <c r="E55" s="39">
        <v>45182</v>
      </c>
      <c r="F55" s="40">
        <f>WEEKNUM(Таблица2[[#This Row],[начало промо]])</f>
        <v>36</v>
      </c>
      <c r="G55" s="40">
        <f>WEEKNUM(Таблица2[[#This Row],[конец промо]])</f>
        <v>37</v>
      </c>
    </row>
    <row r="56" spans="1:7" ht="12" customHeight="1" x14ac:dyDescent="0.2">
      <c r="A56" s="38">
        <v>863</v>
      </c>
      <c r="B56" s="72">
        <v>6724</v>
      </c>
      <c r="C56" s="38" t="str">
        <f t="shared" si="1"/>
        <v>8636724</v>
      </c>
      <c r="D56" s="39">
        <v>45176</v>
      </c>
      <c r="E56" s="39">
        <v>45182</v>
      </c>
      <c r="F56" s="40">
        <f>WEEKNUM(Таблица2[[#This Row],[начало промо]])</f>
        <v>36</v>
      </c>
      <c r="G56" s="40">
        <f>WEEKNUM(Таблица2[[#This Row],[конец промо]])</f>
        <v>37</v>
      </c>
    </row>
    <row r="57" spans="1:7" ht="12" customHeight="1" x14ac:dyDescent="0.2">
      <c r="A57" s="38">
        <v>1561</v>
      </c>
      <c r="B57" s="72">
        <v>6724</v>
      </c>
      <c r="C57" s="38" t="str">
        <f t="shared" si="1"/>
        <v>15616724</v>
      </c>
      <c r="D57" s="39">
        <v>45176</v>
      </c>
      <c r="E57" s="39">
        <v>45182</v>
      </c>
      <c r="F57" s="40">
        <f>WEEKNUM(Таблица2[[#This Row],[начало промо]])</f>
        <v>36</v>
      </c>
      <c r="G57" s="40">
        <f>WEEKNUM(Таблица2[[#This Row],[конец промо]])</f>
        <v>37</v>
      </c>
    </row>
    <row r="58" spans="1:7" ht="12" customHeight="1" x14ac:dyDescent="0.2">
      <c r="A58" s="38">
        <v>2936</v>
      </c>
      <c r="B58" s="72">
        <v>6724</v>
      </c>
      <c r="C58" s="38" t="str">
        <f t="shared" si="1"/>
        <v>29366724</v>
      </c>
      <c r="D58" s="39">
        <v>45176</v>
      </c>
      <c r="E58" s="39">
        <v>45182</v>
      </c>
      <c r="F58" s="40">
        <f>WEEKNUM(Таблица2[[#This Row],[начало промо]])</f>
        <v>36</v>
      </c>
      <c r="G58" s="40">
        <f>WEEKNUM(Таблица2[[#This Row],[конец промо]])</f>
        <v>37</v>
      </c>
    </row>
    <row r="59" spans="1:7" ht="12" customHeight="1" x14ac:dyDescent="0.2">
      <c r="A59" s="38">
        <v>411</v>
      </c>
      <c r="B59" s="72">
        <v>6724</v>
      </c>
      <c r="C59" s="38" t="str">
        <f t="shared" si="1"/>
        <v>4116724</v>
      </c>
      <c r="D59" s="39">
        <v>45183</v>
      </c>
      <c r="E59" s="39">
        <v>45189</v>
      </c>
      <c r="F59" s="40">
        <f>WEEKNUM(Таблица2[[#This Row],[начало промо]])</f>
        <v>37</v>
      </c>
      <c r="G59" s="40">
        <f>WEEKNUM(Таблица2[[#This Row],[конец промо]])</f>
        <v>38</v>
      </c>
    </row>
    <row r="60" spans="1:7" ht="12" customHeight="1" x14ac:dyDescent="0.2">
      <c r="A60" s="46">
        <v>413</v>
      </c>
      <c r="B60" s="73">
        <v>6724</v>
      </c>
      <c r="C60" s="38" t="str">
        <f t="shared" si="1"/>
        <v>4136724</v>
      </c>
      <c r="D60" s="47">
        <v>45183</v>
      </c>
      <c r="E60" s="47">
        <v>45189</v>
      </c>
      <c r="F60" s="40">
        <f>WEEKNUM(Таблица2[[#This Row],[начало промо]])</f>
        <v>37</v>
      </c>
      <c r="G60" s="40">
        <f>WEEKNUM(Таблица2[[#This Row],[конец промо]])</f>
        <v>38</v>
      </c>
    </row>
    <row r="61" spans="1:7" ht="12" customHeight="1" x14ac:dyDescent="0.2">
      <c r="A61" s="38">
        <v>414</v>
      </c>
      <c r="B61" s="72">
        <v>6724</v>
      </c>
      <c r="C61" s="38" t="str">
        <f t="shared" si="1"/>
        <v>4146724</v>
      </c>
      <c r="D61" s="39">
        <v>45183</v>
      </c>
      <c r="E61" s="39">
        <v>45189</v>
      </c>
      <c r="F61" s="40">
        <f>WEEKNUM(Таблица2[[#This Row],[начало промо]])</f>
        <v>37</v>
      </c>
      <c r="G61" s="40">
        <f>WEEKNUM(Таблица2[[#This Row],[конец промо]])</f>
        <v>38</v>
      </c>
    </row>
    <row r="62" spans="1:7" ht="12" customHeight="1" x14ac:dyDescent="0.2">
      <c r="A62" s="38">
        <v>1083</v>
      </c>
      <c r="B62" s="72">
        <v>6724</v>
      </c>
      <c r="C62" s="38" t="str">
        <f t="shared" si="1"/>
        <v>10836724</v>
      </c>
      <c r="D62" s="39">
        <v>45183</v>
      </c>
      <c r="E62" s="39">
        <v>45189</v>
      </c>
      <c r="F62" s="40">
        <f>WEEKNUM(Таблица2[[#This Row],[начало промо]])</f>
        <v>37</v>
      </c>
      <c r="G62" s="40">
        <f>WEEKNUM(Таблица2[[#This Row],[конец промо]])</f>
        <v>38</v>
      </c>
    </row>
    <row r="63" spans="1:7" ht="12" customHeight="1" x14ac:dyDescent="0.2">
      <c r="A63" s="38">
        <v>862</v>
      </c>
      <c r="B63" s="72">
        <v>6724</v>
      </c>
      <c r="C63" s="38" t="str">
        <f t="shared" si="1"/>
        <v>8626724</v>
      </c>
      <c r="D63" s="39">
        <v>45183</v>
      </c>
      <c r="E63" s="39">
        <v>45189</v>
      </c>
      <c r="F63" s="40">
        <f>WEEKNUM(Таблица2[[#This Row],[начало промо]])</f>
        <v>37</v>
      </c>
      <c r="G63" s="40">
        <f>WEEKNUM(Таблица2[[#This Row],[конец промо]])</f>
        <v>38</v>
      </c>
    </row>
    <row r="64" spans="1:7" ht="12" customHeight="1" x14ac:dyDescent="0.2">
      <c r="A64" s="38">
        <v>2456</v>
      </c>
      <c r="B64" s="72">
        <v>6724</v>
      </c>
      <c r="C64" s="38" t="str">
        <f t="shared" si="1"/>
        <v>24566724</v>
      </c>
      <c r="D64" s="39">
        <v>45190</v>
      </c>
      <c r="E64" s="39">
        <v>45203</v>
      </c>
      <c r="F64" s="40">
        <f>WEEKNUM(Таблица2[[#This Row],[начало промо]])</f>
        <v>38</v>
      </c>
      <c r="G64" s="40">
        <f>WEEKNUM(Таблица2[[#This Row],[конец промо]])</f>
        <v>40</v>
      </c>
    </row>
    <row r="65" spans="1:7" ht="12" customHeight="1" x14ac:dyDescent="0.2">
      <c r="A65" s="38">
        <v>2292</v>
      </c>
      <c r="B65" s="72">
        <v>6724</v>
      </c>
      <c r="C65" s="38" t="str">
        <f t="shared" si="1"/>
        <v>22926724</v>
      </c>
      <c r="D65" s="39">
        <v>45190</v>
      </c>
      <c r="E65" s="39">
        <v>45196</v>
      </c>
      <c r="F65" s="40">
        <f>WEEKNUM(Таблица2[[#This Row],[начало промо]])</f>
        <v>38</v>
      </c>
      <c r="G65" s="40">
        <f>WEEKNUM(Таблица2[[#This Row],[конец промо]])</f>
        <v>39</v>
      </c>
    </row>
    <row r="66" spans="1:7" ht="12" customHeight="1" x14ac:dyDescent="0.2">
      <c r="A66" s="46">
        <v>1082</v>
      </c>
      <c r="B66" s="73">
        <v>6724</v>
      </c>
      <c r="C66" s="38" t="str">
        <f t="shared" si="1"/>
        <v>10826724</v>
      </c>
      <c r="D66" s="47">
        <v>45190</v>
      </c>
      <c r="E66" s="47">
        <v>45196</v>
      </c>
      <c r="F66" s="40">
        <f>WEEKNUM(Таблица2[[#This Row],[начало промо]])</f>
        <v>38</v>
      </c>
      <c r="G66" s="40">
        <f>WEEKNUM(Таблица2[[#This Row],[конец промо]])</f>
        <v>39</v>
      </c>
    </row>
    <row r="67" spans="1:7" ht="12" customHeight="1" x14ac:dyDescent="0.2">
      <c r="A67" s="46">
        <v>1176</v>
      </c>
      <c r="B67" s="73">
        <v>6724</v>
      </c>
      <c r="C67" s="38" t="str">
        <f t="shared" ref="C67:C130" si="2">CONCATENATE(A67,B67)</f>
        <v>11766724</v>
      </c>
      <c r="D67" s="47">
        <v>45190</v>
      </c>
      <c r="E67" s="47">
        <v>45196</v>
      </c>
      <c r="F67" s="40">
        <f>WEEKNUM(Таблица2[[#This Row],[начало промо]])</f>
        <v>38</v>
      </c>
      <c r="G67" s="40">
        <f>WEEKNUM(Таблица2[[#This Row],[конец промо]])</f>
        <v>39</v>
      </c>
    </row>
    <row r="68" spans="1:7" ht="12" customHeight="1" x14ac:dyDescent="0.2">
      <c r="A68" s="38">
        <v>941</v>
      </c>
      <c r="B68" s="72">
        <v>6724</v>
      </c>
      <c r="C68" s="38" t="str">
        <f t="shared" si="2"/>
        <v>9416724</v>
      </c>
      <c r="D68" s="39">
        <v>45190</v>
      </c>
      <c r="E68" s="39">
        <v>45203</v>
      </c>
      <c r="F68" s="40">
        <f>WEEKNUM(Таблица2[[#This Row],[начало промо]])</f>
        <v>38</v>
      </c>
      <c r="G68" s="40">
        <f>WEEKNUM(Таблица2[[#This Row],[конец промо]])</f>
        <v>40</v>
      </c>
    </row>
    <row r="69" spans="1:7" ht="12" customHeight="1" x14ac:dyDescent="0.2">
      <c r="A69" s="38">
        <v>950</v>
      </c>
      <c r="B69" s="72">
        <v>6724</v>
      </c>
      <c r="C69" s="38" t="str">
        <f t="shared" si="2"/>
        <v>9506724</v>
      </c>
      <c r="D69" s="39">
        <v>45190</v>
      </c>
      <c r="E69" s="39">
        <v>45203</v>
      </c>
      <c r="F69" s="40">
        <f>WEEKNUM(Таблица2[[#This Row],[начало промо]])</f>
        <v>38</v>
      </c>
      <c r="G69" s="40">
        <f>WEEKNUM(Таблица2[[#This Row],[конец промо]])</f>
        <v>40</v>
      </c>
    </row>
    <row r="70" spans="1:7" ht="12" customHeight="1" x14ac:dyDescent="0.2">
      <c r="A70" s="38">
        <v>955</v>
      </c>
      <c r="B70" s="72">
        <v>6724</v>
      </c>
      <c r="C70" s="38" t="str">
        <f t="shared" si="2"/>
        <v>9556724</v>
      </c>
      <c r="D70" s="39">
        <v>45190</v>
      </c>
      <c r="E70" s="39">
        <v>45203</v>
      </c>
      <c r="F70" s="40">
        <f>WEEKNUM(Таблица2[[#This Row],[начало промо]])</f>
        <v>38</v>
      </c>
      <c r="G70" s="40">
        <f>WEEKNUM(Таблица2[[#This Row],[конец промо]])</f>
        <v>40</v>
      </c>
    </row>
    <row r="71" spans="1:7" ht="12" customHeight="1" x14ac:dyDescent="0.2">
      <c r="A71" s="38">
        <v>159</v>
      </c>
      <c r="B71" s="72">
        <v>6724</v>
      </c>
      <c r="C71" s="38" t="str">
        <f t="shared" si="2"/>
        <v>1596724</v>
      </c>
      <c r="D71" s="39">
        <v>45190</v>
      </c>
      <c r="E71" s="39">
        <v>45196</v>
      </c>
      <c r="F71" s="40">
        <f>WEEKNUM(Таблица2[[#This Row],[начало промо]])</f>
        <v>38</v>
      </c>
      <c r="G71" s="40">
        <f>WEEKNUM(Таблица2[[#This Row],[конец промо]])</f>
        <v>39</v>
      </c>
    </row>
    <row r="72" spans="1:7" ht="12" customHeight="1" x14ac:dyDescent="0.2">
      <c r="A72" s="38">
        <v>156</v>
      </c>
      <c r="B72" s="72">
        <v>6724</v>
      </c>
      <c r="C72" s="38" t="str">
        <f t="shared" si="2"/>
        <v>1566724</v>
      </c>
      <c r="D72" s="39">
        <v>45176</v>
      </c>
      <c r="E72" s="39">
        <v>45189</v>
      </c>
      <c r="F72" s="40">
        <f>WEEKNUM(Таблица2[[#This Row],[начало промо]])</f>
        <v>36</v>
      </c>
      <c r="G72" s="40">
        <f>WEEKNUM(Таблица2[[#This Row],[конец промо]])</f>
        <v>38</v>
      </c>
    </row>
    <row r="73" spans="1:7" ht="12" customHeight="1" x14ac:dyDescent="0.2">
      <c r="A73" s="38">
        <v>2641</v>
      </c>
      <c r="B73" s="72">
        <v>6724</v>
      </c>
      <c r="C73" s="38" t="str">
        <f t="shared" si="2"/>
        <v>26416724</v>
      </c>
      <c r="D73" s="39">
        <v>45197</v>
      </c>
      <c r="E73" s="39">
        <v>45203</v>
      </c>
      <c r="F73" s="40">
        <f>WEEKNUM(Таблица2[[#This Row],[начало промо]])</f>
        <v>39</v>
      </c>
      <c r="G73" s="40">
        <f>WEEKNUM(Таблица2[[#This Row],[конец промо]])</f>
        <v>40</v>
      </c>
    </row>
    <row r="74" spans="1:7" ht="12" customHeight="1" x14ac:dyDescent="0.2">
      <c r="A74" s="38">
        <v>2227</v>
      </c>
      <c r="B74" s="72">
        <v>6724</v>
      </c>
      <c r="C74" s="38" t="str">
        <f t="shared" si="2"/>
        <v>22276724</v>
      </c>
      <c r="D74" s="39">
        <v>45197</v>
      </c>
      <c r="E74" s="39">
        <v>45203</v>
      </c>
      <c r="F74" s="40">
        <f>WEEKNUM(Таблица2[[#This Row],[начало промо]])</f>
        <v>39</v>
      </c>
      <c r="G74" s="40">
        <f>WEEKNUM(Таблица2[[#This Row],[конец промо]])</f>
        <v>40</v>
      </c>
    </row>
    <row r="75" spans="1:7" ht="12" customHeight="1" x14ac:dyDescent="0.2">
      <c r="A75" s="38">
        <v>1560</v>
      </c>
      <c r="B75" s="72">
        <v>6724</v>
      </c>
      <c r="C75" s="38" t="str">
        <f t="shared" si="2"/>
        <v>15606724</v>
      </c>
      <c r="D75" s="39">
        <v>45197</v>
      </c>
      <c r="E75" s="39">
        <v>45203</v>
      </c>
      <c r="F75" s="40">
        <f>WEEKNUM(Таблица2[[#This Row],[начало промо]])</f>
        <v>39</v>
      </c>
      <c r="G75" s="40">
        <f>WEEKNUM(Таблица2[[#This Row],[конец промо]])</f>
        <v>40</v>
      </c>
    </row>
    <row r="76" spans="1:7" ht="12" customHeight="1" x14ac:dyDescent="0.2">
      <c r="A76" s="38">
        <v>2293</v>
      </c>
      <c r="B76" s="72">
        <v>6724</v>
      </c>
      <c r="C76" s="38" t="str">
        <f t="shared" si="2"/>
        <v>22936724</v>
      </c>
      <c r="D76" s="39">
        <v>45204</v>
      </c>
      <c r="E76" s="39">
        <v>45217</v>
      </c>
      <c r="F76" s="40">
        <f>WEEKNUM(Таблица2[[#This Row],[начало промо]])</f>
        <v>40</v>
      </c>
      <c r="G76" s="40">
        <f>WEEKNUM(Таблица2[[#This Row],[конец промо]])</f>
        <v>42</v>
      </c>
    </row>
    <row r="77" spans="1:7" ht="12" customHeight="1" x14ac:dyDescent="0.2">
      <c r="A77" s="38">
        <v>2649</v>
      </c>
      <c r="B77" s="72">
        <v>6724</v>
      </c>
      <c r="C77" s="38" t="str">
        <f t="shared" si="2"/>
        <v>26496724</v>
      </c>
      <c r="D77" s="39">
        <v>45204</v>
      </c>
      <c r="E77" s="39">
        <v>45217</v>
      </c>
      <c r="F77" s="40">
        <f>WEEKNUM(Таблица2[[#This Row],[начало промо]])</f>
        <v>40</v>
      </c>
      <c r="G77" s="40">
        <f>WEEKNUM(Таблица2[[#This Row],[конец промо]])</f>
        <v>42</v>
      </c>
    </row>
    <row r="78" spans="1:7" ht="12" customHeight="1" x14ac:dyDescent="0.2">
      <c r="A78" s="46">
        <v>2228</v>
      </c>
      <c r="B78" s="73">
        <v>6724</v>
      </c>
      <c r="C78" s="38" t="str">
        <f t="shared" si="2"/>
        <v>22286724</v>
      </c>
      <c r="D78" s="47">
        <v>45204</v>
      </c>
      <c r="E78" s="47">
        <v>45217</v>
      </c>
      <c r="F78" s="40">
        <f>WEEKNUM(Таблица2[[#This Row],[начало промо]])</f>
        <v>40</v>
      </c>
      <c r="G78" s="40">
        <f>WEEKNUM(Таблица2[[#This Row],[конец промо]])</f>
        <v>42</v>
      </c>
    </row>
    <row r="79" spans="1:7" ht="12" customHeight="1" x14ac:dyDescent="0.2">
      <c r="A79" s="38">
        <v>1081</v>
      </c>
      <c r="B79" s="72">
        <v>6724</v>
      </c>
      <c r="C79" s="38" t="str">
        <f t="shared" si="2"/>
        <v>10816724</v>
      </c>
      <c r="D79" s="39">
        <v>45204</v>
      </c>
      <c r="E79" s="39">
        <v>45217</v>
      </c>
      <c r="F79" s="40">
        <f>WEEKNUM(Таблица2[[#This Row],[начало промо]])</f>
        <v>40</v>
      </c>
      <c r="G79" s="40">
        <f>WEEKNUM(Таблица2[[#This Row],[конец промо]])</f>
        <v>42</v>
      </c>
    </row>
    <row r="80" spans="1:7" ht="12" customHeight="1" x14ac:dyDescent="0.2">
      <c r="A80" s="38">
        <v>1134</v>
      </c>
      <c r="B80" s="72">
        <v>6724</v>
      </c>
      <c r="C80" s="38" t="str">
        <f t="shared" si="2"/>
        <v>11346724</v>
      </c>
      <c r="D80" s="39">
        <v>45204</v>
      </c>
      <c r="E80" s="39">
        <v>45217</v>
      </c>
      <c r="F80" s="40">
        <f>WEEKNUM(Таблица2[[#This Row],[начало промо]])</f>
        <v>40</v>
      </c>
      <c r="G80" s="40">
        <f>WEEKNUM(Таблица2[[#This Row],[конец промо]])</f>
        <v>42</v>
      </c>
    </row>
    <row r="81" spans="1:7" ht="12" customHeight="1" x14ac:dyDescent="0.2">
      <c r="A81" s="38">
        <v>2936</v>
      </c>
      <c r="B81" s="72">
        <v>6724</v>
      </c>
      <c r="C81" s="38" t="str">
        <f t="shared" si="2"/>
        <v>29366724</v>
      </c>
      <c r="D81" s="39">
        <v>45204</v>
      </c>
      <c r="E81" s="39">
        <v>45217</v>
      </c>
      <c r="F81" s="40">
        <f>WEEKNUM(Таблица2[[#This Row],[начало промо]])</f>
        <v>40</v>
      </c>
      <c r="G81" s="40">
        <f>WEEKNUM(Таблица2[[#This Row],[конец промо]])</f>
        <v>42</v>
      </c>
    </row>
    <row r="82" spans="1:7" ht="12" customHeight="1" x14ac:dyDescent="0.2">
      <c r="A82" s="38">
        <v>1557</v>
      </c>
      <c r="B82" s="72">
        <v>6724</v>
      </c>
      <c r="C82" s="38" t="str">
        <f t="shared" si="2"/>
        <v>15576724</v>
      </c>
      <c r="D82" s="39">
        <v>45204</v>
      </c>
      <c r="E82" s="39">
        <v>45217</v>
      </c>
      <c r="F82" s="40">
        <f>WEEKNUM(Таблица2[[#This Row],[начало промо]])</f>
        <v>40</v>
      </c>
      <c r="G82" s="40">
        <f>WEEKNUM(Таблица2[[#This Row],[конец промо]])</f>
        <v>42</v>
      </c>
    </row>
    <row r="83" spans="1:7" ht="12" customHeight="1" x14ac:dyDescent="0.2">
      <c r="A83" s="46">
        <v>1559</v>
      </c>
      <c r="B83" s="73">
        <v>6724</v>
      </c>
      <c r="C83" s="38" t="str">
        <f t="shared" si="2"/>
        <v>15596724</v>
      </c>
      <c r="D83" s="47">
        <v>45204</v>
      </c>
      <c r="E83" s="47">
        <v>45217</v>
      </c>
      <c r="F83" s="40">
        <f>WEEKNUM(Таблица2[[#This Row],[начало промо]])</f>
        <v>40</v>
      </c>
      <c r="G83" s="40">
        <f>WEEKNUM(Таблица2[[#This Row],[конец промо]])</f>
        <v>42</v>
      </c>
    </row>
    <row r="84" spans="1:7" ht="12" customHeight="1" x14ac:dyDescent="0.2">
      <c r="A84" s="38">
        <v>1556</v>
      </c>
      <c r="B84" s="72">
        <v>6724</v>
      </c>
      <c r="C84" s="38" t="str">
        <f t="shared" si="2"/>
        <v>15566724</v>
      </c>
      <c r="D84" s="39">
        <v>45204</v>
      </c>
      <c r="E84" s="39">
        <v>45217</v>
      </c>
      <c r="F84" s="40">
        <f>WEEKNUM(Таблица2[[#This Row],[начало промо]])</f>
        <v>40</v>
      </c>
      <c r="G84" s="40">
        <f>WEEKNUM(Таблица2[[#This Row],[конец промо]])</f>
        <v>42</v>
      </c>
    </row>
    <row r="85" spans="1:7" ht="12" customHeight="1" x14ac:dyDescent="0.2">
      <c r="A85" s="38">
        <v>1558</v>
      </c>
      <c r="B85" s="72">
        <v>6724</v>
      </c>
      <c r="C85" s="38" t="str">
        <f t="shared" si="2"/>
        <v>15586724</v>
      </c>
      <c r="D85" s="39">
        <v>45204</v>
      </c>
      <c r="E85" s="39">
        <v>45217</v>
      </c>
      <c r="F85" s="40">
        <f>WEEKNUM(Таблица2[[#This Row],[начало промо]])</f>
        <v>40</v>
      </c>
      <c r="G85" s="40">
        <f>WEEKNUM(Таблица2[[#This Row],[конец промо]])</f>
        <v>42</v>
      </c>
    </row>
    <row r="86" spans="1:7" ht="12" customHeight="1" x14ac:dyDescent="0.2">
      <c r="A86" s="46">
        <v>156</v>
      </c>
      <c r="B86" s="73">
        <v>6724</v>
      </c>
      <c r="C86" s="38" t="str">
        <f t="shared" si="2"/>
        <v>1566724</v>
      </c>
      <c r="D86" s="47">
        <v>45204</v>
      </c>
      <c r="E86" s="47">
        <v>45217</v>
      </c>
      <c r="F86" s="40">
        <f>WEEKNUM(Таблица2[[#This Row],[начало промо]])</f>
        <v>40</v>
      </c>
      <c r="G86" s="40">
        <f>WEEKNUM(Таблица2[[#This Row],[конец промо]])</f>
        <v>42</v>
      </c>
    </row>
    <row r="87" spans="1:7" ht="12" customHeight="1" x14ac:dyDescent="0.2">
      <c r="A87" s="38">
        <v>2456</v>
      </c>
      <c r="B87" s="72">
        <v>2882</v>
      </c>
      <c r="C87" s="38" t="str">
        <f t="shared" si="2"/>
        <v>24562882</v>
      </c>
      <c r="D87" s="39">
        <v>45119</v>
      </c>
      <c r="E87" s="39">
        <v>45155</v>
      </c>
      <c r="F87" s="40">
        <f>WEEKNUM(Таблица2[[#This Row],[начало промо]])</f>
        <v>28</v>
      </c>
      <c r="G87" s="40">
        <f>WEEKNUM(Таблица2[[#This Row],[конец промо]])</f>
        <v>33</v>
      </c>
    </row>
    <row r="88" spans="1:7" ht="12" customHeight="1" x14ac:dyDescent="0.2">
      <c r="A88" s="38">
        <v>2955</v>
      </c>
      <c r="B88" s="72">
        <v>2882</v>
      </c>
      <c r="C88" s="38" t="str">
        <f t="shared" si="2"/>
        <v>29552882</v>
      </c>
      <c r="D88" s="39">
        <v>45119</v>
      </c>
      <c r="E88" s="39">
        <v>45155</v>
      </c>
      <c r="F88" s="40">
        <f>WEEKNUM(Таблица2[[#This Row],[начало промо]])</f>
        <v>28</v>
      </c>
      <c r="G88" s="40">
        <f>WEEKNUM(Таблица2[[#This Row],[конец промо]])</f>
        <v>33</v>
      </c>
    </row>
    <row r="89" spans="1:7" ht="12" customHeight="1" x14ac:dyDescent="0.2">
      <c r="A89" s="38">
        <v>2935</v>
      </c>
      <c r="B89" s="72">
        <v>2882</v>
      </c>
      <c r="C89" s="38" t="str">
        <f t="shared" si="2"/>
        <v>29352882</v>
      </c>
      <c r="D89" s="39">
        <v>45139</v>
      </c>
      <c r="E89" s="39">
        <v>45169</v>
      </c>
      <c r="F89" s="40">
        <f>WEEKNUM(Таблица2[[#This Row],[начало промо]])</f>
        <v>31</v>
      </c>
      <c r="G89" s="40">
        <f>WEEKNUM(Таблица2[[#This Row],[конец промо]])</f>
        <v>35</v>
      </c>
    </row>
    <row r="90" spans="1:7" ht="12" customHeight="1" x14ac:dyDescent="0.2">
      <c r="A90" s="46">
        <v>1562</v>
      </c>
      <c r="B90" s="73">
        <v>2882</v>
      </c>
      <c r="C90" s="38" t="str">
        <f t="shared" si="2"/>
        <v>15622882</v>
      </c>
      <c r="D90" s="47">
        <v>45139</v>
      </c>
      <c r="E90" s="47">
        <v>45169</v>
      </c>
      <c r="F90" s="40">
        <f>WEEKNUM(Таблица2[[#This Row],[начало промо]])</f>
        <v>31</v>
      </c>
      <c r="G90" s="40">
        <f>WEEKNUM(Таблица2[[#This Row],[конец промо]])</f>
        <v>35</v>
      </c>
    </row>
    <row r="91" spans="1:7" ht="12" customHeight="1" x14ac:dyDescent="0.2">
      <c r="A91" s="38">
        <v>2937</v>
      </c>
      <c r="B91" s="72">
        <v>2882</v>
      </c>
      <c r="C91" s="38" t="str">
        <f t="shared" si="2"/>
        <v>29372882</v>
      </c>
      <c r="D91" s="39">
        <v>45139</v>
      </c>
      <c r="E91" s="39">
        <v>45169</v>
      </c>
      <c r="F91" s="40">
        <f>WEEKNUM(Таблица2[[#This Row],[начало промо]])</f>
        <v>31</v>
      </c>
      <c r="G91" s="40">
        <f>WEEKNUM(Таблица2[[#This Row],[конец промо]])</f>
        <v>35</v>
      </c>
    </row>
    <row r="92" spans="1:7" ht="12" customHeight="1" x14ac:dyDescent="0.2">
      <c r="A92" s="38">
        <v>2216</v>
      </c>
      <c r="B92" s="72">
        <v>2882</v>
      </c>
      <c r="C92" s="38" t="str">
        <f t="shared" si="2"/>
        <v>22162882</v>
      </c>
      <c r="D92" s="39">
        <v>45139</v>
      </c>
      <c r="E92" s="39">
        <v>45169</v>
      </c>
      <c r="F92" s="40">
        <f>WEEKNUM(Таблица2[[#This Row],[начало промо]])</f>
        <v>31</v>
      </c>
      <c r="G92" s="40">
        <f>WEEKNUM(Таблица2[[#This Row],[конец промо]])</f>
        <v>35</v>
      </c>
    </row>
    <row r="93" spans="1:7" ht="12" customHeight="1" x14ac:dyDescent="0.2">
      <c r="A93" s="38">
        <v>1082</v>
      </c>
      <c r="B93" s="72">
        <v>2882</v>
      </c>
      <c r="C93" s="38" t="str">
        <f t="shared" si="2"/>
        <v>10822882</v>
      </c>
      <c r="D93" s="39">
        <v>45139</v>
      </c>
      <c r="E93" s="39">
        <v>45169</v>
      </c>
      <c r="F93" s="40">
        <f>WEEKNUM(Таблица2[[#This Row],[начало промо]])</f>
        <v>31</v>
      </c>
      <c r="G93" s="40">
        <f>WEEKNUM(Таблица2[[#This Row],[конец промо]])</f>
        <v>35</v>
      </c>
    </row>
    <row r="94" spans="1:7" ht="12" customHeight="1" x14ac:dyDescent="0.2">
      <c r="A94" s="38">
        <v>2456</v>
      </c>
      <c r="B94" s="72">
        <v>2882</v>
      </c>
      <c r="C94" s="38" t="str">
        <f t="shared" si="2"/>
        <v>24562882</v>
      </c>
      <c r="D94" s="39">
        <v>45139</v>
      </c>
      <c r="E94" s="39">
        <v>45169</v>
      </c>
      <c r="F94" s="40">
        <f>WEEKNUM(Таблица2[[#This Row],[начало промо]])</f>
        <v>31</v>
      </c>
      <c r="G94" s="40">
        <f>WEEKNUM(Таблица2[[#This Row],[конец промо]])</f>
        <v>35</v>
      </c>
    </row>
    <row r="95" spans="1:7" ht="12" customHeight="1" x14ac:dyDescent="0.2">
      <c r="A95" s="38">
        <v>2397</v>
      </c>
      <c r="B95" s="72">
        <v>2882</v>
      </c>
      <c r="C95" s="38" t="str">
        <f t="shared" si="2"/>
        <v>23972882</v>
      </c>
      <c r="D95" s="39">
        <v>45151</v>
      </c>
      <c r="E95" s="39">
        <v>45196</v>
      </c>
      <c r="F95" s="40">
        <f>WEEKNUM(Таблица2[[#This Row],[начало промо]])</f>
        <v>33</v>
      </c>
      <c r="G95" s="40">
        <f>WEEKNUM(Таблица2[[#This Row],[конец промо]])</f>
        <v>39</v>
      </c>
    </row>
    <row r="96" spans="1:7" ht="12" customHeight="1" x14ac:dyDescent="0.2">
      <c r="A96" s="38">
        <v>2396</v>
      </c>
      <c r="B96" s="72">
        <v>2882</v>
      </c>
      <c r="C96" s="38" t="str">
        <f t="shared" si="2"/>
        <v>23962882</v>
      </c>
      <c r="D96" s="39">
        <v>45151</v>
      </c>
      <c r="E96" s="39">
        <v>45196</v>
      </c>
      <c r="F96" s="40">
        <f>WEEKNUM(Таблица2[[#This Row],[начало промо]])</f>
        <v>33</v>
      </c>
      <c r="G96" s="40">
        <f>WEEKNUM(Таблица2[[#This Row],[конец промо]])</f>
        <v>39</v>
      </c>
    </row>
    <row r="97" spans="1:7" ht="12" customHeight="1" x14ac:dyDescent="0.2">
      <c r="A97" s="38">
        <v>2394</v>
      </c>
      <c r="B97" s="72">
        <v>2882</v>
      </c>
      <c r="C97" s="38" t="str">
        <f t="shared" si="2"/>
        <v>23942882</v>
      </c>
      <c r="D97" s="39">
        <v>45151</v>
      </c>
      <c r="E97" s="39">
        <v>45196</v>
      </c>
      <c r="F97" s="40">
        <f>WEEKNUM(Таблица2[[#This Row],[начало промо]])</f>
        <v>33</v>
      </c>
      <c r="G97" s="40">
        <f>WEEKNUM(Таблица2[[#This Row],[конец промо]])</f>
        <v>39</v>
      </c>
    </row>
    <row r="98" spans="1:7" ht="12" customHeight="1" x14ac:dyDescent="0.2">
      <c r="A98" s="38">
        <v>1556</v>
      </c>
      <c r="B98" s="72">
        <v>2882</v>
      </c>
      <c r="C98" s="38" t="str">
        <f t="shared" si="2"/>
        <v>15562882</v>
      </c>
      <c r="D98" s="39">
        <v>45151</v>
      </c>
      <c r="E98" s="39">
        <v>45196</v>
      </c>
      <c r="F98" s="40">
        <f>WEEKNUM(Таблица2[[#This Row],[начало промо]])</f>
        <v>33</v>
      </c>
      <c r="G98" s="40">
        <f>WEEKNUM(Таблица2[[#This Row],[конец промо]])</f>
        <v>39</v>
      </c>
    </row>
    <row r="99" spans="1:7" ht="12" customHeight="1" x14ac:dyDescent="0.2">
      <c r="A99" s="38">
        <v>1559</v>
      </c>
      <c r="B99" s="72">
        <v>2882</v>
      </c>
      <c r="C99" s="38" t="str">
        <f t="shared" si="2"/>
        <v>15592882</v>
      </c>
      <c r="D99" s="39">
        <v>45151</v>
      </c>
      <c r="E99" s="39">
        <v>45196</v>
      </c>
      <c r="F99" s="40">
        <f>WEEKNUM(Таблица2[[#This Row],[начало промо]])</f>
        <v>33</v>
      </c>
      <c r="G99" s="40">
        <f>WEEKNUM(Таблица2[[#This Row],[конец промо]])</f>
        <v>39</v>
      </c>
    </row>
    <row r="100" spans="1:7" ht="12" customHeight="1" x14ac:dyDescent="0.2">
      <c r="A100" s="38">
        <v>2935</v>
      </c>
      <c r="B100" s="72">
        <v>2882</v>
      </c>
      <c r="C100" s="38" t="str">
        <f t="shared" si="2"/>
        <v>29352882</v>
      </c>
      <c r="D100" s="39">
        <v>45170</v>
      </c>
      <c r="E100" s="39">
        <v>45204</v>
      </c>
      <c r="F100" s="40">
        <f>WEEKNUM(Таблица2[[#This Row],[начало промо]])</f>
        <v>35</v>
      </c>
      <c r="G100" s="40">
        <f>WEEKNUM(Таблица2[[#This Row],[конец промо]])</f>
        <v>40</v>
      </c>
    </row>
    <row r="101" spans="1:7" ht="12" customHeight="1" x14ac:dyDescent="0.2">
      <c r="A101" s="38">
        <v>1562</v>
      </c>
      <c r="B101" s="72">
        <v>2882</v>
      </c>
      <c r="C101" s="38" t="str">
        <f t="shared" si="2"/>
        <v>15622882</v>
      </c>
      <c r="D101" s="39">
        <v>45170</v>
      </c>
      <c r="E101" s="39">
        <v>45204</v>
      </c>
      <c r="F101" s="40">
        <f>WEEKNUM(Таблица2[[#This Row],[начало промо]])</f>
        <v>35</v>
      </c>
      <c r="G101" s="40">
        <f>WEEKNUM(Таблица2[[#This Row],[конец промо]])</f>
        <v>40</v>
      </c>
    </row>
    <row r="102" spans="1:7" ht="12" customHeight="1" x14ac:dyDescent="0.2">
      <c r="A102" s="38">
        <v>2937</v>
      </c>
      <c r="B102" s="72">
        <v>2882</v>
      </c>
      <c r="C102" s="38" t="str">
        <f t="shared" si="2"/>
        <v>29372882</v>
      </c>
      <c r="D102" s="39">
        <v>45170</v>
      </c>
      <c r="E102" s="39">
        <v>45204</v>
      </c>
      <c r="F102" s="40">
        <f>WEEKNUM(Таблица2[[#This Row],[начало промо]])</f>
        <v>35</v>
      </c>
      <c r="G102" s="40">
        <f>WEEKNUM(Таблица2[[#This Row],[конец промо]])</f>
        <v>40</v>
      </c>
    </row>
    <row r="103" spans="1:7" ht="12" customHeight="1" x14ac:dyDescent="0.2">
      <c r="A103" s="38">
        <v>2216</v>
      </c>
      <c r="B103" s="72">
        <v>2882</v>
      </c>
      <c r="C103" s="38" t="str">
        <f t="shared" si="2"/>
        <v>22162882</v>
      </c>
      <c r="D103" s="39">
        <v>45170</v>
      </c>
      <c r="E103" s="39">
        <v>45204</v>
      </c>
      <c r="F103" s="40">
        <f>WEEKNUM(Таблица2[[#This Row],[начало промо]])</f>
        <v>35</v>
      </c>
      <c r="G103" s="40">
        <f>WEEKNUM(Таблица2[[#This Row],[конец промо]])</f>
        <v>40</v>
      </c>
    </row>
    <row r="104" spans="1:7" ht="12" customHeight="1" x14ac:dyDescent="0.2">
      <c r="A104" s="38">
        <v>1082</v>
      </c>
      <c r="B104" s="72">
        <v>2882</v>
      </c>
      <c r="C104" s="38" t="str">
        <f t="shared" si="2"/>
        <v>10822882</v>
      </c>
      <c r="D104" s="39">
        <v>45170</v>
      </c>
      <c r="E104" s="39">
        <v>45204</v>
      </c>
      <c r="F104" s="40">
        <f>WEEKNUM(Таблица2[[#This Row],[начало промо]])</f>
        <v>35</v>
      </c>
      <c r="G104" s="40">
        <f>WEEKNUM(Таблица2[[#This Row],[конец промо]])</f>
        <v>40</v>
      </c>
    </row>
    <row r="105" spans="1:7" ht="12" customHeight="1" x14ac:dyDescent="0.2">
      <c r="A105" s="38">
        <v>2456</v>
      </c>
      <c r="B105" s="72">
        <v>2882</v>
      </c>
      <c r="C105" s="38" t="str">
        <f t="shared" si="2"/>
        <v>24562882</v>
      </c>
      <c r="D105" s="39">
        <v>45170</v>
      </c>
      <c r="E105" s="39">
        <v>45204</v>
      </c>
      <c r="F105" s="40">
        <f>WEEKNUM(Таблица2[[#This Row],[начало промо]])</f>
        <v>35</v>
      </c>
      <c r="G105" s="40">
        <f>WEEKNUM(Таблица2[[#This Row],[конец промо]])</f>
        <v>40</v>
      </c>
    </row>
    <row r="106" spans="1:7" ht="12" customHeight="1" x14ac:dyDescent="0.2">
      <c r="A106" s="38">
        <v>2955</v>
      </c>
      <c r="B106" s="72">
        <v>2882</v>
      </c>
      <c r="C106" s="38" t="str">
        <f t="shared" si="2"/>
        <v>29552882</v>
      </c>
      <c r="D106" s="39">
        <v>45170</v>
      </c>
      <c r="E106" s="39">
        <v>45204</v>
      </c>
      <c r="F106" s="40">
        <f>WEEKNUM(Таблица2[[#This Row],[начало промо]])</f>
        <v>35</v>
      </c>
      <c r="G106" s="40">
        <f>WEEKNUM(Таблица2[[#This Row],[конец промо]])</f>
        <v>40</v>
      </c>
    </row>
    <row r="107" spans="1:7" ht="12" customHeight="1" x14ac:dyDescent="0.2">
      <c r="A107" s="38">
        <v>2397</v>
      </c>
      <c r="B107" s="72">
        <v>2882</v>
      </c>
      <c r="C107" s="38" t="str">
        <f t="shared" si="2"/>
        <v>23972882</v>
      </c>
      <c r="D107" s="39">
        <v>45170</v>
      </c>
      <c r="E107" s="39">
        <v>45204</v>
      </c>
      <c r="F107" s="40">
        <f>WEEKNUM(Таблица2[[#This Row],[начало промо]])</f>
        <v>35</v>
      </c>
      <c r="G107" s="40">
        <f>WEEKNUM(Таблица2[[#This Row],[конец промо]])</f>
        <v>40</v>
      </c>
    </row>
    <row r="108" spans="1:7" ht="12" customHeight="1" x14ac:dyDescent="0.2">
      <c r="A108" s="38">
        <v>2396</v>
      </c>
      <c r="B108" s="72">
        <v>2882</v>
      </c>
      <c r="C108" s="38" t="str">
        <f t="shared" si="2"/>
        <v>23962882</v>
      </c>
      <c r="D108" s="39">
        <v>45170</v>
      </c>
      <c r="E108" s="39">
        <v>45204</v>
      </c>
      <c r="F108" s="40">
        <f>WEEKNUM(Таблица2[[#This Row],[начало промо]])</f>
        <v>35</v>
      </c>
      <c r="G108" s="40">
        <f>WEEKNUM(Таблица2[[#This Row],[конец промо]])</f>
        <v>40</v>
      </c>
    </row>
    <row r="109" spans="1:7" ht="12" customHeight="1" x14ac:dyDescent="0.2">
      <c r="A109" s="38">
        <v>2394</v>
      </c>
      <c r="B109" s="72">
        <v>2882</v>
      </c>
      <c r="C109" s="38" t="str">
        <f t="shared" si="2"/>
        <v>23942882</v>
      </c>
      <c r="D109" s="39">
        <v>45170</v>
      </c>
      <c r="E109" s="39">
        <v>45204</v>
      </c>
      <c r="F109" s="40">
        <f>WEEKNUM(Таблица2[[#This Row],[начало промо]])</f>
        <v>35</v>
      </c>
      <c r="G109" s="40">
        <f>WEEKNUM(Таблица2[[#This Row],[конец промо]])</f>
        <v>40</v>
      </c>
    </row>
    <row r="110" spans="1:7" ht="12" customHeight="1" x14ac:dyDescent="0.2">
      <c r="A110" s="38">
        <v>947</v>
      </c>
      <c r="B110" s="72">
        <v>2882</v>
      </c>
      <c r="C110" s="38" t="str">
        <f t="shared" si="2"/>
        <v>9472882</v>
      </c>
      <c r="D110" s="39">
        <v>45190</v>
      </c>
      <c r="E110" s="39">
        <v>45230</v>
      </c>
      <c r="F110" s="40">
        <f>WEEKNUM(Таблица2[[#This Row],[начало промо]])</f>
        <v>38</v>
      </c>
      <c r="G110" s="40">
        <f>WEEKNUM(Таблица2[[#This Row],[конец промо]])</f>
        <v>44</v>
      </c>
    </row>
    <row r="111" spans="1:7" ht="12" customHeight="1" x14ac:dyDescent="0.2">
      <c r="A111" s="38">
        <v>170</v>
      </c>
      <c r="B111" s="72">
        <v>2882</v>
      </c>
      <c r="C111" s="38" t="str">
        <f t="shared" si="2"/>
        <v>1702882</v>
      </c>
      <c r="D111" s="39">
        <v>45190</v>
      </c>
      <c r="E111" s="39">
        <v>45230</v>
      </c>
      <c r="F111" s="40">
        <f>WEEKNUM(Таблица2[[#This Row],[начало промо]])</f>
        <v>38</v>
      </c>
      <c r="G111" s="40">
        <f>WEEKNUM(Таблица2[[#This Row],[конец промо]])</f>
        <v>44</v>
      </c>
    </row>
    <row r="112" spans="1:7" ht="12" customHeight="1" x14ac:dyDescent="0.2">
      <c r="A112" s="38">
        <v>2935</v>
      </c>
      <c r="B112" s="72">
        <v>4329</v>
      </c>
      <c r="C112" s="38" t="str">
        <f t="shared" si="2"/>
        <v>29354329</v>
      </c>
      <c r="D112" s="39">
        <v>45110</v>
      </c>
      <c r="E112" s="39">
        <v>45116</v>
      </c>
      <c r="F112" s="40">
        <f>WEEKNUM(Таблица2[[#This Row],[начало промо]])</f>
        <v>27</v>
      </c>
      <c r="G112" s="40">
        <f>WEEKNUM(Таблица2[[#This Row],[конец промо]])</f>
        <v>28</v>
      </c>
    </row>
    <row r="113" spans="1:7" ht="12" customHeight="1" x14ac:dyDescent="0.2">
      <c r="A113" s="38">
        <v>1550</v>
      </c>
      <c r="B113" s="72">
        <v>4329</v>
      </c>
      <c r="C113" s="38" t="str">
        <f t="shared" si="2"/>
        <v>15504329</v>
      </c>
      <c r="D113" s="39">
        <v>45110</v>
      </c>
      <c r="E113" s="39">
        <v>45123</v>
      </c>
      <c r="F113" s="40">
        <f>WEEKNUM(Таблица2[[#This Row],[начало промо]])</f>
        <v>27</v>
      </c>
      <c r="G113" s="40">
        <f>WEEKNUM(Таблица2[[#This Row],[конец промо]])</f>
        <v>29</v>
      </c>
    </row>
    <row r="114" spans="1:7" ht="12" customHeight="1" x14ac:dyDescent="0.2">
      <c r="A114" s="38">
        <v>1551</v>
      </c>
      <c r="B114" s="72">
        <v>4329</v>
      </c>
      <c r="C114" s="38" t="str">
        <f t="shared" si="2"/>
        <v>15514329</v>
      </c>
      <c r="D114" s="39">
        <v>45110</v>
      </c>
      <c r="E114" s="39">
        <v>45123</v>
      </c>
      <c r="F114" s="40">
        <f>WEEKNUM(Таблица2[[#This Row],[начало промо]])</f>
        <v>27</v>
      </c>
      <c r="G114" s="40">
        <f>WEEKNUM(Таблица2[[#This Row],[конец промо]])</f>
        <v>29</v>
      </c>
    </row>
    <row r="115" spans="1:7" ht="12" customHeight="1" x14ac:dyDescent="0.2">
      <c r="A115" s="38">
        <v>1549</v>
      </c>
      <c r="B115" s="72">
        <v>4329</v>
      </c>
      <c r="C115" s="38" t="str">
        <f t="shared" si="2"/>
        <v>15494329</v>
      </c>
      <c r="D115" s="39">
        <v>45110</v>
      </c>
      <c r="E115" s="39">
        <v>45123</v>
      </c>
      <c r="F115" s="40">
        <f>WEEKNUM(Таблица2[[#This Row],[начало промо]])</f>
        <v>27</v>
      </c>
      <c r="G115" s="40">
        <f>WEEKNUM(Таблица2[[#This Row],[конец промо]])</f>
        <v>29</v>
      </c>
    </row>
    <row r="116" spans="1:7" ht="12" customHeight="1" x14ac:dyDescent="0.2">
      <c r="A116" s="38">
        <v>1082</v>
      </c>
      <c r="B116" s="72">
        <v>4329</v>
      </c>
      <c r="C116" s="38" t="str">
        <f t="shared" si="2"/>
        <v>10824329</v>
      </c>
      <c r="D116" s="39">
        <v>45110</v>
      </c>
      <c r="E116" s="39">
        <v>45116</v>
      </c>
      <c r="F116" s="40">
        <f>WEEKNUM(Таблица2[[#This Row],[начало промо]])</f>
        <v>27</v>
      </c>
      <c r="G116" s="40">
        <f>WEEKNUM(Таблица2[[#This Row],[конец промо]])</f>
        <v>28</v>
      </c>
    </row>
    <row r="117" spans="1:7" ht="12" customHeight="1" x14ac:dyDescent="0.2">
      <c r="A117" s="38">
        <v>2937</v>
      </c>
      <c r="B117" s="72">
        <v>4329</v>
      </c>
      <c r="C117" s="38" t="str">
        <f t="shared" si="2"/>
        <v>29374329</v>
      </c>
      <c r="D117" s="39">
        <v>45117</v>
      </c>
      <c r="E117" s="39">
        <v>45123</v>
      </c>
      <c r="F117" s="40">
        <f>WEEKNUM(Таблица2[[#This Row],[начало промо]])</f>
        <v>28</v>
      </c>
      <c r="G117" s="40">
        <f>WEEKNUM(Таблица2[[#This Row],[конец промо]])</f>
        <v>29</v>
      </c>
    </row>
    <row r="118" spans="1:7" ht="12" customHeight="1" x14ac:dyDescent="0.2">
      <c r="A118" s="38">
        <v>2935</v>
      </c>
      <c r="B118" s="72">
        <v>4329</v>
      </c>
      <c r="C118" s="38" t="str">
        <f t="shared" si="2"/>
        <v>29354329</v>
      </c>
      <c r="D118" s="39">
        <v>45152</v>
      </c>
      <c r="E118" s="39">
        <v>45158</v>
      </c>
      <c r="F118" s="40">
        <f>WEEKNUM(Таблица2[[#This Row],[начало промо]])</f>
        <v>33</v>
      </c>
      <c r="G118" s="40">
        <f>WEEKNUM(Таблица2[[#This Row],[конец промо]])</f>
        <v>34</v>
      </c>
    </row>
    <row r="119" spans="1:7" ht="12" customHeight="1" x14ac:dyDescent="0.2">
      <c r="A119" s="38">
        <v>642</v>
      </c>
      <c r="B119" s="72">
        <v>4329</v>
      </c>
      <c r="C119" s="38" t="str">
        <f t="shared" si="2"/>
        <v>6424329</v>
      </c>
      <c r="D119" s="39">
        <v>45118</v>
      </c>
      <c r="E119" s="39">
        <v>45138</v>
      </c>
      <c r="F119" s="40">
        <f>WEEKNUM(Таблица2[[#This Row],[начало промо]])</f>
        <v>28</v>
      </c>
      <c r="G119" s="40">
        <f>WEEKNUM(Таблица2[[#This Row],[конец промо]])</f>
        <v>31</v>
      </c>
    </row>
    <row r="120" spans="1:7" ht="12" customHeight="1" x14ac:dyDescent="0.2">
      <c r="A120" s="38">
        <v>1562</v>
      </c>
      <c r="B120" s="72">
        <v>4329</v>
      </c>
      <c r="C120" s="38" t="str">
        <f t="shared" si="2"/>
        <v>15624329</v>
      </c>
      <c r="D120" s="39">
        <v>45118</v>
      </c>
      <c r="E120" s="39">
        <v>45138</v>
      </c>
      <c r="F120" s="40">
        <f>WEEKNUM(Таблица2[[#This Row],[начало промо]])</f>
        <v>28</v>
      </c>
      <c r="G120" s="40">
        <f>WEEKNUM(Таблица2[[#This Row],[конец промо]])</f>
        <v>31</v>
      </c>
    </row>
    <row r="121" spans="1:7" ht="12" customHeight="1" x14ac:dyDescent="0.2">
      <c r="A121" s="38">
        <v>2456</v>
      </c>
      <c r="B121" s="72">
        <v>4329</v>
      </c>
      <c r="C121" s="38" t="str">
        <f t="shared" si="2"/>
        <v>24564329</v>
      </c>
      <c r="D121" s="39">
        <v>45112</v>
      </c>
      <c r="E121" s="39">
        <v>45138</v>
      </c>
      <c r="F121" s="40">
        <f>WEEKNUM(Таблица2[[#This Row],[начало промо]])</f>
        <v>27</v>
      </c>
      <c r="G121" s="40">
        <f>WEEKNUM(Таблица2[[#This Row],[конец промо]])</f>
        <v>31</v>
      </c>
    </row>
    <row r="122" spans="1:7" ht="12" customHeight="1" x14ac:dyDescent="0.2">
      <c r="A122" s="46">
        <v>2457</v>
      </c>
      <c r="B122" s="73">
        <v>4329</v>
      </c>
      <c r="C122" s="38" t="str">
        <f t="shared" si="2"/>
        <v>24574329</v>
      </c>
      <c r="D122" s="47">
        <v>45112</v>
      </c>
      <c r="E122" s="47">
        <v>45138</v>
      </c>
      <c r="F122" s="40">
        <f>WEEKNUM(Таблица2[[#This Row],[начало промо]])</f>
        <v>27</v>
      </c>
      <c r="G122" s="40">
        <f>WEEKNUM(Таблица2[[#This Row],[конец промо]])</f>
        <v>31</v>
      </c>
    </row>
    <row r="123" spans="1:7" ht="12" customHeight="1" x14ac:dyDescent="0.2">
      <c r="A123" s="38">
        <v>1549</v>
      </c>
      <c r="B123" s="72">
        <v>4329</v>
      </c>
      <c r="C123" s="38" t="str">
        <f t="shared" si="2"/>
        <v>15494329</v>
      </c>
      <c r="D123" s="39">
        <v>45125</v>
      </c>
      <c r="E123" s="39">
        <v>45138</v>
      </c>
      <c r="F123" s="40">
        <f>WEEKNUM(Таблица2[[#This Row],[начало промо]])</f>
        <v>29</v>
      </c>
      <c r="G123" s="40">
        <f>WEEKNUM(Таблица2[[#This Row],[конец промо]])</f>
        <v>31</v>
      </c>
    </row>
    <row r="124" spans="1:7" ht="12" customHeight="1" x14ac:dyDescent="0.2">
      <c r="A124" s="38">
        <v>1550</v>
      </c>
      <c r="B124" s="72">
        <v>4329</v>
      </c>
      <c r="C124" s="38" t="str">
        <f t="shared" si="2"/>
        <v>15504329</v>
      </c>
      <c r="D124" s="39">
        <v>45148</v>
      </c>
      <c r="E124" s="39">
        <v>45169</v>
      </c>
      <c r="F124" s="40">
        <f>WEEKNUM(Таблица2[[#This Row],[начало промо]])</f>
        <v>32</v>
      </c>
      <c r="G124" s="40">
        <f>WEEKNUM(Таблица2[[#This Row],[конец промо]])</f>
        <v>35</v>
      </c>
    </row>
    <row r="125" spans="1:7" ht="12" customHeight="1" x14ac:dyDescent="0.2">
      <c r="A125" s="38">
        <v>1551</v>
      </c>
      <c r="B125" s="72">
        <v>4329</v>
      </c>
      <c r="C125" s="38" t="str">
        <f t="shared" si="2"/>
        <v>15514329</v>
      </c>
      <c r="D125" s="39">
        <v>45148</v>
      </c>
      <c r="E125" s="39">
        <v>45169</v>
      </c>
      <c r="F125" s="40">
        <f>WEEKNUM(Таблица2[[#This Row],[начало промо]])</f>
        <v>32</v>
      </c>
      <c r="G125" s="40">
        <f>WEEKNUM(Таблица2[[#This Row],[конец промо]])</f>
        <v>35</v>
      </c>
    </row>
    <row r="126" spans="1:7" ht="12" customHeight="1" x14ac:dyDescent="0.2">
      <c r="A126" s="38">
        <v>1176</v>
      </c>
      <c r="B126" s="72">
        <v>4329</v>
      </c>
      <c r="C126" s="38" t="str">
        <f t="shared" si="2"/>
        <v>11764329</v>
      </c>
      <c r="D126" s="39">
        <v>45116</v>
      </c>
      <c r="E126" s="39">
        <v>45138</v>
      </c>
      <c r="F126" s="40">
        <f>WEEKNUM(Таблица2[[#This Row],[начало промо]])</f>
        <v>28</v>
      </c>
      <c r="G126" s="40">
        <f>WEEKNUM(Таблица2[[#This Row],[конец промо]])</f>
        <v>31</v>
      </c>
    </row>
    <row r="127" spans="1:7" ht="12" customHeight="1" x14ac:dyDescent="0.2">
      <c r="A127" s="38">
        <v>1550</v>
      </c>
      <c r="B127" s="72">
        <v>4329</v>
      </c>
      <c r="C127" s="38" t="str">
        <f t="shared" si="2"/>
        <v>15504329</v>
      </c>
      <c r="D127" s="39">
        <v>45120</v>
      </c>
      <c r="E127" s="39">
        <v>45147</v>
      </c>
      <c r="F127" s="40">
        <f>WEEKNUM(Таблица2[[#This Row],[начало промо]])</f>
        <v>28</v>
      </c>
      <c r="G127" s="40">
        <f>WEEKNUM(Таблица2[[#This Row],[конец промо]])</f>
        <v>32</v>
      </c>
    </row>
    <row r="128" spans="1:7" ht="12" customHeight="1" x14ac:dyDescent="0.2">
      <c r="A128" s="38">
        <v>1551</v>
      </c>
      <c r="B128" s="72">
        <v>4329</v>
      </c>
      <c r="C128" s="38" t="str">
        <f t="shared" si="2"/>
        <v>15514329</v>
      </c>
      <c r="D128" s="39">
        <v>45120</v>
      </c>
      <c r="E128" s="39">
        <v>45147</v>
      </c>
      <c r="F128" s="40">
        <f>WEEKNUM(Таблица2[[#This Row],[начало промо]])</f>
        <v>28</v>
      </c>
      <c r="G128" s="40">
        <f>WEEKNUM(Таблица2[[#This Row],[конец промо]])</f>
        <v>32</v>
      </c>
    </row>
    <row r="129" spans="1:7" ht="12" customHeight="1" x14ac:dyDescent="0.2">
      <c r="A129" s="38">
        <v>156</v>
      </c>
      <c r="B129" s="72">
        <v>4329</v>
      </c>
      <c r="C129" s="38" t="str">
        <f t="shared" si="2"/>
        <v>1564329</v>
      </c>
      <c r="D129" s="39">
        <v>45120</v>
      </c>
      <c r="E129" s="39">
        <v>45147</v>
      </c>
      <c r="F129" s="40">
        <f>WEEKNUM(Таблица2[[#This Row],[начало промо]])</f>
        <v>28</v>
      </c>
      <c r="G129" s="40">
        <f>WEEKNUM(Таблица2[[#This Row],[конец промо]])</f>
        <v>32</v>
      </c>
    </row>
    <row r="130" spans="1:7" ht="12" customHeight="1" x14ac:dyDescent="0.2">
      <c r="A130" s="46">
        <v>159</v>
      </c>
      <c r="B130" s="73">
        <v>4329</v>
      </c>
      <c r="C130" s="38" t="str">
        <f t="shared" si="2"/>
        <v>1594329</v>
      </c>
      <c r="D130" s="47">
        <v>45120</v>
      </c>
      <c r="E130" s="47">
        <v>45147</v>
      </c>
      <c r="F130" s="40">
        <f>WEEKNUM(Таблица2[[#This Row],[начало промо]])</f>
        <v>28</v>
      </c>
      <c r="G130" s="40">
        <f>WEEKNUM(Таблица2[[#This Row],[конец промо]])</f>
        <v>32</v>
      </c>
    </row>
    <row r="131" spans="1:7" ht="12" customHeight="1" x14ac:dyDescent="0.2">
      <c r="A131" s="38">
        <v>2936</v>
      </c>
      <c r="B131" s="72">
        <v>4329</v>
      </c>
      <c r="C131" s="38" t="str">
        <f t="shared" ref="C131:C194" si="3">CONCATENATE(A131,B131)</f>
        <v>29364329</v>
      </c>
      <c r="D131" s="39">
        <v>45124</v>
      </c>
      <c r="E131" s="39">
        <v>45130</v>
      </c>
      <c r="F131" s="40">
        <f>WEEKNUM(Таблица2[[#This Row],[начало промо]])</f>
        <v>29</v>
      </c>
      <c r="G131" s="40">
        <f>WEEKNUM(Таблица2[[#This Row],[конец промо]])</f>
        <v>30</v>
      </c>
    </row>
    <row r="132" spans="1:7" ht="12" customHeight="1" x14ac:dyDescent="0.2">
      <c r="A132" s="38">
        <v>1555</v>
      </c>
      <c r="B132" s="72">
        <v>4329</v>
      </c>
      <c r="C132" s="38" t="str">
        <f t="shared" si="3"/>
        <v>15554329</v>
      </c>
      <c r="D132" s="39">
        <v>45131</v>
      </c>
      <c r="E132" s="39">
        <v>45137</v>
      </c>
      <c r="F132" s="40">
        <f>WEEKNUM(Таблица2[[#This Row],[начало промо]])</f>
        <v>30</v>
      </c>
      <c r="G132" s="40">
        <f>WEEKNUM(Таблица2[[#This Row],[конец промо]])</f>
        <v>31</v>
      </c>
    </row>
    <row r="133" spans="1:7" ht="12" customHeight="1" x14ac:dyDescent="0.2">
      <c r="A133" s="38">
        <v>2228</v>
      </c>
      <c r="B133" s="72">
        <v>4329</v>
      </c>
      <c r="C133" s="38" t="str">
        <f t="shared" si="3"/>
        <v>22284329</v>
      </c>
      <c r="D133" s="39">
        <v>45131</v>
      </c>
      <c r="E133" s="39">
        <v>45137</v>
      </c>
      <c r="F133" s="40">
        <f>WEEKNUM(Таблица2[[#This Row],[начало промо]])</f>
        <v>30</v>
      </c>
      <c r="G133" s="40">
        <f>WEEKNUM(Таблица2[[#This Row],[конец промо]])</f>
        <v>31</v>
      </c>
    </row>
    <row r="134" spans="1:7" ht="12" customHeight="1" x14ac:dyDescent="0.2">
      <c r="A134" s="38">
        <v>642</v>
      </c>
      <c r="B134" s="72">
        <v>4329</v>
      </c>
      <c r="C134" s="38" t="str">
        <f t="shared" si="3"/>
        <v>6424329</v>
      </c>
      <c r="D134" s="39">
        <v>45140</v>
      </c>
      <c r="E134" s="39">
        <v>45169</v>
      </c>
      <c r="F134" s="40">
        <f>WEEKNUM(Таблица2[[#This Row],[начало промо]])</f>
        <v>31</v>
      </c>
      <c r="G134" s="40">
        <f>WEEKNUM(Таблица2[[#This Row],[конец промо]])</f>
        <v>35</v>
      </c>
    </row>
    <row r="135" spans="1:7" ht="12" customHeight="1" x14ac:dyDescent="0.2">
      <c r="A135" s="38">
        <v>1562</v>
      </c>
      <c r="B135" s="72">
        <v>4329</v>
      </c>
      <c r="C135" s="38" t="str">
        <f t="shared" si="3"/>
        <v>15624329</v>
      </c>
      <c r="D135" s="39">
        <v>45140</v>
      </c>
      <c r="E135" s="39">
        <v>45169</v>
      </c>
      <c r="F135" s="40">
        <f>WEEKNUM(Таблица2[[#This Row],[начало промо]])</f>
        <v>31</v>
      </c>
      <c r="G135" s="40">
        <f>WEEKNUM(Таблица2[[#This Row],[конец промо]])</f>
        <v>35</v>
      </c>
    </row>
    <row r="136" spans="1:7" ht="12" customHeight="1" x14ac:dyDescent="0.2">
      <c r="A136" s="38">
        <v>2456</v>
      </c>
      <c r="B136" s="72">
        <v>4329</v>
      </c>
      <c r="C136" s="38" t="str">
        <f t="shared" si="3"/>
        <v>24564329</v>
      </c>
      <c r="D136" s="39">
        <v>45140</v>
      </c>
      <c r="E136" s="39">
        <v>45169</v>
      </c>
      <c r="F136" s="40">
        <f>WEEKNUM(Таблица2[[#This Row],[начало промо]])</f>
        <v>31</v>
      </c>
      <c r="G136" s="40">
        <f>WEEKNUM(Таблица2[[#This Row],[конец промо]])</f>
        <v>35</v>
      </c>
    </row>
    <row r="137" spans="1:7" ht="12" customHeight="1" x14ac:dyDescent="0.2">
      <c r="A137" s="38">
        <v>1550</v>
      </c>
      <c r="B137" s="72">
        <v>4329</v>
      </c>
      <c r="C137" s="38" t="str">
        <f t="shared" si="3"/>
        <v>15504329</v>
      </c>
      <c r="D137" s="39">
        <v>45171</v>
      </c>
      <c r="E137" s="39">
        <v>45199</v>
      </c>
      <c r="F137" s="40">
        <f>WEEKNUM(Таблица2[[#This Row],[начало промо]])</f>
        <v>35</v>
      </c>
      <c r="G137" s="40">
        <f>WEEKNUM(Таблица2[[#This Row],[конец промо]])</f>
        <v>39</v>
      </c>
    </row>
    <row r="138" spans="1:7" ht="12" customHeight="1" x14ac:dyDescent="0.2">
      <c r="A138" s="38">
        <v>1551</v>
      </c>
      <c r="B138" s="72">
        <v>4329</v>
      </c>
      <c r="C138" s="38" t="str">
        <f t="shared" si="3"/>
        <v>15514329</v>
      </c>
      <c r="D138" s="39">
        <v>45171</v>
      </c>
      <c r="E138" s="39">
        <v>45199</v>
      </c>
      <c r="F138" s="40">
        <f>WEEKNUM(Таблица2[[#This Row],[начало промо]])</f>
        <v>35</v>
      </c>
      <c r="G138" s="40">
        <f>WEEKNUM(Таблица2[[#This Row],[конец промо]])</f>
        <v>39</v>
      </c>
    </row>
    <row r="139" spans="1:7" ht="12" customHeight="1" x14ac:dyDescent="0.2">
      <c r="A139" s="38">
        <v>2937</v>
      </c>
      <c r="B139" s="72">
        <v>4329</v>
      </c>
      <c r="C139" s="38" t="str">
        <f t="shared" si="3"/>
        <v>29374329</v>
      </c>
      <c r="D139" s="39">
        <v>45159</v>
      </c>
      <c r="E139" s="39">
        <v>45165</v>
      </c>
      <c r="F139" s="40">
        <f>WEEKNUM(Таблица2[[#This Row],[начало промо]])</f>
        <v>34</v>
      </c>
      <c r="G139" s="40">
        <f>WEEKNUM(Таблица2[[#This Row],[конец промо]])</f>
        <v>35</v>
      </c>
    </row>
    <row r="140" spans="1:7" ht="12" customHeight="1" x14ac:dyDescent="0.2">
      <c r="A140" s="38">
        <v>2936</v>
      </c>
      <c r="B140" s="72">
        <v>4329</v>
      </c>
      <c r="C140" s="38" t="str">
        <f t="shared" si="3"/>
        <v>29364329</v>
      </c>
      <c r="D140" s="39">
        <v>45166</v>
      </c>
      <c r="E140" s="39">
        <v>45172</v>
      </c>
      <c r="F140" s="40">
        <f>WEEKNUM(Таблица2[[#This Row],[начало промо]])</f>
        <v>35</v>
      </c>
      <c r="G140" s="40">
        <f>WEEKNUM(Таблица2[[#This Row],[конец промо]])</f>
        <v>36</v>
      </c>
    </row>
    <row r="141" spans="1:7" ht="12" customHeight="1" x14ac:dyDescent="0.2">
      <c r="A141" s="38">
        <v>1555</v>
      </c>
      <c r="B141" s="72">
        <v>4329</v>
      </c>
      <c r="C141" s="38" t="str">
        <f t="shared" si="3"/>
        <v>15554329</v>
      </c>
      <c r="D141" s="39">
        <v>45173</v>
      </c>
      <c r="E141" s="39">
        <v>45179</v>
      </c>
      <c r="F141" s="40">
        <f>WEEKNUM(Таблица2[[#This Row],[начало промо]])</f>
        <v>36</v>
      </c>
      <c r="G141" s="40">
        <f>WEEKNUM(Таблица2[[#This Row],[конец промо]])</f>
        <v>37</v>
      </c>
    </row>
    <row r="142" spans="1:7" ht="12" customHeight="1" x14ac:dyDescent="0.2">
      <c r="A142" s="38">
        <v>2228</v>
      </c>
      <c r="B142" s="72">
        <v>4329</v>
      </c>
      <c r="C142" s="38" t="str">
        <f t="shared" si="3"/>
        <v>22284329</v>
      </c>
      <c r="D142" s="39">
        <v>45173</v>
      </c>
      <c r="E142" s="39">
        <v>45179</v>
      </c>
      <c r="F142" s="40">
        <f>WEEKNUM(Таблица2[[#This Row],[начало промо]])</f>
        <v>36</v>
      </c>
      <c r="G142" s="40">
        <f>WEEKNUM(Таблица2[[#This Row],[конец промо]])</f>
        <v>37</v>
      </c>
    </row>
    <row r="143" spans="1:7" ht="12" customHeight="1" x14ac:dyDescent="0.2">
      <c r="A143" s="38">
        <v>2935</v>
      </c>
      <c r="B143" s="72">
        <v>4329</v>
      </c>
      <c r="C143" s="38" t="str">
        <f t="shared" si="3"/>
        <v>29354329</v>
      </c>
      <c r="D143" s="39">
        <v>45194</v>
      </c>
      <c r="E143" s="39">
        <v>45200</v>
      </c>
      <c r="F143" s="40">
        <f>WEEKNUM(Таблица2[[#This Row],[начало промо]])</f>
        <v>39</v>
      </c>
      <c r="G143" s="40">
        <f>WEEKNUM(Таблица2[[#This Row],[конец промо]])</f>
        <v>40</v>
      </c>
    </row>
    <row r="144" spans="1:7" ht="12" customHeight="1" x14ac:dyDescent="0.2">
      <c r="A144" s="38">
        <v>2227</v>
      </c>
      <c r="B144" s="72">
        <v>4329</v>
      </c>
      <c r="C144" s="38" t="str">
        <f t="shared" si="3"/>
        <v>22274329</v>
      </c>
      <c r="D144" s="39">
        <v>45180</v>
      </c>
      <c r="E144" s="39">
        <v>45186</v>
      </c>
      <c r="F144" s="40">
        <f>WEEKNUM(Таблица2[[#This Row],[начало промо]])</f>
        <v>37</v>
      </c>
      <c r="G144" s="40">
        <f>WEEKNUM(Таблица2[[#This Row],[конец промо]])</f>
        <v>38</v>
      </c>
    </row>
    <row r="145" spans="1:7" ht="12" customHeight="1" x14ac:dyDescent="0.2">
      <c r="A145" s="38" t="s">
        <v>34</v>
      </c>
      <c r="B145" s="72">
        <v>5917</v>
      </c>
      <c r="C145" s="38" t="str">
        <f t="shared" si="3"/>
        <v>488 5917</v>
      </c>
      <c r="D145" s="39">
        <v>45108</v>
      </c>
      <c r="E145" s="39">
        <v>45141</v>
      </c>
      <c r="F145" s="40">
        <f>WEEKNUM(Таблица2[[#This Row],[начало промо]])</f>
        <v>26</v>
      </c>
      <c r="G145" s="40">
        <f>WEEKNUM(Таблица2[[#This Row],[конец промо]])</f>
        <v>31</v>
      </c>
    </row>
    <row r="146" spans="1:7" ht="12" customHeight="1" x14ac:dyDescent="0.2">
      <c r="A146" s="38" t="s">
        <v>35</v>
      </c>
      <c r="B146" s="72">
        <v>5917</v>
      </c>
      <c r="C146" s="38" t="str">
        <f t="shared" si="3"/>
        <v>489 5917</v>
      </c>
      <c r="D146" s="39">
        <v>45108</v>
      </c>
      <c r="E146" s="39">
        <v>45141</v>
      </c>
      <c r="F146" s="40">
        <f>WEEKNUM(Таблица2[[#This Row],[начало промо]])</f>
        <v>26</v>
      </c>
      <c r="G146" s="40">
        <f>WEEKNUM(Таблица2[[#This Row],[конец промо]])</f>
        <v>31</v>
      </c>
    </row>
    <row r="147" spans="1:7" ht="12" customHeight="1" x14ac:dyDescent="0.2">
      <c r="A147" s="38">
        <v>2228</v>
      </c>
      <c r="B147" s="72">
        <v>5917</v>
      </c>
      <c r="C147" s="38" t="str">
        <f t="shared" si="3"/>
        <v>22285917</v>
      </c>
      <c r="D147" s="39">
        <v>45108</v>
      </c>
      <c r="E147" s="39">
        <v>45138</v>
      </c>
      <c r="F147" s="40">
        <f>WEEKNUM(Таблица2[[#This Row],[начало промо]])</f>
        <v>26</v>
      </c>
      <c r="G147" s="40">
        <f>WEEKNUM(Таблица2[[#This Row],[конец промо]])</f>
        <v>31</v>
      </c>
    </row>
    <row r="148" spans="1:7" ht="12" customHeight="1" x14ac:dyDescent="0.2">
      <c r="A148" s="38">
        <v>2227</v>
      </c>
      <c r="B148" s="72">
        <v>5917</v>
      </c>
      <c r="C148" s="38" t="str">
        <f t="shared" si="3"/>
        <v>22275917</v>
      </c>
      <c r="D148" s="39">
        <v>45108</v>
      </c>
      <c r="E148" s="39">
        <v>45138</v>
      </c>
      <c r="F148" s="40">
        <f>WEEKNUM(Таблица2[[#This Row],[начало промо]])</f>
        <v>26</v>
      </c>
      <c r="G148" s="40">
        <f>WEEKNUM(Таблица2[[#This Row],[конец промо]])</f>
        <v>31</v>
      </c>
    </row>
    <row r="149" spans="1:7" ht="12" customHeight="1" x14ac:dyDescent="0.2">
      <c r="A149" s="46">
        <v>2292</v>
      </c>
      <c r="B149" s="73">
        <v>5917</v>
      </c>
      <c r="C149" s="38" t="str">
        <f t="shared" si="3"/>
        <v>22925917</v>
      </c>
      <c r="D149" s="47">
        <v>45108</v>
      </c>
      <c r="E149" s="47">
        <v>45138</v>
      </c>
      <c r="F149" s="40">
        <f>WEEKNUM(Таблица2[[#This Row],[начало промо]])</f>
        <v>26</v>
      </c>
      <c r="G149" s="40">
        <f>WEEKNUM(Таблица2[[#This Row],[конец промо]])</f>
        <v>31</v>
      </c>
    </row>
    <row r="150" spans="1:7" ht="12" customHeight="1" x14ac:dyDescent="0.2">
      <c r="A150" s="38">
        <v>2216</v>
      </c>
      <c r="B150" s="72">
        <v>5917</v>
      </c>
      <c r="C150" s="38" t="str">
        <f t="shared" si="3"/>
        <v>22165917</v>
      </c>
      <c r="D150" s="39">
        <v>45108</v>
      </c>
      <c r="E150" s="39">
        <v>45138</v>
      </c>
      <c r="F150" s="40">
        <f>WEEKNUM(Таблица2[[#This Row],[начало промо]])</f>
        <v>26</v>
      </c>
      <c r="G150" s="40">
        <f>WEEKNUM(Таблица2[[#This Row],[конец промо]])</f>
        <v>31</v>
      </c>
    </row>
    <row r="151" spans="1:7" ht="12" customHeight="1" x14ac:dyDescent="0.2">
      <c r="A151" s="38">
        <v>2228</v>
      </c>
      <c r="B151" s="72">
        <v>5917</v>
      </c>
      <c r="C151" s="38" t="str">
        <f t="shared" si="3"/>
        <v>22285917</v>
      </c>
      <c r="D151" s="39">
        <v>45139</v>
      </c>
      <c r="E151" s="39">
        <v>45161</v>
      </c>
      <c r="F151" s="40">
        <f>WEEKNUM(Таблица2[[#This Row],[начало промо]])</f>
        <v>31</v>
      </c>
      <c r="G151" s="40">
        <f>WEEKNUM(Таблица2[[#This Row],[конец промо]])</f>
        <v>34</v>
      </c>
    </row>
    <row r="152" spans="1:7" ht="12" customHeight="1" x14ac:dyDescent="0.2">
      <c r="A152" s="38">
        <v>2227</v>
      </c>
      <c r="B152" s="72">
        <v>5917</v>
      </c>
      <c r="C152" s="38" t="str">
        <f t="shared" si="3"/>
        <v>22275917</v>
      </c>
      <c r="D152" s="39">
        <v>45139</v>
      </c>
      <c r="E152" s="39">
        <v>45161</v>
      </c>
      <c r="F152" s="40">
        <f>WEEKNUM(Таблица2[[#This Row],[начало промо]])</f>
        <v>31</v>
      </c>
      <c r="G152" s="40">
        <f>WEEKNUM(Таблица2[[#This Row],[конец промо]])</f>
        <v>34</v>
      </c>
    </row>
    <row r="153" spans="1:7" ht="12" customHeight="1" x14ac:dyDescent="0.2">
      <c r="A153" s="38">
        <v>2292</v>
      </c>
      <c r="B153" s="72">
        <v>5917</v>
      </c>
      <c r="C153" s="38" t="str">
        <f t="shared" si="3"/>
        <v>22925917</v>
      </c>
      <c r="D153" s="39">
        <v>45139</v>
      </c>
      <c r="E153" s="39">
        <v>45161</v>
      </c>
      <c r="F153" s="40">
        <f>WEEKNUM(Таблица2[[#This Row],[начало промо]])</f>
        <v>31</v>
      </c>
      <c r="G153" s="40">
        <f>WEEKNUM(Таблица2[[#This Row],[конец промо]])</f>
        <v>34</v>
      </c>
    </row>
    <row r="154" spans="1:7" ht="12" customHeight="1" x14ac:dyDescent="0.2">
      <c r="A154" s="38">
        <v>2216</v>
      </c>
      <c r="B154" s="72">
        <v>5917</v>
      </c>
      <c r="C154" s="38" t="str">
        <f t="shared" si="3"/>
        <v>22165917</v>
      </c>
      <c r="D154" s="39">
        <v>45139</v>
      </c>
      <c r="E154" s="39">
        <v>45161</v>
      </c>
      <c r="F154" s="40">
        <f>WEEKNUM(Таблица2[[#This Row],[начало промо]])</f>
        <v>31</v>
      </c>
      <c r="G154" s="40">
        <f>WEEKNUM(Таблица2[[#This Row],[конец промо]])</f>
        <v>34</v>
      </c>
    </row>
    <row r="155" spans="1:7" ht="12" customHeight="1" x14ac:dyDescent="0.2">
      <c r="A155" s="38">
        <v>2935</v>
      </c>
      <c r="B155" s="72">
        <v>5917</v>
      </c>
      <c r="C155" s="38" t="str">
        <f t="shared" si="3"/>
        <v>29355917</v>
      </c>
      <c r="D155" s="39">
        <v>45113</v>
      </c>
      <c r="E155" s="39">
        <v>45126</v>
      </c>
      <c r="F155" s="40">
        <f>WEEKNUM(Таблица2[[#This Row],[начало промо]])</f>
        <v>27</v>
      </c>
      <c r="G155" s="40">
        <f>WEEKNUM(Таблица2[[#This Row],[конец промо]])</f>
        <v>29</v>
      </c>
    </row>
    <row r="156" spans="1:7" ht="12" customHeight="1" x14ac:dyDescent="0.2">
      <c r="A156" s="38">
        <v>1555</v>
      </c>
      <c r="B156" s="72">
        <v>5917</v>
      </c>
      <c r="C156" s="38" t="str">
        <f t="shared" si="3"/>
        <v>15555917</v>
      </c>
      <c r="D156" s="39">
        <v>45113</v>
      </c>
      <c r="E156" s="39">
        <v>45126</v>
      </c>
      <c r="F156" s="40">
        <f>WEEKNUM(Таблица2[[#This Row],[начало промо]])</f>
        <v>27</v>
      </c>
      <c r="G156" s="40">
        <f>WEEKNUM(Таблица2[[#This Row],[конец промо]])</f>
        <v>29</v>
      </c>
    </row>
    <row r="157" spans="1:7" ht="12" customHeight="1" x14ac:dyDescent="0.2">
      <c r="A157" s="38">
        <v>941</v>
      </c>
      <c r="B157" s="72">
        <v>5917</v>
      </c>
      <c r="C157" s="38" t="str">
        <f t="shared" si="3"/>
        <v>9415917</v>
      </c>
      <c r="D157" s="39">
        <v>45113</v>
      </c>
      <c r="E157" s="39">
        <v>45126</v>
      </c>
      <c r="F157" s="40">
        <f>WEEKNUM(Таблица2[[#This Row],[начало промо]])</f>
        <v>27</v>
      </c>
      <c r="G157" s="40">
        <f>WEEKNUM(Таблица2[[#This Row],[конец промо]])</f>
        <v>29</v>
      </c>
    </row>
    <row r="158" spans="1:7" ht="12" customHeight="1" x14ac:dyDescent="0.2">
      <c r="A158" s="38">
        <v>955</v>
      </c>
      <c r="B158" s="72">
        <v>5917</v>
      </c>
      <c r="C158" s="38" t="str">
        <f t="shared" si="3"/>
        <v>9555917</v>
      </c>
      <c r="D158" s="39">
        <v>45113</v>
      </c>
      <c r="E158" s="39">
        <v>45126</v>
      </c>
      <c r="F158" s="40">
        <f>WEEKNUM(Таблица2[[#This Row],[начало промо]])</f>
        <v>27</v>
      </c>
      <c r="G158" s="40">
        <f>WEEKNUM(Таблица2[[#This Row],[конец промо]])</f>
        <v>29</v>
      </c>
    </row>
    <row r="159" spans="1:7" ht="12" customHeight="1" x14ac:dyDescent="0.2">
      <c r="A159" s="38">
        <v>960</v>
      </c>
      <c r="B159" s="72">
        <v>5917</v>
      </c>
      <c r="C159" s="38" t="str">
        <f t="shared" si="3"/>
        <v>9605917</v>
      </c>
      <c r="D159" s="39">
        <v>45113</v>
      </c>
      <c r="E159" s="39">
        <v>45126</v>
      </c>
      <c r="F159" s="40">
        <f>WEEKNUM(Таблица2[[#This Row],[начало промо]])</f>
        <v>27</v>
      </c>
      <c r="G159" s="40">
        <f>WEEKNUM(Таблица2[[#This Row],[конец промо]])</f>
        <v>29</v>
      </c>
    </row>
    <row r="160" spans="1:7" ht="12" customHeight="1" x14ac:dyDescent="0.2">
      <c r="A160" s="38">
        <v>950</v>
      </c>
      <c r="B160" s="72">
        <v>5917</v>
      </c>
      <c r="C160" s="38" t="str">
        <f t="shared" si="3"/>
        <v>9505917</v>
      </c>
      <c r="D160" s="39">
        <v>45113</v>
      </c>
      <c r="E160" s="39">
        <v>45126</v>
      </c>
      <c r="F160" s="40">
        <f>WEEKNUM(Таблица2[[#This Row],[начало промо]])</f>
        <v>27</v>
      </c>
      <c r="G160" s="40">
        <f>WEEKNUM(Таблица2[[#This Row],[конец промо]])</f>
        <v>29</v>
      </c>
    </row>
    <row r="161" spans="1:7" ht="12" customHeight="1" x14ac:dyDescent="0.2">
      <c r="A161" s="38">
        <v>359</v>
      </c>
      <c r="B161" s="72">
        <v>5917</v>
      </c>
      <c r="C161" s="38" t="str">
        <f t="shared" si="3"/>
        <v>3595917</v>
      </c>
      <c r="D161" s="39">
        <v>45108</v>
      </c>
      <c r="E161" s="39">
        <v>45138</v>
      </c>
      <c r="F161" s="40">
        <f>WEEKNUM(Таблица2[[#This Row],[начало промо]])</f>
        <v>26</v>
      </c>
      <c r="G161" s="40">
        <f>WEEKNUM(Таблица2[[#This Row],[конец промо]])</f>
        <v>31</v>
      </c>
    </row>
    <row r="162" spans="1:7" ht="12" customHeight="1" x14ac:dyDescent="0.2">
      <c r="A162" s="38">
        <v>358</v>
      </c>
      <c r="B162" s="72">
        <v>5917</v>
      </c>
      <c r="C162" s="38" t="str">
        <f t="shared" si="3"/>
        <v>3585917</v>
      </c>
      <c r="D162" s="39">
        <v>45108</v>
      </c>
      <c r="E162" s="39">
        <v>45138</v>
      </c>
      <c r="F162" s="40">
        <f>WEEKNUM(Таблица2[[#This Row],[начало промо]])</f>
        <v>26</v>
      </c>
      <c r="G162" s="40">
        <f>WEEKNUM(Таблица2[[#This Row],[конец промо]])</f>
        <v>31</v>
      </c>
    </row>
    <row r="163" spans="1:7" ht="12" customHeight="1" x14ac:dyDescent="0.2">
      <c r="A163" s="38">
        <v>359</v>
      </c>
      <c r="B163" s="72">
        <v>5917</v>
      </c>
      <c r="C163" s="38" t="str">
        <f t="shared" si="3"/>
        <v>3595917</v>
      </c>
      <c r="D163" s="39">
        <v>45139</v>
      </c>
      <c r="E163" s="39">
        <v>45169</v>
      </c>
      <c r="F163" s="40">
        <f>WEEKNUM(Таблица2[[#This Row],[начало промо]])</f>
        <v>31</v>
      </c>
      <c r="G163" s="40">
        <f>WEEKNUM(Таблица2[[#This Row],[конец промо]])</f>
        <v>35</v>
      </c>
    </row>
    <row r="164" spans="1:7" ht="12" customHeight="1" x14ac:dyDescent="0.2">
      <c r="A164" s="38">
        <v>358</v>
      </c>
      <c r="B164" s="72">
        <v>5917</v>
      </c>
      <c r="C164" s="38" t="str">
        <f t="shared" si="3"/>
        <v>3585917</v>
      </c>
      <c r="D164" s="39">
        <v>45139</v>
      </c>
      <c r="E164" s="39">
        <v>45169</v>
      </c>
      <c r="F164" s="40">
        <f>WEEKNUM(Таблица2[[#This Row],[начало промо]])</f>
        <v>31</v>
      </c>
      <c r="G164" s="40">
        <f>WEEKNUM(Таблица2[[#This Row],[конец промо]])</f>
        <v>35</v>
      </c>
    </row>
    <row r="165" spans="1:7" ht="12" customHeight="1" x14ac:dyDescent="0.2">
      <c r="A165" s="46">
        <v>1191</v>
      </c>
      <c r="B165" s="73">
        <v>5917</v>
      </c>
      <c r="C165" s="38" t="str">
        <f t="shared" si="3"/>
        <v>11915917</v>
      </c>
      <c r="D165" s="47">
        <v>45121</v>
      </c>
      <c r="E165" s="47">
        <v>45158</v>
      </c>
      <c r="F165" s="40">
        <f>WEEKNUM(Таблица2[[#This Row],[начало промо]])</f>
        <v>28</v>
      </c>
      <c r="G165" s="40">
        <f>WEEKNUM(Таблица2[[#This Row],[конец промо]])</f>
        <v>34</v>
      </c>
    </row>
    <row r="166" spans="1:7" ht="12" customHeight="1" x14ac:dyDescent="0.2">
      <c r="A166" s="38">
        <v>1269</v>
      </c>
      <c r="B166" s="72">
        <v>5917</v>
      </c>
      <c r="C166" s="38" t="str">
        <f t="shared" si="3"/>
        <v>12695917</v>
      </c>
      <c r="D166" s="39">
        <v>45121</v>
      </c>
      <c r="E166" s="39">
        <v>45158</v>
      </c>
      <c r="F166" s="40">
        <f>WEEKNUM(Таблица2[[#This Row],[начало промо]])</f>
        <v>28</v>
      </c>
      <c r="G166" s="40">
        <f>WEEKNUM(Таблица2[[#This Row],[конец промо]])</f>
        <v>34</v>
      </c>
    </row>
    <row r="167" spans="1:7" ht="12" customHeight="1" x14ac:dyDescent="0.2">
      <c r="A167" s="38">
        <v>1369</v>
      </c>
      <c r="B167" s="72">
        <v>5917</v>
      </c>
      <c r="C167" s="38" t="str">
        <f t="shared" si="3"/>
        <v>13695917</v>
      </c>
      <c r="D167" s="39">
        <v>45121</v>
      </c>
      <c r="E167" s="39">
        <v>45158</v>
      </c>
      <c r="F167" s="40">
        <f>WEEKNUM(Таблица2[[#This Row],[начало промо]])</f>
        <v>28</v>
      </c>
      <c r="G167" s="40">
        <f>WEEKNUM(Таблица2[[#This Row],[конец промо]])</f>
        <v>34</v>
      </c>
    </row>
    <row r="168" spans="1:7" ht="12" customHeight="1" x14ac:dyDescent="0.2">
      <c r="A168" s="46">
        <v>1192</v>
      </c>
      <c r="B168" s="73">
        <v>5917</v>
      </c>
      <c r="C168" s="38" t="str">
        <f t="shared" si="3"/>
        <v>11925917</v>
      </c>
      <c r="D168" s="47">
        <v>45121</v>
      </c>
      <c r="E168" s="47">
        <v>45158</v>
      </c>
      <c r="F168" s="40">
        <f>WEEKNUM(Таблица2[[#This Row],[начало промо]])</f>
        <v>28</v>
      </c>
      <c r="G168" s="40">
        <f>WEEKNUM(Таблица2[[#This Row],[конец промо]])</f>
        <v>34</v>
      </c>
    </row>
    <row r="169" spans="1:7" ht="12" customHeight="1" x14ac:dyDescent="0.2">
      <c r="A169" s="38">
        <v>641</v>
      </c>
      <c r="B169" s="72">
        <v>5917</v>
      </c>
      <c r="C169" s="38" t="str">
        <f t="shared" si="3"/>
        <v>6415917</v>
      </c>
      <c r="D169" s="39">
        <v>45121</v>
      </c>
      <c r="E169" s="39">
        <v>45158</v>
      </c>
      <c r="F169" s="40">
        <f>WEEKNUM(Таблица2[[#This Row],[начало промо]])</f>
        <v>28</v>
      </c>
      <c r="G169" s="40">
        <f>WEEKNUM(Таблица2[[#This Row],[конец промо]])</f>
        <v>34</v>
      </c>
    </row>
    <row r="170" spans="1:7" ht="12" customHeight="1" x14ac:dyDescent="0.2">
      <c r="A170" s="38">
        <v>642</v>
      </c>
      <c r="B170" s="72">
        <v>5917</v>
      </c>
      <c r="C170" s="38" t="str">
        <f t="shared" si="3"/>
        <v>6425917</v>
      </c>
      <c r="D170" s="39">
        <v>45121</v>
      </c>
      <c r="E170" s="39">
        <v>45158</v>
      </c>
      <c r="F170" s="40">
        <f>WEEKNUM(Таблица2[[#This Row],[начало промо]])</f>
        <v>28</v>
      </c>
      <c r="G170" s="40">
        <f>WEEKNUM(Таблица2[[#This Row],[конец промо]])</f>
        <v>34</v>
      </c>
    </row>
    <row r="171" spans="1:7" ht="12" customHeight="1" x14ac:dyDescent="0.2">
      <c r="A171" s="38">
        <v>649</v>
      </c>
      <c r="B171" s="72">
        <v>5917</v>
      </c>
      <c r="C171" s="38" t="str">
        <f t="shared" si="3"/>
        <v>6495917</v>
      </c>
      <c r="D171" s="39">
        <v>45121</v>
      </c>
      <c r="E171" s="39">
        <v>45158</v>
      </c>
      <c r="F171" s="40">
        <f>WEEKNUM(Таблица2[[#This Row],[начало промо]])</f>
        <v>28</v>
      </c>
      <c r="G171" s="40">
        <f>WEEKNUM(Таблица2[[#This Row],[конец промо]])</f>
        <v>34</v>
      </c>
    </row>
    <row r="172" spans="1:7" ht="12" customHeight="1" x14ac:dyDescent="0.2">
      <c r="A172" s="46">
        <v>1191</v>
      </c>
      <c r="B172" s="73">
        <v>5917</v>
      </c>
      <c r="C172" s="38" t="str">
        <f t="shared" si="3"/>
        <v>11915917</v>
      </c>
      <c r="D172" s="47">
        <v>45159</v>
      </c>
      <c r="E172" s="47">
        <v>45183</v>
      </c>
      <c r="F172" s="40">
        <f>WEEKNUM(Таблица2[[#This Row],[начало промо]])</f>
        <v>34</v>
      </c>
      <c r="G172" s="40">
        <f>WEEKNUM(Таблица2[[#This Row],[конец промо]])</f>
        <v>37</v>
      </c>
    </row>
    <row r="173" spans="1:7" ht="12" customHeight="1" x14ac:dyDescent="0.2">
      <c r="A173" s="38">
        <v>1269</v>
      </c>
      <c r="B173" s="72">
        <v>5917</v>
      </c>
      <c r="C173" s="38" t="str">
        <f t="shared" si="3"/>
        <v>12695917</v>
      </c>
      <c r="D173" s="39">
        <v>45159</v>
      </c>
      <c r="E173" s="39">
        <v>45183</v>
      </c>
      <c r="F173" s="40">
        <f>WEEKNUM(Таблица2[[#This Row],[начало промо]])</f>
        <v>34</v>
      </c>
      <c r="G173" s="40">
        <f>WEEKNUM(Таблица2[[#This Row],[конец промо]])</f>
        <v>37</v>
      </c>
    </row>
    <row r="174" spans="1:7" ht="12" customHeight="1" x14ac:dyDescent="0.2">
      <c r="A174" s="38">
        <v>1369</v>
      </c>
      <c r="B174" s="72">
        <v>5917</v>
      </c>
      <c r="C174" s="38" t="str">
        <f t="shared" si="3"/>
        <v>13695917</v>
      </c>
      <c r="D174" s="39">
        <v>45159</v>
      </c>
      <c r="E174" s="39">
        <v>45183</v>
      </c>
      <c r="F174" s="40">
        <f>WEEKNUM(Таблица2[[#This Row],[начало промо]])</f>
        <v>34</v>
      </c>
      <c r="G174" s="40">
        <f>WEEKNUM(Таблица2[[#This Row],[конец промо]])</f>
        <v>37</v>
      </c>
    </row>
    <row r="175" spans="1:7" ht="12" customHeight="1" x14ac:dyDescent="0.2">
      <c r="A175" s="38">
        <v>1192</v>
      </c>
      <c r="B175" s="72">
        <v>5917</v>
      </c>
      <c r="C175" s="38" t="str">
        <f t="shared" si="3"/>
        <v>11925917</v>
      </c>
      <c r="D175" s="39">
        <v>45159</v>
      </c>
      <c r="E175" s="39">
        <v>45183</v>
      </c>
      <c r="F175" s="40">
        <f>WEEKNUM(Таблица2[[#This Row],[начало промо]])</f>
        <v>34</v>
      </c>
      <c r="G175" s="40">
        <f>WEEKNUM(Таблица2[[#This Row],[конец промо]])</f>
        <v>37</v>
      </c>
    </row>
    <row r="176" spans="1:7" ht="12" customHeight="1" x14ac:dyDescent="0.2">
      <c r="A176" s="38">
        <v>641</v>
      </c>
      <c r="B176" s="72">
        <v>5917</v>
      </c>
      <c r="C176" s="38" t="str">
        <f t="shared" si="3"/>
        <v>6415917</v>
      </c>
      <c r="D176" s="39">
        <v>45159</v>
      </c>
      <c r="E176" s="39">
        <v>45183</v>
      </c>
      <c r="F176" s="40">
        <f>WEEKNUM(Таблица2[[#This Row],[начало промо]])</f>
        <v>34</v>
      </c>
      <c r="G176" s="40">
        <f>WEEKNUM(Таблица2[[#This Row],[конец промо]])</f>
        <v>37</v>
      </c>
    </row>
    <row r="177" spans="1:7" ht="12" customHeight="1" x14ac:dyDescent="0.2">
      <c r="A177" s="38">
        <v>642</v>
      </c>
      <c r="B177" s="72">
        <v>5917</v>
      </c>
      <c r="C177" s="38" t="str">
        <f t="shared" si="3"/>
        <v>6425917</v>
      </c>
      <c r="D177" s="39">
        <v>45159</v>
      </c>
      <c r="E177" s="39">
        <v>45183</v>
      </c>
      <c r="F177" s="40">
        <f>WEEKNUM(Таблица2[[#This Row],[начало промо]])</f>
        <v>34</v>
      </c>
      <c r="G177" s="40">
        <f>WEEKNUM(Таблица2[[#This Row],[конец промо]])</f>
        <v>37</v>
      </c>
    </row>
    <row r="178" spans="1:7" ht="12" customHeight="1" x14ac:dyDescent="0.2">
      <c r="A178" s="38">
        <v>649</v>
      </c>
      <c r="B178" s="72">
        <v>5917</v>
      </c>
      <c r="C178" s="38" t="str">
        <f t="shared" si="3"/>
        <v>6495917</v>
      </c>
      <c r="D178" s="39">
        <v>45159</v>
      </c>
      <c r="E178" s="39">
        <v>45183</v>
      </c>
      <c r="F178" s="40">
        <f>WEEKNUM(Таблица2[[#This Row],[начало промо]])</f>
        <v>34</v>
      </c>
      <c r="G178" s="40">
        <f>WEEKNUM(Таблица2[[#This Row],[конец промо]])</f>
        <v>37</v>
      </c>
    </row>
    <row r="179" spans="1:7" ht="12" customHeight="1" x14ac:dyDescent="0.2">
      <c r="A179" s="38">
        <v>2202</v>
      </c>
      <c r="B179" s="72">
        <v>5917</v>
      </c>
      <c r="C179" s="38" t="str">
        <f t="shared" si="3"/>
        <v>22025917</v>
      </c>
      <c r="D179" s="39">
        <v>45113</v>
      </c>
      <c r="E179" s="39">
        <v>45150</v>
      </c>
      <c r="F179" s="40">
        <f>WEEKNUM(Таблица2[[#This Row],[начало промо]])</f>
        <v>27</v>
      </c>
      <c r="G179" s="40">
        <f>WEEKNUM(Таблица2[[#This Row],[конец промо]])</f>
        <v>32</v>
      </c>
    </row>
    <row r="180" spans="1:7" ht="12" customHeight="1" x14ac:dyDescent="0.2">
      <c r="A180" s="38">
        <v>1082</v>
      </c>
      <c r="B180" s="72">
        <v>5917</v>
      </c>
      <c r="C180" s="38" t="str">
        <f t="shared" si="3"/>
        <v>10825917</v>
      </c>
      <c r="D180" s="39">
        <v>45113</v>
      </c>
      <c r="E180" s="39">
        <v>45138</v>
      </c>
      <c r="F180" s="40">
        <f>WEEKNUM(Таблица2[[#This Row],[начало промо]])</f>
        <v>27</v>
      </c>
      <c r="G180" s="40">
        <f>WEEKNUM(Таблица2[[#This Row],[конец промо]])</f>
        <v>31</v>
      </c>
    </row>
    <row r="181" spans="1:7" ht="12" customHeight="1" x14ac:dyDescent="0.2">
      <c r="A181" s="38">
        <v>1083</v>
      </c>
      <c r="B181" s="72">
        <v>5917</v>
      </c>
      <c r="C181" s="38" t="str">
        <f t="shared" si="3"/>
        <v>10835917</v>
      </c>
      <c r="D181" s="39">
        <v>45113</v>
      </c>
      <c r="E181" s="39">
        <v>45138</v>
      </c>
      <c r="F181" s="40">
        <f>WEEKNUM(Таблица2[[#This Row],[начало промо]])</f>
        <v>27</v>
      </c>
      <c r="G181" s="40">
        <f>WEEKNUM(Таблица2[[#This Row],[конец промо]])</f>
        <v>31</v>
      </c>
    </row>
    <row r="182" spans="1:7" ht="12" customHeight="1" x14ac:dyDescent="0.2">
      <c r="A182" s="46">
        <v>2202</v>
      </c>
      <c r="B182" s="73">
        <v>5917</v>
      </c>
      <c r="C182" s="38" t="str">
        <f t="shared" si="3"/>
        <v>22025917</v>
      </c>
      <c r="D182" s="47">
        <v>45139</v>
      </c>
      <c r="E182" s="47">
        <v>45188</v>
      </c>
      <c r="F182" s="40">
        <f>WEEKNUM(Таблица2[[#This Row],[начало промо]])</f>
        <v>31</v>
      </c>
      <c r="G182" s="40">
        <f>WEEKNUM(Таблица2[[#This Row],[конец промо]])</f>
        <v>38</v>
      </c>
    </row>
    <row r="183" spans="1:7" ht="12" customHeight="1" x14ac:dyDescent="0.2">
      <c r="A183" s="46">
        <v>1082</v>
      </c>
      <c r="B183" s="73">
        <v>5917</v>
      </c>
      <c r="C183" s="38" t="str">
        <f t="shared" si="3"/>
        <v>10825917</v>
      </c>
      <c r="D183" s="47">
        <v>45139</v>
      </c>
      <c r="E183" s="47">
        <v>45197</v>
      </c>
      <c r="F183" s="40">
        <f>WEEKNUM(Таблица2[[#This Row],[начало промо]])</f>
        <v>31</v>
      </c>
      <c r="G183" s="40">
        <f>WEEKNUM(Таблица2[[#This Row],[конец промо]])</f>
        <v>39</v>
      </c>
    </row>
    <row r="184" spans="1:7" ht="12" customHeight="1" x14ac:dyDescent="0.2">
      <c r="A184" s="38">
        <v>1083</v>
      </c>
      <c r="B184" s="72">
        <v>5917</v>
      </c>
      <c r="C184" s="38" t="str">
        <f t="shared" si="3"/>
        <v>10835917</v>
      </c>
      <c r="D184" s="39">
        <v>45139</v>
      </c>
      <c r="E184" s="39">
        <v>45197</v>
      </c>
      <c r="F184" s="40">
        <f>WEEKNUM(Таблица2[[#This Row],[начало промо]])</f>
        <v>31</v>
      </c>
      <c r="G184" s="40">
        <f>WEEKNUM(Таблица2[[#This Row],[конец промо]])</f>
        <v>39</v>
      </c>
    </row>
    <row r="185" spans="1:7" ht="12" customHeight="1" x14ac:dyDescent="0.2">
      <c r="A185" s="38">
        <v>862</v>
      </c>
      <c r="B185" s="72">
        <v>5917</v>
      </c>
      <c r="C185" s="38" t="str">
        <f t="shared" si="3"/>
        <v>8625917</v>
      </c>
      <c r="D185" s="39">
        <v>45131</v>
      </c>
      <c r="E185" s="39">
        <v>45166</v>
      </c>
      <c r="F185" s="40">
        <f>WEEKNUM(Таблица2[[#This Row],[начало промо]])</f>
        <v>30</v>
      </c>
      <c r="G185" s="40">
        <f>WEEKNUM(Таблица2[[#This Row],[конец промо]])</f>
        <v>35</v>
      </c>
    </row>
    <row r="186" spans="1:7" ht="12" customHeight="1" x14ac:dyDescent="0.2">
      <c r="A186" s="38">
        <v>863</v>
      </c>
      <c r="B186" s="72">
        <v>5917</v>
      </c>
      <c r="C186" s="38" t="str">
        <f t="shared" si="3"/>
        <v>8635917</v>
      </c>
      <c r="D186" s="39">
        <v>45131</v>
      </c>
      <c r="E186" s="39">
        <v>45166</v>
      </c>
      <c r="F186" s="40">
        <f>WEEKNUM(Таблица2[[#This Row],[начало промо]])</f>
        <v>30</v>
      </c>
      <c r="G186" s="40">
        <f>WEEKNUM(Таблица2[[#This Row],[конец промо]])</f>
        <v>35</v>
      </c>
    </row>
    <row r="187" spans="1:7" ht="12" customHeight="1" x14ac:dyDescent="0.2">
      <c r="A187" s="38">
        <v>862</v>
      </c>
      <c r="B187" s="72">
        <v>5917</v>
      </c>
      <c r="C187" s="38" t="str">
        <f t="shared" si="3"/>
        <v>8625917</v>
      </c>
      <c r="D187" s="39">
        <v>45167</v>
      </c>
      <c r="E187" s="39">
        <v>45197</v>
      </c>
      <c r="F187" s="40">
        <f>WEEKNUM(Таблица2[[#This Row],[начало промо]])</f>
        <v>35</v>
      </c>
      <c r="G187" s="40">
        <f>WEEKNUM(Таблица2[[#This Row],[конец промо]])</f>
        <v>39</v>
      </c>
    </row>
    <row r="188" spans="1:7" ht="12" customHeight="1" x14ac:dyDescent="0.2">
      <c r="A188" s="38">
        <v>863</v>
      </c>
      <c r="B188" s="72">
        <v>5917</v>
      </c>
      <c r="C188" s="38" t="str">
        <f t="shared" si="3"/>
        <v>8635917</v>
      </c>
      <c r="D188" s="39">
        <v>45167</v>
      </c>
      <c r="E188" s="39">
        <v>45197</v>
      </c>
      <c r="F188" s="40">
        <f>WEEKNUM(Таблица2[[#This Row],[начало промо]])</f>
        <v>35</v>
      </c>
      <c r="G188" s="40">
        <f>WEEKNUM(Таблица2[[#This Row],[конец промо]])</f>
        <v>39</v>
      </c>
    </row>
    <row r="189" spans="1:7" ht="12" customHeight="1" x14ac:dyDescent="0.2">
      <c r="A189" s="38">
        <v>2935</v>
      </c>
      <c r="B189" s="72">
        <v>5917</v>
      </c>
      <c r="C189" s="38" t="str">
        <f t="shared" si="3"/>
        <v>29355917</v>
      </c>
      <c r="D189" s="39">
        <v>45113</v>
      </c>
      <c r="E189" s="39">
        <v>45126</v>
      </c>
      <c r="F189" s="40">
        <f>WEEKNUM(Таблица2[[#This Row],[начало промо]])</f>
        <v>27</v>
      </c>
      <c r="G189" s="40">
        <f>WEEKNUM(Таблица2[[#This Row],[конец промо]])</f>
        <v>29</v>
      </c>
    </row>
    <row r="190" spans="1:7" ht="12" customHeight="1" x14ac:dyDescent="0.2">
      <c r="A190" s="38">
        <v>1083</v>
      </c>
      <c r="B190" s="72">
        <v>5917</v>
      </c>
      <c r="C190" s="38" t="str">
        <f t="shared" si="3"/>
        <v>10835917</v>
      </c>
      <c r="D190" s="39">
        <v>45113</v>
      </c>
      <c r="E190" s="39">
        <v>45126</v>
      </c>
      <c r="F190" s="40">
        <f>WEEKNUM(Таблица2[[#This Row],[начало промо]])</f>
        <v>27</v>
      </c>
      <c r="G190" s="40">
        <f>WEEKNUM(Таблица2[[#This Row],[конец промо]])</f>
        <v>29</v>
      </c>
    </row>
    <row r="191" spans="1:7" ht="12" customHeight="1" x14ac:dyDescent="0.2">
      <c r="A191" s="38">
        <v>941</v>
      </c>
      <c r="B191" s="72">
        <v>5917</v>
      </c>
      <c r="C191" s="38" t="str">
        <f t="shared" si="3"/>
        <v>9415917</v>
      </c>
      <c r="D191" s="39">
        <v>45113</v>
      </c>
      <c r="E191" s="39">
        <v>45126</v>
      </c>
      <c r="F191" s="40">
        <f>WEEKNUM(Таблица2[[#This Row],[начало промо]])</f>
        <v>27</v>
      </c>
      <c r="G191" s="40">
        <f>WEEKNUM(Таблица2[[#This Row],[конец промо]])</f>
        <v>29</v>
      </c>
    </row>
    <row r="192" spans="1:7" ht="12" customHeight="1" x14ac:dyDescent="0.2">
      <c r="A192" s="38">
        <v>950</v>
      </c>
      <c r="B192" s="72">
        <v>5917</v>
      </c>
      <c r="C192" s="38" t="str">
        <f t="shared" si="3"/>
        <v>9505917</v>
      </c>
      <c r="D192" s="39">
        <v>45113</v>
      </c>
      <c r="E192" s="39">
        <v>45126</v>
      </c>
      <c r="F192" s="40">
        <f>WEEKNUM(Таблица2[[#This Row],[начало промо]])</f>
        <v>27</v>
      </c>
      <c r="G192" s="40">
        <f>WEEKNUM(Таблица2[[#This Row],[конец промо]])</f>
        <v>29</v>
      </c>
    </row>
    <row r="193" spans="1:7" ht="12" customHeight="1" x14ac:dyDescent="0.2">
      <c r="A193" s="38">
        <v>955</v>
      </c>
      <c r="B193" s="72">
        <v>5917</v>
      </c>
      <c r="C193" s="38" t="str">
        <f t="shared" si="3"/>
        <v>9555917</v>
      </c>
      <c r="D193" s="39">
        <v>45113</v>
      </c>
      <c r="E193" s="39">
        <v>45126</v>
      </c>
      <c r="F193" s="40">
        <f>WEEKNUM(Таблица2[[#This Row],[начало промо]])</f>
        <v>27</v>
      </c>
      <c r="G193" s="40">
        <f>WEEKNUM(Таблица2[[#This Row],[конец промо]])</f>
        <v>29</v>
      </c>
    </row>
    <row r="194" spans="1:7" ht="12" customHeight="1" x14ac:dyDescent="0.2">
      <c r="A194" s="38">
        <v>960</v>
      </c>
      <c r="B194" s="72">
        <v>5917</v>
      </c>
      <c r="C194" s="38" t="str">
        <f t="shared" si="3"/>
        <v>9605917</v>
      </c>
      <c r="D194" s="39">
        <v>45113</v>
      </c>
      <c r="E194" s="39">
        <v>45126</v>
      </c>
      <c r="F194" s="40">
        <f>WEEKNUM(Таблица2[[#This Row],[начало промо]])</f>
        <v>27</v>
      </c>
      <c r="G194" s="40">
        <f>WEEKNUM(Таблица2[[#This Row],[конец промо]])</f>
        <v>29</v>
      </c>
    </row>
    <row r="195" spans="1:7" ht="12" customHeight="1" x14ac:dyDescent="0.2">
      <c r="A195" s="46">
        <v>2201</v>
      </c>
      <c r="B195" s="73">
        <v>5917</v>
      </c>
      <c r="C195" s="38" t="str">
        <f t="shared" ref="C195:C258" si="4">CONCATENATE(A195,B195)</f>
        <v>22015917</v>
      </c>
      <c r="D195" s="47">
        <v>45127</v>
      </c>
      <c r="E195" s="47">
        <v>45140</v>
      </c>
      <c r="F195" s="40">
        <f>WEEKNUM(Таблица2[[#This Row],[начало промо]])</f>
        <v>29</v>
      </c>
      <c r="G195" s="40">
        <f>WEEKNUM(Таблица2[[#This Row],[конец промо]])</f>
        <v>31</v>
      </c>
    </row>
    <row r="196" spans="1:7" ht="12" customHeight="1" x14ac:dyDescent="0.2">
      <c r="A196" s="38">
        <v>2203</v>
      </c>
      <c r="B196" s="72">
        <v>5917</v>
      </c>
      <c r="C196" s="38" t="str">
        <f t="shared" si="4"/>
        <v>22035917</v>
      </c>
      <c r="D196" s="39">
        <v>45127</v>
      </c>
      <c r="E196" s="39">
        <v>45140</v>
      </c>
      <c r="F196" s="40">
        <f>WEEKNUM(Таблица2[[#This Row],[начало промо]])</f>
        <v>29</v>
      </c>
      <c r="G196" s="40">
        <f>WEEKNUM(Таблица2[[#This Row],[конец промо]])</f>
        <v>31</v>
      </c>
    </row>
    <row r="197" spans="1:7" ht="12" customHeight="1" x14ac:dyDescent="0.2">
      <c r="A197" s="46">
        <v>2228</v>
      </c>
      <c r="B197" s="73">
        <v>5917</v>
      </c>
      <c r="C197" s="38" t="str">
        <f t="shared" si="4"/>
        <v>22285917</v>
      </c>
      <c r="D197" s="47">
        <v>45127</v>
      </c>
      <c r="E197" s="47">
        <v>45140</v>
      </c>
      <c r="F197" s="40">
        <f>WEEKNUM(Таблица2[[#This Row],[начало промо]])</f>
        <v>29</v>
      </c>
      <c r="G197" s="40">
        <f>WEEKNUM(Таблица2[[#This Row],[конец промо]])</f>
        <v>31</v>
      </c>
    </row>
    <row r="198" spans="1:7" ht="12" customHeight="1" x14ac:dyDescent="0.2">
      <c r="A198" s="46">
        <v>1562</v>
      </c>
      <c r="B198" s="73">
        <v>5917</v>
      </c>
      <c r="C198" s="38" t="str">
        <f t="shared" si="4"/>
        <v>15625917</v>
      </c>
      <c r="D198" s="47">
        <v>45108</v>
      </c>
      <c r="E198" s="47">
        <v>45138</v>
      </c>
      <c r="F198" s="40">
        <f>WEEKNUM(Таблица2[[#This Row],[начало промо]])</f>
        <v>26</v>
      </c>
      <c r="G198" s="40">
        <f>WEEKNUM(Таблица2[[#This Row],[конец промо]])</f>
        <v>31</v>
      </c>
    </row>
    <row r="199" spans="1:7" ht="12" customHeight="1" x14ac:dyDescent="0.2">
      <c r="A199" s="38">
        <v>1562</v>
      </c>
      <c r="B199" s="72">
        <v>5917</v>
      </c>
      <c r="C199" s="38" t="str">
        <f t="shared" si="4"/>
        <v>15625917</v>
      </c>
      <c r="D199" s="39">
        <v>45139</v>
      </c>
      <c r="E199" s="39">
        <v>45169</v>
      </c>
      <c r="F199" s="40">
        <f>WEEKNUM(Таблица2[[#This Row],[начало промо]])</f>
        <v>31</v>
      </c>
      <c r="G199" s="40">
        <f>WEEKNUM(Таблица2[[#This Row],[конец промо]])</f>
        <v>35</v>
      </c>
    </row>
    <row r="200" spans="1:7" ht="12" customHeight="1" x14ac:dyDescent="0.2">
      <c r="A200" s="38">
        <v>1562</v>
      </c>
      <c r="B200" s="72">
        <v>5917</v>
      </c>
      <c r="C200" s="38" t="str">
        <f t="shared" si="4"/>
        <v>15625917</v>
      </c>
      <c r="D200" s="39">
        <v>45170</v>
      </c>
      <c r="E200" s="39">
        <v>45199</v>
      </c>
      <c r="F200" s="40">
        <f>WEEKNUM(Таблица2[[#This Row],[начало промо]])</f>
        <v>35</v>
      </c>
      <c r="G200" s="40">
        <f>WEEKNUM(Таблица2[[#This Row],[конец промо]])</f>
        <v>39</v>
      </c>
    </row>
    <row r="201" spans="1:7" ht="12" customHeight="1" x14ac:dyDescent="0.2">
      <c r="A201" s="38">
        <v>1082</v>
      </c>
      <c r="B201" s="72">
        <v>5917</v>
      </c>
      <c r="C201" s="38" t="str">
        <f t="shared" si="4"/>
        <v>10825917</v>
      </c>
      <c r="D201" s="39">
        <v>45133</v>
      </c>
      <c r="E201" s="39">
        <v>45153</v>
      </c>
      <c r="F201" s="40">
        <f>WEEKNUM(Таблица2[[#This Row],[начало промо]])</f>
        <v>30</v>
      </c>
      <c r="G201" s="40">
        <f>WEEKNUM(Таблица2[[#This Row],[конец промо]])</f>
        <v>33</v>
      </c>
    </row>
    <row r="202" spans="1:7" ht="12" customHeight="1" x14ac:dyDescent="0.2">
      <c r="A202" s="46">
        <v>641</v>
      </c>
      <c r="B202" s="73">
        <v>5917</v>
      </c>
      <c r="C202" s="38" t="str">
        <f t="shared" si="4"/>
        <v>6415917</v>
      </c>
      <c r="D202" s="47">
        <v>45184</v>
      </c>
      <c r="E202" s="47">
        <v>45199</v>
      </c>
      <c r="F202" s="40">
        <f>WEEKNUM(Таблица2[[#This Row],[начало промо]])</f>
        <v>37</v>
      </c>
      <c r="G202" s="40">
        <f>WEEKNUM(Таблица2[[#This Row],[конец промо]])</f>
        <v>39</v>
      </c>
    </row>
    <row r="203" spans="1:7" ht="12" customHeight="1" x14ac:dyDescent="0.2">
      <c r="A203" s="38">
        <v>642</v>
      </c>
      <c r="B203" s="72">
        <v>5917</v>
      </c>
      <c r="C203" s="38" t="str">
        <f t="shared" si="4"/>
        <v>6425917</v>
      </c>
      <c r="D203" s="39">
        <v>45184</v>
      </c>
      <c r="E203" s="39">
        <v>45199</v>
      </c>
      <c r="F203" s="40">
        <f>WEEKNUM(Таблица2[[#This Row],[начало промо]])</f>
        <v>37</v>
      </c>
      <c r="G203" s="40">
        <f>WEEKNUM(Таблица2[[#This Row],[конец промо]])</f>
        <v>39</v>
      </c>
    </row>
    <row r="204" spans="1:7" ht="12" customHeight="1" x14ac:dyDescent="0.2">
      <c r="A204" s="38">
        <v>649</v>
      </c>
      <c r="B204" s="72">
        <v>5917</v>
      </c>
      <c r="C204" s="38" t="str">
        <f t="shared" si="4"/>
        <v>6495917</v>
      </c>
      <c r="D204" s="39">
        <v>45184</v>
      </c>
      <c r="E204" s="39">
        <v>45199</v>
      </c>
      <c r="F204" s="40">
        <f>WEEKNUM(Таблица2[[#This Row],[начало промо]])</f>
        <v>37</v>
      </c>
      <c r="G204" s="40">
        <f>WEEKNUM(Таблица2[[#This Row],[конец промо]])</f>
        <v>39</v>
      </c>
    </row>
    <row r="205" spans="1:7" ht="12" customHeight="1" x14ac:dyDescent="0.2">
      <c r="A205" s="46">
        <v>2456</v>
      </c>
      <c r="B205" s="73">
        <v>5917</v>
      </c>
      <c r="C205" s="38" t="str">
        <f t="shared" si="4"/>
        <v>24565917</v>
      </c>
      <c r="D205" s="47">
        <v>45170</v>
      </c>
      <c r="E205" s="47">
        <v>45199</v>
      </c>
      <c r="F205" s="40">
        <f>WEEKNUM(Таблица2[[#This Row],[начало промо]])</f>
        <v>35</v>
      </c>
      <c r="G205" s="40">
        <f>WEEKNUM(Таблица2[[#This Row],[конец промо]])</f>
        <v>39</v>
      </c>
    </row>
    <row r="206" spans="1:7" ht="12" customHeight="1" x14ac:dyDescent="0.2">
      <c r="A206" s="38">
        <v>2456</v>
      </c>
      <c r="B206" s="72">
        <v>5917</v>
      </c>
      <c r="C206" s="38" t="str">
        <f t="shared" si="4"/>
        <v>24565917</v>
      </c>
      <c r="D206" s="39">
        <v>45143</v>
      </c>
      <c r="E206" s="39">
        <v>45169</v>
      </c>
      <c r="F206" s="40">
        <f>WEEKNUM(Таблица2[[#This Row],[начало промо]])</f>
        <v>31</v>
      </c>
      <c r="G206" s="40">
        <f>WEEKNUM(Таблица2[[#This Row],[конец промо]])</f>
        <v>35</v>
      </c>
    </row>
    <row r="207" spans="1:7" ht="12" customHeight="1" x14ac:dyDescent="0.2">
      <c r="A207" s="38">
        <v>2457</v>
      </c>
      <c r="B207" s="72">
        <v>5917</v>
      </c>
      <c r="C207" s="38" t="str">
        <f t="shared" si="4"/>
        <v>24575917</v>
      </c>
      <c r="D207" s="39">
        <v>45143</v>
      </c>
      <c r="E207" s="39">
        <v>45169</v>
      </c>
      <c r="F207" s="40">
        <f>WEEKNUM(Таблица2[[#This Row],[начало промо]])</f>
        <v>31</v>
      </c>
      <c r="G207" s="40">
        <f>WEEKNUM(Таблица2[[#This Row],[конец промо]])</f>
        <v>35</v>
      </c>
    </row>
    <row r="208" spans="1:7" ht="12" customHeight="1" x14ac:dyDescent="0.2">
      <c r="A208" s="38">
        <v>2457</v>
      </c>
      <c r="B208" s="72">
        <v>5917</v>
      </c>
      <c r="C208" s="38" t="str">
        <f t="shared" si="4"/>
        <v>24575917</v>
      </c>
      <c r="D208" s="39">
        <v>45170</v>
      </c>
      <c r="E208" s="39">
        <v>45199</v>
      </c>
      <c r="F208" s="40">
        <f>WEEKNUM(Таблица2[[#This Row],[начало промо]])</f>
        <v>35</v>
      </c>
      <c r="G208" s="40">
        <f>WEEKNUM(Таблица2[[#This Row],[конец промо]])</f>
        <v>39</v>
      </c>
    </row>
    <row r="209" spans="1:7" ht="12" customHeight="1" x14ac:dyDescent="0.2">
      <c r="A209" s="38">
        <v>2228</v>
      </c>
      <c r="B209" s="72">
        <v>5917</v>
      </c>
      <c r="C209" s="38" t="str">
        <f t="shared" si="4"/>
        <v>22285917</v>
      </c>
      <c r="D209" s="39">
        <v>45139</v>
      </c>
      <c r="E209" s="39">
        <v>45169</v>
      </c>
      <c r="F209" s="40">
        <f>WEEKNUM(Таблица2[[#This Row],[начало промо]])</f>
        <v>31</v>
      </c>
      <c r="G209" s="40">
        <f>WEEKNUM(Таблица2[[#This Row],[конец промо]])</f>
        <v>35</v>
      </c>
    </row>
    <row r="210" spans="1:7" ht="12" customHeight="1" x14ac:dyDescent="0.2">
      <c r="A210" s="38">
        <v>2227</v>
      </c>
      <c r="B210" s="72">
        <v>5917</v>
      </c>
      <c r="C210" s="38" t="str">
        <f t="shared" si="4"/>
        <v>22275917</v>
      </c>
      <c r="D210" s="39">
        <v>45139</v>
      </c>
      <c r="E210" s="39">
        <v>45169</v>
      </c>
      <c r="F210" s="40">
        <f>WEEKNUM(Таблица2[[#This Row],[начало промо]])</f>
        <v>31</v>
      </c>
      <c r="G210" s="40">
        <f>WEEKNUM(Таблица2[[#This Row],[конец промо]])</f>
        <v>35</v>
      </c>
    </row>
    <row r="211" spans="1:7" ht="12" customHeight="1" x14ac:dyDescent="0.2">
      <c r="A211" s="38">
        <v>2292</v>
      </c>
      <c r="B211" s="72">
        <v>5917</v>
      </c>
      <c r="C211" s="38" t="str">
        <f t="shared" si="4"/>
        <v>22925917</v>
      </c>
      <c r="D211" s="39">
        <v>45139</v>
      </c>
      <c r="E211" s="39">
        <v>45169</v>
      </c>
      <c r="F211" s="40">
        <f>WEEKNUM(Таблица2[[#This Row],[начало промо]])</f>
        <v>31</v>
      </c>
      <c r="G211" s="40">
        <f>WEEKNUM(Таблица2[[#This Row],[конец промо]])</f>
        <v>35</v>
      </c>
    </row>
    <row r="212" spans="1:7" ht="12" customHeight="1" x14ac:dyDescent="0.2">
      <c r="A212" s="38">
        <v>2216</v>
      </c>
      <c r="B212" s="72">
        <v>5917</v>
      </c>
      <c r="C212" s="38" t="str">
        <f t="shared" si="4"/>
        <v>22165917</v>
      </c>
      <c r="D212" s="39">
        <v>45139</v>
      </c>
      <c r="E212" s="39">
        <v>45169</v>
      </c>
      <c r="F212" s="40">
        <f>WEEKNUM(Таблица2[[#This Row],[начало промо]])</f>
        <v>31</v>
      </c>
      <c r="G212" s="40">
        <f>WEEKNUM(Таблица2[[#This Row],[конец промо]])</f>
        <v>35</v>
      </c>
    </row>
    <row r="213" spans="1:7" ht="12" customHeight="1" x14ac:dyDescent="0.2">
      <c r="A213" s="38">
        <v>2228</v>
      </c>
      <c r="B213" s="72">
        <v>5917</v>
      </c>
      <c r="C213" s="38" t="str">
        <f t="shared" si="4"/>
        <v>22285917</v>
      </c>
      <c r="D213" s="39">
        <v>45170</v>
      </c>
      <c r="E213" s="39">
        <v>45199</v>
      </c>
      <c r="F213" s="40">
        <f>WEEKNUM(Таблица2[[#This Row],[начало промо]])</f>
        <v>35</v>
      </c>
      <c r="G213" s="40">
        <f>WEEKNUM(Таблица2[[#This Row],[конец промо]])</f>
        <v>39</v>
      </c>
    </row>
    <row r="214" spans="1:7" ht="12" customHeight="1" x14ac:dyDescent="0.2">
      <c r="A214" s="38">
        <v>2227</v>
      </c>
      <c r="B214" s="72">
        <v>5917</v>
      </c>
      <c r="C214" s="38" t="str">
        <f t="shared" si="4"/>
        <v>22275917</v>
      </c>
      <c r="D214" s="39">
        <v>45170</v>
      </c>
      <c r="E214" s="39">
        <v>45199</v>
      </c>
      <c r="F214" s="40">
        <f>WEEKNUM(Таблица2[[#This Row],[начало промо]])</f>
        <v>35</v>
      </c>
      <c r="G214" s="40">
        <f>WEEKNUM(Таблица2[[#This Row],[конец промо]])</f>
        <v>39</v>
      </c>
    </row>
    <row r="215" spans="1:7" ht="12" customHeight="1" x14ac:dyDescent="0.2">
      <c r="A215" s="38">
        <v>2292</v>
      </c>
      <c r="B215" s="72">
        <v>5917</v>
      </c>
      <c r="C215" s="38" t="str">
        <f t="shared" si="4"/>
        <v>22925917</v>
      </c>
      <c r="D215" s="39">
        <v>45170</v>
      </c>
      <c r="E215" s="39">
        <v>45199</v>
      </c>
      <c r="F215" s="40">
        <f>WEEKNUM(Таблица2[[#This Row],[начало промо]])</f>
        <v>35</v>
      </c>
      <c r="G215" s="40">
        <f>WEEKNUM(Таблица2[[#This Row],[конец промо]])</f>
        <v>39</v>
      </c>
    </row>
    <row r="216" spans="1:7" ht="12" customHeight="1" x14ac:dyDescent="0.2">
      <c r="A216" s="38">
        <v>2216</v>
      </c>
      <c r="B216" s="72">
        <v>5917</v>
      </c>
      <c r="C216" s="38" t="str">
        <f t="shared" si="4"/>
        <v>22165917</v>
      </c>
      <c r="D216" s="39">
        <v>45170</v>
      </c>
      <c r="E216" s="39">
        <v>45199</v>
      </c>
      <c r="F216" s="40">
        <f>WEEKNUM(Таблица2[[#This Row],[начало промо]])</f>
        <v>35</v>
      </c>
      <c r="G216" s="40">
        <f>WEEKNUM(Таблица2[[#This Row],[конец промо]])</f>
        <v>39</v>
      </c>
    </row>
    <row r="217" spans="1:7" ht="12" customHeight="1" x14ac:dyDescent="0.2">
      <c r="A217" s="38">
        <v>2228</v>
      </c>
      <c r="B217" s="72">
        <v>5917</v>
      </c>
      <c r="C217" s="38" t="str">
        <f t="shared" si="4"/>
        <v>22285917</v>
      </c>
      <c r="D217" s="39">
        <v>45108</v>
      </c>
      <c r="E217" s="39">
        <v>45138</v>
      </c>
      <c r="F217" s="40">
        <f>WEEKNUM(Таблица2[[#This Row],[начало промо]])</f>
        <v>26</v>
      </c>
      <c r="G217" s="40">
        <f>WEEKNUM(Таблица2[[#This Row],[конец промо]])</f>
        <v>31</v>
      </c>
    </row>
    <row r="218" spans="1:7" ht="12" customHeight="1" x14ac:dyDescent="0.2">
      <c r="A218" s="38">
        <v>2227</v>
      </c>
      <c r="B218" s="72">
        <v>5917</v>
      </c>
      <c r="C218" s="38" t="str">
        <f t="shared" si="4"/>
        <v>22275917</v>
      </c>
      <c r="D218" s="39">
        <v>45108</v>
      </c>
      <c r="E218" s="39">
        <v>45138</v>
      </c>
      <c r="F218" s="40">
        <f>WEEKNUM(Таблица2[[#This Row],[начало промо]])</f>
        <v>26</v>
      </c>
      <c r="G218" s="40">
        <f>WEEKNUM(Таблица2[[#This Row],[конец промо]])</f>
        <v>31</v>
      </c>
    </row>
    <row r="219" spans="1:7" ht="12" customHeight="1" x14ac:dyDescent="0.2">
      <c r="A219" s="38">
        <v>2292</v>
      </c>
      <c r="B219" s="72">
        <v>5917</v>
      </c>
      <c r="C219" s="38" t="str">
        <f t="shared" si="4"/>
        <v>22925917</v>
      </c>
      <c r="D219" s="39">
        <v>45108</v>
      </c>
      <c r="E219" s="39">
        <v>45138</v>
      </c>
      <c r="F219" s="40">
        <f>WEEKNUM(Таблица2[[#This Row],[начало промо]])</f>
        <v>26</v>
      </c>
      <c r="G219" s="40">
        <f>WEEKNUM(Таблица2[[#This Row],[конец промо]])</f>
        <v>31</v>
      </c>
    </row>
    <row r="220" spans="1:7" ht="12" customHeight="1" x14ac:dyDescent="0.2">
      <c r="A220" s="38">
        <v>2216</v>
      </c>
      <c r="B220" s="72">
        <v>5917</v>
      </c>
      <c r="C220" s="38" t="str">
        <f t="shared" si="4"/>
        <v>22165917</v>
      </c>
      <c r="D220" s="39">
        <v>45108</v>
      </c>
      <c r="E220" s="39">
        <v>45138</v>
      </c>
      <c r="F220" s="40">
        <f>WEEKNUM(Таблица2[[#This Row],[начало промо]])</f>
        <v>26</v>
      </c>
      <c r="G220" s="40">
        <f>WEEKNUM(Таблица2[[#This Row],[конец промо]])</f>
        <v>31</v>
      </c>
    </row>
    <row r="221" spans="1:7" ht="12" customHeight="1" x14ac:dyDescent="0.2">
      <c r="A221" s="38">
        <v>411</v>
      </c>
      <c r="B221" s="72">
        <v>5917</v>
      </c>
      <c r="C221" s="38" t="str">
        <f t="shared" si="4"/>
        <v>4115917</v>
      </c>
      <c r="D221" s="39">
        <v>45127</v>
      </c>
      <c r="E221" s="39">
        <v>45158</v>
      </c>
      <c r="F221" s="40">
        <f>WEEKNUM(Таблица2[[#This Row],[начало промо]])</f>
        <v>29</v>
      </c>
      <c r="G221" s="40">
        <f>WEEKNUM(Таблица2[[#This Row],[конец промо]])</f>
        <v>34</v>
      </c>
    </row>
    <row r="222" spans="1:7" ht="12" customHeight="1" x14ac:dyDescent="0.2">
      <c r="A222" s="38">
        <v>412</v>
      </c>
      <c r="B222" s="72">
        <v>5917</v>
      </c>
      <c r="C222" s="38" t="str">
        <f t="shared" si="4"/>
        <v>4125917</v>
      </c>
      <c r="D222" s="39">
        <v>45127</v>
      </c>
      <c r="E222" s="39">
        <v>45158</v>
      </c>
      <c r="F222" s="40">
        <f>WEEKNUM(Таблица2[[#This Row],[начало промо]])</f>
        <v>29</v>
      </c>
      <c r="G222" s="40">
        <f>WEEKNUM(Таблица2[[#This Row],[конец промо]])</f>
        <v>34</v>
      </c>
    </row>
    <row r="223" spans="1:7" ht="12" customHeight="1" x14ac:dyDescent="0.2">
      <c r="A223" s="38">
        <v>413</v>
      </c>
      <c r="B223" s="72">
        <v>5917</v>
      </c>
      <c r="C223" s="38" t="str">
        <f t="shared" si="4"/>
        <v>4135917</v>
      </c>
      <c r="D223" s="39">
        <v>45127</v>
      </c>
      <c r="E223" s="39">
        <v>45158</v>
      </c>
      <c r="F223" s="40">
        <f>WEEKNUM(Таблица2[[#This Row],[начало промо]])</f>
        <v>29</v>
      </c>
      <c r="G223" s="40">
        <f>WEEKNUM(Таблица2[[#This Row],[конец промо]])</f>
        <v>34</v>
      </c>
    </row>
    <row r="224" spans="1:7" ht="12" customHeight="1" x14ac:dyDescent="0.2">
      <c r="A224" s="38">
        <v>414</v>
      </c>
      <c r="B224" s="72">
        <v>5917</v>
      </c>
      <c r="C224" s="38" t="str">
        <f t="shared" si="4"/>
        <v>4145917</v>
      </c>
      <c r="D224" s="39">
        <v>45127</v>
      </c>
      <c r="E224" s="39">
        <v>45158</v>
      </c>
      <c r="F224" s="40">
        <f>WEEKNUM(Таблица2[[#This Row],[начало промо]])</f>
        <v>29</v>
      </c>
      <c r="G224" s="40">
        <f>WEEKNUM(Таблица2[[#This Row],[конец промо]])</f>
        <v>34</v>
      </c>
    </row>
    <row r="225" spans="1:7" ht="12" customHeight="1" x14ac:dyDescent="0.2">
      <c r="A225" s="38">
        <v>411</v>
      </c>
      <c r="B225" s="72">
        <v>5917</v>
      </c>
      <c r="C225" s="38" t="str">
        <f t="shared" si="4"/>
        <v>4115917</v>
      </c>
      <c r="D225" s="39">
        <v>45159</v>
      </c>
      <c r="E225" s="39">
        <v>45186</v>
      </c>
      <c r="F225" s="40">
        <f>WEEKNUM(Таблица2[[#This Row],[начало промо]])</f>
        <v>34</v>
      </c>
      <c r="G225" s="40">
        <f>WEEKNUM(Таблица2[[#This Row],[конец промо]])</f>
        <v>38</v>
      </c>
    </row>
    <row r="226" spans="1:7" ht="12" customHeight="1" x14ac:dyDescent="0.2">
      <c r="A226" s="38">
        <v>412</v>
      </c>
      <c r="B226" s="72">
        <v>5917</v>
      </c>
      <c r="C226" s="38" t="str">
        <f t="shared" si="4"/>
        <v>4125917</v>
      </c>
      <c r="D226" s="39">
        <v>45159</v>
      </c>
      <c r="E226" s="39">
        <v>45186</v>
      </c>
      <c r="F226" s="40">
        <f>WEEKNUM(Таблица2[[#This Row],[начало промо]])</f>
        <v>34</v>
      </c>
      <c r="G226" s="40">
        <f>WEEKNUM(Таблица2[[#This Row],[конец промо]])</f>
        <v>38</v>
      </c>
    </row>
    <row r="227" spans="1:7" ht="12" customHeight="1" x14ac:dyDescent="0.2">
      <c r="A227" s="38">
        <v>413</v>
      </c>
      <c r="B227" s="72">
        <v>5917</v>
      </c>
      <c r="C227" s="38" t="str">
        <f t="shared" si="4"/>
        <v>4135917</v>
      </c>
      <c r="D227" s="39">
        <v>45159</v>
      </c>
      <c r="E227" s="39">
        <v>45186</v>
      </c>
      <c r="F227" s="40">
        <f>WEEKNUM(Таблица2[[#This Row],[начало промо]])</f>
        <v>34</v>
      </c>
      <c r="G227" s="40">
        <f>WEEKNUM(Таблица2[[#This Row],[конец промо]])</f>
        <v>38</v>
      </c>
    </row>
    <row r="228" spans="1:7" ht="12" customHeight="1" x14ac:dyDescent="0.2">
      <c r="A228" s="38">
        <v>414</v>
      </c>
      <c r="B228" s="72">
        <v>5917</v>
      </c>
      <c r="C228" s="38" t="str">
        <f t="shared" si="4"/>
        <v>4145917</v>
      </c>
      <c r="D228" s="39">
        <v>45159</v>
      </c>
      <c r="E228" s="39">
        <v>45186</v>
      </c>
      <c r="F228" s="40">
        <f>WEEKNUM(Таблица2[[#This Row],[начало промо]])</f>
        <v>34</v>
      </c>
      <c r="G228" s="40">
        <f>WEEKNUM(Таблица2[[#This Row],[конец промо]])</f>
        <v>38</v>
      </c>
    </row>
    <row r="229" spans="1:7" ht="12" customHeight="1" x14ac:dyDescent="0.2">
      <c r="A229" s="38">
        <v>948</v>
      </c>
      <c r="B229" s="72">
        <v>5917</v>
      </c>
      <c r="C229" s="38" t="str">
        <f t="shared" si="4"/>
        <v>9485917</v>
      </c>
      <c r="D229" s="39">
        <v>45108</v>
      </c>
      <c r="E229" s="39">
        <v>45138</v>
      </c>
      <c r="F229" s="40">
        <f>WEEKNUM(Таблица2[[#This Row],[начало промо]])</f>
        <v>26</v>
      </c>
      <c r="G229" s="40">
        <f>WEEKNUM(Таблица2[[#This Row],[конец промо]])</f>
        <v>31</v>
      </c>
    </row>
    <row r="230" spans="1:7" ht="12" customHeight="1" x14ac:dyDescent="0.2">
      <c r="A230" s="38">
        <v>1562</v>
      </c>
      <c r="B230" s="72">
        <v>5917</v>
      </c>
      <c r="C230" s="38" t="str">
        <f t="shared" si="4"/>
        <v>15625917</v>
      </c>
      <c r="D230" s="39">
        <v>45155</v>
      </c>
      <c r="E230" s="39">
        <v>45168</v>
      </c>
      <c r="F230" s="40">
        <f>WEEKNUM(Таблица2[[#This Row],[начало промо]])</f>
        <v>33</v>
      </c>
      <c r="G230" s="40">
        <f>WEEKNUM(Таблица2[[#This Row],[конец промо]])</f>
        <v>35</v>
      </c>
    </row>
    <row r="231" spans="1:7" ht="12" customHeight="1" x14ac:dyDescent="0.2">
      <c r="A231" s="38">
        <v>2457</v>
      </c>
      <c r="B231" s="72">
        <v>5917</v>
      </c>
      <c r="C231" s="38" t="str">
        <f t="shared" si="4"/>
        <v>24575917</v>
      </c>
      <c r="D231" s="39">
        <v>45155</v>
      </c>
      <c r="E231" s="39">
        <v>45168</v>
      </c>
      <c r="F231" s="40">
        <f>WEEKNUM(Таблица2[[#This Row],[начало промо]])</f>
        <v>33</v>
      </c>
      <c r="G231" s="40">
        <f>WEEKNUM(Таблица2[[#This Row],[конец промо]])</f>
        <v>35</v>
      </c>
    </row>
    <row r="232" spans="1:7" ht="12" customHeight="1" x14ac:dyDescent="0.2">
      <c r="A232" s="38">
        <v>1560</v>
      </c>
      <c r="B232" s="72">
        <v>5917</v>
      </c>
      <c r="C232" s="38" t="str">
        <f t="shared" si="4"/>
        <v>15605917</v>
      </c>
      <c r="D232" s="39">
        <v>45155</v>
      </c>
      <c r="E232" s="39">
        <v>45168</v>
      </c>
      <c r="F232" s="40">
        <f>WEEKNUM(Таблица2[[#This Row],[начало промо]])</f>
        <v>33</v>
      </c>
      <c r="G232" s="40">
        <f>WEEKNUM(Таблица2[[#This Row],[конец промо]])</f>
        <v>35</v>
      </c>
    </row>
    <row r="233" spans="1:7" ht="12" customHeight="1" x14ac:dyDescent="0.2">
      <c r="A233" s="38">
        <v>2936</v>
      </c>
      <c r="B233" s="72">
        <v>5917</v>
      </c>
      <c r="C233" s="38" t="str">
        <f t="shared" si="4"/>
        <v>29365917</v>
      </c>
      <c r="D233" s="39">
        <v>45155</v>
      </c>
      <c r="E233" s="39">
        <v>45168</v>
      </c>
      <c r="F233" s="40">
        <f>WEEKNUM(Таблица2[[#This Row],[начало промо]])</f>
        <v>33</v>
      </c>
      <c r="G233" s="40">
        <f>WEEKNUM(Таблица2[[#This Row],[конец промо]])</f>
        <v>35</v>
      </c>
    </row>
    <row r="234" spans="1:7" ht="12" customHeight="1" x14ac:dyDescent="0.2">
      <c r="A234" s="38">
        <v>1561</v>
      </c>
      <c r="B234" s="72">
        <v>5917</v>
      </c>
      <c r="C234" s="38" t="str">
        <f t="shared" si="4"/>
        <v>15615917</v>
      </c>
      <c r="D234" s="39">
        <v>45155</v>
      </c>
      <c r="E234" s="39">
        <v>45168</v>
      </c>
      <c r="F234" s="40">
        <f>WEEKNUM(Таблица2[[#This Row],[начало промо]])</f>
        <v>33</v>
      </c>
      <c r="G234" s="40">
        <f>WEEKNUM(Таблица2[[#This Row],[конец промо]])</f>
        <v>35</v>
      </c>
    </row>
    <row r="235" spans="1:7" ht="12" customHeight="1" x14ac:dyDescent="0.2">
      <c r="A235" s="38">
        <v>1651</v>
      </c>
      <c r="B235" s="72">
        <v>5917</v>
      </c>
      <c r="C235" s="38" t="str">
        <f t="shared" si="4"/>
        <v>16515917</v>
      </c>
      <c r="D235" s="39">
        <v>45155</v>
      </c>
      <c r="E235" s="39">
        <v>45168</v>
      </c>
      <c r="F235" s="40">
        <f>WEEKNUM(Таблица2[[#This Row],[начало промо]])</f>
        <v>33</v>
      </c>
      <c r="G235" s="40">
        <f>WEEKNUM(Таблица2[[#This Row],[конец промо]])</f>
        <v>35</v>
      </c>
    </row>
    <row r="236" spans="1:7" ht="12" customHeight="1" x14ac:dyDescent="0.2">
      <c r="A236" s="38">
        <v>1654</v>
      </c>
      <c r="B236" s="72">
        <v>5917</v>
      </c>
      <c r="C236" s="38" t="str">
        <f t="shared" si="4"/>
        <v>16545917</v>
      </c>
      <c r="D236" s="39">
        <v>45155</v>
      </c>
      <c r="E236" s="39">
        <v>45168</v>
      </c>
      <c r="F236" s="40">
        <f>WEEKNUM(Таблица2[[#This Row],[начало промо]])</f>
        <v>33</v>
      </c>
      <c r="G236" s="40">
        <f>WEEKNUM(Таблица2[[#This Row],[конец промо]])</f>
        <v>35</v>
      </c>
    </row>
    <row r="237" spans="1:7" ht="12" customHeight="1" x14ac:dyDescent="0.2">
      <c r="A237" s="38">
        <v>1653</v>
      </c>
      <c r="B237" s="72">
        <v>5917</v>
      </c>
      <c r="C237" s="38" t="str">
        <f t="shared" si="4"/>
        <v>16535917</v>
      </c>
      <c r="D237" s="39">
        <v>45155</v>
      </c>
      <c r="E237" s="39">
        <v>45168</v>
      </c>
      <c r="F237" s="40">
        <f>WEEKNUM(Таблица2[[#This Row],[начало промо]])</f>
        <v>33</v>
      </c>
      <c r="G237" s="40">
        <f>WEEKNUM(Таблица2[[#This Row],[конец промо]])</f>
        <v>35</v>
      </c>
    </row>
    <row r="238" spans="1:7" ht="12" customHeight="1" x14ac:dyDescent="0.2">
      <c r="A238" s="38">
        <v>1656</v>
      </c>
      <c r="B238" s="72">
        <v>5917</v>
      </c>
      <c r="C238" s="38" t="str">
        <f t="shared" si="4"/>
        <v>16565917</v>
      </c>
      <c r="D238" s="39">
        <v>45155</v>
      </c>
      <c r="E238" s="39">
        <v>45168</v>
      </c>
      <c r="F238" s="40">
        <f>WEEKNUM(Таблица2[[#This Row],[начало промо]])</f>
        <v>33</v>
      </c>
      <c r="G238" s="40">
        <f>WEEKNUM(Таблица2[[#This Row],[конец промо]])</f>
        <v>35</v>
      </c>
    </row>
    <row r="239" spans="1:7" ht="12" customHeight="1" x14ac:dyDescent="0.2">
      <c r="A239" s="38">
        <v>2292</v>
      </c>
      <c r="B239" s="72">
        <v>5917</v>
      </c>
      <c r="C239" s="38" t="str">
        <f t="shared" si="4"/>
        <v>22925917</v>
      </c>
      <c r="D239" s="39">
        <v>45155</v>
      </c>
      <c r="E239" s="39">
        <v>45168</v>
      </c>
      <c r="F239" s="40">
        <f>WEEKNUM(Таблица2[[#This Row],[начало промо]])</f>
        <v>33</v>
      </c>
      <c r="G239" s="40">
        <f>WEEKNUM(Таблица2[[#This Row],[конец промо]])</f>
        <v>35</v>
      </c>
    </row>
    <row r="240" spans="1:7" ht="12" customHeight="1" x14ac:dyDescent="0.2">
      <c r="A240" s="38">
        <v>2216</v>
      </c>
      <c r="B240" s="72">
        <v>5917</v>
      </c>
      <c r="C240" s="38" t="str">
        <f t="shared" si="4"/>
        <v>22165917</v>
      </c>
      <c r="D240" s="39">
        <v>45155</v>
      </c>
      <c r="E240" s="39">
        <v>45168</v>
      </c>
      <c r="F240" s="40">
        <f>WEEKNUM(Таблица2[[#This Row],[начало промо]])</f>
        <v>33</v>
      </c>
      <c r="G240" s="40">
        <f>WEEKNUM(Таблица2[[#This Row],[конец промо]])</f>
        <v>35</v>
      </c>
    </row>
    <row r="241" spans="1:7" ht="12" customHeight="1" x14ac:dyDescent="0.2">
      <c r="A241" s="38">
        <v>1176</v>
      </c>
      <c r="B241" s="72">
        <v>5917</v>
      </c>
      <c r="C241" s="38" t="str">
        <f t="shared" si="4"/>
        <v>11765917</v>
      </c>
      <c r="D241" s="39">
        <v>45128</v>
      </c>
      <c r="E241" s="39">
        <v>45138</v>
      </c>
      <c r="F241" s="40">
        <f>WEEKNUM(Таблица2[[#This Row],[начало промо]])</f>
        <v>29</v>
      </c>
      <c r="G241" s="40">
        <f>WEEKNUM(Таблица2[[#This Row],[конец промо]])</f>
        <v>31</v>
      </c>
    </row>
    <row r="242" spans="1:7" ht="12" customHeight="1" x14ac:dyDescent="0.2">
      <c r="A242" s="38">
        <v>1176</v>
      </c>
      <c r="B242" s="72">
        <v>5917</v>
      </c>
      <c r="C242" s="38" t="str">
        <f t="shared" si="4"/>
        <v>11765917</v>
      </c>
      <c r="D242" s="39">
        <v>45139</v>
      </c>
      <c r="E242" s="39">
        <v>45169</v>
      </c>
      <c r="F242" s="40">
        <f>WEEKNUM(Таблица2[[#This Row],[начало промо]])</f>
        <v>31</v>
      </c>
      <c r="G242" s="40">
        <f>WEEKNUM(Таблица2[[#This Row],[конец промо]])</f>
        <v>35</v>
      </c>
    </row>
    <row r="243" spans="1:7" ht="12" customHeight="1" x14ac:dyDescent="0.2">
      <c r="A243" s="38">
        <v>1176</v>
      </c>
      <c r="B243" s="72">
        <v>5917</v>
      </c>
      <c r="C243" s="38" t="str">
        <f t="shared" si="4"/>
        <v>11765917</v>
      </c>
      <c r="D243" s="39">
        <v>45170</v>
      </c>
      <c r="E243" s="39">
        <v>45220</v>
      </c>
      <c r="F243" s="40">
        <f>WEEKNUM(Таблица2[[#This Row],[начало промо]])</f>
        <v>35</v>
      </c>
      <c r="G243" s="40">
        <f>WEEKNUM(Таблица2[[#This Row],[конец промо]])</f>
        <v>42</v>
      </c>
    </row>
    <row r="244" spans="1:7" ht="12" customHeight="1" x14ac:dyDescent="0.2">
      <c r="A244" s="38">
        <v>948</v>
      </c>
      <c r="B244" s="72">
        <v>5917</v>
      </c>
      <c r="C244" s="38" t="str">
        <f t="shared" si="4"/>
        <v>9485917</v>
      </c>
      <c r="D244" s="39">
        <v>45139</v>
      </c>
      <c r="E244" s="39">
        <v>45169</v>
      </c>
      <c r="F244" s="40">
        <f>WEEKNUM(Таблица2[[#This Row],[начало промо]])</f>
        <v>31</v>
      </c>
      <c r="G244" s="40">
        <f>WEEKNUM(Таблица2[[#This Row],[конец промо]])</f>
        <v>35</v>
      </c>
    </row>
    <row r="245" spans="1:7" ht="12" customHeight="1" x14ac:dyDescent="0.2">
      <c r="A245" s="38">
        <v>2228</v>
      </c>
      <c r="B245" s="72">
        <v>5917</v>
      </c>
      <c r="C245" s="38" t="str">
        <f t="shared" si="4"/>
        <v>22285917</v>
      </c>
      <c r="D245" s="39">
        <v>45119</v>
      </c>
      <c r="E245" s="39">
        <v>45138</v>
      </c>
      <c r="F245" s="40">
        <f>WEEKNUM(Таблица2[[#This Row],[начало промо]])</f>
        <v>28</v>
      </c>
      <c r="G245" s="40">
        <f>WEEKNUM(Таблица2[[#This Row],[конец промо]])</f>
        <v>31</v>
      </c>
    </row>
    <row r="246" spans="1:7" ht="12" customHeight="1" x14ac:dyDescent="0.2">
      <c r="A246" s="38">
        <v>2227</v>
      </c>
      <c r="B246" s="72">
        <v>5917</v>
      </c>
      <c r="C246" s="38" t="str">
        <f t="shared" si="4"/>
        <v>22275917</v>
      </c>
      <c r="D246" s="39">
        <v>45119</v>
      </c>
      <c r="E246" s="39">
        <v>45138</v>
      </c>
      <c r="F246" s="40">
        <f>WEEKNUM(Таблица2[[#This Row],[начало промо]])</f>
        <v>28</v>
      </c>
      <c r="G246" s="40">
        <f>WEEKNUM(Таблица2[[#This Row],[конец промо]])</f>
        <v>31</v>
      </c>
    </row>
    <row r="247" spans="1:7" ht="12" customHeight="1" x14ac:dyDescent="0.2">
      <c r="A247" s="38">
        <v>2292</v>
      </c>
      <c r="B247" s="72">
        <v>5917</v>
      </c>
      <c r="C247" s="38" t="str">
        <f t="shared" si="4"/>
        <v>22925917</v>
      </c>
      <c r="D247" s="39">
        <v>45119</v>
      </c>
      <c r="E247" s="39">
        <v>45138</v>
      </c>
      <c r="F247" s="40">
        <f>WEEKNUM(Таблица2[[#This Row],[начало промо]])</f>
        <v>28</v>
      </c>
      <c r="G247" s="40">
        <f>WEEKNUM(Таблица2[[#This Row],[конец промо]])</f>
        <v>31</v>
      </c>
    </row>
    <row r="248" spans="1:7" ht="12" customHeight="1" x14ac:dyDescent="0.2">
      <c r="A248" s="38">
        <v>2216</v>
      </c>
      <c r="B248" s="72">
        <v>5917</v>
      </c>
      <c r="C248" s="38" t="str">
        <f t="shared" si="4"/>
        <v>22165917</v>
      </c>
      <c r="D248" s="39">
        <v>45119</v>
      </c>
      <c r="E248" s="39">
        <v>45138</v>
      </c>
      <c r="F248" s="40">
        <f>WEEKNUM(Таблица2[[#This Row],[начало промо]])</f>
        <v>28</v>
      </c>
      <c r="G248" s="40">
        <f>WEEKNUM(Таблица2[[#This Row],[конец промо]])</f>
        <v>31</v>
      </c>
    </row>
    <row r="249" spans="1:7" ht="12" customHeight="1" x14ac:dyDescent="0.2">
      <c r="A249" s="38">
        <v>2228</v>
      </c>
      <c r="B249" s="72">
        <v>5917</v>
      </c>
      <c r="C249" s="38" t="str">
        <f t="shared" si="4"/>
        <v>22285917</v>
      </c>
      <c r="D249" s="39">
        <v>45139</v>
      </c>
      <c r="E249" s="39">
        <v>45169</v>
      </c>
      <c r="F249" s="40">
        <f>WEEKNUM(Таблица2[[#This Row],[начало промо]])</f>
        <v>31</v>
      </c>
      <c r="G249" s="40">
        <f>WEEKNUM(Таблица2[[#This Row],[конец промо]])</f>
        <v>35</v>
      </c>
    </row>
    <row r="250" spans="1:7" ht="12" customHeight="1" x14ac:dyDescent="0.2">
      <c r="A250" s="38">
        <v>2227</v>
      </c>
      <c r="B250" s="72">
        <v>5917</v>
      </c>
      <c r="C250" s="38" t="str">
        <f t="shared" si="4"/>
        <v>22275917</v>
      </c>
      <c r="D250" s="39">
        <v>45139</v>
      </c>
      <c r="E250" s="39">
        <v>45169</v>
      </c>
      <c r="F250" s="40">
        <f>WEEKNUM(Таблица2[[#This Row],[начало промо]])</f>
        <v>31</v>
      </c>
      <c r="G250" s="40">
        <f>WEEKNUM(Таблица2[[#This Row],[конец промо]])</f>
        <v>35</v>
      </c>
    </row>
    <row r="251" spans="1:7" ht="12" customHeight="1" x14ac:dyDescent="0.2">
      <c r="A251" s="38">
        <v>2292</v>
      </c>
      <c r="B251" s="72">
        <v>5917</v>
      </c>
      <c r="C251" s="38" t="str">
        <f t="shared" si="4"/>
        <v>22925917</v>
      </c>
      <c r="D251" s="39">
        <v>45139</v>
      </c>
      <c r="E251" s="39">
        <v>45169</v>
      </c>
      <c r="F251" s="40">
        <f>WEEKNUM(Таблица2[[#This Row],[начало промо]])</f>
        <v>31</v>
      </c>
      <c r="G251" s="40">
        <f>WEEKNUM(Таблица2[[#This Row],[конец промо]])</f>
        <v>35</v>
      </c>
    </row>
    <row r="252" spans="1:7" ht="12" customHeight="1" x14ac:dyDescent="0.2">
      <c r="A252" s="38">
        <v>2216</v>
      </c>
      <c r="B252" s="72">
        <v>5917</v>
      </c>
      <c r="C252" s="38" t="str">
        <f t="shared" si="4"/>
        <v>22165917</v>
      </c>
      <c r="D252" s="39">
        <v>45139</v>
      </c>
      <c r="E252" s="39">
        <v>45169</v>
      </c>
      <c r="F252" s="40">
        <f>WEEKNUM(Таблица2[[#This Row],[начало промо]])</f>
        <v>31</v>
      </c>
      <c r="G252" s="40">
        <f>WEEKNUM(Таблица2[[#This Row],[конец промо]])</f>
        <v>35</v>
      </c>
    </row>
    <row r="253" spans="1:7" ht="12" customHeight="1" x14ac:dyDescent="0.2">
      <c r="A253" s="38">
        <v>2228</v>
      </c>
      <c r="B253" s="72">
        <v>5917</v>
      </c>
      <c r="C253" s="38" t="str">
        <f t="shared" si="4"/>
        <v>22285917</v>
      </c>
      <c r="D253" s="39">
        <v>45170</v>
      </c>
      <c r="E253" s="39">
        <v>45199</v>
      </c>
      <c r="F253" s="40">
        <f>WEEKNUM(Таблица2[[#This Row],[начало промо]])</f>
        <v>35</v>
      </c>
      <c r="G253" s="40">
        <f>WEEKNUM(Таблица2[[#This Row],[конец промо]])</f>
        <v>39</v>
      </c>
    </row>
    <row r="254" spans="1:7" ht="12" customHeight="1" x14ac:dyDescent="0.2">
      <c r="A254" s="38">
        <v>2227</v>
      </c>
      <c r="B254" s="72">
        <v>5917</v>
      </c>
      <c r="C254" s="38" t="str">
        <f t="shared" si="4"/>
        <v>22275917</v>
      </c>
      <c r="D254" s="39">
        <v>45170</v>
      </c>
      <c r="E254" s="39">
        <v>45199</v>
      </c>
      <c r="F254" s="40">
        <f>WEEKNUM(Таблица2[[#This Row],[начало промо]])</f>
        <v>35</v>
      </c>
      <c r="G254" s="40">
        <f>WEEKNUM(Таблица2[[#This Row],[конец промо]])</f>
        <v>39</v>
      </c>
    </row>
    <row r="255" spans="1:7" ht="12" customHeight="1" x14ac:dyDescent="0.2">
      <c r="A255" s="38">
        <v>2292</v>
      </c>
      <c r="B255" s="72">
        <v>5917</v>
      </c>
      <c r="C255" s="38" t="str">
        <f t="shared" si="4"/>
        <v>22925917</v>
      </c>
      <c r="D255" s="39">
        <v>45170</v>
      </c>
      <c r="E255" s="39">
        <v>45199</v>
      </c>
      <c r="F255" s="40">
        <f>WEEKNUM(Таблица2[[#This Row],[начало промо]])</f>
        <v>35</v>
      </c>
      <c r="G255" s="40">
        <f>WEEKNUM(Таблица2[[#This Row],[конец промо]])</f>
        <v>39</v>
      </c>
    </row>
    <row r="256" spans="1:7" ht="12" customHeight="1" x14ac:dyDescent="0.2">
      <c r="A256" s="38">
        <v>2216</v>
      </c>
      <c r="B256" s="72">
        <v>5917</v>
      </c>
      <c r="C256" s="38" t="str">
        <f t="shared" si="4"/>
        <v>22165917</v>
      </c>
      <c r="D256" s="39">
        <v>45170</v>
      </c>
      <c r="E256" s="39">
        <v>45199</v>
      </c>
      <c r="F256" s="40">
        <f>WEEKNUM(Таблица2[[#This Row],[начало промо]])</f>
        <v>35</v>
      </c>
      <c r="G256" s="40">
        <f>WEEKNUM(Таблица2[[#This Row],[конец промо]])</f>
        <v>39</v>
      </c>
    </row>
    <row r="257" spans="1:7" ht="12" customHeight="1" x14ac:dyDescent="0.2">
      <c r="A257" s="38">
        <v>948</v>
      </c>
      <c r="B257" s="72">
        <v>5917</v>
      </c>
      <c r="C257" s="38" t="str">
        <f t="shared" si="4"/>
        <v>9485917</v>
      </c>
      <c r="D257" s="39">
        <v>45170</v>
      </c>
      <c r="E257" s="39">
        <v>45199</v>
      </c>
      <c r="F257" s="40">
        <f>WEEKNUM(Таблица2[[#This Row],[начало промо]])</f>
        <v>35</v>
      </c>
      <c r="G257" s="40">
        <f>WEEKNUM(Таблица2[[#This Row],[конец промо]])</f>
        <v>39</v>
      </c>
    </row>
    <row r="258" spans="1:7" ht="12" customHeight="1" x14ac:dyDescent="0.2">
      <c r="A258" s="38">
        <v>2228</v>
      </c>
      <c r="B258" s="72">
        <v>5917</v>
      </c>
      <c r="C258" s="38" t="str">
        <f t="shared" si="4"/>
        <v>22285917</v>
      </c>
      <c r="D258" s="39">
        <v>45200</v>
      </c>
      <c r="E258" s="39">
        <v>45218</v>
      </c>
      <c r="F258" s="40">
        <f>WEEKNUM(Таблица2[[#This Row],[начало промо]])</f>
        <v>40</v>
      </c>
      <c r="G258" s="40">
        <f>WEEKNUM(Таблица2[[#This Row],[конец промо]])</f>
        <v>42</v>
      </c>
    </row>
    <row r="259" spans="1:7" ht="12" customHeight="1" x14ac:dyDescent="0.2">
      <c r="A259" s="38">
        <v>2227</v>
      </c>
      <c r="B259" s="72">
        <v>5917</v>
      </c>
      <c r="C259" s="38" t="str">
        <f t="shared" ref="C259:C322" si="5">CONCATENATE(A259,B259)</f>
        <v>22275917</v>
      </c>
      <c r="D259" s="39">
        <v>45200</v>
      </c>
      <c r="E259" s="39">
        <v>45218</v>
      </c>
      <c r="F259" s="40">
        <f>WEEKNUM(Таблица2[[#This Row],[начало промо]])</f>
        <v>40</v>
      </c>
      <c r="G259" s="40">
        <f>WEEKNUM(Таблица2[[#This Row],[конец промо]])</f>
        <v>42</v>
      </c>
    </row>
    <row r="260" spans="1:7" ht="12" customHeight="1" x14ac:dyDescent="0.2">
      <c r="A260" s="38">
        <v>2292</v>
      </c>
      <c r="B260" s="72">
        <v>5917</v>
      </c>
      <c r="C260" s="38" t="str">
        <f t="shared" si="5"/>
        <v>22925917</v>
      </c>
      <c r="D260" s="39">
        <v>45200</v>
      </c>
      <c r="E260" s="39">
        <v>45218</v>
      </c>
      <c r="F260" s="40">
        <f>WEEKNUM(Таблица2[[#This Row],[начало промо]])</f>
        <v>40</v>
      </c>
      <c r="G260" s="40">
        <f>WEEKNUM(Таблица2[[#This Row],[конец промо]])</f>
        <v>42</v>
      </c>
    </row>
    <row r="261" spans="1:7" ht="12" customHeight="1" x14ac:dyDescent="0.2">
      <c r="A261" s="38">
        <v>2216</v>
      </c>
      <c r="B261" s="72">
        <v>5917</v>
      </c>
      <c r="C261" s="38" t="str">
        <f t="shared" si="5"/>
        <v>22165917</v>
      </c>
      <c r="D261" s="39">
        <v>45200</v>
      </c>
      <c r="E261" s="39">
        <v>45218</v>
      </c>
      <c r="F261" s="40">
        <f>WEEKNUM(Таблица2[[#This Row],[начало промо]])</f>
        <v>40</v>
      </c>
      <c r="G261" s="40">
        <f>WEEKNUM(Таблица2[[#This Row],[конец промо]])</f>
        <v>42</v>
      </c>
    </row>
    <row r="262" spans="1:7" ht="12" customHeight="1" x14ac:dyDescent="0.2">
      <c r="A262" s="38">
        <v>411</v>
      </c>
      <c r="B262" s="72">
        <v>5917</v>
      </c>
      <c r="C262" s="38" t="str">
        <f t="shared" si="5"/>
        <v>4115917</v>
      </c>
      <c r="D262" s="39">
        <v>45117</v>
      </c>
      <c r="E262" s="39">
        <v>45148</v>
      </c>
      <c r="F262" s="40">
        <f>WEEKNUM(Таблица2[[#This Row],[начало промо]])</f>
        <v>28</v>
      </c>
      <c r="G262" s="40">
        <f>WEEKNUM(Таблица2[[#This Row],[конец промо]])</f>
        <v>32</v>
      </c>
    </row>
    <row r="263" spans="1:7" ht="12" customHeight="1" x14ac:dyDescent="0.2">
      <c r="A263" s="38">
        <v>412</v>
      </c>
      <c r="B263" s="72">
        <v>5917</v>
      </c>
      <c r="C263" s="38" t="str">
        <f t="shared" si="5"/>
        <v>4125917</v>
      </c>
      <c r="D263" s="39">
        <v>45117</v>
      </c>
      <c r="E263" s="39">
        <v>45148</v>
      </c>
      <c r="F263" s="40">
        <f>WEEKNUM(Таблица2[[#This Row],[начало промо]])</f>
        <v>28</v>
      </c>
      <c r="G263" s="40">
        <f>WEEKNUM(Таблица2[[#This Row],[конец промо]])</f>
        <v>32</v>
      </c>
    </row>
    <row r="264" spans="1:7" ht="12" customHeight="1" x14ac:dyDescent="0.2">
      <c r="A264" s="38">
        <v>413</v>
      </c>
      <c r="B264" s="72">
        <v>5917</v>
      </c>
      <c r="C264" s="38" t="str">
        <f t="shared" si="5"/>
        <v>4135917</v>
      </c>
      <c r="D264" s="39">
        <v>45117</v>
      </c>
      <c r="E264" s="39">
        <v>45148</v>
      </c>
      <c r="F264" s="40">
        <f>WEEKNUM(Таблица2[[#This Row],[начало промо]])</f>
        <v>28</v>
      </c>
      <c r="G264" s="40">
        <f>WEEKNUM(Таблица2[[#This Row],[конец промо]])</f>
        <v>32</v>
      </c>
    </row>
    <row r="265" spans="1:7" ht="12" customHeight="1" x14ac:dyDescent="0.2">
      <c r="A265" s="38">
        <v>941</v>
      </c>
      <c r="B265" s="72">
        <v>5917</v>
      </c>
      <c r="C265" s="38" t="str">
        <f t="shared" si="5"/>
        <v>9415917</v>
      </c>
      <c r="D265" s="39">
        <v>45117</v>
      </c>
      <c r="E265" s="39">
        <v>45169</v>
      </c>
      <c r="F265" s="40">
        <f>WEEKNUM(Таблица2[[#This Row],[начало промо]])</f>
        <v>28</v>
      </c>
      <c r="G265" s="40">
        <f>WEEKNUM(Таблица2[[#This Row],[конец промо]])</f>
        <v>35</v>
      </c>
    </row>
    <row r="266" spans="1:7" ht="12" customHeight="1" x14ac:dyDescent="0.2">
      <c r="A266" s="46">
        <v>941</v>
      </c>
      <c r="B266" s="73">
        <v>5917</v>
      </c>
      <c r="C266" s="38" t="str">
        <f t="shared" si="5"/>
        <v>9415917</v>
      </c>
      <c r="D266" s="47">
        <v>45170</v>
      </c>
      <c r="E266" s="47">
        <v>45209</v>
      </c>
      <c r="F266" s="40">
        <f>WEEKNUM(Таблица2[[#This Row],[начало промо]])</f>
        <v>35</v>
      </c>
      <c r="G266" s="40">
        <f>WEEKNUM(Таблица2[[#This Row],[конец промо]])</f>
        <v>41</v>
      </c>
    </row>
    <row r="267" spans="1:7" ht="12" customHeight="1" x14ac:dyDescent="0.2">
      <c r="A267" s="38">
        <v>2935</v>
      </c>
      <c r="B267" s="72">
        <v>5917</v>
      </c>
      <c r="C267" s="38" t="str">
        <f t="shared" si="5"/>
        <v>29355917</v>
      </c>
      <c r="D267" s="39">
        <v>45169</v>
      </c>
      <c r="E267" s="39">
        <v>45182</v>
      </c>
      <c r="F267" s="40">
        <f>WEEKNUM(Таблица2[[#This Row],[начало промо]])</f>
        <v>35</v>
      </c>
      <c r="G267" s="40">
        <f>WEEKNUM(Таблица2[[#This Row],[конец промо]])</f>
        <v>37</v>
      </c>
    </row>
    <row r="268" spans="1:7" ht="12" customHeight="1" x14ac:dyDescent="0.2">
      <c r="A268" s="38">
        <v>1548</v>
      </c>
      <c r="B268" s="72">
        <v>5917</v>
      </c>
      <c r="C268" s="38" t="str">
        <f t="shared" si="5"/>
        <v>15485917</v>
      </c>
      <c r="D268" s="39">
        <v>45169</v>
      </c>
      <c r="E268" s="39">
        <v>45182</v>
      </c>
      <c r="F268" s="40">
        <f>WEEKNUM(Таблица2[[#This Row],[начало промо]])</f>
        <v>35</v>
      </c>
      <c r="G268" s="40">
        <f>WEEKNUM(Таблица2[[#This Row],[конец промо]])</f>
        <v>37</v>
      </c>
    </row>
    <row r="269" spans="1:7" ht="12" customHeight="1" x14ac:dyDescent="0.2">
      <c r="A269" s="38">
        <v>1549</v>
      </c>
      <c r="B269" s="72">
        <v>5917</v>
      </c>
      <c r="C269" s="38" t="str">
        <f t="shared" si="5"/>
        <v>15495917</v>
      </c>
      <c r="D269" s="39">
        <v>45169</v>
      </c>
      <c r="E269" s="39">
        <v>45182</v>
      </c>
      <c r="F269" s="40">
        <f>WEEKNUM(Таблица2[[#This Row],[начало промо]])</f>
        <v>35</v>
      </c>
      <c r="G269" s="40">
        <f>WEEKNUM(Таблица2[[#This Row],[конец промо]])</f>
        <v>37</v>
      </c>
    </row>
    <row r="270" spans="1:7" ht="12" customHeight="1" x14ac:dyDescent="0.2">
      <c r="A270" s="38">
        <v>1550</v>
      </c>
      <c r="B270" s="72">
        <v>5917</v>
      </c>
      <c r="C270" s="38" t="str">
        <f t="shared" si="5"/>
        <v>15505917</v>
      </c>
      <c r="D270" s="39">
        <v>45169</v>
      </c>
      <c r="E270" s="39">
        <v>45182</v>
      </c>
      <c r="F270" s="40">
        <f>WEEKNUM(Таблица2[[#This Row],[начало промо]])</f>
        <v>35</v>
      </c>
      <c r="G270" s="40">
        <f>WEEKNUM(Таблица2[[#This Row],[конец промо]])</f>
        <v>37</v>
      </c>
    </row>
    <row r="271" spans="1:7" ht="12" customHeight="1" x14ac:dyDescent="0.2">
      <c r="A271" s="38">
        <v>1551</v>
      </c>
      <c r="B271" s="72">
        <v>5917</v>
      </c>
      <c r="C271" s="38" t="str">
        <f t="shared" si="5"/>
        <v>15515917</v>
      </c>
      <c r="D271" s="39">
        <v>45169</v>
      </c>
      <c r="E271" s="39">
        <v>45182</v>
      </c>
      <c r="F271" s="40">
        <f>WEEKNUM(Таблица2[[#This Row],[начало промо]])</f>
        <v>35</v>
      </c>
      <c r="G271" s="40">
        <f>WEEKNUM(Таблица2[[#This Row],[конец промо]])</f>
        <v>37</v>
      </c>
    </row>
    <row r="272" spans="1:7" ht="12" customHeight="1" x14ac:dyDescent="0.2">
      <c r="A272" s="38">
        <v>2234</v>
      </c>
      <c r="B272" s="72">
        <v>5917</v>
      </c>
      <c r="C272" s="38" t="str">
        <f t="shared" si="5"/>
        <v>22345917</v>
      </c>
      <c r="D272" s="39">
        <v>45149</v>
      </c>
      <c r="E272" s="39">
        <v>45180</v>
      </c>
      <c r="F272" s="40">
        <f>WEEKNUM(Таблица2[[#This Row],[начало промо]])</f>
        <v>32</v>
      </c>
      <c r="G272" s="40">
        <f>WEEKNUM(Таблица2[[#This Row],[конец промо]])</f>
        <v>37</v>
      </c>
    </row>
    <row r="273" spans="1:7" ht="12" customHeight="1" x14ac:dyDescent="0.2">
      <c r="A273" s="38">
        <v>2234</v>
      </c>
      <c r="B273" s="72">
        <v>5917</v>
      </c>
      <c r="C273" s="38" t="str">
        <f t="shared" si="5"/>
        <v>22345917</v>
      </c>
      <c r="D273" s="39">
        <v>45181</v>
      </c>
      <c r="E273" s="39">
        <v>45209</v>
      </c>
      <c r="F273" s="40">
        <f>WEEKNUM(Таблица2[[#This Row],[начало промо]])</f>
        <v>37</v>
      </c>
      <c r="G273" s="40">
        <f>WEEKNUM(Таблица2[[#This Row],[конец промо]])</f>
        <v>41</v>
      </c>
    </row>
    <row r="274" spans="1:7" ht="12" customHeight="1" x14ac:dyDescent="0.2">
      <c r="A274" s="38">
        <v>2233</v>
      </c>
      <c r="B274" s="72">
        <v>5917</v>
      </c>
      <c r="C274" s="38" t="str">
        <f t="shared" si="5"/>
        <v>22335917</v>
      </c>
      <c r="D274" s="39">
        <v>45181</v>
      </c>
      <c r="E274" s="39">
        <v>45209</v>
      </c>
      <c r="F274" s="40">
        <f>WEEKNUM(Таблица2[[#This Row],[начало промо]])</f>
        <v>37</v>
      </c>
      <c r="G274" s="40">
        <f>WEEKNUM(Таблица2[[#This Row],[конец промо]])</f>
        <v>41</v>
      </c>
    </row>
    <row r="275" spans="1:7" ht="12" customHeight="1" x14ac:dyDescent="0.2">
      <c r="A275" s="38">
        <v>2233</v>
      </c>
      <c r="B275" s="72">
        <v>5917</v>
      </c>
      <c r="C275" s="38" t="str">
        <f t="shared" si="5"/>
        <v>22335917</v>
      </c>
      <c r="D275" s="39">
        <v>45210</v>
      </c>
      <c r="E275" s="39">
        <v>45247</v>
      </c>
      <c r="F275" s="40">
        <f>WEEKNUM(Таблица2[[#This Row],[начало промо]])</f>
        <v>41</v>
      </c>
      <c r="G275" s="40">
        <f>WEEKNUM(Таблица2[[#This Row],[конец промо]])</f>
        <v>46</v>
      </c>
    </row>
    <row r="276" spans="1:7" ht="12" customHeight="1" x14ac:dyDescent="0.2">
      <c r="A276" s="38">
        <v>2234</v>
      </c>
      <c r="B276" s="72">
        <v>5917</v>
      </c>
      <c r="C276" s="38" t="str">
        <f t="shared" si="5"/>
        <v>22345917</v>
      </c>
      <c r="D276" s="39">
        <v>45210</v>
      </c>
      <c r="E276" s="39">
        <v>45247</v>
      </c>
      <c r="F276" s="40">
        <f>WEEKNUM(Таблица2[[#This Row],[начало промо]])</f>
        <v>41</v>
      </c>
      <c r="G276" s="40">
        <f>WEEKNUM(Таблица2[[#This Row],[конец промо]])</f>
        <v>46</v>
      </c>
    </row>
    <row r="277" spans="1:7" ht="12" customHeight="1" x14ac:dyDescent="0.2">
      <c r="A277" s="38">
        <v>2364</v>
      </c>
      <c r="B277" s="72">
        <v>5917</v>
      </c>
      <c r="C277" s="38" t="str">
        <f t="shared" si="5"/>
        <v>23645917</v>
      </c>
      <c r="D277" s="39">
        <v>45210</v>
      </c>
      <c r="E277" s="39">
        <v>45247</v>
      </c>
      <c r="F277" s="40">
        <f>WEEKNUM(Таблица2[[#This Row],[начало промо]])</f>
        <v>41</v>
      </c>
      <c r="G277" s="40">
        <f>WEEKNUM(Таблица2[[#This Row],[конец промо]])</f>
        <v>46</v>
      </c>
    </row>
    <row r="278" spans="1:7" ht="12" customHeight="1" x14ac:dyDescent="0.2">
      <c r="A278" s="38">
        <v>488</v>
      </c>
      <c r="B278" s="72">
        <v>5917</v>
      </c>
      <c r="C278" s="38" t="str">
        <f t="shared" si="5"/>
        <v>4885917</v>
      </c>
      <c r="D278" s="39">
        <v>45128</v>
      </c>
      <c r="E278" s="39">
        <v>45159</v>
      </c>
      <c r="F278" s="40">
        <f>WEEKNUM(Таблица2[[#This Row],[начало промо]])</f>
        <v>29</v>
      </c>
      <c r="G278" s="40">
        <f>WEEKNUM(Таблица2[[#This Row],[конец промо]])</f>
        <v>34</v>
      </c>
    </row>
    <row r="279" spans="1:7" ht="12" customHeight="1" x14ac:dyDescent="0.2">
      <c r="A279" s="38">
        <v>2234</v>
      </c>
      <c r="B279" s="72">
        <v>5917</v>
      </c>
      <c r="C279" s="38" t="str">
        <f t="shared" si="5"/>
        <v>22345917</v>
      </c>
      <c r="D279" s="39">
        <v>45117</v>
      </c>
      <c r="E279" s="39">
        <v>45148</v>
      </c>
      <c r="F279" s="40">
        <f>WEEKNUM(Таблица2[[#This Row],[начало промо]])</f>
        <v>28</v>
      </c>
      <c r="G279" s="40">
        <f>WEEKNUM(Таблица2[[#This Row],[конец промо]])</f>
        <v>32</v>
      </c>
    </row>
    <row r="280" spans="1:7" ht="12" customHeight="1" x14ac:dyDescent="0.2">
      <c r="A280" s="38">
        <v>2364</v>
      </c>
      <c r="B280" s="72">
        <v>5917</v>
      </c>
      <c r="C280" s="38" t="str">
        <f t="shared" si="5"/>
        <v>23645917</v>
      </c>
      <c r="D280" s="39">
        <v>45117</v>
      </c>
      <c r="E280" s="39">
        <v>45148</v>
      </c>
      <c r="F280" s="40">
        <f>WEEKNUM(Таблица2[[#This Row],[начало промо]])</f>
        <v>28</v>
      </c>
      <c r="G280" s="40">
        <f>WEEKNUM(Таблица2[[#This Row],[конец промо]])</f>
        <v>32</v>
      </c>
    </row>
    <row r="281" spans="1:7" ht="12" customHeight="1" x14ac:dyDescent="0.2">
      <c r="A281" s="38">
        <v>2364</v>
      </c>
      <c r="B281" s="72">
        <v>5917</v>
      </c>
      <c r="C281" s="38" t="str">
        <f t="shared" si="5"/>
        <v>23645917</v>
      </c>
      <c r="D281" s="39">
        <v>45149</v>
      </c>
      <c r="E281" s="39">
        <v>45180</v>
      </c>
      <c r="F281" s="40">
        <f>WEEKNUM(Таблица2[[#This Row],[начало промо]])</f>
        <v>32</v>
      </c>
      <c r="G281" s="40">
        <f>WEEKNUM(Таблица2[[#This Row],[конец промо]])</f>
        <v>37</v>
      </c>
    </row>
    <row r="282" spans="1:7" ht="12" customHeight="1" x14ac:dyDescent="0.2">
      <c r="A282" s="38">
        <v>2364</v>
      </c>
      <c r="B282" s="72">
        <v>5917</v>
      </c>
      <c r="C282" s="38" t="str">
        <f t="shared" si="5"/>
        <v>23645917</v>
      </c>
      <c r="D282" s="39">
        <v>45181</v>
      </c>
      <c r="E282" s="39">
        <v>45209</v>
      </c>
      <c r="F282" s="40">
        <f>WEEKNUM(Таблица2[[#This Row],[начало промо]])</f>
        <v>37</v>
      </c>
      <c r="G282" s="40">
        <f>WEEKNUM(Таблица2[[#This Row],[конец промо]])</f>
        <v>41</v>
      </c>
    </row>
    <row r="283" spans="1:7" ht="12" customHeight="1" x14ac:dyDescent="0.2">
      <c r="A283" s="46">
        <v>2233</v>
      </c>
      <c r="B283" s="73">
        <v>5917</v>
      </c>
      <c r="C283" s="38" t="str">
        <f t="shared" si="5"/>
        <v>22335917</v>
      </c>
      <c r="D283" s="47">
        <v>45117</v>
      </c>
      <c r="E283" s="47">
        <v>45148</v>
      </c>
      <c r="F283" s="40">
        <f>WEEKNUM(Таблица2[[#This Row],[начало промо]])</f>
        <v>28</v>
      </c>
      <c r="G283" s="40">
        <f>WEEKNUM(Таблица2[[#This Row],[конец промо]])</f>
        <v>32</v>
      </c>
    </row>
    <row r="284" spans="1:7" ht="12" customHeight="1" x14ac:dyDescent="0.2">
      <c r="A284" s="38">
        <v>2233</v>
      </c>
      <c r="B284" s="72">
        <v>5917</v>
      </c>
      <c r="C284" s="38" t="str">
        <f t="shared" si="5"/>
        <v>22335917</v>
      </c>
      <c r="D284" s="39">
        <v>45149</v>
      </c>
      <c r="E284" s="39">
        <v>45180</v>
      </c>
      <c r="F284" s="40">
        <f>WEEKNUM(Таблица2[[#This Row],[начало промо]])</f>
        <v>32</v>
      </c>
      <c r="G284" s="40">
        <f>WEEKNUM(Таблица2[[#This Row],[конец промо]])</f>
        <v>37</v>
      </c>
    </row>
    <row r="285" spans="1:7" ht="12" customHeight="1" x14ac:dyDescent="0.2">
      <c r="A285" s="38">
        <v>1192</v>
      </c>
      <c r="B285" s="72">
        <v>5917</v>
      </c>
      <c r="C285" s="38" t="str">
        <f t="shared" si="5"/>
        <v>11925917</v>
      </c>
      <c r="D285" s="39">
        <v>45174</v>
      </c>
      <c r="E285" s="39">
        <v>45202</v>
      </c>
      <c r="F285" s="40">
        <f>WEEKNUM(Таблица2[[#This Row],[начало промо]])</f>
        <v>36</v>
      </c>
      <c r="G285" s="40">
        <f>WEEKNUM(Таблица2[[#This Row],[конец промо]])</f>
        <v>40</v>
      </c>
    </row>
    <row r="286" spans="1:7" ht="12" customHeight="1" x14ac:dyDescent="0.2">
      <c r="A286" s="38">
        <v>941</v>
      </c>
      <c r="B286" s="72">
        <v>5917</v>
      </c>
      <c r="C286" s="38" t="str">
        <f t="shared" si="5"/>
        <v>9415917</v>
      </c>
      <c r="D286" s="39">
        <v>45174</v>
      </c>
      <c r="E286" s="39">
        <v>45202</v>
      </c>
      <c r="F286" s="40">
        <f>WEEKNUM(Таблица2[[#This Row],[начало промо]])</f>
        <v>36</v>
      </c>
      <c r="G286" s="40">
        <f>WEEKNUM(Таблица2[[#This Row],[конец промо]])</f>
        <v>40</v>
      </c>
    </row>
    <row r="287" spans="1:7" ht="12" customHeight="1" x14ac:dyDescent="0.2">
      <c r="A287" s="38">
        <v>955</v>
      </c>
      <c r="B287" s="72">
        <v>5917</v>
      </c>
      <c r="C287" s="38" t="str">
        <f t="shared" si="5"/>
        <v>9555917</v>
      </c>
      <c r="D287" s="39">
        <v>45174</v>
      </c>
      <c r="E287" s="39">
        <v>45202</v>
      </c>
      <c r="F287" s="40">
        <f>WEEKNUM(Таблица2[[#This Row],[начало промо]])</f>
        <v>36</v>
      </c>
      <c r="G287" s="40">
        <f>WEEKNUM(Таблица2[[#This Row],[конец промо]])</f>
        <v>40</v>
      </c>
    </row>
    <row r="288" spans="1:7" ht="12" customHeight="1" x14ac:dyDescent="0.2">
      <c r="A288" s="38">
        <v>960</v>
      </c>
      <c r="B288" s="72">
        <v>5917</v>
      </c>
      <c r="C288" s="38" t="str">
        <f t="shared" si="5"/>
        <v>9605917</v>
      </c>
      <c r="D288" s="39">
        <v>45174</v>
      </c>
      <c r="E288" s="39">
        <v>45202</v>
      </c>
      <c r="F288" s="40">
        <f>WEEKNUM(Таблица2[[#This Row],[начало промо]])</f>
        <v>36</v>
      </c>
      <c r="G288" s="40">
        <f>WEEKNUM(Таблица2[[#This Row],[конец промо]])</f>
        <v>40</v>
      </c>
    </row>
    <row r="289" spans="1:7" ht="12" customHeight="1" x14ac:dyDescent="0.2">
      <c r="A289" s="38">
        <v>950</v>
      </c>
      <c r="B289" s="72">
        <v>5917</v>
      </c>
      <c r="C289" s="38" t="str">
        <f t="shared" si="5"/>
        <v>9505917</v>
      </c>
      <c r="D289" s="39">
        <v>45174</v>
      </c>
      <c r="E289" s="39">
        <v>45202</v>
      </c>
      <c r="F289" s="40">
        <f>WEEKNUM(Таблица2[[#This Row],[начало промо]])</f>
        <v>36</v>
      </c>
      <c r="G289" s="40">
        <f>WEEKNUM(Таблица2[[#This Row],[конец промо]])</f>
        <v>40</v>
      </c>
    </row>
    <row r="290" spans="1:7" ht="12" customHeight="1" x14ac:dyDescent="0.2">
      <c r="A290" s="38">
        <v>359</v>
      </c>
      <c r="B290" s="72">
        <v>5917</v>
      </c>
      <c r="C290" s="38" t="str">
        <f t="shared" si="5"/>
        <v>3595917</v>
      </c>
      <c r="D290" s="39">
        <v>45174</v>
      </c>
      <c r="E290" s="39">
        <v>45202</v>
      </c>
      <c r="F290" s="40">
        <f>WEEKNUM(Таблица2[[#This Row],[начало промо]])</f>
        <v>36</v>
      </c>
      <c r="G290" s="40">
        <f>WEEKNUM(Таблица2[[#This Row],[конец промо]])</f>
        <v>40</v>
      </c>
    </row>
    <row r="291" spans="1:7" ht="12" customHeight="1" x14ac:dyDescent="0.2">
      <c r="A291" s="38">
        <v>358</v>
      </c>
      <c r="B291" s="72">
        <v>5917</v>
      </c>
      <c r="C291" s="38" t="str">
        <f t="shared" si="5"/>
        <v>3585917</v>
      </c>
      <c r="D291" s="39">
        <v>45174</v>
      </c>
      <c r="E291" s="39">
        <v>45202</v>
      </c>
      <c r="F291" s="40">
        <f>WEEKNUM(Таблица2[[#This Row],[начало промо]])</f>
        <v>36</v>
      </c>
      <c r="G291" s="40">
        <f>WEEKNUM(Таблица2[[#This Row],[конец промо]])</f>
        <v>40</v>
      </c>
    </row>
    <row r="292" spans="1:7" ht="12" customHeight="1" x14ac:dyDescent="0.2">
      <c r="A292" s="38">
        <v>2397</v>
      </c>
      <c r="B292" s="72">
        <v>5917</v>
      </c>
      <c r="C292" s="38" t="str">
        <f t="shared" si="5"/>
        <v>23975917</v>
      </c>
      <c r="D292" s="39">
        <v>45174</v>
      </c>
      <c r="E292" s="39">
        <v>45202</v>
      </c>
      <c r="F292" s="40">
        <f>WEEKNUM(Таблица2[[#This Row],[начало промо]])</f>
        <v>36</v>
      </c>
      <c r="G292" s="40">
        <f>WEEKNUM(Таблица2[[#This Row],[конец промо]])</f>
        <v>40</v>
      </c>
    </row>
    <row r="293" spans="1:7" ht="12" customHeight="1" x14ac:dyDescent="0.2">
      <c r="A293" s="38">
        <v>2398</v>
      </c>
      <c r="B293" s="72">
        <v>5917</v>
      </c>
      <c r="C293" s="38" t="str">
        <f t="shared" si="5"/>
        <v>23985917</v>
      </c>
      <c r="D293" s="39">
        <v>45174</v>
      </c>
      <c r="E293" s="39">
        <v>45202</v>
      </c>
      <c r="F293" s="40">
        <f>WEEKNUM(Таблица2[[#This Row],[начало промо]])</f>
        <v>36</v>
      </c>
      <c r="G293" s="40">
        <f>WEEKNUM(Таблица2[[#This Row],[конец промо]])</f>
        <v>40</v>
      </c>
    </row>
    <row r="294" spans="1:7" ht="12" customHeight="1" x14ac:dyDescent="0.2">
      <c r="A294" s="38">
        <v>447</v>
      </c>
      <c r="B294" s="72">
        <v>5917</v>
      </c>
      <c r="C294" s="38" t="str">
        <f t="shared" si="5"/>
        <v>4475917</v>
      </c>
      <c r="D294" s="39">
        <v>45174</v>
      </c>
      <c r="E294" s="39">
        <v>45202</v>
      </c>
      <c r="F294" s="40">
        <f>WEEKNUM(Таблица2[[#This Row],[начало промо]])</f>
        <v>36</v>
      </c>
      <c r="G294" s="40">
        <f>WEEKNUM(Таблица2[[#This Row],[конец промо]])</f>
        <v>40</v>
      </c>
    </row>
    <row r="295" spans="1:7" ht="12" customHeight="1" x14ac:dyDescent="0.2">
      <c r="A295" s="38">
        <v>448</v>
      </c>
      <c r="B295" s="72">
        <v>5917</v>
      </c>
      <c r="C295" s="38" t="str">
        <f t="shared" si="5"/>
        <v>4485917</v>
      </c>
      <c r="D295" s="39">
        <v>45174</v>
      </c>
      <c r="E295" s="39">
        <v>45202</v>
      </c>
      <c r="F295" s="40">
        <f>WEEKNUM(Таблица2[[#This Row],[начало промо]])</f>
        <v>36</v>
      </c>
      <c r="G295" s="40">
        <f>WEEKNUM(Таблица2[[#This Row],[конец промо]])</f>
        <v>40</v>
      </c>
    </row>
    <row r="296" spans="1:7" ht="12" customHeight="1" x14ac:dyDescent="0.2">
      <c r="A296" s="38">
        <v>2456</v>
      </c>
      <c r="B296" s="72">
        <v>5917</v>
      </c>
      <c r="C296" s="38" t="str">
        <f t="shared" si="5"/>
        <v>24565917</v>
      </c>
      <c r="D296" s="39">
        <v>45174</v>
      </c>
      <c r="E296" s="39">
        <v>45202</v>
      </c>
      <c r="F296" s="40">
        <f>WEEKNUM(Таблица2[[#This Row],[начало промо]])</f>
        <v>36</v>
      </c>
      <c r="G296" s="40">
        <f>WEEKNUM(Таблица2[[#This Row],[конец промо]])</f>
        <v>40</v>
      </c>
    </row>
    <row r="297" spans="1:7" ht="12" customHeight="1" x14ac:dyDescent="0.2">
      <c r="A297" s="38">
        <v>9322</v>
      </c>
      <c r="B297" s="72">
        <v>5917</v>
      </c>
      <c r="C297" s="38" t="str">
        <f t="shared" si="5"/>
        <v>93225917</v>
      </c>
      <c r="D297" s="39">
        <v>45174</v>
      </c>
      <c r="E297" s="39">
        <v>45202</v>
      </c>
      <c r="F297" s="40">
        <f>WEEKNUM(Таблица2[[#This Row],[начало промо]])</f>
        <v>36</v>
      </c>
      <c r="G297" s="40">
        <f>WEEKNUM(Таблица2[[#This Row],[конец промо]])</f>
        <v>40</v>
      </c>
    </row>
    <row r="298" spans="1:7" ht="12" customHeight="1" x14ac:dyDescent="0.2">
      <c r="A298" s="38">
        <v>9323</v>
      </c>
      <c r="B298" s="72">
        <v>5917</v>
      </c>
      <c r="C298" s="38" t="str">
        <f t="shared" si="5"/>
        <v>93235917</v>
      </c>
      <c r="D298" s="39">
        <v>45174</v>
      </c>
      <c r="E298" s="39">
        <v>45202</v>
      </c>
      <c r="F298" s="40">
        <f>WEEKNUM(Таблица2[[#This Row],[начало промо]])</f>
        <v>36</v>
      </c>
      <c r="G298" s="40">
        <f>WEEKNUM(Таблица2[[#This Row],[конец промо]])</f>
        <v>40</v>
      </c>
    </row>
    <row r="299" spans="1:7" ht="12" customHeight="1" x14ac:dyDescent="0.2">
      <c r="A299" s="38">
        <v>488</v>
      </c>
      <c r="B299" s="72">
        <v>5917</v>
      </c>
      <c r="C299" s="38" t="str">
        <f t="shared" si="5"/>
        <v>4885917</v>
      </c>
      <c r="D299" s="39">
        <v>45174</v>
      </c>
      <c r="E299" s="39">
        <v>45202</v>
      </c>
      <c r="F299" s="40">
        <f>WEEKNUM(Таблица2[[#This Row],[начало промо]])</f>
        <v>36</v>
      </c>
      <c r="G299" s="40">
        <f>WEEKNUM(Таблица2[[#This Row],[конец промо]])</f>
        <v>40</v>
      </c>
    </row>
    <row r="300" spans="1:7" ht="12" customHeight="1" x14ac:dyDescent="0.2">
      <c r="A300" s="38">
        <v>489</v>
      </c>
      <c r="B300" s="72">
        <v>5917</v>
      </c>
      <c r="C300" s="38" t="str">
        <f t="shared" si="5"/>
        <v>4895917</v>
      </c>
      <c r="D300" s="39">
        <v>45174</v>
      </c>
      <c r="E300" s="39">
        <v>45202</v>
      </c>
      <c r="F300" s="40">
        <f>WEEKNUM(Таблица2[[#This Row],[начало промо]])</f>
        <v>36</v>
      </c>
      <c r="G300" s="40">
        <f>WEEKNUM(Таблица2[[#This Row],[конец промо]])</f>
        <v>40</v>
      </c>
    </row>
    <row r="301" spans="1:7" ht="12" customHeight="1" x14ac:dyDescent="0.2">
      <c r="A301" s="38">
        <v>1191</v>
      </c>
      <c r="B301" s="72">
        <v>5917</v>
      </c>
      <c r="C301" s="38" t="str">
        <f t="shared" si="5"/>
        <v>11915917</v>
      </c>
      <c r="D301" s="39">
        <v>45203</v>
      </c>
      <c r="E301" s="39">
        <v>45234</v>
      </c>
      <c r="F301" s="40">
        <f>WEEKNUM(Таблица2[[#This Row],[начало промо]])</f>
        <v>40</v>
      </c>
      <c r="G301" s="40">
        <f>WEEKNUM(Таблица2[[#This Row],[конец промо]])</f>
        <v>44</v>
      </c>
    </row>
    <row r="302" spans="1:7" ht="12" customHeight="1" x14ac:dyDescent="0.2">
      <c r="A302" s="38">
        <v>1192</v>
      </c>
      <c r="B302" s="72">
        <v>5917</v>
      </c>
      <c r="C302" s="38" t="str">
        <f t="shared" si="5"/>
        <v>11925917</v>
      </c>
      <c r="D302" s="39">
        <v>45203</v>
      </c>
      <c r="E302" s="39">
        <v>45234</v>
      </c>
      <c r="F302" s="40">
        <f>WEEKNUM(Таблица2[[#This Row],[начало промо]])</f>
        <v>40</v>
      </c>
      <c r="G302" s="40">
        <f>WEEKNUM(Таблица2[[#This Row],[конец промо]])</f>
        <v>44</v>
      </c>
    </row>
    <row r="303" spans="1:7" ht="12" customHeight="1" x14ac:dyDescent="0.2">
      <c r="A303" s="38">
        <v>941</v>
      </c>
      <c r="B303" s="72">
        <v>5917</v>
      </c>
      <c r="C303" s="38" t="str">
        <f t="shared" si="5"/>
        <v>9415917</v>
      </c>
      <c r="D303" s="39">
        <v>45203</v>
      </c>
      <c r="E303" s="39">
        <v>45234</v>
      </c>
      <c r="F303" s="40">
        <f>WEEKNUM(Таблица2[[#This Row],[начало промо]])</f>
        <v>40</v>
      </c>
      <c r="G303" s="40">
        <f>WEEKNUM(Таблица2[[#This Row],[конец промо]])</f>
        <v>44</v>
      </c>
    </row>
    <row r="304" spans="1:7" ht="12" customHeight="1" x14ac:dyDescent="0.2">
      <c r="A304" s="38">
        <v>955</v>
      </c>
      <c r="B304" s="72">
        <v>5917</v>
      </c>
      <c r="C304" s="38" t="str">
        <f t="shared" si="5"/>
        <v>9555917</v>
      </c>
      <c r="D304" s="39">
        <v>45203</v>
      </c>
      <c r="E304" s="39">
        <v>45234</v>
      </c>
      <c r="F304" s="40">
        <f>WEEKNUM(Таблица2[[#This Row],[начало промо]])</f>
        <v>40</v>
      </c>
      <c r="G304" s="40">
        <f>WEEKNUM(Таблица2[[#This Row],[конец промо]])</f>
        <v>44</v>
      </c>
    </row>
    <row r="305" spans="1:7" ht="12" customHeight="1" x14ac:dyDescent="0.2">
      <c r="A305" s="38">
        <v>960</v>
      </c>
      <c r="B305" s="72">
        <v>5917</v>
      </c>
      <c r="C305" s="38" t="str">
        <f t="shared" si="5"/>
        <v>9605917</v>
      </c>
      <c r="D305" s="39">
        <v>45203</v>
      </c>
      <c r="E305" s="39">
        <v>45234</v>
      </c>
      <c r="F305" s="40">
        <f>WEEKNUM(Таблица2[[#This Row],[начало промо]])</f>
        <v>40</v>
      </c>
      <c r="G305" s="40">
        <f>WEEKNUM(Таблица2[[#This Row],[конец промо]])</f>
        <v>44</v>
      </c>
    </row>
    <row r="306" spans="1:7" ht="12" customHeight="1" x14ac:dyDescent="0.2">
      <c r="A306" s="38">
        <v>950</v>
      </c>
      <c r="B306" s="72">
        <v>5917</v>
      </c>
      <c r="C306" s="38" t="str">
        <f t="shared" si="5"/>
        <v>9505917</v>
      </c>
      <c r="D306" s="39">
        <v>45203</v>
      </c>
      <c r="E306" s="39">
        <v>45234</v>
      </c>
      <c r="F306" s="40">
        <f>WEEKNUM(Таблица2[[#This Row],[начало промо]])</f>
        <v>40</v>
      </c>
      <c r="G306" s="40">
        <f>WEEKNUM(Таблица2[[#This Row],[конец промо]])</f>
        <v>44</v>
      </c>
    </row>
    <row r="307" spans="1:7" ht="12" customHeight="1" x14ac:dyDescent="0.2">
      <c r="A307" s="38">
        <v>359</v>
      </c>
      <c r="B307" s="72">
        <v>5917</v>
      </c>
      <c r="C307" s="38" t="str">
        <f t="shared" si="5"/>
        <v>3595917</v>
      </c>
      <c r="D307" s="39">
        <v>45203</v>
      </c>
      <c r="E307" s="39">
        <v>45234</v>
      </c>
      <c r="F307" s="40">
        <f>WEEKNUM(Таблица2[[#This Row],[начало промо]])</f>
        <v>40</v>
      </c>
      <c r="G307" s="40">
        <f>WEEKNUM(Таблица2[[#This Row],[конец промо]])</f>
        <v>44</v>
      </c>
    </row>
    <row r="308" spans="1:7" ht="12" customHeight="1" x14ac:dyDescent="0.2">
      <c r="A308" s="38">
        <v>358</v>
      </c>
      <c r="B308" s="72">
        <v>5917</v>
      </c>
      <c r="C308" s="38" t="str">
        <f t="shared" si="5"/>
        <v>3585917</v>
      </c>
      <c r="D308" s="39">
        <v>45203</v>
      </c>
      <c r="E308" s="39">
        <v>45234</v>
      </c>
      <c r="F308" s="40">
        <f>WEEKNUM(Таблица2[[#This Row],[начало промо]])</f>
        <v>40</v>
      </c>
      <c r="G308" s="40">
        <f>WEEKNUM(Таблица2[[#This Row],[конец промо]])</f>
        <v>44</v>
      </c>
    </row>
    <row r="309" spans="1:7" ht="12" customHeight="1" x14ac:dyDescent="0.2">
      <c r="A309" s="38">
        <v>2397</v>
      </c>
      <c r="B309" s="72">
        <v>5917</v>
      </c>
      <c r="C309" s="38" t="str">
        <f t="shared" si="5"/>
        <v>23975917</v>
      </c>
      <c r="D309" s="39">
        <v>45203</v>
      </c>
      <c r="E309" s="39">
        <v>45234</v>
      </c>
      <c r="F309" s="40">
        <f>WEEKNUM(Таблица2[[#This Row],[начало промо]])</f>
        <v>40</v>
      </c>
      <c r="G309" s="40">
        <f>WEEKNUM(Таблица2[[#This Row],[конец промо]])</f>
        <v>44</v>
      </c>
    </row>
    <row r="310" spans="1:7" ht="12" customHeight="1" x14ac:dyDescent="0.2">
      <c r="A310" s="38">
        <v>2398</v>
      </c>
      <c r="B310" s="72">
        <v>5917</v>
      </c>
      <c r="C310" s="38" t="str">
        <f t="shared" si="5"/>
        <v>23985917</v>
      </c>
      <c r="D310" s="39">
        <v>45203</v>
      </c>
      <c r="E310" s="39">
        <v>45234</v>
      </c>
      <c r="F310" s="40">
        <f>WEEKNUM(Таблица2[[#This Row],[начало промо]])</f>
        <v>40</v>
      </c>
      <c r="G310" s="40">
        <f>WEEKNUM(Таблица2[[#This Row],[конец промо]])</f>
        <v>44</v>
      </c>
    </row>
    <row r="311" spans="1:7" ht="12" customHeight="1" x14ac:dyDescent="0.2">
      <c r="A311" s="38">
        <v>447</v>
      </c>
      <c r="B311" s="72">
        <v>5917</v>
      </c>
      <c r="C311" s="38" t="str">
        <f t="shared" si="5"/>
        <v>4475917</v>
      </c>
      <c r="D311" s="39">
        <v>45203</v>
      </c>
      <c r="E311" s="39">
        <v>45234</v>
      </c>
      <c r="F311" s="40">
        <f>WEEKNUM(Таблица2[[#This Row],[начало промо]])</f>
        <v>40</v>
      </c>
      <c r="G311" s="40">
        <f>WEEKNUM(Таблица2[[#This Row],[конец промо]])</f>
        <v>44</v>
      </c>
    </row>
    <row r="312" spans="1:7" ht="12" customHeight="1" x14ac:dyDescent="0.2">
      <c r="A312" s="38">
        <v>448</v>
      </c>
      <c r="B312" s="72">
        <v>5917</v>
      </c>
      <c r="C312" s="38" t="str">
        <f t="shared" si="5"/>
        <v>4485917</v>
      </c>
      <c r="D312" s="39">
        <v>45203</v>
      </c>
      <c r="E312" s="39">
        <v>45234</v>
      </c>
      <c r="F312" s="40">
        <f>WEEKNUM(Таблица2[[#This Row],[начало промо]])</f>
        <v>40</v>
      </c>
      <c r="G312" s="40">
        <f>WEEKNUM(Таблица2[[#This Row],[конец промо]])</f>
        <v>44</v>
      </c>
    </row>
    <row r="313" spans="1:7" ht="12" customHeight="1" x14ac:dyDescent="0.2">
      <c r="A313" s="38">
        <v>2456</v>
      </c>
      <c r="B313" s="72">
        <v>5917</v>
      </c>
      <c r="C313" s="38" t="str">
        <f t="shared" si="5"/>
        <v>24565917</v>
      </c>
      <c r="D313" s="39">
        <v>45203</v>
      </c>
      <c r="E313" s="39">
        <v>45234</v>
      </c>
      <c r="F313" s="40">
        <f>WEEKNUM(Таблица2[[#This Row],[начало промо]])</f>
        <v>40</v>
      </c>
      <c r="G313" s="40">
        <f>WEEKNUM(Таблица2[[#This Row],[конец промо]])</f>
        <v>44</v>
      </c>
    </row>
    <row r="314" spans="1:7" ht="12" customHeight="1" x14ac:dyDescent="0.2">
      <c r="A314" s="38">
        <v>9322</v>
      </c>
      <c r="B314" s="72">
        <v>5917</v>
      </c>
      <c r="C314" s="38" t="str">
        <f t="shared" si="5"/>
        <v>93225917</v>
      </c>
      <c r="D314" s="39">
        <v>45203</v>
      </c>
      <c r="E314" s="39">
        <v>45234</v>
      </c>
      <c r="F314" s="40">
        <f>WEEKNUM(Таблица2[[#This Row],[начало промо]])</f>
        <v>40</v>
      </c>
      <c r="G314" s="40">
        <f>WEEKNUM(Таблица2[[#This Row],[конец промо]])</f>
        <v>44</v>
      </c>
    </row>
    <row r="315" spans="1:7" ht="12" customHeight="1" x14ac:dyDescent="0.2">
      <c r="A315" s="38">
        <v>9323</v>
      </c>
      <c r="B315" s="72">
        <v>5917</v>
      </c>
      <c r="C315" s="38" t="str">
        <f t="shared" si="5"/>
        <v>93235917</v>
      </c>
      <c r="D315" s="39">
        <v>45203</v>
      </c>
      <c r="E315" s="39">
        <v>45234</v>
      </c>
      <c r="F315" s="40">
        <f>WEEKNUM(Таблица2[[#This Row],[начало промо]])</f>
        <v>40</v>
      </c>
      <c r="G315" s="40">
        <f>WEEKNUM(Таблица2[[#This Row],[конец промо]])</f>
        <v>44</v>
      </c>
    </row>
    <row r="316" spans="1:7" ht="12" customHeight="1" x14ac:dyDescent="0.2">
      <c r="A316" s="38">
        <v>488</v>
      </c>
      <c r="B316" s="72">
        <v>5917</v>
      </c>
      <c r="C316" s="38" t="str">
        <f t="shared" si="5"/>
        <v>4885917</v>
      </c>
      <c r="D316" s="39">
        <v>45203</v>
      </c>
      <c r="E316" s="39">
        <v>45234</v>
      </c>
      <c r="F316" s="40">
        <f>WEEKNUM(Таблица2[[#This Row],[начало промо]])</f>
        <v>40</v>
      </c>
      <c r="G316" s="40">
        <f>WEEKNUM(Таблица2[[#This Row],[конец промо]])</f>
        <v>44</v>
      </c>
    </row>
    <row r="317" spans="1:7" ht="12" customHeight="1" x14ac:dyDescent="0.2">
      <c r="A317" s="38">
        <v>489</v>
      </c>
      <c r="B317" s="72">
        <v>5917</v>
      </c>
      <c r="C317" s="38" t="str">
        <f t="shared" si="5"/>
        <v>4895917</v>
      </c>
      <c r="D317" s="39">
        <v>45203</v>
      </c>
      <c r="E317" s="39">
        <v>45234</v>
      </c>
      <c r="F317" s="40">
        <f>WEEKNUM(Таблица2[[#This Row],[начало промо]])</f>
        <v>40</v>
      </c>
      <c r="G317" s="40">
        <f>WEEKNUM(Таблица2[[#This Row],[конец промо]])</f>
        <v>44</v>
      </c>
    </row>
    <row r="318" spans="1:7" ht="12" customHeight="1" x14ac:dyDescent="0.2">
      <c r="A318" s="38">
        <v>1191</v>
      </c>
      <c r="B318" s="72">
        <v>5917</v>
      </c>
      <c r="C318" s="38" t="str">
        <f t="shared" si="5"/>
        <v>11915917</v>
      </c>
      <c r="D318" s="39">
        <v>45143</v>
      </c>
      <c r="E318" s="39">
        <v>45173</v>
      </c>
      <c r="F318" s="40">
        <f>WEEKNUM(Таблица2[[#This Row],[начало промо]])</f>
        <v>31</v>
      </c>
      <c r="G318" s="40">
        <f>WEEKNUM(Таблица2[[#This Row],[конец промо]])</f>
        <v>36</v>
      </c>
    </row>
    <row r="319" spans="1:7" ht="12" customHeight="1" x14ac:dyDescent="0.2">
      <c r="A319" s="38">
        <v>1192</v>
      </c>
      <c r="B319" s="72">
        <v>5917</v>
      </c>
      <c r="C319" s="38" t="str">
        <f t="shared" si="5"/>
        <v>11925917</v>
      </c>
      <c r="D319" s="39">
        <v>45143</v>
      </c>
      <c r="E319" s="39">
        <v>45173</v>
      </c>
      <c r="F319" s="40">
        <f>WEEKNUM(Таблица2[[#This Row],[начало промо]])</f>
        <v>31</v>
      </c>
      <c r="G319" s="40">
        <f>WEEKNUM(Таблица2[[#This Row],[конец промо]])</f>
        <v>36</v>
      </c>
    </row>
    <row r="320" spans="1:7" ht="12" customHeight="1" x14ac:dyDescent="0.2">
      <c r="A320" s="38">
        <v>941</v>
      </c>
      <c r="B320" s="72">
        <v>5917</v>
      </c>
      <c r="C320" s="38" t="str">
        <f t="shared" si="5"/>
        <v>9415917</v>
      </c>
      <c r="D320" s="39">
        <v>45143</v>
      </c>
      <c r="E320" s="39">
        <v>45173</v>
      </c>
      <c r="F320" s="40">
        <f>WEEKNUM(Таблица2[[#This Row],[начало промо]])</f>
        <v>31</v>
      </c>
      <c r="G320" s="40">
        <f>WEEKNUM(Таблица2[[#This Row],[конец промо]])</f>
        <v>36</v>
      </c>
    </row>
    <row r="321" spans="1:7" ht="12" customHeight="1" x14ac:dyDescent="0.2">
      <c r="A321" s="38">
        <v>955</v>
      </c>
      <c r="B321" s="72">
        <v>5917</v>
      </c>
      <c r="C321" s="38" t="str">
        <f t="shared" si="5"/>
        <v>9555917</v>
      </c>
      <c r="D321" s="39">
        <v>45143</v>
      </c>
      <c r="E321" s="39">
        <v>45173</v>
      </c>
      <c r="F321" s="40">
        <f>WEEKNUM(Таблица2[[#This Row],[начало промо]])</f>
        <v>31</v>
      </c>
      <c r="G321" s="40">
        <f>WEEKNUM(Таблица2[[#This Row],[конец промо]])</f>
        <v>36</v>
      </c>
    </row>
    <row r="322" spans="1:7" ht="12" customHeight="1" x14ac:dyDescent="0.2">
      <c r="A322" s="38">
        <v>960</v>
      </c>
      <c r="B322" s="72">
        <v>5917</v>
      </c>
      <c r="C322" s="38" t="str">
        <f t="shared" si="5"/>
        <v>9605917</v>
      </c>
      <c r="D322" s="39">
        <v>45143</v>
      </c>
      <c r="E322" s="39">
        <v>45173</v>
      </c>
      <c r="F322" s="40">
        <f>WEEKNUM(Таблица2[[#This Row],[начало промо]])</f>
        <v>31</v>
      </c>
      <c r="G322" s="40">
        <f>WEEKNUM(Таблица2[[#This Row],[конец промо]])</f>
        <v>36</v>
      </c>
    </row>
    <row r="323" spans="1:7" ht="12" customHeight="1" x14ac:dyDescent="0.2">
      <c r="A323" s="38">
        <v>950</v>
      </c>
      <c r="B323" s="72">
        <v>5917</v>
      </c>
      <c r="C323" s="38" t="str">
        <f t="shared" ref="C323:C361" si="6">CONCATENATE(A323,B323)</f>
        <v>9505917</v>
      </c>
      <c r="D323" s="39">
        <v>45143</v>
      </c>
      <c r="E323" s="39">
        <v>45173</v>
      </c>
      <c r="F323" s="40">
        <f>WEEKNUM(Таблица2[[#This Row],[начало промо]])</f>
        <v>31</v>
      </c>
      <c r="G323" s="40">
        <f>WEEKNUM(Таблица2[[#This Row],[конец промо]])</f>
        <v>36</v>
      </c>
    </row>
    <row r="324" spans="1:7" ht="12" customHeight="1" x14ac:dyDescent="0.2">
      <c r="A324" s="38">
        <v>359</v>
      </c>
      <c r="B324" s="72">
        <v>5917</v>
      </c>
      <c r="C324" s="38" t="str">
        <f t="shared" si="6"/>
        <v>3595917</v>
      </c>
      <c r="D324" s="39">
        <v>45143</v>
      </c>
      <c r="E324" s="39">
        <v>45173</v>
      </c>
      <c r="F324" s="40">
        <f>WEEKNUM(Таблица2[[#This Row],[начало промо]])</f>
        <v>31</v>
      </c>
      <c r="G324" s="40">
        <f>WEEKNUM(Таблица2[[#This Row],[конец промо]])</f>
        <v>36</v>
      </c>
    </row>
    <row r="325" spans="1:7" ht="12" customHeight="1" x14ac:dyDescent="0.2">
      <c r="A325" s="38">
        <v>358</v>
      </c>
      <c r="B325" s="72">
        <v>5917</v>
      </c>
      <c r="C325" s="38" t="str">
        <f t="shared" si="6"/>
        <v>3585917</v>
      </c>
      <c r="D325" s="39">
        <v>45143</v>
      </c>
      <c r="E325" s="39">
        <v>45173</v>
      </c>
      <c r="F325" s="40">
        <f>WEEKNUM(Таблица2[[#This Row],[начало промо]])</f>
        <v>31</v>
      </c>
      <c r="G325" s="40">
        <f>WEEKNUM(Таблица2[[#This Row],[конец промо]])</f>
        <v>36</v>
      </c>
    </row>
    <row r="326" spans="1:7" ht="12" customHeight="1" x14ac:dyDescent="0.2">
      <c r="A326" s="38">
        <v>2397</v>
      </c>
      <c r="B326" s="72">
        <v>5917</v>
      </c>
      <c r="C326" s="38" t="str">
        <f t="shared" si="6"/>
        <v>23975917</v>
      </c>
      <c r="D326" s="39">
        <v>45143</v>
      </c>
      <c r="E326" s="39">
        <v>45173</v>
      </c>
      <c r="F326" s="40">
        <f>WEEKNUM(Таблица2[[#This Row],[начало промо]])</f>
        <v>31</v>
      </c>
      <c r="G326" s="40">
        <f>WEEKNUM(Таблица2[[#This Row],[конец промо]])</f>
        <v>36</v>
      </c>
    </row>
    <row r="327" spans="1:7" ht="12" customHeight="1" x14ac:dyDescent="0.2">
      <c r="A327" s="38">
        <v>2398</v>
      </c>
      <c r="B327" s="72">
        <v>5917</v>
      </c>
      <c r="C327" s="38" t="str">
        <f t="shared" si="6"/>
        <v>23985917</v>
      </c>
      <c r="D327" s="39">
        <v>45143</v>
      </c>
      <c r="E327" s="39">
        <v>45173</v>
      </c>
      <c r="F327" s="40">
        <f>WEEKNUM(Таблица2[[#This Row],[начало промо]])</f>
        <v>31</v>
      </c>
      <c r="G327" s="40">
        <f>WEEKNUM(Таблица2[[#This Row],[конец промо]])</f>
        <v>36</v>
      </c>
    </row>
    <row r="328" spans="1:7" ht="12" customHeight="1" x14ac:dyDescent="0.2">
      <c r="A328" s="38">
        <v>447</v>
      </c>
      <c r="B328" s="72">
        <v>5917</v>
      </c>
      <c r="C328" s="38" t="str">
        <f t="shared" si="6"/>
        <v>4475917</v>
      </c>
      <c r="D328" s="39">
        <v>45143</v>
      </c>
      <c r="E328" s="39">
        <v>45173</v>
      </c>
      <c r="F328" s="40">
        <f>WEEKNUM(Таблица2[[#This Row],[начало промо]])</f>
        <v>31</v>
      </c>
      <c r="G328" s="40">
        <f>WEEKNUM(Таблица2[[#This Row],[конец промо]])</f>
        <v>36</v>
      </c>
    </row>
    <row r="329" spans="1:7" ht="12" customHeight="1" x14ac:dyDescent="0.2">
      <c r="A329" s="38">
        <v>448</v>
      </c>
      <c r="B329" s="72">
        <v>5917</v>
      </c>
      <c r="C329" s="38" t="str">
        <f t="shared" si="6"/>
        <v>4485917</v>
      </c>
      <c r="D329" s="39">
        <v>45143</v>
      </c>
      <c r="E329" s="39">
        <v>45173</v>
      </c>
      <c r="F329" s="40">
        <f>WEEKNUM(Таблица2[[#This Row],[начало промо]])</f>
        <v>31</v>
      </c>
      <c r="G329" s="40">
        <f>WEEKNUM(Таблица2[[#This Row],[конец промо]])</f>
        <v>36</v>
      </c>
    </row>
    <row r="330" spans="1:7" ht="12" customHeight="1" x14ac:dyDescent="0.2">
      <c r="A330" s="38">
        <v>2456</v>
      </c>
      <c r="B330" s="72">
        <v>5917</v>
      </c>
      <c r="C330" s="38" t="str">
        <f t="shared" si="6"/>
        <v>24565917</v>
      </c>
      <c r="D330" s="39">
        <v>45143</v>
      </c>
      <c r="E330" s="39">
        <v>45173</v>
      </c>
      <c r="F330" s="40">
        <f>WEEKNUM(Таблица2[[#This Row],[начало промо]])</f>
        <v>31</v>
      </c>
      <c r="G330" s="40">
        <f>WEEKNUM(Таблица2[[#This Row],[конец промо]])</f>
        <v>36</v>
      </c>
    </row>
    <row r="331" spans="1:7" ht="12" customHeight="1" x14ac:dyDescent="0.2">
      <c r="A331" s="38">
        <v>9322</v>
      </c>
      <c r="B331" s="72">
        <v>5917</v>
      </c>
      <c r="C331" s="38" t="str">
        <f t="shared" si="6"/>
        <v>93225917</v>
      </c>
      <c r="D331" s="39">
        <v>45143</v>
      </c>
      <c r="E331" s="39">
        <v>45173</v>
      </c>
      <c r="F331" s="40">
        <f>WEEKNUM(Таблица2[[#This Row],[начало промо]])</f>
        <v>31</v>
      </c>
      <c r="G331" s="40">
        <f>WEEKNUM(Таблица2[[#This Row],[конец промо]])</f>
        <v>36</v>
      </c>
    </row>
    <row r="332" spans="1:7" ht="12" customHeight="1" x14ac:dyDescent="0.2">
      <c r="A332" s="38">
        <v>9323</v>
      </c>
      <c r="B332" s="72">
        <v>5917</v>
      </c>
      <c r="C332" s="38" t="str">
        <f t="shared" si="6"/>
        <v>93235917</v>
      </c>
      <c r="D332" s="39">
        <v>45143</v>
      </c>
      <c r="E332" s="39">
        <v>45173</v>
      </c>
      <c r="F332" s="40">
        <f>WEEKNUM(Таблица2[[#This Row],[начало промо]])</f>
        <v>31</v>
      </c>
      <c r="G332" s="40">
        <f>WEEKNUM(Таблица2[[#This Row],[конец промо]])</f>
        <v>36</v>
      </c>
    </row>
    <row r="333" spans="1:7" ht="12" customHeight="1" x14ac:dyDescent="0.2">
      <c r="A333" s="38">
        <v>488</v>
      </c>
      <c r="B333" s="72">
        <v>5917</v>
      </c>
      <c r="C333" s="38" t="str">
        <f t="shared" si="6"/>
        <v>4885917</v>
      </c>
      <c r="D333" s="39">
        <v>45143</v>
      </c>
      <c r="E333" s="39">
        <v>45173</v>
      </c>
      <c r="F333" s="40">
        <f>WEEKNUM(Таблица2[[#This Row],[начало промо]])</f>
        <v>31</v>
      </c>
      <c r="G333" s="40">
        <f>WEEKNUM(Таблица2[[#This Row],[конец промо]])</f>
        <v>36</v>
      </c>
    </row>
    <row r="334" spans="1:7" ht="12" customHeight="1" x14ac:dyDescent="0.2">
      <c r="A334" s="38">
        <v>489</v>
      </c>
      <c r="B334" s="72">
        <v>5917</v>
      </c>
      <c r="C334" s="38" t="str">
        <f t="shared" si="6"/>
        <v>4895917</v>
      </c>
      <c r="D334" s="39">
        <v>45143</v>
      </c>
      <c r="E334" s="39">
        <v>45173</v>
      </c>
      <c r="F334" s="40">
        <f>WEEKNUM(Таблица2[[#This Row],[начало промо]])</f>
        <v>31</v>
      </c>
      <c r="G334" s="40">
        <f>WEEKNUM(Таблица2[[#This Row],[конец промо]])</f>
        <v>36</v>
      </c>
    </row>
    <row r="335" spans="1:7" ht="12" customHeight="1" x14ac:dyDescent="0.2">
      <c r="A335" s="38">
        <v>1191</v>
      </c>
      <c r="B335" s="72">
        <v>5917</v>
      </c>
      <c r="C335" s="38" t="str">
        <f t="shared" si="6"/>
        <v>11915917</v>
      </c>
      <c r="D335" s="39">
        <v>45174</v>
      </c>
      <c r="E335" s="39">
        <v>45202</v>
      </c>
      <c r="F335" s="40">
        <f>WEEKNUM(Таблица2[[#This Row],[начало промо]])</f>
        <v>36</v>
      </c>
      <c r="G335" s="40">
        <f>WEEKNUM(Таблица2[[#This Row],[конец промо]])</f>
        <v>40</v>
      </c>
    </row>
    <row r="336" spans="1:7" ht="12" customHeight="1" x14ac:dyDescent="0.2">
      <c r="A336" s="38">
        <v>1192</v>
      </c>
      <c r="B336" s="72">
        <v>5917</v>
      </c>
      <c r="C336" s="38" t="str">
        <f t="shared" si="6"/>
        <v>11925917</v>
      </c>
      <c r="D336" s="39">
        <v>45174</v>
      </c>
      <c r="E336" s="39">
        <v>45202</v>
      </c>
      <c r="F336" s="40">
        <f>WEEKNUM(Таблица2[[#This Row],[начало промо]])</f>
        <v>36</v>
      </c>
      <c r="G336" s="40">
        <f>WEEKNUM(Таблица2[[#This Row],[конец промо]])</f>
        <v>40</v>
      </c>
    </row>
    <row r="337" spans="1:7" ht="12" customHeight="1" x14ac:dyDescent="0.2">
      <c r="A337" s="38">
        <v>941</v>
      </c>
      <c r="B337" s="72">
        <v>5917</v>
      </c>
      <c r="C337" s="38" t="str">
        <f t="shared" si="6"/>
        <v>9415917</v>
      </c>
      <c r="D337" s="39">
        <v>45174</v>
      </c>
      <c r="E337" s="39">
        <v>45202</v>
      </c>
      <c r="F337" s="40">
        <f>WEEKNUM(Таблица2[[#This Row],[начало промо]])</f>
        <v>36</v>
      </c>
      <c r="G337" s="40">
        <f>WEEKNUM(Таблица2[[#This Row],[конец промо]])</f>
        <v>40</v>
      </c>
    </row>
    <row r="338" spans="1:7" ht="12" customHeight="1" x14ac:dyDescent="0.2">
      <c r="A338" s="38">
        <v>955</v>
      </c>
      <c r="B338" s="72">
        <v>5917</v>
      </c>
      <c r="C338" s="38" t="str">
        <f t="shared" si="6"/>
        <v>9555917</v>
      </c>
      <c r="D338" s="39">
        <v>45174</v>
      </c>
      <c r="E338" s="39">
        <v>45202</v>
      </c>
      <c r="F338" s="40">
        <f>WEEKNUM(Таблица2[[#This Row],[начало промо]])</f>
        <v>36</v>
      </c>
      <c r="G338" s="40">
        <f>WEEKNUM(Таблица2[[#This Row],[конец промо]])</f>
        <v>40</v>
      </c>
    </row>
    <row r="339" spans="1:7" ht="12" customHeight="1" x14ac:dyDescent="0.2">
      <c r="A339" s="38">
        <v>960</v>
      </c>
      <c r="B339" s="72">
        <v>5917</v>
      </c>
      <c r="C339" s="38" t="str">
        <f t="shared" si="6"/>
        <v>9605917</v>
      </c>
      <c r="D339" s="39">
        <v>45174</v>
      </c>
      <c r="E339" s="39">
        <v>45202</v>
      </c>
      <c r="F339" s="40">
        <f>WEEKNUM(Таблица2[[#This Row],[начало промо]])</f>
        <v>36</v>
      </c>
      <c r="G339" s="40">
        <f>WEEKNUM(Таблица2[[#This Row],[конец промо]])</f>
        <v>40</v>
      </c>
    </row>
    <row r="340" spans="1:7" ht="12" customHeight="1" x14ac:dyDescent="0.2">
      <c r="A340" s="38">
        <v>950</v>
      </c>
      <c r="B340" s="72">
        <v>5917</v>
      </c>
      <c r="C340" s="38" t="str">
        <f t="shared" si="6"/>
        <v>9505917</v>
      </c>
      <c r="D340" s="39">
        <v>45174</v>
      </c>
      <c r="E340" s="39">
        <v>45202</v>
      </c>
      <c r="F340" s="40">
        <f>WEEKNUM(Таблица2[[#This Row],[начало промо]])</f>
        <v>36</v>
      </c>
      <c r="G340" s="40">
        <f>WEEKNUM(Таблица2[[#This Row],[конец промо]])</f>
        <v>40</v>
      </c>
    </row>
    <row r="341" spans="1:7" ht="12" customHeight="1" x14ac:dyDescent="0.2">
      <c r="A341" s="38">
        <v>359</v>
      </c>
      <c r="B341" s="72">
        <v>5917</v>
      </c>
      <c r="C341" s="38" t="str">
        <f t="shared" si="6"/>
        <v>3595917</v>
      </c>
      <c r="D341" s="39">
        <v>45174</v>
      </c>
      <c r="E341" s="39">
        <v>45202</v>
      </c>
      <c r="F341" s="40">
        <f>WEEKNUM(Таблица2[[#This Row],[начало промо]])</f>
        <v>36</v>
      </c>
      <c r="G341" s="40">
        <f>WEEKNUM(Таблица2[[#This Row],[конец промо]])</f>
        <v>40</v>
      </c>
    </row>
    <row r="342" spans="1:7" ht="12" customHeight="1" x14ac:dyDescent="0.2">
      <c r="A342" s="38">
        <v>358</v>
      </c>
      <c r="B342" s="72">
        <v>5917</v>
      </c>
      <c r="C342" s="38" t="str">
        <f t="shared" si="6"/>
        <v>3585917</v>
      </c>
      <c r="D342" s="39">
        <v>45174</v>
      </c>
      <c r="E342" s="39">
        <v>45202</v>
      </c>
      <c r="F342" s="40">
        <f>WEEKNUM(Таблица2[[#This Row],[начало промо]])</f>
        <v>36</v>
      </c>
      <c r="G342" s="40">
        <f>WEEKNUM(Таблица2[[#This Row],[конец промо]])</f>
        <v>40</v>
      </c>
    </row>
    <row r="343" spans="1:7" ht="12" customHeight="1" x14ac:dyDescent="0.2">
      <c r="A343" s="38">
        <v>2397</v>
      </c>
      <c r="B343" s="72">
        <v>5917</v>
      </c>
      <c r="C343" s="38" t="str">
        <f t="shared" si="6"/>
        <v>23975917</v>
      </c>
      <c r="D343" s="39">
        <v>45174</v>
      </c>
      <c r="E343" s="39">
        <v>45202</v>
      </c>
      <c r="F343" s="40">
        <f>WEEKNUM(Таблица2[[#This Row],[начало промо]])</f>
        <v>36</v>
      </c>
      <c r="G343" s="40">
        <f>WEEKNUM(Таблица2[[#This Row],[конец промо]])</f>
        <v>40</v>
      </c>
    </row>
    <row r="344" spans="1:7" ht="12" customHeight="1" x14ac:dyDescent="0.2">
      <c r="A344" s="38">
        <v>2398</v>
      </c>
      <c r="B344" s="72">
        <v>5917</v>
      </c>
      <c r="C344" s="38" t="str">
        <f t="shared" si="6"/>
        <v>23985917</v>
      </c>
      <c r="D344" s="39">
        <v>45174</v>
      </c>
      <c r="E344" s="39">
        <v>45202</v>
      </c>
      <c r="F344" s="40">
        <f>WEEKNUM(Таблица2[[#This Row],[начало промо]])</f>
        <v>36</v>
      </c>
      <c r="G344" s="40">
        <f>WEEKNUM(Таблица2[[#This Row],[конец промо]])</f>
        <v>40</v>
      </c>
    </row>
    <row r="345" spans="1:7" ht="12" customHeight="1" x14ac:dyDescent="0.2">
      <c r="A345" s="38">
        <v>447</v>
      </c>
      <c r="B345" s="72">
        <v>5917</v>
      </c>
      <c r="C345" s="38" t="str">
        <f t="shared" si="6"/>
        <v>4475917</v>
      </c>
      <c r="D345" s="39">
        <v>45174</v>
      </c>
      <c r="E345" s="39">
        <v>45202</v>
      </c>
      <c r="F345" s="40">
        <f>WEEKNUM(Таблица2[[#This Row],[начало промо]])</f>
        <v>36</v>
      </c>
      <c r="G345" s="40">
        <f>WEEKNUM(Таблица2[[#This Row],[конец промо]])</f>
        <v>40</v>
      </c>
    </row>
    <row r="346" spans="1:7" ht="12" customHeight="1" x14ac:dyDescent="0.2">
      <c r="A346" s="38">
        <v>448</v>
      </c>
      <c r="B346" s="72">
        <v>5917</v>
      </c>
      <c r="C346" s="38" t="str">
        <f t="shared" si="6"/>
        <v>4485917</v>
      </c>
      <c r="D346" s="39">
        <v>45174</v>
      </c>
      <c r="E346" s="39">
        <v>45202</v>
      </c>
      <c r="F346" s="40">
        <f>WEEKNUM(Таблица2[[#This Row],[начало промо]])</f>
        <v>36</v>
      </c>
      <c r="G346" s="40">
        <f>WEEKNUM(Таблица2[[#This Row],[конец промо]])</f>
        <v>40</v>
      </c>
    </row>
    <row r="347" spans="1:7" ht="12" customHeight="1" x14ac:dyDescent="0.2">
      <c r="A347" s="38">
        <v>2456</v>
      </c>
      <c r="B347" s="72">
        <v>5917</v>
      </c>
      <c r="C347" s="38" t="str">
        <f t="shared" si="6"/>
        <v>24565917</v>
      </c>
      <c r="D347" s="39">
        <v>45174</v>
      </c>
      <c r="E347" s="39">
        <v>45202</v>
      </c>
      <c r="F347" s="40">
        <f>WEEKNUM(Таблица2[[#This Row],[начало промо]])</f>
        <v>36</v>
      </c>
      <c r="G347" s="40">
        <f>WEEKNUM(Таблица2[[#This Row],[конец промо]])</f>
        <v>40</v>
      </c>
    </row>
    <row r="348" spans="1:7" ht="12" customHeight="1" x14ac:dyDescent="0.2">
      <c r="A348" s="38">
        <v>9322</v>
      </c>
      <c r="B348" s="72">
        <v>5917</v>
      </c>
      <c r="C348" s="38" t="str">
        <f t="shared" si="6"/>
        <v>93225917</v>
      </c>
      <c r="D348" s="39">
        <v>45174</v>
      </c>
      <c r="E348" s="39">
        <v>45202</v>
      </c>
      <c r="F348" s="40">
        <f>WEEKNUM(Таблица2[[#This Row],[начало промо]])</f>
        <v>36</v>
      </c>
      <c r="G348" s="40">
        <f>WEEKNUM(Таблица2[[#This Row],[конец промо]])</f>
        <v>40</v>
      </c>
    </row>
    <row r="349" spans="1:7" ht="12" customHeight="1" x14ac:dyDescent="0.2">
      <c r="A349" s="38">
        <v>9323</v>
      </c>
      <c r="B349" s="72">
        <v>5917</v>
      </c>
      <c r="C349" s="38" t="str">
        <f t="shared" si="6"/>
        <v>93235917</v>
      </c>
      <c r="D349" s="39">
        <v>45174</v>
      </c>
      <c r="E349" s="39">
        <v>45202</v>
      </c>
      <c r="F349" s="40">
        <f>WEEKNUM(Таблица2[[#This Row],[начало промо]])</f>
        <v>36</v>
      </c>
      <c r="G349" s="40">
        <f>WEEKNUM(Таблица2[[#This Row],[конец промо]])</f>
        <v>40</v>
      </c>
    </row>
    <row r="350" spans="1:7" ht="12" customHeight="1" x14ac:dyDescent="0.2">
      <c r="A350" s="38">
        <v>948</v>
      </c>
      <c r="B350" s="72">
        <v>5917</v>
      </c>
      <c r="C350" s="38" t="str">
        <f t="shared" si="6"/>
        <v>9485917</v>
      </c>
      <c r="D350" s="39">
        <v>45135</v>
      </c>
      <c r="E350" s="39">
        <v>45169</v>
      </c>
      <c r="F350" s="40">
        <f>WEEKNUM(Таблица2[[#This Row],[начало промо]])</f>
        <v>30</v>
      </c>
      <c r="G350" s="40">
        <f>WEEKNUM(Таблица2[[#This Row],[конец промо]])</f>
        <v>35</v>
      </c>
    </row>
    <row r="351" spans="1:7" ht="12" customHeight="1" x14ac:dyDescent="0.2">
      <c r="A351" s="38">
        <v>2937</v>
      </c>
      <c r="B351" s="72">
        <v>5917</v>
      </c>
      <c r="C351" s="38" t="str">
        <f t="shared" si="6"/>
        <v>29375917</v>
      </c>
      <c r="D351" s="39">
        <v>45183</v>
      </c>
      <c r="E351" s="39">
        <v>45196</v>
      </c>
      <c r="F351" s="40">
        <f>WEEKNUM(Таблица2[[#This Row],[начало промо]])</f>
        <v>37</v>
      </c>
      <c r="G351" s="40">
        <f>WEEKNUM(Таблица2[[#This Row],[конец промо]])</f>
        <v>39</v>
      </c>
    </row>
    <row r="352" spans="1:7" ht="12" customHeight="1" x14ac:dyDescent="0.2">
      <c r="A352" s="38">
        <v>2935</v>
      </c>
      <c r="B352" s="72">
        <v>5917</v>
      </c>
      <c r="C352" s="38" t="str">
        <f t="shared" si="6"/>
        <v>29355917</v>
      </c>
      <c r="D352" s="39">
        <v>45169</v>
      </c>
      <c r="E352" s="39">
        <v>45182</v>
      </c>
      <c r="F352" s="40">
        <f>WEEKNUM(Таблица2[[#This Row],[начало промо]])</f>
        <v>35</v>
      </c>
      <c r="G352" s="40">
        <f>WEEKNUM(Таблица2[[#This Row],[конец промо]])</f>
        <v>37</v>
      </c>
    </row>
    <row r="353" spans="1:7" ht="12" customHeight="1" x14ac:dyDescent="0.2">
      <c r="A353" s="38">
        <v>941</v>
      </c>
      <c r="B353" s="72">
        <v>5917</v>
      </c>
      <c r="C353" s="38" t="str">
        <f t="shared" si="6"/>
        <v>9415917</v>
      </c>
      <c r="D353" s="39">
        <v>45169</v>
      </c>
      <c r="E353" s="39">
        <v>45182</v>
      </c>
      <c r="F353" s="40">
        <f>WEEKNUM(Таблица2[[#This Row],[начало промо]])</f>
        <v>35</v>
      </c>
      <c r="G353" s="40">
        <f>WEEKNUM(Таблица2[[#This Row],[конец промо]])</f>
        <v>37</v>
      </c>
    </row>
    <row r="354" spans="1:7" ht="12" customHeight="1" x14ac:dyDescent="0.2">
      <c r="A354" s="38">
        <v>955</v>
      </c>
      <c r="B354" s="72">
        <v>5917</v>
      </c>
      <c r="C354" s="38" t="str">
        <f t="shared" si="6"/>
        <v>9555917</v>
      </c>
      <c r="D354" s="39">
        <v>45169</v>
      </c>
      <c r="E354" s="39">
        <v>45182</v>
      </c>
      <c r="F354" s="40">
        <f>WEEKNUM(Таблица2[[#This Row],[начало промо]])</f>
        <v>35</v>
      </c>
      <c r="G354" s="40">
        <f>WEEKNUM(Таблица2[[#This Row],[конец промо]])</f>
        <v>37</v>
      </c>
    </row>
    <row r="355" spans="1:7" ht="12" customHeight="1" x14ac:dyDescent="0.2">
      <c r="A355" s="38">
        <v>950</v>
      </c>
      <c r="B355" s="72">
        <v>5917</v>
      </c>
      <c r="C355" s="38" t="str">
        <f t="shared" si="6"/>
        <v>9505917</v>
      </c>
      <c r="D355" s="39">
        <v>45169</v>
      </c>
      <c r="E355" s="39">
        <v>45182</v>
      </c>
      <c r="F355" s="40">
        <f>WEEKNUM(Таблица2[[#This Row],[начало промо]])</f>
        <v>35</v>
      </c>
      <c r="G355" s="40">
        <f>WEEKNUM(Таблица2[[#This Row],[конец промо]])</f>
        <v>37</v>
      </c>
    </row>
    <row r="356" spans="1:7" ht="12" customHeight="1" x14ac:dyDescent="0.2">
      <c r="A356" s="38">
        <v>960</v>
      </c>
      <c r="B356" s="72">
        <v>5917</v>
      </c>
      <c r="C356" s="38" t="str">
        <f t="shared" si="6"/>
        <v>9605917</v>
      </c>
      <c r="D356" s="39">
        <v>45169</v>
      </c>
      <c r="E356" s="39">
        <v>45182</v>
      </c>
      <c r="F356" s="40">
        <f>WEEKNUM(Таблица2[[#This Row],[начало промо]])</f>
        <v>35</v>
      </c>
      <c r="G356" s="40">
        <f>WEEKNUM(Таблица2[[#This Row],[конец промо]])</f>
        <v>37</v>
      </c>
    </row>
    <row r="357" spans="1:7" ht="12" customHeight="1" x14ac:dyDescent="0.2">
      <c r="A357" s="38">
        <v>2456</v>
      </c>
      <c r="B357" s="72">
        <v>5917</v>
      </c>
      <c r="C357" s="38" t="str">
        <f t="shared" si="6"/>
        <v>24565917</v>
      </c>
      <c r="D357" s="39">
        <v>45142</v>
      </c>
      <c r="E357" s="39">
        <v>45169</v>
      </c>
      <c r="F357" s="40">
        <f>WEEKNUM(Таблица2[[#This Row],[начало промо]])</f>
        <v>31</v>
      </c>
      <c r="G357" s="40">
        <f>WEEKNUM(Таблица2[[#This Row],[конец промо]])</f>
        <v>35</v>
      </c>
    </row>
    <row r="358" spans="1:7" ht="12" customHeight="1" x14ac:dyDescent="0.2">
      <c r="A358" s="38">
        <v>2457</v>
      </c>
      <c r="B358" s="72">
        <v>5917</v>
      </c>
      <c r="C358" s="38" t="str">
        <f t="shared" si="6"/>
        <v>24575917</v>
      </c>
      <c r="D358" s="39">
        <v>45142</v>
      </c>
      <c r="E358" s="39">
        <v>45169</v>
      </c>
      <c r="F358" s="40">
        <f>WEEKNUM(Таблица2[[#This Row],[начало промо]])</f>
        <v>31</v>
      </c>
      <c r="G358" s="40">
        <f>WEEKNUM(Таблица2[[#This Row],[конец промо]])</f>
        <v>35</v>
      </c>
    </row>
    <row r="359" spans="1:7" ht="12" customHeight="1" x14ac:dyDescent="0.2">
      <c r="A359" s="46">
        <v>2456</v>
      </c>
      <c r="B359" s="73">
        <v>5917</v>
      </c>
      <c r="C359" s="38" t="str">
        <f t="shared" si="6"/>
        <v>24565917</v>
      </c>
      <c r="D359" s="47">
        <v>45170</v>
      </c>
      <c r="E359" s="47">
        <v>45199</v>
      </c>
      <c r="F359" s="40">
        <f>WEEKNUM(Таблица2[[#This Row],[начало промо]])</f>
        <v>35</v>
      </c>
      <c r="G359" s="40">
        <f>WEEKNUM(Таблица2[[#This Row],[конец промо]])</f>
        <v>39</v>
      </c>
    </row>
    <row r="360" spans="1:7" ht="12" customHeight="1" x14ac:dyDescent="0.2">
      <c r="A360" s="38">
        <v>2457</v>
      </c>
      <c r="B360" s="72">
        <v>5917</v>
      </c>
      <c r="C360" s="38" t="str">
        <f t="shared" si="6"/>
        <v>24575917</v>
      </c>
      <c r="D360" s="39">
        <v>45170</v>
      </c>
      <c r="E360" s="39">
        <v>45199</v>
      </c>
      <c r="F360" s="40">
        <f>WEEKNUM(Таблица2[[#This Row],[начало промо]])</f>
        <v>35</v>
      </c>
      <c r="G360" s="40">
        <f>WEEKNUM(Таблица2[[#This Row],[конец промо]])</f>
        <v>39</v>
      </c>
    </row>
    <row r="361" spans="1:7" ht="12" customHeight="1" x14ac:dyDescent="0.2">
      <c r="A361" s="38">
        <v>2456</v>
      </c>
      <c r="B361" s="72">
        <v>5917</v>
      </c>
      <c r="C361" s="38" t="str">
        <f t="shared" si="6"/>
        <v>24565917</v>
      </c>
      <c r="D361" s="39">
        <v>45200</v>
      </c>
      <c r="E361" s="39">
        <v>45230</v>
      </c>
      <c r="F361" s="40">
        <f>WEEKNUM(Таблица2[[#This Row],[начало промо]])</f>
        <v>40</v>
      </c>
      <c r="G361" s="40">
        <f>WEEKNUM(Таблица2[[#This Row],[конец промо]])</f>
        <v>44</v>
      </c>
    </row>
    <row r="362" spans="1:7" ht="12" customHeight="1" x14ac:dyDescent="0.2">
      <c r="A362" s="38">
        <v>2457</v>
      </c>
      <c r="B362" s="72">
        <v>5917</v>
      </c>
      <c r="C362" s="38" t="str">
        <f t="shared" ref="C362:C389" si="7">CONCATENATE(A362,B362)</f>
        <v>24575917</v>
      </c>
      <c r="D362" s="39">
        <v>45200</v>
      </c>
      <c r="E362" s="39">
        <v>45230</v>
      </c>
      <c r="F362" s="40">
        <f>WEEKNUM(Таблица2[[#This Row],[начало промо]])</f>
        <v>40</v>
      </c>
      <c r="G362" s="40">
        <f>WEEKNUM(Таблица2[[#This Row],[конец промо]])</f>
        <v>44</v>
      </c>
    </row>
    <row r="363" spans="1:7" ht="12" customHeight="1" x14ac:dyDescent="0.2">
      <c r="A363" s="38">
        <v>489</v>
      </c>
      <c r="B363" s="72">
        <v>5917</v>
      </c>
      <c r="C363" s="38" t="str">
        <f t="shared" si="7"/>
        <v>4895917</v>
      </c>
      <c r="D363" s="39">
        <v>45142</v>
      </c>
      <c r="E363" s="39">
        <v>45173</v>
      </c>
      <c r="F363" s="40">
        <f>WEEKNUM(Таблица2[[#This Row],[начало промо]])</f>
        <v>31</v>
      </c>
      <c r="G363" s="40">
        <f>WEEKNUM(Таблица2[[#This Row],[конец промо]])</f>
        <v>36</v>
      </c>
    </row>
    <row r="364" spans="1:7" ht="12" customHeight="1" x14ac:dyDescent="0.2">
      <c r="A364" s="38">
        <v>488</v>
      </c>
      <c r="B364" s="72">
        <v>5917</v>
      </c>
      <c r="C364" s="38" t="str">
        <f t="shared" si="7"/>
        <v>4885917</v>
      </c>
      <c r="D364" s="39">
        <v>45174</v>
      </c>
      <c r="E364" s="39">
        <v>45204</v>
      </c>
      <c r="F364" s="40">
        <f>WEEKNUM(Таблица2[[#This Row],[начало промо]])</f>
        <v>36</v>
      </c>
      <c r="G364" s="40">
        <f>WEEKNUM(Таблица2[[#This Row],[конец промо]])</f>
        <v>40</v>
      </c>
    </row>
    <row r="365" spans="1:7" ht="12" customHeight="1" x14ac:dyDescent="0.2">
      <c r="A365" s="38">
        <v>489</v>
      </c>
      <c r="B365" s="72">
        <v>5917</v>
      </c>
      <c r="C365" s="38" t="str">
        <f t="shared" si="7"/>
        <v>4895917</v>
      </c>
      <c r="D365" s="39">
        <v>45174</v>
      </c>
      <c r="E365" s="39">
        <v>45204</v>
      </c>
      <c r="F365" s="40">
        <f>WEEKNUM(Таблица2[[#This Row],[начало промо]])</f>
        <v>36</v>
      </c>
      <c r="G365" s="40">
        <f>WEEKNUM(Таблица2[[#This Row],[конец промо]])</f>
        <v>40</v>
      </c>
    </row>
    <row r="366" spans="1:7" ht="12" customHeight="1" x14ac:dyDescent="0.2">
      <c r="A366" s="38">
        <v>488</v>
      </c>
      <c r="B366" s="72">
        <v>5917</v>
      </c>
      <c r="C366" s="38" t="str">
        <f t="shared" si="7"/>
        <v>4885917</v>
      </c>
      <c r="D366" s="39">
        <v>45205</v>
      </c>
      <c r="E366" s="39">
        <v>45252</v>
      </c>
      <c r="F366" s="40">
        <f>WEEKNUM(Таблица2[[#This Row],[начало промо]])</f>
        <v>40</v>
      </c>
      <c r="G366" s="40">
        <f>WEEKNUM(Таблица2[[#This Row],[конец промо]])</f>
        <v>47</v>
      </c>
    </row>
    <row r="367" spans="1:7" ht="12" customHeight="1" x14ac:dyDescent="0.2">
      <c r="A367" s="38">
        <v>489</v>
      </c>
      <c r="B367" s="72">
        <v>5917</v>
      </c>
      <c r="C367" s="38" t="str">
        <f t="shared" si="7"/>
        <v>4895917</v>
      </c>
      <c r="D367" s="39">
        <v>45205</v>
      </c>
      <c r="E367" s="39">
        <v>45252</v>
      </c>
      <c r="F367" s="40">
        <f>WEEKNUM(Таблица2[[#This Row],[начало промо]])</f>
        <v>40</v>
      </c>
      <c r="G367" s="40">
        <f>WEEKNUM(Таблица2[[#This Row],[конец промо]])</f>
        <v>47</v>
      </c>
    </row>
    <row r="368" spans="1:7" ht="12" customHeight="1" x14ac:dyDescent="0.2">
      <c r="A368" s="38">
        <v>447</v>
      </c>
      <c r="B368" s="72">
        <v>5917</v>
      </c>
      <c r="C368" s="38" t="str">
        <f t="shared" si="7"/>
        <v>4475917</v>
      </c>
      <c r="D368" s="39">
        <v>45174</v>
      </c>
      <c r="E368" s="39">
        <v>45204</v>
      </c>
      <c r="F368" s="40">
        <f>WEEKNUM(Таблица2[[#This Row],[начало промо]])</f>
        <v>36</v>
      </c>
      <c r="G368" s="40">
        <f>WEEKNUM(Таблица2[[#This Row],[конец промо]])</f>
        <v>40</v>
      </c>
    </row>
    <row r="369" spans="1:7" ht="12" customHeight="1" x14ac:dyDescent="0.2">
      <c r="A369" s="38">
        <v>448</v>
      </c>
      <c r="B369" s="72">
        <v>5917</v>
      </c>
      <c r="C369" s="38" t="str">
        <f t="shared" si="7"/>
        <v>4485917</v>
      </c>
      <c r="D369" s="39">
        <v>45174</v>
      </c>
      <c r="E369" s="39">
        <v>45204</v>
      </c>
      <c r="F369" s="40">
        <f>WEEKNUM(Таблица2[[#This Row],[начало промо]])</f>
        <v>36</v>
      </c>
      <c r="G369" s="40">
        <f>WEEKNUM(Таблица2[[#This Row],[конец промо]])</f>
        <v>40</v>
      </c>
    </row>
    <row r="370" spans="1:7" ht="12" customHeight="1" x14ac:dyDescent="0.2">
      <c r="A370" s="46">
        <v>447</v>
      </c>
      <c r="B370" s="73">
        <v>5917</v>
      </c>
      <c r="C370" s="38" t="str">
        <f t="shared" si="7"/>
        <v>4475917</v>
      </c>
      <c r="D370" s="47">
        <v>45143</v>
      </c>
      <c r="E370" s="47">
        <v>45174</v>
      </c>
      <c r="F370" s="40">
        <f>WEEKNUM(Таблица2[[#This Row],[начало промо]])</f>
        <v>31</v>
      </c>
      <c r="G370" s="40">
        <f>WEEKNUM(Таблица2[[#This Row],[конец промо]])</f>
        <v>36</v>
      </c>
    </row>
    <row r="371" spans="1:7" ht="12" customHeight="1" x14ac:dyDescent="0.2">
      <c r="A371" s="38">
        <v>448</v>
      </c>
      <c r="B371" s="72">
        <v>5917</v>
      </c>
      <c r="C371" s="38" t="str">
        <f t="shared" si="7"/>
        <v>4485917</v>
      </c>
      <c r="D371" s="39">
        <v>45143</v>
      </c>
      <c r="E371" s="39">
        <v>45174</v>
      </c>
      <c r="F371" s="40">
        <f>WEEKNUM(Таблица2[[#This Row],[начало промо]])</f>
        <v>31</v>
      </c>
      <c r="G371" s="40">
        <f>WEEKNUM(Таблица2[[#This Row],[конец промо]])</f>
        <v>36</v>
      </c>
    </row>
    <row r="372" spans="1:7" ht="12" customHeight="1" x14ac:dyDescent="0.2">
      <c r="A372" s="38">
        <v>447</v>
      </c>
      <c r="B372" s="72">
        <v>5917</v>
      </c>
      <c r="C372" s="38" t="str">
        <f t="shared" si="7"/>
        <v>4475917</v>
      </c>
      <c r="D372" s="39">
        <v>45205</v>
      </c>
      <c r="E372" s="39">
        <v>45252</v>
      </c>
      <c r="F372" s="40">
        <f>WEEKNUM(Таблица2[[#This Row],[начало промо]])</f>
        <v>40</v>
      </c>
      <c r="G372" s="40">
        <f>WEEKNUM(Таблица2[[#This Row],[конец промо]])</f>
        <v>47</v>
      </c>
    </row>
    <row r="373" spans="1:7" ht="12" customHeight="1" x14ac:dyDescent="0.2">
      <c r="A373" s="38">
        <v>448</v>
      </c>
      <c r="B373" s="72">
        <v>5917</v>
      </c>
      <c r="C373" s="38" t="str">
        <f t="shared" si="7"/>
        <v>4485917</v>
      </c>
      <c r="D373" s="39">
        <v>45205</v>
      </c>
      <c r="E373" s="39">
        <v>45252</v>
      </c>
      <c r="F373" s="40">
        <f>WEEKNUM(Таблица2[[#This Row],[начало промо]])</f>
        <v>40</v>
      </c>
      <c r="G373" s="40">
        <f>WEEKNUM(Таблица2[[#This Row],[конец промо]])</f>
        <v>47</v>
      </c>
    </row>
    <row r="374" spans="1:7" ht="12" customHeight="1" x14ac:dyDescent="0.2">
      <c r="A374" s="38">
        <v>488</v>
      </c>
      <c r="B374" s="72">
        <v>5917</v>
      </c>
      <c r="C374" s="38" t="str">
        <f t="shared" si="7"/>
        <v>4885917</v>
      </c>
      <c r="D374" s="39">
        <v>45160</v>
      </c>
      <c r="E374" s="39">
        <v>45173</v>
      </c>
      <c r="F374" s="40">
        <f>WEEKNUM(Таблица2[[#This Row],[начало промо]])</f>
        <v>34</v>
      </c>
      <c r="G374" s="40">
        <f>WEEKNUM(Таблица2[[#This Row],[конец промо]])</f>
        <v>36</v>
      </c>
    </row>
    <row r="375" spans="1:7" ht="12" customHeight="1" x14ac:dyDescent="0.2">
      <c r="A375" s="38">
        <v>488</v>
      </c>
      <c r="B375" s="72">
        <v>5917</v>
      </c>
      <c r="C375" s="38" t="str">
        <f t="shared" si="7"/>
        <v>4885917</v>
      </c>
      <c r="D375" s="39">
        <v>45143</v>
      </c>
      <c r="E375" s="39">
        <v>45169</v>
      </c>
      <c r="F375" s="40">
        <f>WEEKNUM(Таблица2[[#This Row],[начало промо]])</f>
        <v>31</v>
      </c>
      <c r="G375" s="40">
        <f>WEEKNUM(Таблица2[[#This Row],[конец промо]])</f>
        <v>35</v>
      </c>
    </row>
    <row r="376" spans="1:7" ht="12" customHeight="1" x14ac:dyDescent="0.2">
      <c r="A376" s="38">
        <v>1191</v>
      </c>
      <c r="B376" s="72">
        <v>5917</v>
      </c>
      <c r="C376" s="38" t="str">
        <f t="shared" si="7"/>
        <v>11915917</v>
      </c>
      <c r="D376" s="39">
        <v>45147</v>
      </c>
      <c r="E376" s="39">
        <v>45173</v>
      </c>
      <c r="F376" s="40">
        <f>WEEKNUM(Таблица2[[#This Row],[начало промо]])</f>
        <v>32</v>
      </c>
      <c r="G376" s="40">
        <f>WEEKNUM(Таблица2[[#This Row],[конец промо]])</f>
        <v>36</v>
      </c>
    </row>
    <row r="377" spans="1:7" ht="12" customHeight="1" x14ac:dyDescent="0.2">
      <c r="A377" s="38">
        <v>1192</v>
      </c>
      <c r="B377" s="72">
        <v>5917</v>
      </c>
      <c r="C377" s="38" t="str">
        <f t="shared" si="7"/>
        <v>11925917</v>
      </c>
      <c r="D377" s="39">
        <v>45147</v>
      </c>
      <c r="E377" s="39">
        <v>45173</v>
      </c>
      <c r="F377" s="40">
        <f>WEEKNUM(Таблица2[[#This Row],[начало промо]])</f>
        <v>32</v>
      </c>
      <c r="G377" s="40">
        <f>WEEKNUM(Таблица2[[#This Row],[конец промо]])</f>
        <v>36</v>
      </c>
    </row>
    <row r="378" spans="1:7" ht="12" customHeight="1" x14ac:dyDescent="0.2">
      <c r="A378" s="38">
        <v>1191</v>
      </c>
      <c r="B378" s="72">
        <v>5917</v>
      </c>
      <c r="C378" s="38" t="str">
        <f t="shared" si="7"/>
        <v>11915917</v>
      </c>
      <c r="D378" s="39">
        <v>45174</v>
      </c>
      <c r="E378" s="39">
        <v>45202</v>
      </c>
      <c r="F378" s="40">
        <f>WEEKNUM(Таблица2[[#This Row],[начало промо]])</f>
        <v>36</v>
      </c>
      <c r="G378" s="40">
        <f>WEEKNUM(Таблица2[[#This Row],[конец промо]])</f>
        <v>40</v>
      </c>
    </row>
    <row r="379" spans="1:7" ht="12" customHeight="1" x14ac:dyDescent="0.2">
      <c r="A379" s="38">
        <v>1192</v>
      </c>
      <c r="B379" s="72">
        <v>5917</v>
      </c>
      <c r="C379" s="38" t="str">
        <f t="shared" si="7"/>
        <v>11925917</v>
      </c>
      <c r="D379" s="39">
        <v>45174</v>
      </c>
      <c r="E379" s="39">
        <v>45202</v>
      </c>
      <c r="F379" s="40">
        <f>WEEKNUM(Таблица2[[#This Row],[начало промо]])</f>
        <v>36</v>
      </c>
      <c r="G379" s="40">
        <f>WEEKNUM(Таблица2[[#This Row],[конец промо]])</f>
        <v>40</v>
      </c>
    </row>
    <row r="380" spans="1:7" ht="12" customHeight="1" x14ac:dyDescent="0.2">
      <c r="A380" s="38">
        <v>448</v>
      </c>
      <c r="B380" s="72">
        <v>5917</v>
      </c>
      <c r="C380" s="38" t="str">
        <f t="shared" si="7"/>
        <v>4485917</v>
      </c>
      <c r="D380" s="39">
        <v>45174</v>
      </c>
      <c r="E380" s="39">
        <v>45202</v>
      </c>
      <c r="F380" s="40">
        <f>WEEKNUM(Таблица2[[#This Row],[начало промо]])</f>
        <v>36</v>
      </c>
      <c r="G380" s="40">
        <f>WEEKNUM(Таблица2[[#This Row],[конец промо]])</f>
        <v>40</v>
      </c>
    </row>
    <row r="381" spans="1:7" ht="12" customHeight="1" x14ac:dyDescent="0.2">
      <c r="A381" s="38">
        <v>1191</v>
      </c>
      <c r="B381" s="72">
        <v>5917</v>
      </c>
      <c r="C381" s="38" t="str">
        <f t="shared" si="7"/>
        <v>11915917</v>
      </c>
      <c r="D381" s="39">
        <v>45203</v>
      </c>
      <c r="E381" s="39">
        <v>45234</v>
      </c>
      <c r="F381" s="40">
        <f>WEEKNUM(Таблица2[[#This Row],[начало промо]])</f>
        <v>40</v>
      </c>
      <c r="G381" s="40">
        <f>WEEKNUM(Таблица2[[#This Row],[конец промо]])</f>
        <v>44</v>
      </c>
    </row>
    <row r="382" spans="1:7" ht="12" customHeight="1" x14ac:dyDescent="0.2">
      <c r="A382" s="38">
        <v>1192</v>
      </c>
      <c r="B382" s="72">
        <v>5917</v>
      </c>
      <c r="C382" s="38" t="str">
        <f t="shared" si="7"/>
        <v>11925917</v>
      </c>
      <c r="D382" s="39">
        <v>45203</v>
      </c>
      <c r="E382" s="39">
        <v>45234</v>
      </c>
      <c r="F382" s="40">
        <f>WEEKNUM(Таблица2[[#This Row],[начало промо]])</f>
        <v>40</v>
      </c>
      <c r="G382" s="40">
        <f>WEEKNUM(Таблица2[[#This Row],[конец промо]])</f>
        <v>44</v>
      </c>
    </row>
    <row r="383" spans="1:7" ht="12" customHeight="1" x14ac:dyDescent="0.2">
      <c r="A383" s="38">
        <v>448</v>
      </c>
      <c r="B383" s="72">
        <v>5917</v>
      </c>
      <c r="C383" s="38" t="str">
        <f t="shared" si="7"/>
        <v>4485917</v>
      </c>
      <c r="D383" s="39">
        <v>45203</v>
      </c>
      <c r="E383" s="39">
        <v>45234</v>
      </c>
      <c r="F383" s="40">
        <f>WEEKNUM(Таблица2[[#This Row],[начало промо]])</f>
        <v>40</v>
      </c>
      <c r="G383" s="40">
        <f>WEEKNUM(Таблица2[[#This Row],[конец промо]])</f>
        <v>44</v>
      </c>
    </row>
    <row r="384" spans="1:7" ht="12" customHeight="1" x14ac:dyDescent="0.2">
      <c r="A384" s="38">
        <v>1561</v>
      </c>
      <c r="B384" s="72">
        <v>5917</v>
      </c>
      <c r="C384" s="38" t="str">
        <f t="shared" si="7"/>
        <v>15615917</v>
      </c>
      <c r="D384" s="39">
        <v>45155</v>
      </c>
      <c r="E384" s="39">
        <v>45168</v>
      </c>
      <c r="F384" s="40">
        <f>WEEKNUM(Таблица2[[#This Row],[начало промо]])</f>
        <v>33</v>
      </c>
      <c r="G384" s="40">
        <f>WEEKNUM(Таблица2[[#This Row],[конец промо]])</f>
        <v>35</v>
      </c>
    </row>
    <row r="385" spans="1:7" ht="12" customHeight="1" x14ac:dyDescent="0.2">
      <c r="A385" s="38">
        <v>9322</v>
      </c>
      <c r="B385" s="72">
        <v>5917</v>
      </c>
      <c r="C385" s="38" t="str">
        <f t="shared" si="7"/>
        <v>93225917</v>
      </c>
      <c r="D385" s="39">
        <v>45170</v>
      </c>
      <c r="E385" s="39">
        <v>45199</v>
      </c>
      <c r="F385" s="40">
        <f>WEEKNUM(Таблица2[[#This Row],[начало промо]])</f>
        <v>35</v>
      </c>
      <c r="G385" s="40">
        <f>WEEKNUM(Таблица2[[#This Row],[конец промо]])</f>
        <v>39</v>
      </c>
    </row>
    <row r="386" spans="1:7" ht="12" customHeight="1" x14ac:dyDescent="0.2">
      <c r="A386" s="38">
        <v>9324</v>
      </c>
      <c r="B386" s="72">
        <v>5917</v>
      </c>
      <c r="C386" s="38" t="str">
        <f t="shared" si="7"/>
        <v>93245917</v>
      </c>
      <c r="D386" s="39">
        <v>45170</v>
      </c>
      <c r="E386" s="39">
        <v>45199</v>
      </c>
      <c r="F386" s="40">
        <f>WEEKNUM(Таблица2[[#This Row],[начало промо]])</f>
        <v>35</v>
      </c>
      <c r="G386" s="40">
        <f>WEEKNUM(Таблица2[[#This Row],[конец промо]])</f>
        <v>39</v>
      </c>
    </row>
    <row r="387" spans="1:7" ht="12" customHeight="1" x14ac:dyDescent="0.2">
      <c r="A387" s="38">
        <v>9325</v>
      </c>
      <c r="B387" s="72">
        <v>5917</v>
      </c>
      <c r="C387" s="38" t="str">
        <f t="shared" si="7"/>
        <v>93255917</v>
      </c>
      <c r="D387" s="39">
        <v>45170</v>
      </c>
      <c r="E387" s="39">
        <v>45199</v>
      </c>
      <c r="F387" s="40">
        <f>WEEKNUM(Таблица2[[#This Row],[начало промо]])</f>
        <v>35</v>
      </c>
      <c r="G387" s="40">
        <f>WEEKNUM(Таблица2[[#This Row],[конец промо]])</f>
        <v>39</v>
      </c>
    </row>
    <row r="388" spans="1:7" ht="12" customHeight="1" x14ac:dyDescent="0.2">
      <c r="A388" s="38">
        <v>9322</v>
      </c>
      <c r="B388" s="72">
        <v>5917</v>
      </c>
      <c r="C388" s="38" t="str">
        <f t="shared" si="7"/>
        <v>93225917</v>
      </c>
      <c r="D388" s="39">
        <v>45200</v>
      </c>
      <c r="E388" s="39">
        <v>45230</v>
      </c>
      <c r="F388" s="40">
        <f>WEEKNUM(Таблица2[[#This Row],[начало промо]])</f>
        <v>40</v>
      </c>
      <c r="G388" s="40">
        <f>WEEKNUM(Таблица2[[#This Row],[конец промо]])</f>
        <v>44</v>
      </c>
    </row>
    <row r="389" spans="1:7" ht="12" customHeight="1" x14ac:dyDescent="0.2">
      <c r="A389" s="38">
        <v>9324</v>
      </c>
      <c r="B389" s="72">
        <v>5917</v>
      </c>
      <c r="C389" s="38" t="str">
        <f t="shared" si="7"/>
        <v>93245917</v>
      </c>
      <c r="D389" s="39">
        <v>45200</v>
      </c>
      <c r="E389" s="39">
        <v>45230</v>
      </c>
      <c r="F389" s="40">
        <f>WEEKNUM(Таблица2[[#This Row],[начало промо]])</f>
        <v>40</v>
      </c>
      <c r="G389" s="40">
        <f>WEEKNUM(Таблица2[[#This Row],[конец промо]])</f>
        <v>44</v>
      </c>
    </row>
    <row r="390" spans="1:7" ht="12" customHeight="1" x14ac:dyDescent="0.2">
      <c r="A390" s="38">
        <v>9325</v>
      </c>
      <c r="B390" s="72">
        <v>5917</v>
      </c>
      <c r="C390" s="38" t="str">
        <f t="shared" ref="C390:C453" si="8">CONCATENATE(A390,B390)</f>
        <v>93255917</v>
      </c>
      <c r="D390" s="39">
        <v>45200</v>
      </c>
      <c r="E390" s="39">
        <v>45230</v>
      </c>
      <c r="F390" s="40">
        <f>WEEKNUM(Таблица2[[#This Row],[начало промо]])</f>
        <v>40</v>
      </c>
      <c r="G390" s="40">
        <f>WEEKNUM(Таблица2[[#This Row],[конец промо]])</f>
        <v>44</v>
      </c>
    </row>
    <row r="391" spans="1:7" ht="12" customHeight="1" x14ac:dyDescent="0.2">
      <c r="A391" s="38">
        <v>2228</v>
      </c>
      <c r="B391" s="72">
        <v>5917</v>
      </c>
      <c r="C391" s="38" t="str">
        <f t="shared" si="8"/>
        <v>22285917</v>
      </c>
      <c r="D391" s="39">
        <v>45163</v>
      </c>
      <c r="E391" s="39">
        <v>45199</v>
      </c>
      <c r="F391" s="40">
        <f>WEEKNUM(Таблица2[[#This Row],[начало промо]])</f>
        <v>34</v>
      </c>
      <c r="G391" s="40">
        <f>WEEKNUM(Таблица2[[#This Row],[конец промо]])</f>
        <v>39</v>
      </c>
    </row>
    <row r="392" spans="1:7" ht="12" customHeight="1" x14ac:dyDescent="0.2">
      <c r="A392" s="38">
        <v>2227</v>
      </c>
      <c r="B392" s="72">
        <v>5917</v>
      </c>
      <c r="C392" s="38" t="str">
        <f t="shared" si="8"/>
        <v>22275917</v>
      </c>
      <c r="D392" s="39">
        <v>45163</v>
      </c>
      <c r="E392" s="39">
        <v>45199</v>
      </c>
      <c r="F392" s="40">
        <f>WEEKNUM(Таблица2[[#This Row],[начало промо]])</f>
        <v>34</v>
      </c>
      <c r="G392" s="40">
        <f>WEEKNUM(Таблица2[[#This Row],[конец промо]])</f>
        <v>39</v>
      </c>
    </row>
    <row r="393" spans="1:7" ht="12" customHeight="1" x14ac:dyDescent="0.2">
      <c r="A393" s="38">
        <v>2216</v>
      </c>
      <c r="B393" s="72">
        <v>5917</v>
      </c>
      <c r="C393" s="38" t="str">
        <f t="shared" si="8"/>
        <v>22165917</v>
      </c>
      <c r="D393" s="39">
        <v>45163</v>
      </c>
      <c r="E393" s="39">
        <v>45199</v>
      </c>
      <c r="F393" s="40">
        <f>WEEKNUM(Таблица2[[#This Row],[начало промо]])</f>
        <v>34</v>
      </c>
      <c r="G393" s="40">
        <f>WEEKNUM(Таблица2[[#This Row],[конец промо]])</f>
        <v>39</v>
      </c>
    </row>
    <row r="394" spans="1:7" ht="12" customHeight="1" x14ac:dyDescent="0.2">
      <c r="A394" s="38">
        <v>2203</v>
      </c>
      <c r="B394" s="72">
        <v>5917</v>
      </c>
      <c r="C394" s="38" t="str">
        <f t="shared" si="8"/>
        <v>22035917</v>
      </c>
      <c r="D394" s="39">
        <v>45197</v>
      </c>
      <c r="E394" s="39">
        <v>45210</v>
      </c>
      <c r="F394" s="40">
        <f>WEEKNUM(Таблица2[[#This Row],[начало промо]])</f>
        <v>39</v>
      </c>
      <c r="G394" s="40">
        <f>WEEKNUM(Таблица2[[#This Row],[конец промо]])</f>
        <v>41</v>
      </c>
    </row>
    <row r="395" spans="1:7" ht="12" customHeight="1" x14ac:dyDescent="0.2">
      <c r="A395" s="38">
        <v>642</v>
      </c>
      <c r="B395" s="72">
        <v>5917</v>
      </c>
      <c r="C395" s="38" t="str">
        <f t="shared" si="8"/>
        <v>6425917</v>
      </c>
      <c r="D395" s="39">
        <v>45197</v>
      </c>
      <c r="E395" s="39">
        <v>45210</v>
      </c>
      <c r="F395" s="40">
        <f>WEEKNUM(Таблица2[[#This Row],[начало промо]])</f>
        <v>39</v>
      </c>
      <c r="G395" s="40">
        <f>WEEKNUM(Таблица2[[#This Row],[конец промо]])</f>
        <v>41</v>
      </c>
    </row>
    <row r="396" spans="1:7" ht="12" customHeight="1" x14ac:dyDescent="0.2">
      <c r="A396" s="38">
        <v>2216</v>
      </c>
      <c r="B396" s="72">
        <v>5917</v>
      </c>
      <c r="C396" s="38" t="str">
        <f t="shared" si="8"/>
        <v>22165917</v>
      </c>
      <c r="D396" s="39">
        <v>45197</v>
      </c>
      <c r="E396" s="39">
        <v>45210</v>
      </c>
      <c r="F396" s="40">
        <f>WEEKNUM(Таблица2[[#This Row],[начало промо]])</f>
        <v>39</v>
      </c>
      <c r="G396" s="40">
        <f>WEEKNUM(Таблица2[[#This Row],[конец промо]])</f>
        <v>41</v>
      </c>
    </row>
    <row r="397" spans="1:7" ht="12" customHeight="1" x14ac:dyDescent="0.2">
      <c r="A397" s="38">
        <v>2203</v>
      </c>
      <c r="B397" s="72">
        <v>5917</v>
      </c>
      <c r="C397" s="38" t="str">
        <f t="shared" si="8"/>
        <v>22035917</v>
      </c>
      <c r="D397" s="39">
        <v>45197</v>
      </c>
      <c r="E397" s="39">
        <v>45210</v>
      </c>
      <c r="F397" s="40">
        <f>WEEKNUM(Таблица2[[#This Row],[начало промо]])</f>
        <v>39</v>
      </c>
      <c r="G397" s="40">
        <f>WEEKNUM(Таблица2[[#This Row],[конец промо]])</f>
        <v>41</v>
      </c>
    </row>
    <row r="398" spans="1:7" ht="12" customHeight="1" x14ac:dyDescent="0.2">
      <c r="A398" s="38">
        <v>649</v>
      </c>
      <c r="B398" s="72">
        <v>5917</v>
      </c>
      <c r="C398" s="38" t="str">
        <f t="shared" si="8"/>
        <v>6495917</v>
      </c>
      <c r="D398" s="39">
        <v>45197</v>
      </c>
      <c r="E398" s="39">
        <v>45210</v>
      </c>
      <c r="F398" s="40">
        <f>WEEKNUM(Таблица2[[#This Row],[начало промо]])</f>
        <v>39</v>
      </c>
      <c r="G398" s="40">
        <f>WEEKNUM(Таблица2[[#This Row],[конец промо]])</f>
        <v>41</v>
      </c>
    </row>
    <row r="399" spans="1:7" ht="12" customHeight="1" x14ac:dyDescent="0.2">
      <c r="A399" s="38">
        <v>1560</v>
      </c>
      <c r="B399" s="72">
        <v>5917</v>
      </c>
      <c r="C399" s="38" t="str">
        <f t="shared" si="8"/>
        <v>15605917</v>
      </c>
      <c r="D399" s="39">
        <v>45211</v>
      </c>
      <c r="E399" s="39">
        <v>45224</v>
      </c>
      <c r="F399" s="40">
        <f>WEEKNUM(Таблица2[[#This Row],[начало промо]])</f>
        <v>41</v>
      </c>
      <c r="G399" s="40">
        <f>WEEKNUM(Таблица2[[#This Row],[конец промо]])</f>
        <v>43</v>
      </c>
    </row>
    <row r="400" spans="1:7" ht="12" customHeight="1" x14ac:dyDescent="0.2">
      <c r="A400" s="38">
        <v>1548</v>
      </c>
      <c r="B400" s="72">
        <v>5917</v>
      </c>
      <c r="C400" s="38" t="str">
        <f t="shared" si="8"/>
        <v>15485917</v>
      </c>
      <c r="D400" s="39">
        <v>45211</v>
      </c>
      <c r="E400" s="39">
        <v>45224</v>
      </c>
      <c r="F400" s="40">
        <f>WEEKNUM(Таблица2[[#This Row],[начало промо]])</f>
        <v>41</v>
      </c>
      <c r="G400" s="40">
        <f>WEEKNUM(Таблица2[[#This Row],[конец промо]])</f>
        <v>43</v>
      </c>
    </row>
    <row r="401" spans="1:7" ht="12" customHeight="1" x14ac:dyDescent="0.2">
      <c r="A401" s="38">
        <v>1549</v>
      </c>
      <c r="B401" s="72">
        <v>5917</v>
      </c>
      <c r="C401" s="38" t="str">
        <f t="shared" si="8"/>
        <v>15495917</v>
      </c>
      <c r="D401" s="39">
        <v>45211</v>
      </c>
      <c r="E401" s="39">
        <v>45224</v>
      </c>
      <c r="F401" s="40">
        <f>WEEKNUM(Таблица2[[#This Row],[начало промо]])</f>
        <v>41</v>
      </c>
      <c r="G401" s="40">
        <f>WEEKNUM(Таблица2[[#This Row],[конец промо]])</f>
        <v>43</v>
      </c>
    </row>
    <row r="402" spans="1:7" ht="12" customHeight="1" x14ac:dyDescent="0.2">
      <c r="A402" s="38">
        <v>1550</v>
      </c>
      <c r="B402" s="72">
        <v>5917</v>
      </c>
      <c r="C402" s="38" t="str">
        <f t="shared" si="8"/>
        <v>15505917</v>
      </c>
      <c r="D402" s="39">
        <v>45211</v>
      </c>
      <c r="E402" s="39">
        <v>45224</v>
      </c>
      <c r="F402" s="40">
        <f>WEEKNUM(Таблица2[[#This Row],[начало промо]])</f>
        <v>41</v>
      </c>
      <c r="G402" s="40">
        <f>WEEKNUM(Таблица2[[#This Row],[конец промо]])</f>
        <v>43</v>
      </c>
    </row>
    <row r="403" spans="1:7" ht="12" customHeight="1" x14ac:dyDescent="0.2">
      <c r="A403" s="38">
        <v>1551</v>
      </c>
      <c r="B403" s="72">
        <v>5917</v>
      </c>
      <c r="C403" s="38" t="str">
        <f t="shared" si="8"/>
        <v>15515917</v>
      </c>
      <c r="D403" s="39">
        <v>45211</v>
      </c>
      <c r="E403" s="39">
        <v>45224</v>
      </c>
      <c r="F403" s="40">
        <f>WEEKNUM(Таблица2[[#This Row],[начало промо]])</f>
        <v>41</v>
      </c>
      <c r="G403" s="40">
        <f>WEEKNUM(Таблица2[[#This Row],[конец промо]])</f>
        <v>43</v>
      </c>
    </row>
    <row r="404" spans="1:7" ht="12" customHeight="1" x14ac:dyDescent="0.2">
      <c r="A404" s="46">
        <v>411</v>
      </c>
      <c r="B404" s="73">
        <v>5917</v>
      </c>
      <c r="C404" s="38" t="str">
        <f t="shared" si="8"/>
        <v>4115917</v>
      </c>
      <c r="D404" s="47">
        <v>45159</v>
      </c>
      <c r="E404" s="47">
        <v>45186</v>
      </c>
      <c r="F404" s="40">
        <f>WEEKNUM(Таблица2[[#This Row],[начало промо]])</f>
        <v>34</v>
      </c>
      <c r="G404" s="40">
        <f>WEEKNUM(Таблица2[[#This Row],[конец промо]])</f>
        <v>38</v>
      </c>
    </row>
    <row r="405" spans="1:7" ht="12" customHeight="1" x14ac:dyDescent="0.2">
      <c r="A405" s="38">
        <v>412</v>
      </c>
      <c r="B405" s="72">
        <v>5917</v>
      </c>
      <c r="C405" s="38" t="str">
        <f t="shared" si="8"/>
        <v>4125917</v>
      </c>
      <c r="D405" s="39">
        <v>45159</v>
      </c>
      <c r="E405" s="39">
        <v>45186</v>
      </c>
      <c r="F405" s="40">
        <f>WEEKNUM(Таблица2[[#This Row],[начало промо]])</f>
        <v>34</v>
      </c>
      <c r="G405" s="40">
        <f>WEEKNUM(Таблица2[[#This Row],[конец промо]])</f>
        <v>38</v>
      </c>
    </row>
    <row r="406" spans="1:7" ht="12" customHeight="1" x14ac:dyDescent="0.2">
      <c r="A406" s="38">
        <v>413</v>
      </c>
      <c r="B406" s="72">
        <v>5917</v>
      </c>
      <c r="C406" s="38" t="str">
        <f t="shared" si="8"/>
        <v>4135917</v>
      </c>
      <c r="D406" s="39">
        <v>45159</v>
      </c>
      <c r="E406" s="39">
        <v>45186</v>
      </c>
      <c r="F406" s="40">
        <f>WEEKNUM(Таблица2[[#This Row],[начало промо]])</f>
        <v>34</v>
      </c>
      <c r="G406" s="40">
        <f>WEEKNUM(Таблица2[[#This Row],[конец промо]])</f>
        <v>38</v>
      </c>
    </row>
    <row r="407" spans="1:7" ht="12" customHeight="1" x14ac:dyDescent="0.2">
      <c r="A407" s="46">
        <v>414</v>
      </c>
      <c r="B407" s="73">
        <v>5917</v>
      </c>
      <c r="C407" s="38" t="str">
        <f t="shared" si="8"/>
        <v>4145917</v>
      </c>
      <c r="D407" s="47">
        <v>45159</v>
      </c>
      <c r="E407" s="47">
        <v>45186</v>
      </c>
      <c r="F407" s="40">
        <f>WEEKNUM(Таблица2[[#This Row],[начало промо]])</f>
        <v>34</v>
      </c>
      <c r="G407" s="40">
        <f>WEEKNUM(Таблица2[[#This Row],[конец промо]])</f>
        <v>38</v>
      </c>
    </row>
    <row r="408" spans="1:7" ht="12" customHeight="1" x14ac:dyDescent="0.2">
      <c r="A408" s="38">
        <v>941</v>
      </c>
      <c r="B408" s="72">
        <v>5917</v>
      </c>
      <c r="C408" s="38" t="str">
        <f t="shared" si="8"/>
        <v>9415917</v>
      </c>
      <c r="D408" s="39">
        <v>45187</v>
      </c>
      <c r="E408" s="39">
        <v>45214</v>
      </c>
      <c r="F408" s="40">
        <f>WEEKNUM(Таблица2[[#This Row],[начало промо]])</f>
        <v>38</v>
      </c>
      <c r="G408" s="40">
        <f>WEEKNUM(Таблица2[[#This Row],[конец промо]])</f>
        <v>42</v>
      </c>
    </row>
    <row r="409" spans="1:7" ht="12" customHeight="1" x14ac:dyDescent="0.2">
      <c r="A409" s="38">
        <v>950</v>
      </c>
      <c r="B409" s="72">
        <v>5917</v>
      </c>
      <c r="C409" s="38" t="str">
        <f t="shared" si="8"/>
        <v>9505917</v>
      </c>
      <c r="D409" s="39">
        <v>45187</v>
      </c>
      <c r="E409" s="39">
        <v>45214</v>
      </c>
      <c r="F409" s="40">
        <f>WEEKNUM(Таблица2[[#This Row],[начало промо]])</f>
        <v>38</v>
      </c>
      <c r="G409" s="40">
        <f>WEEKNUM(Таблица2[[#This Row],[конец промо]])</f>
        <v>42</v>
      </c>
    </row>
    <row r="410" spans="1:7" ht="12" customHeight="1" x14ac:dyDescent="0.2">
      <c r="A410" s="38">
        <v>955</v>
      </c>
      <c r="B410" s="72">
        <v>5917</v>
      </c>
      <c r="C410" s="38" t="str">
        <f t="shared" si="8"/>
        <v>9555917</v>
      </c>
      <c r="D410" s="39">
        <v>45187</v>
      </c>
      <c r="E410" s="39">
        <v>45214</v>
      </c>
      <c r="F410" s="40">
        <f>WEEKNUM(Таблица2[[#This Row],[начало промо]])</f>
        <v>38</v>
      </c>
      <c r="G410" s="40">
        <f>WEEKNUM(Таблица2[[#This Row],[конец промо]])</f>
        <v>42</v>
      </c>
    </row>
    <row r="411" spans="1:7" ht="12" customHeight="1" x14ac:dyDescent="0.2">
      <c r="A411" s="38">
        <v>960</v>
      </c>
      <c r="B411" s="72">
        <v>5917</v>
      </c>
      <c r="C411" s="38" t="str">
        <f t="shared" si="8"/>
        <v>9605917</v>
      </c>
      <c r="D411" s="39">
        <v>45187</v>
      </c>
      <c r="E411" s="39">
        <v>45214</v>
      </c>
      <c r="F411" s="40">
        <f>WEEKNUM(Таблица2[[#This Row],[начало промо]])</f>
        <v>38</v>
      </c>
      <c r="G411" s="40">
        <f>WEEKNUM(Таблица2[[#This Row],[конец промо]])</f>
        <v>42</v>
      </c>
    </row>
    <row r="412" spans="1:7" ht="12" customHeight="1" x14ac:dyDescent="0.2">
      <c r="A412" s="38">
        <v>941</v>
      </c>
      <c r="B412" s="72">
        <v>5917</v>
      </c>
      <c r="C412" s="38" t="str">
        <f t="shared" si="8"/>
        <v>9415917</v>
      </c>
      <c r="D412" s="39">
        <v>45215</v>
      </c>
      <c r="E412" s="39">
        <v>45246</v>
      </c>
      <c r="F412" s="40">
        <f>WEEKNUM(Таблица2[[#This Row],[начало промо]])</f>
        <v>42</v>
      </c>
      <c r="G412" s="40">
        <f>WEEKNUM(Таблица2[[#This Row],[конец промо]])</f>
        <v>46</v>
      </c>
    </row>
    <row r="413" spans="1:7" ht="12" customHeight="1" x14ac:dyDescent="0.2">
      <c r="A413" s="38">
        <v>950</v>
      </c>
      <c r="B413" s="72">
        <v>5917</v>
      </c>
      <c r="C413" s="38" t="str">
        <f t="shared" si="8"/>
        <v>9505917</v>
      </c>
      <c r="D413" s="39">
        <v>45215</v>
      </c>
      <c r="E413" s="39">
        <v>45246</v>
      </c>
      <c r="F413" s="40">
        <f>WEEKNUM(Таблица2[[#This Row],[начало промо]])</f>
        <v>42</v>
      </c>
      <c r="G413" s="40">
        <f>WEEKNUM(Таблица2[[#This Row],[конец промо]])</f>
        <v>46</v>
      </c>
    </row>
    <row r="414" spans="1:7" ht="12" customHeight="1" x14ac:dyDescent="0.2">
      <c r="A414" s="38">
        <v>955</v>
      </c>
      <c r="B414" s="72">
        <v>5917</v>
      </c>
      <c r="C414" s="38" t="str">
        <f t="shared" si="8"/>
        <v>9555917</v>
      </c>
      <c r="D414" s="39">
        <v>45215</v>
      </c>
      <c r="E414" s="39">
        <v>45246</v>
      </c>
      <c r="F414" s="40">
        <f>WEEKNUM(Таблица2[[#This Row],[начало промо]])</f>
        <v>42</v>
      </c>
      <c r="G414" s="40">
        <f>WEEKNUM(Таблица2[[#This Row],[конец промо]])</f>
        <v>46</v>
      </c>
    </row>
    <row r="415" spans="1:7" ht="12" customHeight="1" x14ac:dyDescent="0.2">
      <c r="A415" s="46">
        <v>960</v>
      </c>
      <c r="B415" s="73">
        <v>5917</v>
      </c>
      <c r="C415" s="38" t="str">
        <f t="shared" si="8"/>
        <v>9605917</v>
      </c>
      <c r="D415" s="47">
        <v>45215</v>
      </c>
      <c r="E415" s="47">
        <v>45246</v>
      </c>
      <c r="F415" s="40">
        <f>WEEKNUM(Таблица2[[#This Row],[начало промо]])</f>
        <v>42</v>
      </c>
      <c r="G415" s="40">
        <f>WEEKNUM(Таблица2[[#This Row],[конец промо]])</f>
        <v>46</v>
      </c>
    </row>
    <row r="416" spans="1:7" ht="12" customHeight="1" x14ac:dyDescent="0.2">
      <c r="A416" s="38">
        <v>91</v>
      </c>
      <c r="B416" s="72">
        <v>5917</v>
      </c>
      <c r="C416" s="38" t="str">
        <f t="shared" si="8"/>
        <v>915917</v>
      </c>
      <c r="D416" s="39">
        <v>45200</v>
      </c>
      <c r="E416" s="39">
        <v>45230</v>
      </c>
      <c r="F416" s="40">
        <f>WEEKNUM(Таблица2[[#This Row],[начало промо]])</f>
        <v>40</v>
      </c>
      <c r="G416" s="40">
        <f>WEEKNUM(Таблица2[[#This Row],[конец промо]])</f>
        <v>44</v>
      </c>
    </row>
    <row r="417" spans="1:7" ht="12" customHeight="1" x14ac:dyDescent="0.2">
      <c r="A417" s="38">
        <v>91</v>
      </c>
      <c r="B417" s="72">
        <v>5917</v>
      </c>
      <c r="C417" s="38" t="str">
        <f t="shared" si="8"/>
        <v>915917</v>
      </c>
      <c r="D417" s="39">
        <v>45173</v>
      </c>
      <c r="E417" s="39">
        <v>45199</v>
      </c>
      <c r="F417" s="40">
        <f>WEEKNUM(Таблица2[[#This Row],[начало промо]])</f>
        <v>36</v>
      </c>
      <c r="G417" s="40">
        <f>WEEKNUM(Таблица2[[#This Row],[конец промо]])</f>
        <v>39</v>
      </c>
    </row>
    <row r="418" spans="1:7" ht="12" customHeight="1" x14ac:dyDescent="0.2">
      <c r="A418" s="38">
        <v>1560</v>
      </c>
      <c r="B418" s="72">
        <v>5917</v>
      </c>
      <c r="C418" s="38" t="str">
        <f t="shared" si="8"/>
        <v>15605917</v>
      </c>
      <c r="D418" s="39">
        <v>45211</v>
      </c>
      <c r="E418" s="39">
        <v>45224</v>
      </c>
      <c r="F418" s="40">
        <f>WEEKNUM(Таблица2[[#This Row],[начало промо]])</f>
        <v>41</v>
      </c>
      <c r="G418" s="40">
        <f>WEEKNUM(Таблица2[[#This Row],[конец промо]])</f>
        <v>43</v>
      </c>
    </row>
    <row r="419" spans="1:7" ht="12" customHeight="1" x14ac:dyDescent="0.2">
      <c r="A419" s="46">
        <v>1548</v>
      </c>
      <c r="B419" s="73">
        <v>5917</v>
      </c>
      <c r="C419" s="38" t="str">
        <f t="shared" si="8"/>
        <v>15485917</v>
      </c>
      <c r="D419" s="47">
        <v>45211</v>
      </c>
      <c r="E419" s="47">
        <v>45224</v>
      </c>
      <c r="F419" s="40">
        <f>WEEKNUM(Таблица2[[#This Row],[начало промо]])</f>
        <v>41</v>
      </c>
      <c r="G419" s="40">
        <f>WEEKNUM(Таблица2[[#This Row],[конец промо]])</f>
        <v>43</v>
      </c>
    </row>
    <row r="420" spans="1:7" ht="12" customHeight="1" x14ac:dyDescent="0.2">
      <c r="A420" s="38">
        <v>1550</v>
      </c>
      <c r="B420" s="72">
        <v>5917</v>
      </c>
      <c r="C420" s="38" t="str">
        <f t="shared" si="8"/>
        <v>15505917</v>
      </c>
      <c r="D420" s="39">
        <v>45211</v>
      </c>
      <c r="E420" s="39">
        <v>45224</v>
      </c>
      <c r="F420" s="40">
        <f>WEEKNUM(Таблица2[[#This Row],[начало промо]])</f>
        <v>41</v>
      </c>
      <c r="G420" s="40">
        <f>WEEKNUM(Таблица2[[#This Row],[конец промо]])</f>
        <v>43</v>
      </c>
    </row>
    <row r="421" spans="1:7" ht="12" customHeight="1" x14ac:dyDescent="0.2">
      <c r="A421" s="38">
        <v>1082</v>
      </c>
      <c r="B421" s="72">
        <v>5917</v>
      </c>
      <c r="C421" s="38" t="str">
        <f t="shared" si="8"/>
        <v>10825917</v>
      </c>
      <c r="D421" s="39">
        <v>45211</v>
      </c>
      <c r="E421" s="39">
        <v>45224</v>
      </c>
      <c r="F421" s="40">
        <f>WEEKNUM(Таблица2[[#This Row],[начало промо]])</f>
        <v>41</v>
      </c>
      <c r="G421" s="40">
        <f>WEEKNUM(Таблица2[[#This Row],[конец промо]])</f>
        <v>43</v>
      </c>
    </row>
    <row r="422" spans="1:7" ht="12" customHeight="1" x14ac:dyDescent="0.2">
      <c r="A422" s="38">
        <v>2937</v>
      </c>
      <c r="B422" s="72">
        <v>5917</v>
      </c>
      <c r="C422" s="38" t="str">
        <f t="shared" si="8"/>
        <v>29375917</v>
      </c>
      <c r="D422" s="39">
        <v>45225</v>
      </c>
      <c r="E422" s="39">
        <v>45238</v>
      </c>
      <c r="F422" s="40">
        <f>WEEKNUM(Таблица2[[#This Row],[начало промо]])</f>
        <v>43</v>
      </c>
      <c r="G422" s="40">
        <f>WEEKNUM(Таблица2[[#This Row],[конец промо]])</f>
        <v>45</v>
      </c>
    </row>
    <row r="423" spans="1:7" ht="12" customHeight="1" x14ac:dyDescent="0.2">
      <c r="A423" s="38">
        <v>2935</v>
      </c>
      <c r="B423" s="72">
        <v>5917</v>
      </c>
      <c r="C423" s="38" t="str">
        <f t="shared" si="8"/>
        <v>29355917</v>
      </c>
      <c r="D423" s="39">
        <v>45225</v>
      </c>
      <c r="E423" s="39">
        <v>45238</v>
      </c>
      <c r="F423" s="40">
        <f>WEEKNUM(Таблица2[[#This Row],[начало промо]])</f>
        <v>43</v>
      </c>
      <c r="G423" s="40">
        <f>WEEKNUM(Таблица2[[#This Row],[конец промо]])</f>
        <v>45</v>
      </c>
    </row>
    <row r="424" spans="1:7" ht="12" customHeight="1" x14ac:dyDescent="0.2">
      <c r="A424" s="38">
        <v>359</v>
      </c>
      <c r="B424" s="72">
        <v>5917</v>
      </c>
      <c r="C424" s="38" t="str">
        <f t="shared" si="8"/>
        <v>3595917</v>
      </c>
      <c r="D424" s="39">
        <v>45184</v>
      </c>
      <c r="E424" s="39">
        <v>45214</v>
      </c>
      <c r="F424" s="40">
        <f>WEEKNUM(Таблица2[[#This Row],[начало промо]])</f>
        <v>37</v>
      </c>
      <c r="G424" s="40">
        <f>WEEKNUM(Таблица2[[#This Row],[конец промо]])</f>
        <v>42</v>
      </c>
    </row>
    <row r="425" spans="1:7" ht="12" customHeight="1" x14ac:dyDescent="0.2">
      <c r="A425" s="38">
        <v>358</v>
      </c>
      <c r="B425" s="72">
        <v>5917</v>
      </c>
      <c r="C425" s="38" t="str">
        <f t="shared" si="8"/>
        <v>3585917</v>
      </c>
      <c r="D425" s="39">
        <v>45184</v>
      </c>
      <c r="E425" s="39">
        <v>45214</v>
      </c>
      <c r="F425" s="40">
        <f>WEEKNUM(Таблица2[[#This Row],[начало промо]])</f>
        <v>37</v>
      </c>
      <c r="G425" s="40">
        <f>WEEKNUM(Таблица2[[#This Row],[конец промо]])</f>
        <v>42</v>
      </c>
    </row>
    <row r="426" spans="1:7" ht="12" customHeight="1" x14ac:dyDescent="0.2">
      <c r="A426" s="38">
        <v>359</v>
      </c>
      <c r="B426" s="72">
        <v>5917</v>
      </c>
      <c r="C426" s="38" t="str">
        <f t="shared" si="8"/>
        <v>3595917</v>
      </c>
      <c r="D426" s="39">
        <v>45215</v>
      </c>
      <c r="E426" s="39">
        <v>45246</v>
      </c>
      <c r="F426" s="40">
        <f>WEEKNUM(Таблица2[[#This Row],[начало промо]])</f>
        <v>42</v>
      </c>
      <c r="G426" s="40">
        <f>WEEKNUM(Таблица2[[#This Row],[конец промо]])</f>
        <v>46</v>
      </c>
    </row>
    <row r="427" spans="1:7" ht="12" customHeight="1" x14ac:dyDescent="0.2">
      <c r="A427" s="38">
        <v>358</v>
      </c>
      <c r="B427" s="72">
        <v>5917</v>
      </c>
      <c r="C427" s="38" t="str">
        <f t="shared" si="8"/>
        <v>3585917</v>
      </c>
      <c r="D427" s="39">
        <v>45215</v>
      </c>
      <c r="E427" s="39">
        <v>45246</v>
      </c>
      <c r="F427" s="40">
        <f>WEEKNUM(Таблица2[[#This Row],[начало промо]])</f>
        <v>42</v>
      </c>
      <c r="G427" s="40">
        <f>WEEKNUM(Таблица2[[#This Row],[конец промо]])</f>
        <v>46</v>
      </c>
    </row>
    <row r="428" spans="1:7" ht="12" customHeight="1" x14ac:dyDescent="0.2">
      <c r="A428" s="38">
        <v>2641</v>
      </c>
      <c r="B428" s="72">
        <v>5917</v>
      </c>
      <c r="C428" s="38" t="str">
        <f t="shared" si="8"/>
        <v>26415917</v>
      </c>
      <c r="D428" s="39">
        <v>45200</v>
      </c>
      <c r="E428" s="39">
        <v>45230</v>
      </c>
      <c r="F428" s="40">
        <f>WEEKNUM(Таблица2[[#This Row],[начало промо]])</f>
        <v>40</v>
      </c>
      <c r="G428" s="40">
        <f>WEEKNUM(Таблица2[[#This Row],[конец промо]])</f>
        <v>44</v>
      </c>
    </row>
    <row r="429" spans="1:7" ht="12" customHeight="1" x14ac:dyDescent="0.2">
      <c r="A429" s="38">
        <v>2642</v>
      </c>
      <c r="B429" s="72">
        <v>5917</v>
      </c>
      <c r="C429" s="38" t="str">
        <f t="shared" si="8"/>
        <v>26425917</v>
      </c>
      <c r="D429" s="39">
        <v>45200</v>
      </c>
      <c r="E429" s="39">
        <v>45230</v>
      </c>
      <c r="F429" s="40">
        <f>WEEKNUM(Таблица2[[#This Row],[начало промо]])</f>
        <v>40</v>
      </c>
      <c r="G429" s="40">
        <f>WEEKNUM(Таблица2[[#This Row],[конец промо]])</f>
        <v>44</v>
      </c>
    </row>
    <row r="430" spans="1:7" ht="12" customHeight="1" x14ac:dyDescent="0.2">
      <c r="A430" s="38">
        <v>2649</v>
      </c>
      <c r="B430" s="72">
        <v>5917</v>
      </c>
      <c r="C430" s="38" t="str">
        <f t="shared" si="8"/>
        <v>26495917</v>
      </c>
      <c r="D430" s="39">
        <v>45200</v>
      </c>
      <c r="E430" s="39">
        <v>45230</v>
      </c>
      <c r="F430" s="40">
        <f>WEEKNUM(Таблица2[[#This Row],[начало промо]])</f>
        <v>40</v>
      </c>
      <c r="G430" s="40">
        <f>WEEKNUM(Таблица2[[#This Row],[конец промо]])</f>
        <v>44</v>
      </c>
    </row>
    <row r="431" spans="1:7" ht="12" customHeight="1" x14ac:dyDescent="0.2">
      <c r="A431" s="38">
        <v>1191</v>
      </c>
      <c r="B431" s="72">
        <v>5917</v>
      </c>
      <c r="C431" s="38" t="str">
        <f t="shared" si="8"/>
        <v>11915917</v>
      </c>
      <c r="D431" s="39">
        <v>45200</v>
      </c>
      <c r="E431" s="39">
        <v>45230</v>
      </c>
      <c r="F431" s="40">
        <f>WEEKNUM(Таблица2[[#This Row],[начало промо]])</f>
        <v>40</v>
      </c>
      <c r="G431" s="40">
        <f>WEEKNUM(Таблица2[[#This Row],[конец промо]])</f>
        <v>44</v>
      </c>
    </row>
    <row r="432" spans="1:7" ht="12" customHeight="1" x14ac:dyDescent="0.2">
      <c r="A432" s="38">
        <v>1369</v>
      </c>
      <c r="B432" s="72">
        <v>5917</v>
      </c>
      <c r="C432" s="38" t="str">
        <f t="shared" si="8"/>
        <v>13695917</v>
      </c>
      <c r="D432" s="39">
        <v>45200</v>
      </c>
      <c r="E432" s="39">
        <v>45230</v>
      </c>
      <c r="F432" s="40">
        <f>WEEKNUM(Таблица2[[#This Row],[начало промо]])</f>
        <v>40</v>
      </c>
      <c r="G432" s="40">
        <f>WEEKNUM(Таблица2[[#This Row],[конец промо]])</f>
        <v>44</v>
      </c>
    </row>
    <row r="433" spans="1:7" ht="12" customHeight="1" x14ac:dyDescent="0.2">
      <c r="A433" s="38">
        <v>1192</v>
      </c>
      <c r="B433" s="72">
        <v>5917</v>
      </c>
      <c r="C433" s="38" t="str">
        <f t="shared" si="8"/>
        <v>11925917</v>
      </c>
      <c r="D433" s="39">
        <v>45200</v>
      </c>
      <c r="E433" s="39">
        <v>45230</v>
      </c>
      <c r="F433" s="40">
        <f>WEEKNUM(Таблица2[[#This Row],[начало промо]])</f>
        <v>40</v>
      </c>
      <c r="G433" s="40">
        <f>WEEKNUM(Таблица2[[#This Row],[конец промо]])</f>
        <v>44</v>
      </c>
    </row>
    <row r="434" spans="1:7" ht="12" customHeight="1" x14ac:dyDescent="0.2">
      <c r="A434" s="38">
        <v>955</v>
      </c>
      <c r="B434" s="72">
        <v>5917</v>
      </c>
      <c r="C434" s="38" t="str">
        <f t="shared" si="8"/>
        <v>9555917</v>
      </c>
      <c r="D434" s="39">
        <v>45211</v>
      </c>
      <c r="E434" s="39">
        <v>45224</v>
      </c>
      <c r="F434" s="40">
        <f>WEEKNUM(Таблица2[[#This Row],[начало промо]])</f>
        <v>41</v>
      </c>
      <c r="G434" s="40">
        <f>WEEKNUM(Таблица2[[#This Row],[конец промо]])</f>
        <v>43</v>
      </c>
    </row>
    <row r="435" spans="1:7" ht="12" customHeight="1" x14ac:dyDescent="0.2">
      <c r="A435" s="38">
        <v>960</v>
      </c>
      <c r="B435" s="72">
        <v>5917</v>
      </c>
      <c r="C435" s="38" t="str">
        <f t="shared" si="8"/>
        <v>9605917</v>
      </c>
      <c r="D435" s="39">
        <v>45211</v>
      </c>
      <c r="E435" s="39">
        <v>45224</v>
      </c>
      <c r="F435" s="40">
        <f>WEEKNUM(Таблица2[[#This Row],[начало промо]])</f>
        <v>41</v>
      </c>
      <c r="G435" s="40">
        <f>WEEKNUM(Таблица2[[#This Row],[конец промо]])</f>
        <v>43</v>
      </c>
    </row>
    <row r="436" spans="1:7" ht="12" customHeight="1" x14ac:dyDescent="0.2">
      <c r="A436" s="38">
        <v>950</v>
      </c>
      <c r="B436" s="72">
        <v>5917</v>
      </c>
      <c r="C436" s="38" t="str">
        <f t="shared" si="8"/>
        <v>9505917</v>
      </c>
      <c r="D436" s="39">
        <v>45211</v>
      </c>
      <c r="E436" s="39">
        <v>45224</v>
      </c>
      <c r="F436" s="40">
        <f>WEEKNUM(Таблица2[[#This Row],[начало промо]])</f>
        <v>41</v>
      </c>
      <c r="G436" s="40">
        <f>WEEKNUM(Таблица2[[#This Row],[конец промо]])</f>
        <v>43</v>
      </c>
    </row>
    <row r="437" spans="1:7" ht="12" customHeight="1" x14ac:dyDescent="0.2">
      <c r="A437" s="38">
        <v>1645</v>
      </c>
      <c r="B437" s="72">
        <v>5917</v>
      </c>
      <c r="C437" s="38" t="str">
        <f t="shared" si="8"/>
        <v>16455917</v>
      </c>
      <c r="D437" s="39">
        <v>45184</v>
      </c>
      <c r="E437" s="39">
        <v>45221</v>
      </c>
      <c r="F437" s="40">
        <f>WEEKNUM(Таблица2[[#This Row],[начало промо]])</f>
        <v>37</v>
      </c>
      <c r="G437" s="40">
        <f>WEEKNUM(Таблица2[[#This Row],[конец промо]])</f>
        <v>43</v>
      </c>
    </row>
    <row r="438" spans="1:7" ht="12" customHeight="1" x14ac:dyDescent="0.2">
      <c r="A438" s="38">
        <v>1647</v>
      </c>
      <c r="B438" s="72">
        <v>5917</v>
      </c>
      <c r="C438" s="38" t="str">
        <f t="shared" si="8"/>
        <v>16475917</v>
      </c>
      <c r="D438" s="39">
        <v>45184</v>
      </c>
      <c r="E438" s="39">
        <v>45221</v>
      </c>
      <c r="F438" s="40">
        <f>WEEKNUM(Таблица2[[#This Row],[начало промо]])</f>
        <v>37</v>
      </c>
      <c r="G438" s="40">
        <f>WEEKNUM(Таблица2[[#This Row],[конец промо]])</f>
        <v>43</v>
      </c>
    </row>
    <row r="439" spans="1:7" ht="12" customHeight="1" x14ac:dyDescent="0.2">
      <c r="A439" s="38">
        <v>1594</v>
      </c>
      <c r="B439" s="72">
        <v>5917</v>
      </c>
      <c r="C439" s="38" t="str">
        <f t="shared" si="8"/>
        <v>15945917</v>
      </c>
      <c r="D439" s="39">
        <v>45184</v>
      </c>
      <c r="E439" s="39">
        <v>45221</v>
      </c>
      <c r="F439" s="40">
        <f>WEEKNUM(Таблица2[[#This Row],[начало промо]])</f>
        <v>37</v>
      </c>
      <c r="G439" s="40">
        <f>WEEKNUM(Таблица2[[#This Row],[конец промо]])</f>
        <v>43</v>
      </c>
    </row>
    <row r="440" spans="1:7" ht="12" customHeight="1" x14ac:dyDescent="0.2">
      <c r="A440" s="46">
        <v>1645</v>
      </c>
      <c r="B440" s="73">
        <v>5917</v>
      </c>
      <c r="C440" s="38" t="str">
        <f t="shared" si="8"/>
        <v>16455917</v>
      </c>
      <c r="D440" s="47">
        <v>45222</v>
      </c>
      <c r="E440" s="47">
        <v>45291</v>
      </c>
      <c r="F440" s="40">
        <f>WEEKNUM(Таблица2[[#This Row],[начало промо]])</f>
        <v>43</v>
      </c>
      <c r="G440" s="40">
        <f>WEEKNUM(Таблица2[[#This Row],[конец промо]])</f>
        <v>53</v>
      </c>
    </row>
    <row r="441" spans="1:7" ht="12" customHeight="1" x14ac:dyDescent="0.2">
      <c r="A441" s="46">
        <v>1647</v>
      </c>
      <c r="B441" s="73">
        <v>5917</v>
      </c>
      <c r="C441" s="38" t="str">
        <f t="shared" si="8"/>
        <v>16475917</v>
      </c>
      <c r="D441" s="47">
        <v>45222</v>
      </c>
      <c r="E441" s="47">
        <v>45291</v>
      </c>
      <c r="F441" s="40">
        <f>WEEKNUM(Таблица2[[#This Row],[начало промо]])</f>
        <v>43</v>
      </c>
      <c r="G441" s="40">
        <f>WEEKNUM(Таблица2[[#This Row],[конец промо]])</f>
        <v>53</v>
      </c>
    </row>
    <row r="442" spans="1:7" ht="12" customHeight="1" x14ac:dyDescent="0.2">
      <c r="A442" s="38">
        <v>1594</v>
      </c>
      <c r="B442" s="72">
        <v>5917</v>
      </c>
      <c r="C442" s="38" t="str">
        <f t="shared" si="8"/>
        <v>15945917</v>
      </c>
      <c r="D442" s="39">
        <v>45222</v>
      </c>
      <c r="E442" s="39">
        <v>45291</v>
      </c>
      <c r="F442" s="40">
        <f>WEEKNUM(Таблица2[[#This Row],[начало промо]])</f>
        <v>43</v>
      </c>
      <c r="G442" s="40">
        <f>WEEKNUM(Таблица2[[#This Row],[конец промо]])</f>
        <v>53</v>
      </c>
    </row>
    <row r="443" spans="1:7" ht="12" customHeight="1" x14ac:dyDescent="0.2">
      <c r="A443" s="38">
        <v>2936</v>
      </c>
      <c r="B443" s="72">
        <v>5440</v>
      </c>
      <c r="C443" s="38" t="str">
        <f t="shared" si="8"/>
        <v>29365440</v>
      </c>
      <c r="D443" s="39">
        <v>45112</v>
      </c>
      <c r="E443" s="39">
        <v>45118</v>
      </c>
      <c r="F443" s="40">
        <f>WEEKNUM(Таблица2[[#This Row],[начало промо]])</f>
        <v>27</v>
      </c>
      <c r="G443" s="40">
        <f>WEEKNUM(Таблица2[[#This Row],[конец промо]])</f>
        <v>28</v>
      </c>
    </row>
    <row r="444" spans="1:7" ht="12" customHeight="1" x14ac:dyDescent="0.2">
      <c r="A444" s="38">
        <v>2936</v>
      </c>
      <c r="B444" s="72">
        <v>5440</v>
      </c>
      <c r="C444" s="38" t="str">
        <f t="shared" si="8"/>
        <v>29365440</v>
      </c>
      <c r="D444" s="39">
        <v>45112</v>
      </c>
      <c r="E444" s="39">
        <v>45118</v>
      </c>
      <c r="F444" s="40">
        <f>WEEKNUM(Таблица2[[#This Row],[начало промо]])</f>
        <v>27</v>
      </c>
      <c r="G444" s="40">
        <f>WEEKNUM(Таблица2[[#This Row],[конец промо]])</f>
        <v>28</v>
      </c>
    </row>
    <row r="445" spans="1:7" ht="12" customHeight="1" x14ac:dyDescent="0.2">
      <c r="A445" s="38">
        <v>2216</v>
      </c>
      <c r="B445" s="72">
        <v>5440</v>
      </c>
      <c r="C445" s="38" t="str">
        <f t="shared" si="8"/>
        <v>22165440</v>
      </c>
      <c r="D445" s="39">
        <v>45112</v>
      </c>
      <c r="E445" s="39">
        <v>45118</v>
      </c>
      <c r="F445" s="40">
        <f>WEEKNUM(Таблица2[[#This Row],[начало промо]])</f>
        <v>27</v>
      </c>
      <c r="G445" s="40">
        <f>WEEKNUM(Таблица2[[#This Row],[конец промо]])</f>
        <v>28</v>
      </c>
    </row>
    <row r="446" spans="1:7" ht="12" customHeight="1" x14ac:dyDescent="0.2">
      <c r="A446" s="38">
        <v>2456</v>
      </c>
      <c r="B446" s="72">
        <v>5440</v>
      </c>
      <c r="C446" s="38" t="str">
        <f t="shared" si="8"/>
        <v>24565440</v>
      </c>
      <c r="D446" s="39">
        <v>45119</v>
      </c>
      <c r="E446" s="39">
        <v>45132</v>
      </c>
      <c r="F446" s="40">
        <f>WEEKNUM(Таблица2[[#This Row],[начало промо]])</f>
        <v>28</v>
      </c>
      <c r="G446" s="40">
        <f>WEEKNUM(Таблица2[[#This Row],[конец промо]])</f>
        <v>30</v>
      </c>
    </row>
    <row r="447" spans="1:7" ht="12" customHeight="1" x14ac:dyDescent="0.2">
      <c r="A447" s="38">
        <v>960</v>
      </c>
      <c r="B447" s="72">
        <v>5440</v>
      </c>
      <c r="C447" s="38" t="str">
        <f t="shared" si="8"/>
        <v>9605440</v>
      </c>
      <c r="D447" s="39">
        <v>45112</v>
      </c>
      <c r="E447" s="39">
        <v>45118</v>
      </c>
      <c r="F447" s="40">
        <f>WEEKNUM(Таблица2[[#This Row],[начало промо]])</f>
        <v>27</v>
      </c>
      <c r="G447" s="40">
        <f>WEEKNUM(Таблица2[[#This Row],[конец промо]])</f>
        <v>28</v>
      </c>
    </row>
    <row r="448" spans="1:7" ht="12" customHeight="1" x14ac:dyDescent="0.2">
      <c r="A448" s="38">
        <v>955</v>
      </c>
      <c r="B448" s="72">
        <v>5440</v>
      </c>
      <c r="C448" s="38" t="str">
        <f t="shared" si="8"/>
        <v>9555440</v>
      </c>
      <c r="D448" s="39">
        <v>45112</v>
      </c>
      <c r="E448" s="39">
        <v>45118</v>
      </c>
      <c r="F448" s="40">
        <f>WEEKNUM(Таблица2[[#This Row],[начало промо]])</f>
        <v>27</v>
      </c>
      <c r="G448" s="40">
        <f>WEEKNUM(Таблица2[[#This Row],[конец промо]])</f>
        <v>28</v>
      </c>
    </row>
    <row r="449" spans="1:7" ht="12" customHeight="1" x14ac:dyDescent="0.2">
      <c r="A449" s="38">
        <v>941</v>
      </c>
      <c r="B449" s="72">
        <v>5440</v>
      </c>
      <c r="C449" s="38" t="str">
        <f t="shared" si="8"/>
        <v>9415440</v>
      </c>
      <c r="D449" s="39">
        <v>45112</v>
      </c>
      <c r="E449" s="39">
        <v>45118</v>
      </c>
      <c r="F449" s="40">
        <f>WEEKNUM(Таблица2[[#This Row],[начало промо]])</f>
        <v>27</v>
      </c>
      <c r="G449" s="40">
        <f>WEEKNUM(Таблица2[[#This Row],[конец промо]])</f>
        <v>28</v>
      </c>
    </row>
    <row r="450" spans="1:7" ht="12" customHeight="1" x14ac:dyDescent="0.2">
      <c r="A450" s="38">
        <v>950</v>
      </c>
      <c r="B450" s="72">
        <v>5440</v>
      </c>
      <c r="C450" s="38" t="str">
        <f t="shared" si="8"/>
        <v>9505440</v>
      </c>
      <c r="D450" s="39">
        <v>45112</v>
      </c>
      <c r="E450" s="39">
        <v>45118</v>
      </c>
      <c r="F450" s="40">
        <f>WEEKNUM(Таблица2[[#This Row],[начало промо]])</f>
        <v>27</v>
      </c>
      <c r="G450" s="40">
        <f>WEEKNUM(Таблица2[[#This Row],[конец промо]])</f>
        <v>28</v>
      </c>
    </row>
    <row r="451" spans="1:7" ht="12" customHeight="1" x14ac:dyDescent="0.2">
      <c r="A451" s="38">
        <v>411</v>
      </c>
      <c r="B451" s="72">
        <v>5440</v>
      </c>
      <c r="C451" s="38" t="str">
        <f t="shared" si="8"/>
        <v>4115440</v>
      </c>
      <c r="D451" s="39">
        <v>45119</v>
      </c>
      <c r="E451" s="39">
        <v>45125</v>
      </c>
      <c r="F451" s="40">
        <f>WEEKNUM(Таблица2[[#This Row],[начало промо]])</f>
        <v>28</v>
      </c>
      <c r="G451" s="40">
        <f>WEEKNUM(Таблица2[[#This Row],[конец промо]])</f>
        <v>29</v>
      </c>
    </row>
    <row r="452" spans="1:7" ht="12" customHeight="1" x14ac:dyDescent="0.2">
      <c r="A452" s="38">
        <v>413</v>
      </c>
      <c r="B452" s="72">
        <v>5440</v>
      </c>
      <c r="C452" s="38" t="str">
        <f t="shared" si="8"/>
        <v>4135440</v>
      </c>
      <c r="D452" s="39">
        <v>45119</v>
      </c>
      <c r="E452" s="39">
        <v>45125</v>
      </c>
      <c r="F452" s="40">
        <f>WEEKNUM(Таблица2[[#This Row],[начало промо]])</f>
        <v>28</v>
      </c>
      <c r="G452" s="40">
        <f>WEEKNUM(Таблица2[[#This Row],[конец промо]])</f>
        <v>29</v>
      </c>
    </row>
    <row r="453" spans="1:7" ht="12" customHeight="1" x14ac:dyDescent="0.2">
      <c r="A453" s="46">
        <v>414</v>
      </c>
      <c r="B453" s="73">
        <v>5440</v>
      </c>
      <c r="C453" s="38" t="str">
        <f t="shared" si="8"/>
        <v>4145440</v>
      </c>
      <c r="D453" s="47">
        <v>45119</v>
      </c>
      <c r="E453" s="47">
        <v>45125</v>
      </c>
      <c r="F453" s="40">
        <f>WEEKNUM(Таблица2[[#This Row],[начало промо]])</f>
        <v>28</v>
      </c>
      <c r="G453" s="40">
        <f>WEEKNUM(Таблица2[[#This Row],[конец промо]])</f>
        <v>29</v>
      </c>
    </row>
    <row r="454" spans="1:7" ht="12" customHeight="1" x14ac:dyDescent="0.2">
      <c r="A454" s="38">
        <v>1651</v>
      </c>
      <c r="B454" s="72">
        <v>5440</v>
      </c>
      <c r="C454" s="38" t="str">
        <f t="shared" ref="C454:C509" si="9">CONCATENATE(A454,B454)</f>
        <v>16515440</v>
      </c>
      <c r="D454" s="39">
        <v>45126</v>
      </c>
      <c r="E454" s="39">
        <v>45132</v>
      </c>
      <c r="F454" s="40">
        <f>WEEKNUM(Таблица2[[#This Row],[начало промо]])</f>
        <v>29</v>
      </c>
      <c r="G454" s="40">
        <f>WEEKNUM(Таблица2[[#This Row],[конец промо]])</f>
        <v>30</v>
      </c>
    </row>
    <row r="455" spans="1:7" ht="12" customHeight="1" x14ac:dyDescent="0.2">
      <c r="A455" s="38">
        <v>1656</v>
      </c>
      <c r="B455" s="72">
        <v>5440</v>
      </c>
      <c r="C455" s="38" t="str">
        <f t="shared" si="9"/>
        <v>16565440</v>
      </c>
      <c r="D455" s="39">
        <v>45126</v>
      </c>
      <c r="E455" s="39">
        <v>45132</v>
      </c>
      <c r="F455" s="40">
        <f>WEEKNUM(Таблица2[[#This Row],[начало промо]])</f>
        <v>29</v>
      </c>
      <c r="G455" s="40">
        <f>WEEKNUM(Таблица2[[#This Row],[конец промо]])</f>
        <v>30</v>
      </c>
    </row>
    <row r="456" spans="1:7" ht="12" customHeight="1" x14ac:dyDescent="0.2">
      <c r="A456" s="38">
        <v>1653</v>
      </c>
      <c r="B456" s="72">
        <v>5440</v>
      </c>
      <c r="C456" s="38" t="str">
        <f t="shared" si="9"/>
        <v>16535440</v>
      </c>
      <c r="D456" s="39">
        <v>45126</v>
      </c>
      <c r="E456" s="39">
        <v>45132</v>
      </c>
      <c r="F456" s="40">
        <f>WEEKNUM(Таблица2[[#This Row],[начало промо]])</f>
        <v>29</v>
      </c>
      <c r="G456" s="40">
        <f>WEEKNUM(Таблица2[[#This Row],[конец промо]])</f>
        <v>30</v>
      </c>
    </row>
    <row r="457" spans="1:7" ht="12" customHeight="1" x14ac:dyDescent="0.2">
      <c r="A457" s="38">
        <v>1654</v>
      </c>
      <c r="B457" s="72">
        <v>5440</v>
      </c>
      <c r="C457" s="38" t="str">
        <f t="shared" si="9"/>
        <v>16545440</v>
      </c>
      <c r="D457" s="39">
        <v>45126</v>
      </c>
      <c r="E457" s="39">
        <v>45132</v>
      </c>
      <c r="F457" s="40">
        <f>WEEKNUM(Таблица2[[#This Row],[начало промо]])</f>
        <v>29</v>
      </c>
      <c r="G457" s="40">
        <f>WEEKNUM(Таблица2[[#This Row],[конец промо]])</f>
        <v>30</v>
      </c>
    </row>
    <row r="458" spans="1:7" ht="12" customHeight="1" x14ac:dyDescent="0.2">
      <c r="A458" s="38">
        <v>960</v>
      </c>
      <c r="B458" s="72">
        <v>5440</v>
      </c>
      <c r="C458" s="38" t="str">
        <f t="shared" si="9"/>
        <v>9605440</v>
      </c>
      <c r="D458" s="39">
        <v>45133</v>
      </c>
      <c r="E458" s="39">
        <v>45139</v>
      </c>
      <c r="F458" s="40">
        <f>WEEKNUM(Таблица2[[#This Row],[начало промо]])</f>
        <v>30</v>
      </c>
      <c r="G458" s="40">
        <f>WEEKNUM(Таблица2[[#This Row],[конец промо]])</f>
        <v>31</v>
      </c>
    </row>
    <row r="459" spans="1:7" ht="12" customHeight="1" x14ac:dyDescent="0.2">
      <c r="A459" s="46">
        <v>955</v>
      </c>
      <c r="B459" s="73">
        <v>5440</v>
      </c>
      <c r="C459" s="38" t="str">
        <f t="shared" si="9"/>
        <v>9555440</v>
      </c>
      <c r="D459" s="47">
        <v>45133</v>
      </c>
      <c r="E459" s="47">
        <v>45139</v>
      </c>
      <c r="F459" s="40">
        <f>WEEKNUM(Таблица2[[#This Row],[начало промо]])</f>
        <v>30</v>
      </c>
      <c r="G459" s="40">
        <f>WEEKNUM(Таблица2[[#This Row],[конец промо]])</f>
        <v>31</v>
      </c>
    </row>
    <row r="460" spans="1:7" ht="12" customHeight="1" x14ac:dyDescent="0.2">
      <c r="A460" s="38">
        <v>941</v>
      </c>
      <c r="B460" s="72">
        <v>5440</v>
      </c>
      <c r="C460" s="38" t="str">
        <f t="shared" si="9"/>
        <v>9415440</v>
      </c>
      <c r="D460" s="39">
        <v>45133</v>
      </c>
      <c r="E460" s="39">
        <v>45139</v>
      </c>
      <c r="F460" s="40">
        <f>WEEKNUM(Таблица2[[#This Row],[начало промо]])</f>
        <v>30</v>
      </c>
      <c r="G460" s="40">
        <f>WEEKNUM(Таблица2[[#This Row],[конец промо]])</f>
        <v>31</v>
      </c>
    </row>
    <row r="461" spans="1:7" ht="12" customHeight="1" x14ac:dyDescent="0.2">
      <c r="A461" s="38">
        <v>950</v>
      </c>
      <c r="B461" s="72">
        <v>5440</v>
      </c>
      <c r="C461" s="38" t="str">
        <f t="shared" si="9"/>
        <v>9505440</v>
      </c>
      <c r="D461" s="39">
        <v>45133</v>
      </c>
      <c r="E461" s="39">
        <v>45139</v>
      </c>
      <c r="F461" s="40">
        <f>WEEKNUM(Таблица2[[#This Row],[начало промо]])</f>
        <v>30</v>
      </c>
      <c r="G461" s="40">
        <f>WEEKNUM(Таблица2[[#This Row],[конец промо]])</f>
        <v>31</v>
      </c>
    </row>
    <row r="462" spans="1:7" ht="12" customHeight="1" x14ac:dyDescent="0.2">
      <c r="A462" s="38">
        <v>1082</v>
      </c>
      <c r="B462" s="72">
        <v>5440</v>
      </c>
      <c r="C462" s="38" t="str">
        <f t="shared" si="9"/>
        <v>10825440</v>
      </c>
      <c r="D462" s="39">
        <v>45119</v>
      </c>
      <c r="E462" s="39">
        <v>45125</v>
      </c>
      <c r="F462" s="40">
        <f>WEEKNUM(Таблица2[[#This Row],[начало промо]])</f>
        <v>28</v>
      </c>
      <c r="G462" s="40">
        <f>WEEKNUM(Таблица2[[#This Row],[конец промо]])</f>
        <v>29</v>
      </c>
    </row>
    <row r="463" spans="1:7" ht="12" customHeight="1" x14ac:dyDescent="0.2">
      <c r="A463" s="38">
        <v>1200</v>
      </c>
      <c r="B463" s="72">
        <v>5440</v>
      </c>
      <c r="C463" s="38" t="str">
        <f t="shared" si="9"/>
        <v>12005440</v>
      </c>
      <c r="D463" s="39">
        <v>45133</v>
      </c>
      <c r="E463" s="39">
        <v>45139</v>
      </c>
      <c r="F463" s="40">
        <f>WEEKNUM(Таблица2[[#This Row],[начало промо]])</f>
        <v>30</v>
      </c>
      <c r="G463" s="40">
        <f>WEEKNUM(Таблица2[[#This Row],[конец промо]])</f>
        <v>31</v>
      </c>
    </row>
    <row r="464" spans="1:7" ht="12" customHeight="1" x14ac:dyDescent="0.2">
      <c r="A464" s="38">
        <v>1308</v>
      </c>
      <c r="B464" s="72">
        <v>5440</v>
      </c>
      <c r="C464" s="38" t="str">
        <f t="shared" si="9"/>
        <v>13085440</v>
      </c>
      <c r="D464" s="39">
        <v>45133</v>
      </c>
      <c r="E464" s="39">
        <v>45139</v>
      </c>
      <c r="F464" s="40">
        <f>WEEKNUM(Таблица2[[#This Row],[начало промо]])</f>
        <v>30</v>
      </c>
      <c r="G464" s="40">
        <f>WEEKNUM(Таблица2[[#This Row],[конец промо]])</f>
        <v>31</v>
      </c>
    </row>
    <row r="465" spans="1:7" ht="12" customHeight="1" x14ac:dyDescent="0.2">
      <c r="A465" s="38">
        <v>358</v>
      </c>
      <c r="B465" s="72">
        <v>5440</v>
      </c>
      <c r="C465" s="38" t="str">
        <f t="shared" si="9"/>
        <v>3585440</v>
      </c>
      <c r="D465" s="39">
        <v>45133</v>
      </c>
      <c r="E465" s="39">
        <v>45139</v>
      </c>
      <c r="F465" s="40">
        <f>WEEKNUM(Таблица2[[#This Row],[начало промо]])</f>
        <v>30</v>
      </c>
      <c r="G465" s="40">
        <f>WEEKNUM(Таблица2[[#This Row],[конец промо]])</f>
        <v>31</v>
      </c>
    </row>
    <row r="466" spans="1:7" ht="12" customHeight="1" x14ac:dyDescent="0.2">
      <c r="A466" s="38">
        <v>359</v>
      </c>
      <c r="B466" s="72">
        <v>5440</v>
      </c>
      <c r="C466" s="38" t="str">
        <f t="shared" si="9"/>
        <v>3595440</v>
      </c>
      <c r="D466" s="39">
        <v>45133</v>
      </c>
      <c r="E466" s="39">
        <v>45139</v>
      </c>
      <c r="F466" s="40">
        <f>WEEKNUM(Таблица2[[#This Row],[начало промо]])</f>
        <v>30</v>
      </c>
      <c r="G466" s="40">
        <f>WEEKNUM(Таблица2[[#This Row],[конец промо]])</f>
        <v>31</v>
      </c>
    </row>
    <row r="467" spans="1:7" ht="12" customHeight="1" x14ac:dyDescent="0.2">
      <c r="A467" s="38">
        <v>2227</v>
      </c>
      <c r="B467" s="72">
        <v>5440</v>
      </c>
      <c r="C467" s="38" t="str">
        <f t="shared" si="9"/>
        <v>22275440</v>
      </c>
      <c r="D467" s="39">
        <v>45114</v>
      </c>
      <c r="E467" s="39">
        <v>45139</v>
      </c>
      <c r="F467" s="40">
        <f>WEEKNUM(Таблица2[[#This Row],[начало промо]])</f>
        <v>27</v>
      </c>
      <c r="G467" s="40">
        <f>WEEKNUM(Таблица2[[#This Row],[конец промо]])</f>
        <v>31</v>
      </c>
    </row>
    <row r="468" spans="1:7" ht="12" customHeight="1" x14ac:dyDescent="0.2">
      <c r="A468" s="38">
        <v>411</v>
      </c>
      <c r="B468" s="72">
        <v>5440</v>
      </c>
      <c r="C468" s="38" t="str">
        <f t="shared" si="9"/>
        <v>4115440</v>
      </c>
      <c r="D468" s="39">
        <v>45140</v>
      </c>
      <c r="E468" s="39">
        <v>45146</v>
      </c>
      <c r="F468" s="40">
        <f>WEEKNUM(Таблица2[[#This Row],[начало промо]])</f>
        <v>31</v>
      </c>
      <c r="G468" s="40">
        <f>WEEKNUM(Таблица2[[#This Row],[конец промо]])</f>
        <v>32</v>
      </c>
    </row>
    <row r="469" spans="1:7" ht="12" customHeight="1" x14ac:dyDescent="0.2">
      <c r="A469" s="38">
        <v>413</v>
      </c>
      <c r="B469" s="72">
        <v>5440</v>
      </c>
      <c r="C469" s="38" t="str">
        <f t="shared" si="9"/>
        <v>4135440</v>
      </c>
      <c r="D469" s="39">
        <v>45140</v>
      </c>
      <c r="E469" s="39">
        <v>45146</v>
      </c>
      <c r="F469" s="40">
        <f>WEEKNUM(Таблица2[[#This Row],[начало промо]])</f>
        <v>31</v>
      </c>
      <c r="G469" s="40">
        <f>WEEKNUM(Таблица2[[#This Row],[конец промо]])</f>
        <v>32</v>
      </c>
    </row>
    <row r="470" spans="1:7" ht="12" customHeight="1" x14ac:dyDescent="0.2">
      <c r="A470" s="38">
        <v>414</v>
      </c>
      <c r="B470" s="72">
        <v>5440</v>
      </c>
      <c r="C470" s="38" t="str">
        <f t="shared" si="9"/>
        <v>4145440</v>
      </c>
      <c r="D470" s="39">
        <v>45140</v>
      </c>
      <c r="E470" s="39">
        <v>45146</v>
      </c>
      <c r="F470" s="40">
        <f>WEEKNUM(Таблица2[[#This Row],[начало промо]])</f>
        <v>31</v>
      </c>
      <c r="G470" s="40">
        <f>WEEKNUM(Таблица2[[#This Row],[конец промо]])</f>
        <v>32</v>
      </c>
    </row>
    <row r="471" spans="1:7" ht="12" customHeight="1" x14ac:dyDescent="0.2">
      <c r="A471" s="38">
        <v>1551</v>
      </c>
      <c r="B471" s="72">
        <v>5440</v>
      </c>
      <c r="C471" s="38" t="str">
        <f t="shared" si="9"/>
        <v>15515440</v>
      </c>
      <c r="D471" s="39">
        <v>45126</v>
      </c>
      <c r="E471" s="39">
        <v>45132</v>
      </c>
      <c r="F471" s="40">
        <f>WEEKNUM(Таблица2[[#This Row],[начало промо]])</f>
        <v>29</v>
      </c>
      <c r="G471" s="40">
        <f>WEEKNUM(Таблица2[[#This Row],[конец промо]])</f>
        <v>30</v>
      </c>
    </row>
    <row r="472" spans="1:7" ht="12" customHeight="1" x14ac:dyDescent="0.2">
      <c r="A472" s="38">
        <v>2216</v>
      </c>
      <c r="B472" s="72">
        <v>5440</v>
      </c>
      <c r="C472" s="38" t="str">
        <f t="shared" si="9"/>
        <v>22165440</v>
      </c>
      <c r="D472" s="39">
        <v>45126</v>
      </c>
      <c r="E472" s="39">
        <v>45132</v>
      </c>
      <c r="F472" s="40">
        <f>WEEKNUM(Таблица2[[#This Row],[начало промо]])</f>
        <v>29</v>
      </c>
      <c r="G472" s="40">
        <f>WEEKNUM(Таблица2[[#This Row],[конец промо]])</f>
        <v>30</v>
      </c>
    </row>
    <row r="473" spans="1:7" ht="12" customHeight="1" x14ac:dyDescent="0.2">
      <c r="A473" s="38">
        <v>1082</v>
      </c>
      <c r="B473" s="72">
        <v>5440</v>
      </c>
      <c r="C473" s="38" t="str">
        <f t="shared" si="9"/>
        <v>10825440</v>
      </c>
      <c r="D473" s="39">
        <v>45126</v>
      </c>
      <c r="E473" s="39">
        <v>45132</v>
      </c>
      <c r="F473" s="40">
        <f>WEEKNUM(Таблица2[[#This Row],[начало промо]])</f>
        <v>29</v>
      </c>
      <c r="G473" s="40">
        <f>WEEKNUM(Таблица2[[#This Row],[конец промо]])</f>
        <v>30</v>
      </c>
    </row>
    <row r="474" spans="1:7" ht="12" customHeight="1" x14ac:dyDescent="0.2">
      <c r="A474" s="38">
        <v>642</v>
      </c>
      <c r="B474" s="72">
        <v>5440</v>
      </c>
      <c r="C474" s="38" t="str">
        <f t="shared" si="9"/>
        <v>6425440</v>
      </c>
      <c r="D474" s="39">
        <v>45126</v>
      </c>
      <c r="E474" s="39">
        <v>45132</v>
      </c>
      <c r="F474" s="40">
        <f>WEEKNUM(Таблица2[[#This Row],[начало промо]])</f>
        <v>29</v>
      </c>
      <c r="G474" s="40">
        <f>WEEKNUM(Таблица2[[#This Row],[конец промо]])</f>
        <v>30</v>
      </c>
    </row>
    <row r="475" spans="1:7" ht="12" customHeight="1" x14ac:dyDescent="0.2">
      <c r="A475" s="38">
        <v>649</v>
      </c>
      <c r="B475" s="72">
        <v>5440</v>
      </c>
      <c r="C475" s="38" t="str">
        <f t="shared" si="9"/>
        <v>6495440</v>
      </c>
      <c r="D475" s="39">
        <v>45126</v>
      </c>
      <c r="E475" s="39">
        <v>45132</v>
      </c>
      <c r="F475" s="40">
        <f>WEEKNUM(Таблица2[[#This Row],[начало промо]])</f>
        <v>29</v>
      </c>
      <c r="G475" s="40">
        <f>WEEKNUM(Таблица2[[#This Row],[конец промо]])</f>
        <v>30</v>
      </c>
    </row>
    <row r="476" spans="1:7" ht="12" customHeight="1" x14ac:dyDescent="0.2">
      <c r="A476" s="38">
        <v>2457</v>
      </c>
      <c r="B476" s="72">
        <v>5440</v>
      </c>
      <c r="C476" s="38" t="str">
        <f t="shared" si="9"/>
        <v>24575440</v>
      </c>
      <c r="D476" s="39">
        <v>45133</v>
      </c>
      <c r="E476" s="39">
        <v>45146</v>
      </c>
      <c r="F476" s="40">
        <f>WEEKNUM(Таблица2[[#This Row],[начало промо]])</f>
        <v>30</v>
      </c>
      <c r="G476" s="40">
        <f>WEEKNUM(Таблица2[[#This Row],[конец промо]])</f>
        <v>32</v>
      </c>
    </row>
    <row r="477" spans="1:7" ht="12" customHeight="1" x14ac:dyDescent="0.2">
      <c r="A477" s="38">
        <v>1134</v>
      </c>
      <c r="B477" s="72">
        <v>5440</v>
      </c>
      <c r="C477" s="38" t="str">
        <f t="shared" si="9"/>
        <v>11345440</v>
      </c>
      <c r="D477" s="39">
        <v>45133</v>
      </c>
      <c r="E477" s="39">
        <v>45139</v>
      </c>
      <c r="F477" s="40">
        <f>WEEKNUM(Таблица2[[#This Row],[начало промо]])</f>
        <v>30</v>
      </c>
      <c r="G477" s="40">
        <f>WEEKNUM(Таблица2[[#This Row],[конец промо]])</f>
        <v>31</v>
      </c>
    </row>
    <row r="478" spans="1:7" ht="12" customHeight="1" x14ac:dyDescent="0.2">
      <c r="A478" s="38">
        <v>641</v>
      </c>
      <c r="B478" s="72">
        <v>5440</v>
      </c>
      <c r="C478" s="38" t="str">
        <f t="shared" si="9"/>
        <v>6415440</v>
      </c>
      <c r="D478" s="39">
        <v>45133</v>
      </c>
      <c r="E478" s="39">
        <v>45139</v>
      </c>
      <c r="F478" s="40">
        <f>WEEKNUM(Таблица2[[#This Row],[начало промо]])</f>
        <v>30</v>
      </c>
      <c r="G478" s="40">
        <f>WEEKNUM(Таблица2[[#This Row],[конец промо]])</f>
        <v>31</v>
      </c>
    </row>
    <row r="479" spans="1:7" ht="12" customHeight="1" x14ac:dyDescent="0.2">
      <c r="A479" s="38">
        <v>1081</v>
      </c>
      <c r="B479" s="72">
        <v>5440</v>
      </c>
      <c r="C479" s="38" t="str">
        <f t="shared" si="9"/>
        <v>10815440</v>
      </c>
      <c r="D479" s="39">
        <v>45133</v>
      </c>
      <c r="E479" s="39">
        <v>45139</v>
      </c>
      <c r="F479" s="40">
        <f>WEEKNUM(Таблица2[[#This Row],[начало промо]])</f>
        <v>30</v>
      </c>
      <c r="G479" s="40">
        <f>WEEKNUM(Таблица2[[#This Row],[конец промо]])</f>
        <v>31</v>
      </c>
    </row>
    <row r="480" spans="1:7" ht="12" customHeight="1" x14ac:dyDescent="0.2">
      <c r="A480" s="38">
        <v>1134</v>
      </c>
      <c r="B480" s="72">
        <v>5440</v>
      </c>
      <c r="C480" s="38" t="str">
        <f t="shared" si="9"/>
        <v>11345440</v>
      </c>
      <c r="D480" s="39">
        <v>45133</v>
      </c>
      <c r="E480" s="39">
        <v>45139</v>
      </c>
      <c r="F480" s="40">
        <f>WEEKNUM(Таблица2[[#This Row],[начало промо]])</f>
        <v>30</v>
      </c>
      <c r="G480" s="40">
        <f>WEEKNUM(Таблица2[[#This Row],[конец промо]])</f>
        <v>31</v>
      </c>
    </row>
    <row r="481" spans="1:7" ht="12" customHeight="1" x14ac:dyDescent="0.2">
      <c r="A481" s="38">
        <v>2216</v>
      </c>
      <c r="B481" s="72">
        <v>5440</v>
      </c>
      <c r="C481" s="38" t="str">
        <f t="shared" si="9"/>
        <v>22165440</v>
      </c>
      <c r="D481" s="39">
        <v>45140</v>
      </c>
      <c r="E481" s="39">
        <v>45146</v>
      </c>
      <c r="F481" s="40">
        <f>WEEKNUM(Таблица2[[#This Row],[начало промо]])</f>
        <v>31</v>
      </c>
      <c r="G481" s="40">
        <f>WEEKNUM(Таблица2[[#This Row],[конец промо]])</f>
        <v>32</v>
      </c>
    </row>
    <row r="482" spans="1:7" ht="12" customHeight="1" x14ac:dyDescent="0.2">
      <c r="A482" s="38">
        <v>2936</v>
      </c>
      <c r="B482" s="72">
        <v>5440</v>
      </c>
      <c r="C482" s="38" t="str">
        <f t="shared" si="9"/>
        <v>29365440</v>
      </c>
      <c r="D482" s="39">
        <v>45145</v>
      </c>
      <c r="E482" s="39">
        <v>45153</v>
      </c>
      <c r="F482" s="40">
        <f>WEEKNUM(Таблица2[[#This Row],[начало промо]])</f>
        <v>32</v>
      </c>
      <c r="G482" s="40">
        <f>WEEKNUM(Таблица2[[#This Row],[конец промо]])</f>
        <v>33</v>
      </c>
    </row>
    <row r="483" spans="1:7" ht="12" customHeight="1" x14ac:dyDescent="0.2">
      <c r="A483" s="38">
        <v>2937</v>
      </c>
      <c r="B483" s="72">
        <v>5440</v>
      </c>
      <c r="C483" s="38" t="str">
        <f t="shared" si="9"/>
        <v>29375440</v>
      </c>
      <c r="D483" s="39">
        <v>45140</v>
      </c>
      <c r="E483" s="39">
        <v>45146</v>
      </c>
      <c r="F483" s="40">
        <f>WEEKNUM(Таблица2[[#This Row],[начало промо]])</f>
        <v>31</v>
      </c>
      <c r="G483" s="40">
        <f>WEEKNUM(Таблица2[[#This Row],[конец промо]])</f>
        <v>32</v>
      </c>
    </row>
    <row r="484" spans="1:7" ht="12" customHeight="1" x14ac:dyDescent="0.2">
      <c r="A484" s="38">
        <v>2937</v>
      </c>
      <c r="B484" s="72">
        <v>5440</v>
      </c>
      <c r="C484" s="38" t="str">
        <f t="shared" si="9"/>
        <v>29375440</v>
      </c>
      <c r="D484" s="39">
        <v>45140</v>
      </c>
      <c r="E484" s="39">
        <v>45146</v>
      </c>
      <c r="F484" s="40">
        <f>WEEKNUM(Таблица2[[#This Row],[начало промо]])</f>
        <v>31</v>
      </c>
      <c r="G484" s="40">
        <f>WEEKNUM(Таблица2[[#This Row],[конец промо]])</f>
        <v>32</v>
      </c>
    </row>
    <row r="485" spans="1:7" ht="12" customHeight="1" x14ac:dyDescent="0.2">
      <c r="A485" s="38">
        <v>1651</v>
      </c>
      <c r="B485" s="72">
        <v>5440</v>
      </c>
      <c r="C485" s="38" t="str">
        <f t="shared" si="9"/>
        <v>16515440</v>
      </c>
      <c r="D485" s="39">
        <v>45147</v>
      </c>
      <c r="E485" s="39">
        <v>45153</v>
      </c>
      <c r="F485" s="40">
        <f>WEEKNUM(Таблица2[[#This Row],[начало промо]])</f>
        <v>32</v>
      </c>
      <c r="G485" s="40">
        <f>WEEKNUM(Таблица2[[#This Row],[конец промо]])</f>
        <v>33</v>
      </c>
    </row>
    <row r="486" spans="1:7" ht="12" customHeight="1" x14ac:dyDescent="0.2">
      <c r="A486" s="38">
        <v>1656</v>
      </c>
      <c r="B486" s="72">
        <v>5440</v>
      </c>
      <c r="C486" s="38" t="str">
        <f t="shared" si="9"/>
        <v>16565440</v>
      </c>
      <c r="D486" s="39">
        <v>45147</v>
      </c>
      <c r="E486" s="39">
        <v>45153</v>
      </c>
      <c r="F486" s="40">
        <f>WEEKNUM(Таблица2[[#This Row],[начало промо]])</f>
        <v>32</v>
      </c>
      <c r="G486" s="40">
        <f>WEEKNUM(Таблица2[[#This Row],[конец промо]])</f>
        <v>33</v>
      </c>
    </row>
    <row r="487" spans="1:7" ht="12" customHeight="1" x14ac:dyDescent="0.2">
      <c r="A487" s="38">
        <v>1653</v>
      </c>
      <c r="B487" s="72">
        <v>5440</v>
      </c>
      <c r="C487" s="38" t="str">
        <f t="shared" si="9"/>
        <v>16535440</v>
      </c>
      <c r="D487" s="39">
        <v>45147</v>
      </c>
      <c r="E487" s="39">
        <v>45153</v>
      </c>
      <c r="F487" s="40">
        <f>WEEKNUM(Таблица2[[#This Row],[начало промо]])</f>
        <v>32</v>
      </c>
      <c r="G487" s="40">
        <f>WEEKNUM(Таблица2[[#This Row],[конец промо]])</f>
        <v>33</v>
      </c>
    </row>
    <row r="488" spans="1:7" ht="12" customHeight="1" x14ac:dyDescent="0.2">
      <c r="A488" s="38">
        <v>1654</v>
      </c>
      <c r="B488" s="72">
        <v>5440</v>
      </c>
      <c r="C488" s="38" t="str">
        <f t="shared" si="9"/>
        <v>16545440</v>
      </c>
      <c r="D488" s="39">
        <v>45147</v>
      </c>
      <c r="E488" s="39">
        <v>45153</v>
      </c>
      <c r="F488" s="40">
        <f>WEEKNUM(Таблица2[[#This Row],[начало промо]])</f>
        <v>32</v>
      </c>
      <c r="G488" s="40">
        <f>WEEKNUM(Таблица2[[#This Row],[конец промо]])</f>
        <v>33</v>
      </c>
    </row>
    <row r="489" spans="1:7" ht="12" customHeight="1" x14ac:dyDescent="0.2">
      <c r="A489" s="38">
        <v>649</v>
      </c>
      <c r="B489" s="72">
        <v>5440</v>
      </c>
      <c r="C489" s="38" t="str">
        <f t="shared" si="9"/>
        <v>6495440</v>
      </c>
      <c r="D489" s="39">
        <v>45147</v>
      </c>
      <c r="E489" s="39">
        <v>45153</v>
      </c>
      <c r="F489" s="40">
        <f>WEEKNUM(Таблица2[[#This Row],[начало промо]])</f>
        <v>32</v>
      </c>
      <c r="G489" s="40">
        <f>WEEKNUM(Таблица2[[#This Row],[конец промо]])</f>
        <v>33</v>
      </c>
    </row>
    <row r="490" spans="1:7" ht="12" customHeight="1" x14ac:dyDescent="0.2">
      <c r="A490" s="38">
        <v>2936</v>
      </c>
      <c r="B490" s="72">
        <v>5440</v>
      </c>
      <c r="C490" s="38" t="str">
        <f t="shared" si="9"/>
        <v>29365440</v>
      </c>
      <c r="D490" s="39">
        <v>45147</v>
      </c>
      <c r="E490" s="39">
        <v>45153</v>
      </c>
      <c r="F490" s="40">
        <f>WEEKNUM(Таблица2[[#This Row],[начало промо]])</f>
        <v>32</v>
      </c>
      <c r="G490" s="40">
        <f>WEEKNUM(Таблица2[[#This Row],[конец промо]])</f>
        <v>33</v>
      </c>
    </row>
    <row r="491" spans="1:7" ht="12" customHeight="1" x14ac:dyDescent="0.2">
      <c r="A491" s="38">
        <v>411</v>
      </c>
      <c r="B491" s="72">
        <v>5440</v>
      </c>
      <c r="C491" s="38" t="str">
        <f t="shared" si="9"/>
        <v>4115440</v>
      </c>
      <c r="D491" s="39">
        <v>45161</v>
      </c>
      <c r="E491" s="39">
        <v>45167</v>
      </c>
      <c r="F491" s="40">
        <f>WEEKNUM(Таблица2[[#This Row],[начало промо]])</f>
        <v>34</v>
      </c>
      <c r="G491" s="40">
        <f>WEEKNUM(Таблица2[[#This Row],[конец промо]])</f>
        <v>35</v>
      </c>
    </row>
    <row r="492" spans="1:7" ht="12" customHeight="1" x14ac:dyDescent="0.2">
      <c r="A492" s="38">
        <v>413</v>
      </c>
      <c r="B492" s="72">
        <v>5440</v>
      </c>
      <c r="C492" s="38" t="str">
        <f t="shared" si="9"/>
        <v>4135440</v>
      </c>
      <c r="D492" s="39">
        <v>45161</v>
      </c>
      <c r="E492" s="39">
        <v>45167</v>
      </c>
      <c r="F492" s="40">
        <f>WEEKNUM(Таблица2[[#This Row],[начало промо]])</f>
        <v>34</v>
      </c>
      <c r="G492" s="40">
        <f>WEEKNUM(Таблица2[[#This Row],[конец промо]])</f>
        <v>35</v>
      </c>
    </row>
    <row r="493" spans="1:7" ht="12" customHeight="1" x14ac:dyDescent="0.2">
      <c r="A493" s="38">
        <v>414</v>
      </c>
      <c r="B493" s="72">
        <v>5440</v>
      </c>
      <c r="C493" s="38" t="str">
        <f t="shared" si="9"/>
        <v>4145440</v>
      </c>
      <c r="D493" s="39">
        <v>45161</v>
      </c>
      <c r="E493" s="39">
        <v>45167</v>
      </c>
      <c r="F493" s="40">
        <f>WEEKNUM(Таблица2[[#This Row],[начало промо]])</f>
        <v>34</v>
      </c>
      <c r="G493" s="40">
        <f>WEEKNUM(Таблица2[[#This Row],[конец промо]])</f>
        <v>35</v>
      </c>
    </row>
    <row r="494" spans="1:7" ht="12" customHeight="1" x14ac:dyDescent="0.2">
      <c r="A494" s="38">
        <v>2216</v>
      </c>
      <c r="B494" s="72">
        <v>5440</v>
      </c>
      <c r="C494" s="38" t="str">
        <f t="shared" si="9"/>
        <v>22165440</v>
      </c>
      <c r="D494" s="39">
        <v>45154</v>
      </c>
      <c r="E494" s="39">
        <v>45160</v>
      </c>
      <c r="F494" s="40">
        <f>WEEKNUM(Таблица2[[#This Row],[начало промо]])</f>
        <v>33</v>
      </c>
      <c r="G494" s="40">
        <f>WEEKNUM(Таблица2[[#This Row],[конец промо]])</f>
        <v>34</v>
      </c>
    </row>
    <row r="495" spans="1:7" ht="12" customHeight="1" x14ac:dyDescent="0.2">
      <c r="A495" s="38">
        <v>1134</v>
      </c>
      <c r="B495" s="72">
        <v>5440</v>
      </c>
      <c r="C495" s="38" t="str">
        <f t="shared" si="9"/>
        <v>11345440</v>
      </c>
      <c r="D495" s="39">
        <v>45154</v>
      </c>
      <c r="E495" s="39">
        <v>45160</v>
      </c>
      <c r="F495" s="40">
        <f>WEEKNUM(Таблица2[[#This Row],[начало промо]])</f>
        <v>33</v>
      </c>
      <c r="G495" s="40">
        <f>WEEKNUM(Таблица2[[#This Row],[конец промо]])</f>
        <v>34</v>
      </c>
    </row>
    <row r="496" spans="1:7" ht="12" customHeight="1" x14ac:dyDescent="0.2">
      <c r="A496" s="38">
        <v>1082</v>
      </c>
      <c r="B496" s="72">
        <v>5440</v>
      </c>
      <c r="C496" s="38" t="str">
        <f t="shared" si="9"/>
        <v>10825440</v>
      </c>
      <c r="D496" s="39">
        <v>45154</v>
      </c>
      <c r="E496" s="39">
        <v>45160</v>
      </c>
      <c r="F496" s="40">
        <f>WEEKNUM(Таблица2[[#This Row],[начало промо]])</f>
        <v>33</v>
      </c>
      <c r="G496" s="40">
        <f>WEEKNUM(Таблица2[[#This Row],[конец промо]])</f>
        <v>34</v>
      </c>
    </row>
    <row r="497" spans="1:7" ht="12" customHeight="1" x14ac:dyDescent="0.2">
      <c r="A497" s="38">
        <v>642</v>
      </c>
      <c r="B497" s="72">
        <v>5440</v>
      </c>
      <c r="C497" s="38" t="str">
        <f t="shared" si="9"/>
        <v>6425440</v>
      </c>
      <c r="D497" s="39">
        <v>45154</v>
      </c>
      <c r="E497" s="39">
        <v>45160</v>
      </c>
      <c r="F497" s="40">
        <f>WEEKNUM(Таблица2[[#This Row],[начало промо]])</f>
        <v>33</v>
      </c>
      <c r="G497" s="40">
        <f>WEEKNUM(Таблица2[[#This Row],[конец промо]])</f>
        <v>34</v>
      </c>
    </row>
    <row r="498" spans="1:7" ht="12" customHeight="1" x14ac:dyDescent="0.2">
      <c r="A498" s="46">
        <v>641</v>
      </c>
      <c r="B498" s="73">
        <v>5440</v>
      </c>
      <c r="C498" s="38" t="str">
        <f t="shared" si="9"/>
        <v>6415440</v>
      </c>
      <c r="D498" s="47">
        <v>45147</v>
      </c>
      <c r="E498" s="47">
        <v>45153</v>
      </c>
      <c r="F498" s="40">
        <f>WEEKNUM(Таблица2[[#This Row],[начало промо]])</f>
        <v>32</v>
      </c>
      <c r="G498" s="40">
        <f>WEEKNUM(Таблица2[[#This Row],[конец промо]])</f>
        <v>33</v>
      </c>
    </row>
    <row r="499" spans="1:7" ht="12" customHeight="1" x14ac:dyDescent="0.2">
      <c r="A499" s="38">
        <v>941</v>
      </c>
      <c r="B499" s="72">
        <v>5440</v>
      </c>
      <c r="C499" s="38" t="str">
        <f t="shared" si="9"/>
        <v>9415440</v>
      </c>
      <c r="D499" s="39">
        <v>45154</v>
      </c>
      <c r="E499" s="39">
        <v>45160</v>
      </c>
      <c r="F499" s="40">
        <f>WEEKNUM(Таблица2[[#This Row],[начало промо]])</f>
        <v>33</v>
      </c>
      <c r="G499" s="40">
        <f>WEEKNUM(Таблица2[[#This Row],[конец промо]])</f>
        <v>34</v>
      </c>
    </row>
    <row r="500" spans="1:7" ht="12" customHeight="1" x14ac:dyDescent="0.2">
      <c r="A500" s="38">
        <v>950</v>
      </c>
      <c r="B500" s="72">
        <v>5440</v>
      </c>
      <c r="C500" s="38" t="str">
        <f t="shared" si="9"/>
        <v>9505440</v>
      </c>
      <c r="D500" s="39">
        <v>45154</v>
      </c>
      <c r="E500" s="39">
        <v>45160</v>
      </c>
      <c r="F500" s="40">
        <f>WEEKNUM(Таблица2[[#This Row],[начало промо]])</f>
        <v>33</v>
      </c>
      <c r="G500" s="40">
        <f>WEEKNUM(Таблица2[[#This Row],[конец промо]])</f>
        <v>34</v>
      </c>
    </row>
    <row r="501" spans="1:7" ht="12" customHeight="1" x14ac:dyDescent="0.2">
      <c r="A501" s="38">
        <v>955</v>
      </c>
      <c r="B501" s="72">
        <v>5440</v>
      </c>
      <c r="C501" s="38" t="str">
        <f t="shared" si="9"/>
        <v>9555440</v>
      </c>
      <c r="D501" s="39">
        <v>45154</v>
      </c>
      <c r="E501" s="39">
        <v>45160</v>
      </c>
      <c r="F501" s="40">
        <f>WEEKNUM(Таблица2[[#This Row],[начало промо]])</f>
        <v>33</v>
      </c>
      <c r="G501" s="40">
        <f>WEEKNUM(Таблица2[[#This Row],[конец промо]])</f>
        <v>34</v>
      </c>
    </row>
    <row r="502" spans="1:7" ht="12" customHeight="1" x14ac:dyDescent="0.2">
      <c r="A502" s="38">
        <v>960</v>
      </c>
      <c r="B502" s="72">
        <v>5440</v>
      </c>
      <c r="C502" s="38" t="str">
        <f t="shared" si="9"/>
        <v>9605440</v>
      </c>
      <c r="D502" s="39">
        <v>45154</v>
      </c>
      <c r="E502" s="39">
        <v>45160</v>
      </c>
      <c r="F502" s="40">
        <f>WEEKNUM(Таблица2[[#This Row],[начало промо]])</f>
        <v>33</v>
      </c>
      <c r="G502" s="40">
        <f>WEEKNUM(Таблица2[[#This Row],[конец промо]])</f>
        <v>34</v>
      </c>
    </row>
    <row r="503" spans="1:7" ht="12" customHeight="1" x14ac:dyDescent="0.2">
      <c r="A503" s="46">
        <v>1200</v>
      </c>
      <c r="B503" s="73">
        <v>5440</v>
      </c>
      <c r="C503" s="38" t="str">
        <f t="shared" si="9"/>
        <v>12005440</v>
      </c>
      <c r="D503" s="47">
        <v>45154</v>
      </c>
      <c r="E503" s="47">
        <v>45160</v>
      </c>
      <c r="F503" s="40">
        <f>WEEKNUM(Таблица2[[#This Row],[начало промо]])</f>
        <v>33</v>
      </c>
      <c r="G503" s="40">
        <f>WEEKNUM(Таблица2[[#This Row],[конец промо]])</f>
        <v>34</v>
      </c>
    </row>
    <row r="504" spans="1:7" ht="12" customHeight="1" x14ac:dyDescent="0.2">
      <c r="A504" s="38">
        <v>1308</v>
      </c>
      <c r="B504" s="72">
        <v>5440</v>
      </c>
      <c r="C504" s="38" t="str">
        <f t="shared" si="9"/>
        <v>13085440</v>
      </c>
      <c r="D504" s="39">
        <v>45154</v>
      </c>
      <c r="E504" s="39">
        <v>45160</v>
      </c>
      <c r="F504" s="40">
        <f>WEEKNUM(Таблица2[[#This Row],[начало промо]])</f>
        <v>33</v>
      </c>
      <c r="G504" s="40">
        <f>WEEKNUM(Таблица2[[#This Row],[конец промо]])</f>
        <v>34</v>
      </c>
    </row>
    <row r="505" spans="1:7" ht="12" customHeight="1" x14ac:dyDescent="0.2">
      <c r="A505" s="46">
        <v>359</v>
      </c>
      <c r="B505" s="73">
        <v>5440</v>
      </c>
      <c r="C505" s="38" t="str">
        <f t="shared" si="9"/>
        <v>3595440</v>
      </c>
      <c r="D505" s="47">
        <v>45154</v>
      </c>
      <c r="E505" s="47">
        <v>45160</v>
      </c>
      <c r="F505" s="40">
        <f>WEEKNUM(Таблица2[[#This Row],[начало промо]])</f>
        <v>33</v>
      </c>
      <c r="G505" s="40">
        <f>WEEKNUM(Таблица2[[#This Row],[конец промо]])</f>
        <v>34</v>
      </c>
    </row>
    <row r="506" spans="1:7" ht="12" customHeight="1" x14ac:dyDescent="0.2">
      <c r="A506" s="38">
        <v>358</v>
      </c>
      <c r="B506" s="72">
        <v>5440</v>
      </c>
      <c r="C506" s="38" t="str">
        <f t="shared" si="9"/>
        <v>3585440</v>
      </c>
      <c r="D506" s="39">
        <v>45154</v>
      </c>
      <c r="E506" s="39">
        <v>45160</v>
      </c>
      <c r="F506" s="40">
        <f>WEEKNUM(Таблица2[[#This Row],[начало промо]])</f>
        <v>33</v>
      </c>
      <c r="G506" s="40">
        <f>WEEKNUM(Таблица2[[#This Row],[конец промо]])</f>
        <v>34</v>
      </c>
    </row>
    <row r="507" spans="1:7" ht="12" customHeight="1" x14ac:dyDescent="0.2">
      <c r="A507" s="38">
        <v>2456</v>
      </c>
      <c r="B507" s="72">
        <v>5440</v>
      </c>
      <c r="C507" s="38" t="str">
        <f t="shared" si="9"/>
        <v>24565440</v>
      </c>
      <c r="D507" s="39">
        <v>45147</v>
      </c>
      <c r="E507" s="39">
        <v>45160</v>
      </c>
      <c r="F507" s="40">
        <f>WEEKNUM(Таблица2[[#This Row],[начало промо]])</f>
        <v>32</v>
      </c>
      <c r="G507" s="40">
        <f>WEEKNUM(Таблица2[[#This Row],[конец промо]])</f>
        <v>34</v>
      </c>
    </row>
    <row r="508" spans="1:7" ht="12" customHeight="1" x14ac:dyDescent="0.2">
      <c r="A508" s="38">
        <v>1651</v>
      </c>
      <c r="B508" s="72">
        <v>5440</v>
      </c>
      <c r="C508" s="38" t="str">
        <f t="shared" si="9"/>
        <v>16515440</v>
      </c>
      <c r="D508" s="39">
        <v>45168</v>
      </c>
      <c r="E508" s="39">
        <v>45174</v>
      </c>
      <c r="F508" s="40">
        <f>WEEKNUM(Таблица2[[#This Row],[начало промо]])</f>
        <v>35</v>
      </c>
      <c r="G508" s="40">
        <f>WEEKNUM(Таблица2[[#This Row],[конец промо]])</f>
        <v>36</v>
      </c>
    </row>
    <row r="509" spans="1:7" ht="12" customHeight="1" x14ac:dyDescent="0.2">
      <c r="A509" s="46">
        <v>1653</v>
      </c>
      <c r="B509" s="73">
        <v>5440</v>
      </c>
      <c r="C509" s="38" t="str">
        <f t="shared" si="9"/>
        <v>16535440</v>
      </c>
      <c r="D509" s="47">
        <v>45168</v>
      </c>
      <c r="E509" s="47">
        <v>45174</v>
      </c>
      <c r="F509" s="40">
        <f>WEEKNUM(Таблица2[[#This Row],[начало промо]])</f>
        <v>35</v>
      </c>
      <c r="G509" s="40">
        <f>WEEKNUM(Таблица2[[#This Row],[конец промо]])</f>
        <v>36</v>
      </c>
    </row>
    <row r="510" spans="1:7" ht="12" customHeight="1" x14ac:dyDescent="0.2">
      <c r="A510" s="38">
        <v>1654</v>
      </c>
      <c r="B510" s="72">
        <v>5440</v>
      </c>
      <c r="C510" s="38" t="str">
        <f t="shared" ref="C510:C541" si="10">CONCATENATE(A510,B510)</f>
        <v>16545440</v>
      </c>
      <c r="D510" s="39">
        <v>45168</v>
      </c>
      <c r="E510" s="39">
        <v>45174</v>
      </c>
      <c r="F510" s="40">
        <f>WEEKNUM(Таблица2[[#This Row],[начало промо]])</f>
        <v>35</v>
      </c>
      <c r="G510" s="40">
        <f>WEEKNUM(Таблица2[[#This Row],[конец промо]])</f>
        <v>36</v>
      </c>
    </row>
    <row r="511" spans="1:7" ht="12" customHeight="1" x14ac:dyDescent="0.2">
      <c r="A511" s="38">
        <v>1656</v>
      </c>
      <c r="B511" s="72">
        <v>5440</v>
      </c>
      <c r="C511" s="38" t="str">
        <f t="shared" si="10"/>
        <v>16565440</v>
      </c>
      <c r="D511" s="39">
        <v>45168</v>
      </c>
      <c r="E511" s="39">
        <v>45174</v>
      </c>
      <c r="F511" s="40">
        <f>WEEKNUM(Таблица2[[#This Row],[начало промо]])</f>
        <v>35</v>
      </c>
      <c r="G511" s="40">
        <f>WEEKNUM(Таблица2[[#This Row],[конец промо]])</f>
        <v>36</v>
      </c>
    </row>
    <row r="512" spans="1:7" ht="12" customHeight="1" x14ac:dyDescent="0.2">
      <c r="A512" s="38">
        <v>2233</v>
      </c>
      <c r="B512" s="72">
        <v>5440</v>
      </c>
      <c r="C512" s="38" t="str">
        <f t="shared" si="10"/>
        <v>22335440</v>
      </c>
      <c r="D512" s="39">
        <v>45140</v>
      </c>
      <c r="E512" s="39">
        <v>45146</v>
      </c>
      <c r="F512" s="40">
        <f>WEEKNUM(Таблица2[[#This Row],[начало промо]])</f>
        <v>31</v>
      </c>
      <c r="G512" s="40">
        <f>WEEKNUM(Таблица2[[#This Row],[конец промо]])</f>
        <v>32</v>
      </c>
    </row>
    <row r="513" spans="1:7" ht="12" customHeight="1" x14ac:dyDescent="0.2">
      <c r="A513" s="38">
        <v>2234</v>
      </c>
      <c r="B513" s="72">
        <v>5440</v>
      </c>
      <c r="C513" s="38" t="str">
        <f t="shared" si="10"/>
        <v>22345440</v>
      </c>
      <c r="D513" s="39">
        <v>45140</v>
      </c>
      <c r="E513" s="39">
        <v>45146</v>
      </c>
      <c r="F513" s="40">
        <f>WEEKNUM(Таблица2[[#This Row],[начало промо]])</f>
        <v>31</v>
      </c>
      <c r="G513" s="40">
        <f>WEEKNUM(Таблица2[[#This Row],[конец промо]])</f>
        <v>32</v>
      </c>
    </row>
    <row r="514" spans="1:7" ht="12" customHeight="1" x14ac:dyDescent="0.2">
      <c r="A514" s="38">
        <v>1134</v>
      </c>
      <c r="B514" s="72">
        <v>5440</v>
      </c>
      <c r="C514" s="38" t="str">
        <f t="shared" si="10"/>
        <v>11345440</v>
      </c>
      <c r="D514" s="39">
        <v>45154</v>
      </c>
      <c r="E514" s="39">
        <v>45160</v>
      </c>
      <c r="F514" s="40">
        <f>WEEKNUM(Таблица2[[#This Row],[начало промо]])</f>
        <v>33</v>
      </c>
      <c r="G514" s="40">
        <f>WEEKNUM(Таблица2[[#This Row],[конец промо]])</f>
        <v>34</v>
      </c>
    </row>
    <row r="515" spans="1:7" ht="12" customHeight="1" x14ac:dyDescent="0.2">
      <c r="A515" s="38">
        <v>2457</v>
      </c>
      <c r="B515" s="72">
        <v>5440</v>
      </c>
      <c r="C515" s="38" t="str">
        <f t="shared" si="10"/>
        <v>24575440</v>
      </c>
      <c r="D515" s="39">
        <v>45161</v>
      </c>
      <c r="E515" s="39">
        <v>45174</v>
      </c>
      <c r="F515" s="40">
        <f>WEEKNUM(Таблица2[[#This Row],[начало промо]])</f>
        <v>34</v>
      </c>
      <c r="G515" s="40">
        <f>WEEKNUM(Таблица2[[#This Row],[конец промо]])</f>
        <v>36</v>
      </c>
    </row>
    <row r="516" spans="1:7" ht="12" customHeight="1" x14ac:dyDescent="0.2">
      <c r="A516" s="38">
        <v>641</v>
      </c>
      <c r="B516" s="72">
        <v>5440</v>
      </c>
      <c r="C516" s="38" t="str">
        <f t="shared" si="10"/>
        <v>6415440</v>
      </c>
      <c r="D516" s="39">
        <v>45161</v>
      </c>
      <c r="E516" s="39">
        <v>45167</v>
      </c>
      <c r="F516" s="40">
        <f>WEEKNUM(Таблица2[[#This Row],[начало промо]])</f>
        <v>34</v>
      </c>
      <c r="G516" s="40">
        <f>WEEKNUM(Таблица2[[#This Row],[конец промо]])</f>
        <v>35</v>
      </c>
    </row>
    <row r="517" spans="1:7" ht="12" customHeight="1" x14ac:dyDescent="0.2">
      <c r="A517" s="38">
        <v>642</v>
      </c>
      <c r="B517" s="72">
        <v>5440</v>
      </c>
      <c r="C517" s="38" t="str">
        <f t="shared" si="10"/>
        <v>6425440</v>
      </c>
      <c r="D517" s="39">
        <v>45154</v>
      </c>
      <c r="E517" s="39">
        <v>45160</v>
      </c>
      <c r="F517" s="40">
        <f>WEEKNUM(Таблица2[[#This Row],[начало промо]])</f>
        <v>33</v>
      </c>
      <c r="G517" s="40">
        <f>WEEKNUM(Таблица2[[#This Row],[конец промо]])</f>
        <v>34</v>
      </c>
    </row>
    <row r="518" spans="1:7" ht="12" customHeight="1" x14ac:dyDescent="0.2">
      <c r="A518" s="38">
        <v>649</v>
      </c>
      <c r="B518" s="72">
        <v>5440</v>
      </c>
      <c r="C518" s="38" t="str">
        <f t="shared" si="10"/>
        <v>6495440</v>
      </c>
      <c r="D518" s="39">
        <v>45147</v>
      </c>
      <c r="E518" s="39">
        <v>45153</v>
      </c>
      <c r="F518" s="40">
        <f>WEEKNUM(Таблица2[[#This Row],[начало промо]])</f>
        <v>32</v>
      </c>
      <c r="G518" s="40">
        <f>WEEKNUM(Таблица2[[#This Row],[конец промо]])</f>
        <v>33</v>
      </c>
    </row>
    <row r="519" spans="1:7" ht="12" customHeight="1" x14ac:dyDescent="0.2">
      <c r="A519" s="38">
        <v>941</v>
      </c>
      <c r="B519" s="72">
        <v>5440</v>
      </c>
      <c r="C519" s="38" t="str">
        <f t="shared" si="10"/>
        <v>9415440</v>
      </c>
      <c r="D519" s="39">
        <v>45175</v>
      </c>
      <c r="E519" s="39">
        <v>45181</v>
      </c>
      <c r="F519" s="40">
        <f>WEEKNUM(Таблица2[[#This Row],[начало промо]])</f>
        <v>36</v>
      </c>
      <c r="G519" s="40">
        <f>WEEKNUM(Таблица2[[#This Row],[конец промо]])</f>
        <v>37</v>
      </c>
    </row>
    <row r="520" spans="1:7" ht="12" customHeight="1" x14ac:dyDescent="0.2">
      <c r="A520" s="38">
        <v>950</v>
      </c>
      <c r="B520" s="72">
        <v>5440</v>
      </c>
      <c r="C520" s="38" t="str">
        <f t="shared" si="10"/>
        <v>9505440</v>
      </c>
      <c r="D520" s="39">
        <v>45175</v>
      </c>
      <c r="E520" s="39">
        <v>45181</v>
      </c>
      <c r="F520" s="40">
        <f>WEEKNUM(Таблица2[[#This Row],[начало промо]])</f>
        <v>36</v>
      </c>
      <c r="G520" s="40">
        <f>WEEKNUM(Таблица2[[#This Row],[конец промо]])</f>
        <v>37</v>
      </c>
    </row>
    <row r="521" spans="1:7" ht="12" customHeight="1" x14ac:dyDescent="0.2">
      <c r="A521" s="38">
        <v>955</v>
      </c>
      <c r="B521" s="72">
        <v>5440</v>
      </c>
      <c r="C521" s="38" t="str">
        <f t="shared" si="10"/>
        <v>9555440</v>
      </c>
      <c r="D521" s="39">
        <v>45175</v>
      </c>
      <c r="E521" s="39">
        <v>45181</v>
      </c>
      <c r="F521" s="40">
        <f>WEEKNUM(Таблица2[[#This Row],[начало промо]])</f>
        <v>36</v>
      </c>
      <c r="G521" s="40">
        <f>WEEKNUM(Таблица2[[#This Row],[конец промо]])</f>
        <v>37</v>
      </c>
    </row>
    <row r="522" spans="1:7" ht="12" customHeight="1" x14ac:dyDescent="0.2">
      <c r="A522" s="38">
        <v>960</v>
      </c>
      <c r="B522" s="72">
        <v>5440</v>
      </c>
      <c r="C522" s="38" t="str">
        <f t="shared" si="10"/>
        <v>9605440</v>
      </c>
      <c r="D522" s="39">
        <v>45175</v>
      </c>
      <c r="E522" s="39">
        <v>45181</v>
      </c>
      <c r="F522" s="40">
        <f>WEEKNUM(Таблица2[[#This Row],[начало промо]])</f>
        <v>36</v>
      </c>
      <c r="G522" s="40">
        <f>WEEKNUM(Таблица2[[#This Row],[конец промо]])</f>
        <v>37</v>
      </c>
    </row>
    <row r="523" spans="1:7" ht="12" customHeight="1" x14ac:dyDescent="0.2">
      <c r="A523" s="38">
        <v>1200</v>
      </c>
      <c r="B523" s="72">
        <v>5440</v>
      </c>
      <c r="C523" s="38" t="str">
        <f t="shared" si="10"/>
        <v>12005440</v>
      </c>
      <c r="D523" s="39">
        <v>45175</v>
      </c>
      <c r="E523" s="39">
        <v>45181</v>
      </c>
      <c r="F523" s="40">
        <f>WEEKNUM(Таблица2[[#This Row],[начало промо]])</f>
        <v>36</v>
      </c>
      <c r="G523" s="40">
        <f>WEEKNUM(Таблица2[[#This Row],[конец промо]])</f>
        <v>37</v>
      </c>
    </row>
    <row r="524" spans="1:7" ht="12" customHeight="1" x14ac:dyDescent="0.2">
      <c r="A524" s="38">
        <v>1308</v>
      </c>
      <c r="B524" s="72">
        <v>5440</v>
      </c>
      <c r="C524" s="38" t="str">
        <f t="shared" si="10"/>
        <v>13085440</v>
      </c>
      <c r="D524" s="39">
        <v>45175</v>
      </c>
      <c r="E524" s="39">
        <v>45181</v>
      </c>
      <c r="F524" s="40">
        <f>WEEKNUM(Таблица2[[#This Row],[начало промо]])</f>
        <v>36</v>
      </c>
      <c r="G524" s="40">
        <f>WEEKNUM(Таблица2[[#This Row],[конец промо]])</f>
        <v>37</v>
      </c>
    </row>
    <row r="525" spans="1:7" ht="12" customHeight="1" x14ac:dyDescent="0.2">
      <c r="A525" s="38">
        <v>359</v>
      </c>
      <c r="B525" s="72">
        <v>5440</v>
      </c>
      <c r="C525" s="38" t="str">
        <f t="shared" si="10"/>
        <v>3595440</v>
      </c>
      <c r="D525" s="39">
        <v>45175</v>
      </c>
      <c r="E525" s="39">
        <v>45181</v>
      </c>
      <c r="F525" s="40">
        <f>WEEKNUM(Таблица2[[#This Row],[начало промо]])</f>
        <v>36</v>
      </c>
      <c r="G525" s="40">
        <f>WEEKNUM(Таблица2[[#This Row],[конец промо]])</f>
        <v>37</v>
      </c>
    </row>
    <row r="526" spans="1:7" ht="12" customHeight="1" x14ac:dyDescent="0.2">
      <c r="A526" s="38">
        <v>358</v>
      </c>
      <c r="B526" s="72">
        <v>5440</v>
      </c>
      <c r="C526" s="38" t="str">
        <f t="shared" si="10"/>
        <v>3585440</v>
      </c>
      <c r="D526" s="39">
        <v>45175</v>
      </c>
      <c r="E526" s="39">
        <v>45181</v>
      </c>
      <c r="F526" s="40">
        <f>WEEKNUM(Таблица2[[#This Row],[начало промо]])</f>
        <v>36</v>
      </c>
      <c r="G526" s="40">
        <f>WEEKNUM(Таблица2[[#This Row],[конец промо]])</f>
        <v>37</v>
      </c>
    </row>
    <row r="527" spans="1:7" ht="12" customHeight="1" x14ac:dyDescent="0.2">
      <c r="A527" s="38">
        <v>641</v>
      </c>
      <c r="B527" s="72">
        <v>5440</v>
      </c>
      <c r="C527" s="38" t="str">
        <f t="shared" si="10"/>
        <v>6415440</v>
      </c>
      <c r="D527" s="39">
        <v>45161</v>
      </c>
      <c r="E527" s="39">
        <v>45167</v>
      </c>
      <c r="F527" s="40">
        <f>WEEKNUM(Таблица2[[#This Row],[начало промо]])</f>
        <v>34</v>
      </c>
      <c r="G527" s="40">
        <f>WEEKNUM(Таблица2[[#This Row],[конец промо]])</f>
        <v>35</v>
      </c>
    </row>
    <row r="528" spans="1:7" ht="12" customHeight="1" x14ac:dyDescent="0.2">
      <c r="A528" s="38">
        <v>2457</v>
      </c>
      <c r="B528" s="72">
        <v>5440</v>
      </c>
      <c r="C528" s="38" t="str">
        <f t="shared" si="10"/>
        <v>24575440</v>
      </c>
      <c r="D528" s="39">
        <v>45161</v>
      </c>
      <c r="E528" s="39">
        <v>45174</v>
      </c>
      <c r="F528" s="40">
        <f>WEEKNUM(Таблица2[[#This Row],[начало промо]])</f>
        <v>34</v>
      </c>
      <c r="G528" s="40">
        <f>WEEKNUM(Таблица2[[#This Row],[конец промо]])</f>
        <v>36</v>
      </c>
    </row>
    <row r="529" spans="1:7" ht="12" customHeight="1" x14ac:dyDescent="0.2">
      <c r="A529" s="38">
        <v>2935</v>
      </c>
      <c r="B529" s="72">
        <v>5440</v>
      </c>
      <c r="C529" s="38" t="str">
        <f t="shared" si="10"/>
        <v>29355440</v>
      </c>
      <c r="D529" s="39">
        <v>45168</v>
      </c>
      <c r="E529" s="39">
        <v>45174</v>
      </c>
      <c r="F529" s="40">
        <f>WEEKNUM(Таблица2[[#This Row],[начало промо]])</f>
        <v>35</v>
      </c>
      <c r="G529" s="40">
        <f>WEEKNUM(Таблица2[[#This Row],[конец промо]])</f>
        <v>36</v>
      </c>
    </row>
    <row r="530" spans="1:7" ht="12" customHeight="1" x14ac:dyDescent="0.2">
      <c r="A530" s="38">
        <v>642</v>
      </c>
      <c r="B530" s="72">
        <v>5440</v>
      </c>
      <c r="C530" s="38" t="str">
        <f t="shared" si="10"/>
        <v>6425440</v>
      </c>
      <c r="D530" s="39">
        <v>45168</v>
      </c>
      <c r="E530" s="39">
        <v>45174</v>
      </c>
      <c r="F530" s="40">
        <f>WEEKNUM(Таблица2[[#This Row],[начало промо]])</f>
        <v>35</v>
      </c>
      <c r="G530" s="40">
        <f>WEEKNUM(Таблица2[[#This Row],[конец промо]])</f>
        <v>36</v>
      </c>
    </row>
    <row r="531" spans="1:7" ht="12" customHeight="1" x14ac:dyDescent="0.2">
      <c r="A531" s="38">
        <v>411</v>
      </c>
      <c r="B531" s="72">
        <v>5440</v>
      </c>
      <c r="C531" s="38" t="str">
        <f t="shared" si="10"/>
        <v>4115440</v>
      </c>
      <c r="D531" s="39">
        <v>45182</v>
      </c>
      <c r="E531" s="39">
        <v>45188</v>
      </c>
      <c r="F531" s="40">
        <f>WEEKNUM(Таблица2[[#This Row],[начало промо]])</f>
        <v>37</v>
      </c>
      <c r="G531" s="40">
        <f>WEEKNUM(Таблица2[[#This Row],[конец промо]])</f>
        <v>38</v>
      </c>
    </row>
    <row r="532" spans="1:7" ht="12" customHeight="1" x14ac:dyDescent="0.2">
      <c r="A532" s="38">
        <v>413</v>
      </c>
      <c r="B532" s="72">
        <v>5440</v>
      </c>
      <c r="C532" s="38" t="str">
        <f t="shared" si="10"/>
        <v>4135440</v>
      </c>
      <c r="D532" s="39">
        <v>45182</v>
      </c>
      <c r="E532" s="39">
        <v>45188</v>
      </c>
      <c r="F532" s="40">
        <f>WEEKNUM(Таблица2[[#This Row],[начало промо]])</f>
        <v>37</v>
      </c>
      <c r="G532" s="40">
        <f>WEEKNUM(Таблица2[[#This Row],[конец промо]])</f>
        <v>38</v>
      </c>
    </row>
    <row r="533" spans="1:7" ht="12" customHeight="1" x14ac:dyDescent="0.2">
      <c r="A533" s="38">
        <v>414</v>
      </c>
      <c r="B533" s="72">
        <v>5440</v>
      </c>
      <c r="C533" s="38" t="str">
        <f t="shared" si="10"/>
        <v>4145440</v>
      </c>
      <c r="D533" s="39">
        <v>45182</v>
      </c>
      <c r="E533" s="39">
        <v>45188</v>
      </c>
      <c r="F533" s="40">
        <f>WEEKNUM(Таблица2[[#This Row],[начало промо]])</f>
        <v>37</v>
      </c>
      <c r="G533" s="40">
        <f>WEEKNUM(Таблица2[[#This Row],[конец промо]])</f>
        <v>38</v>
      </c>
    </row>
    <row r="534" spans="1:7" ht="12" customHeight="1" x14ac:dyDescent="0.2">
      <c r="A534" s="38">
        <v>1651</v>
      </c>
      <c r="B534" s="72">
        <v>5440</v>
      </c>
      <c r="C534" s="38" t="str">
        <f t="shared" si="10"/>
        <v>16515440</v>
      </c>
      <c r="D534" s="39">
        <v>45189</v>
      </c>
      <c r="E534" s="39">
        <v>45195</v>
      </c>
      <c r="F534" s="40">
        <f>WEEKNUM(Таблица2[[#This Row],[начало промо]])</f>
        <v>38</v>
      </c>
      <c r="G534" s="40">
        <f>WEEKNUM(Таблица2[[#This Row],[конец промо]])</f>
        <v>39</v>
      </c>
    </row>
    <row r="535" spans="1:7" ht="12" customHeight="1" x14ac:dyDescent="0.2">
      <c r="A535" s="38">
        <v>1656</v>
      </c>
      <c r="B535" s="72">
        <v>5440</v>
      </c>
      <c r="C535" s="38" t="str">
        <f t="shared" si="10"/>
        <v>16565440</v>
      </c>
      <c r="D535" s="39">
        <v>45189</v>
      </c>
      <c r="E535" s="39">
        <v>45195</v>
      </c>
      <c r="F535" s="40">
        <f>WEEKNUM(Таблица2[[#This Row],[начало промо]])</f>
        <v>38</v>
      </c>
      <c r="G535" s="40">
        <f>WEEKNUM(Таблица2[[#This Row],[конец промо]])</f>
        <v>39</v>
      </c>
    </row>
    <row r="536" spans="1:7" ht="12" customHeight="1" x14ac:dyDescent="0.2">
      <c r="A536" s="38">
        <v>2233</v>
      </c>
      <c r="B536" s="72">
        <v>5440</v>
      </c>
      <c r="C536" s="38" t="str">
        <f t="shared" si="10"/>
        <v>22335440</v>
      </c>
      <c r="D536" s="39">
        <v>45175</v>
      </c>
      <c r="E536" s="39">
        <v>45181</v>
      </c>
      <c r="F536" s="40">
        <f>WEEKNUM(Таблица2[[#This Row],[начало промо]])</f>
        <v>36</v>
      </c>
      <c r="G536" s="40">
        <f>WEEKNUM(Таблица2[[#This Row],[конец промо]])</f>
        <v>37</v>
      </c>
    </row>
    <row r="537" spans="1:7" ht="12" customHeight="1" x14ac:dyDescent="0.2">
      <c r="A537" s="38">
        <v>2234</v>
      </c>
      <c r="B537" s="72">
        <v>5440</v>
      </c>
      <c r="C537" s="38" t="str">
        <f t="shared" si="10"/>
        <v>22345440</v>
      </c>
      <c r="D537" s="39">
        <v>45175</v>
      </c>
      <c r="E537" s="39">
        <v>45181</v>
      </c>
      <c r="F537" s="40">
        <f>WEEKNUM(Таблица2[[#This Row],[начало промо]])</f>
        <v>36</v>
      </c>
      <c r="G537" s="40">
        <f>WEEKNUM(Таблица2[[#This Row],[конец промо]])</f>
        <v>37</v>
      </c>
    </row>
    <row r="538" spans="1:7" ht="12" customHeight="1" x14ac:dyDescent="0.2">
      <c r="A538" s="38">
        <v>1134</v>
      </c>
      <c r="B538" s="72">
        <v>5440</v>
      </c>
      <c r="C538" s="38" t="str">
        <f t="shared" si="10"/>
        <v>11345440</v>
      </c>
      <c r="D538" s="39">
        <v>45175</v>
      </c>
      <c r="E538" s="39">
        <v>45181</v>
      </c>
      <c r="F538" s="40">
        <f>WEEKNUM(Таблица2[[#This Row],[начало промо]])</f>
        <v>36</v>
      </c>
      <c r="G538" s="40">
        <f>WEEKNUM(Таблица2[[#This Row],[конец промо]])</f>
        <v>37</v>
      </c>
    </row>
    <row r="539" spans="1:7" ht="12" customHeight="1" x14ac:dyDescent="0.2">
      <c r="A539" s="38">
        <v>2456</v>
      </c>
      <c r="B539" s="72">
        <v>5440</v>
      </c>
      <c r="C539" s="38" t="str">
        <f t="shared" si="10"/>
        <v>24565440</v>
      </c>
      <c r="D539" s="39">
        <v>45175</v>
      </c>
      <c r="E539" s="39">
        <v>45188</v>
      </c>
      <c r="F539" s="40">
        <f>WEEKNUM(Таблица2[[#This Row],[начало промо]])</f>
        <v>36</v>
      </c>
      <c r="G539" s="40">
        <f>WEEKNUM(Таблица2[[#This Row],[конец промо]])</f>
        <v>38</v>
      </c>
    </row>
    <row r="540" spans="1:7" ht="12" customHeight="1" x14ac:dyDescent="0.2">
      <c r="A540" s="38">
        <v>2456</v>
      </c>
      <c r="B540" s="72">
        <v>5440</v>
      </c>
      <c r="C540" s="38" t="str">
        <f t="shared" si="10"/>
        <v>24565440</v>
      </c>
      <c r="D540" s="39">
        <v>45175</v>
      </c>
      <c r="E540" s="39">
        <v>45188</v>
      </c>
      <c r="F540" s="40">
        <f>WEEKNUM(Таблица2[[#This Row],[начало промо]])</f>
        <v>36</v>
      </c>
      <c r="G540" s="40">
        <f>WEEKNUM(Таблица2[[#This Row],[конец промо]])</f>
        <v>38</v>
      </c>
    </row>
    <row r="541" spans="1:7" ht="12" customHeight="1" x14ac:dyDescent="0.2">
      <c r="A541" s="38">
        <v>1082</v>
      </c>
      <c r="B541" s="72">
        <v>5440</v>
      </c>
      <c r="C541" s="38" t="str">
        <f t="shared" si="10"/>
        <v>10825440</v>
      </c>
      <c r="D541" s="39">
        <v>45182</v>
      </c>
      <c r="E541" s="39">
        <v>45188</v>
      </c>
      <c r="F541" s="40">
        <f>WEEKNUM(Таблица2[[#This Row],[начало промо]])</f>
        <v>37</v>
      </c>
      <c r="G541" s="40">
        <f>WEEKNUM(Таблица2[[#This Row],[конец промо]])</f>
        <v>38</v>
      </c>
    </row>
    <row r="542" spans="1:7" ht="12" customHeight="1" x14ac:dyDescent="0.2">
      <c r="A542" s="38">
        <v>2641</v>
      </c>
      <c r="B542" s="72">
        <v>5440</v>
      </c>
      <c r="C542" s="38" t="str">
        <f t="shared" ref="C542:C573" si="11">CONCATENATE(A542,B542)</f>
        <v>26415440</v>
      </c>
      <c r="D542" s="39">
        <v>45182</v>
      </c>
      <c r="E542" s="39">
        <v>45188</v>
      </c>
      <c r="F542" s="40">
        <f>WEEKNUM(Таблица2[[#This Row],[начало промо]])</f>
        <v>37</v>
      </c>
      <c r="G542" s="40">
        <f>WEEKNUM(Таблица2[[#This Row],[конец промо]])</f>
        <v>38</v>
      </c>
    </row>
    <row r="543" spans="1:7" ht="12" customHeight="1" x14ac:dyDescent="0.2">
      <c r="A543" s="38">
        <v>1082</v>
      </c>
      <c r="B543" s="72">
        <v>5440</v>
      </c>
      <c r="C543" s="38" t="str">
        <f t="shared" si="11"/>
        <v>10825440</v>
      </c>
      <c r="D543" s="39">
        <v>45182</v>
      </c>
      <c r="E543" s="39">
        <v>45188</v>
      </c>
      <c r="F543" s="40">
        <f>WEEKNUM(Таблица2[[#This Row],[начало промо]])</f>
        <v>37</v>
      </c>
      <c r="G543" s="40">
        <f>WEEKNUM(Таблица2[[#This Row],[конец промо]])</f>
        <v>38</v>
      </c>
    </row>
    <row r="544" spans="1:7" ht="12" customHeight="1" x14ac:dyDescent="0.2">
      <c r="A544" s="38">
        <v>2641</v>
      </c>
      <c r="B544" s="72">
        <v>5440</v>
      </c>
      <c r="C544" s="38" t="str">
        <f t="shared" si="11"/>
        <v>26415440</v>
      </c>
      <c r="D544" s="39">
        <v>45182</v>
      </c>
      <c r="E544" s="39">
        <v>45188</v>
      </c>
      <c r="F544" s="40">
        <f>WEEKNUM(Таблица2[[#This Row],[начало промо]])</f>
        <v>37</v>
      </c>
      <c r="G544" s="40">
        <f>WEEKNUM(Таблица2[[#This Row],[конец промо]])</f>
        <v>38</v>
      </c>
    </row>
    <row r="545" spans="1:7" ht="12" customHeight="1" x14ac:dyDescent="0.2">
      <c r="A545" s="38">
        <v>1651</v>
      </c>
      <c r="B545" s="72">
        <v>5440</v>
      </c>
      <c r="C545" s="38" t="str">
        <f t="shared" si="11"/>
        <v>16515440</v>
      </c>
      <c r="D545" s="39">
        <v>45189</v>
      </c>
      <c r="E545" s="39">
        <v>45195</v>
      </c>
      <c r="F545" s="40">
        <f>WEEKNUM(Таблица2[[#This Row],[начало промо]])</f>
        <v>38</v>
      </c>
      <c r="G545" s="40">
        <f>WEEKNUM(Таблица2[[#This Row],[конец промо]])</f>
        <v>39</v>
      </c>
    </row>
    <row r="546" spans="1:7" ht="12" customHeight="1" x14ac:dyDescent="0.2">
      <c r="A546" s="38">
        <v>1653</v>
      </c>
      <c r="B546" s="72">
        <v>5440</v>
      </c>
      <c r="C546" s="38" t="str">
        <f t="shared" si="11"/>
        <v>16535440</v>
      </c>
      <c r="D546" s="39">
        <v>45189</v>
      </c>
      <c r="E546" s="39">
        <v>45195</v>
      </c>
      <c r="F546" s="40">
        <f>WEEKNUM(Таблица2[[#This Row],[начало промо]])</f>
        <v>38</v>
      </c>
      <c r="G546" s="40">
        <f>WEEKNUM(Таблица2[[#This Row],[конец промо]])</f>
        <v>39</v>
      </c>
    </row>
    <row r="547" spans="1:7" ht="12" customHeight="1" x14ac:dyDescent="0.2">
      <c r="A547" s="38">
        <v>1654</v>
      </c>
      <c r="B547" s="72">
        <v>5440</v>
      </c>
      <c r="C547" s="38" t="str">
        <f t="shared" si="11"/>
        <v>16545440</v>
      </c>
      <c r="D547" s="39">
        <v>45189</v>
      </c>
      <c r="E547" s="39">
        <v>45195</v>
      </c>
      <c r="F547" s="40">
        <f>WEEKNUM(Таблица2[[#This Row],[начало промо]])</f>
        <v>38</v>
      </c>
      <c r="G547" s="40">
        <f>WEEKNUM(Таблица2[[#This Row],[конец промо]])</f>
        <v>39</v>
      </c>
    </row>
    <row r="548" spans="1:7" ht="12" customHeight="1" x14ac:dyDescent="0.2">
      <c r="A548" s="38">
        <v>1656</v>
      </c>
      <c r="B548" s="72">
        <v>5440</v>
      </c>
      <c r="C548" s="38" t="str">
        <f t="shared" si="11"/>
        <v>16565440</v>
      </c>
      <c r="D548" s="39">
        <v>45189</v>
      </c>
      <c r="E548" s="39">
        <v>45195</v>
      </c>
      <c r="F548" s="40">
        <f>WEEKNUM(Таблица2[[#This Row],[начало промо]])</f>
        <v>38</v>
      </c>
      <c r="G548" s="40">
        <f>WEEKNUM(Таблица2[[#This Row],[конец промо]])</f>
        <v>39</v>
      </c>
    </row>
    <row r="549" spans="1:7" ht="12" customHeight="1" x14ac:dyDescent="0.2">
      <c r="A549" s="38">
        <v>2936</v>
      </c>
      <c r="B549" s="72">
        <v>5440</v>
      </c>
      <c r="C549" s="38" t="str">
        <f t="shared" si="11"/>
        <v>29365440</v>
      </c>
      <c r="D549" s="39">
        <v>45182</v>
      </c>
      <c r="E549" s="39">
        <v>45188</v>
      </c>
      <c r="F549" s="40">
        <f>WEEKNUM(Таблица2[[#This Row],[начало промо]])</f>
        <v>37</v>
      </c>
      <c r="G549" s="40">
        <f>WEEKNUM(Таблица2[[#This Row],[конец промо]])</f>
        <v>38</v>
      </c>
    </row>
    <row r="550" spans="1:7" ht="12" customHeight="1" x14ac:dyDescent="0.2">
      <c r="A550" s="38">
        <v>1562</v>
      </c>
      <c r="B550" s="72">
        <v>5440</v>
      </c>
      <c r="C550" s="38" t="str">
        <f t="shared" si="11"/>
        <v>15625440</v>
      </c>
      <c r="D550" s="39">
        <v>45170</v>
      </c>
      <c r="E550" s="39">
        <v>45199</v>
      </c>
      <c r="F550" s="40">
        <f>WEEKNUM(Таблица2[[#This Row],[начало промо]])</f>
        <v>35</v>
      </c>
      <c r="G550" s="40">
        <f>WEEKNUM(Таблица2[[#This Row],[конец промо]])</f>
        <v>39</v>
      </c>
    </row>
    <row r="551" spans="1:7" ht="12" customHeight="1" x14ac:dyDescent="0.2">
      <c r="A551" s="38">
        <v>941</v>
      </c>
      <c r="B551" s="72">
        <v>5440</v>
      </c>
      <c r="C551" s="38" t="str">
        <f t="shared" si="11"/>
        <v>9415440</v>
      </c>
      <c r="D551" s="39">
        <v>45196</v>
      </c>
      <c r="E551" s="39">
        <v>45202</v>
      </c>
      <c r="F551" s="40">
        <f>WEEKNUM(Таблица2[[#This Row],[начало промо]])</f>
        <v>39</v>
      </c>
      <c r="G551" s="40">
        <f>WEEKNUM(Таблица2[[#This Row],[конец промо]])</f>
        <v>40</v>
      </c>
    </row>
    <row r="552" spans="1:7" ht="12" customHeight="1" x14ac:dyDescent="0.2">
      <c r="A552" s="38">
        <v>950</v>
      </c>
      <c r="B552" s="72">
        <v>5440</v>
      </c>
      <c r="C552" s="38" t="str">
        <f t="shared" si="11"/>
        <v>9505440</v>
      </c>
      <c r="D552" s="39">
        <v>45196</v>
      </c>
      <c r="E552" s="39">
        <v>45202</v>
      </c>
      <c r="F552" s="40">
        <f>WEEKNUM(Таблица2[[#This Row],[начало промо]])</f>
        <v>39</v>
      </c>
      <c r="G552" s="40">
        <f>WEEKNUM(Таблица2[[#This Row],[конец промо]])</f>
        <v>40</v>
      </c>
    </row>
    <row r="553" spans="1:7" ht="12" customHeight="1" x14ac:dyDescent="0.2">
      <c r="A553" s="38">
        <v>955</v>
      </c>
      <c r="B553" s="72">
        <v>5440</v>
      </c>
      <c r="C553" s="38" t="str">
        <f t="shared" si="11"/>
        <v>9555440</v>
      </c>
      <c r="D553" s="39">
        <v>45196</v>
      </c>
      <c r="E553" s="39">
        <v>45202</v>
      </c>
      <c r="F553" s="40">
        <f>WEEKNUM(Таблица2[[#This Row],[начало промо]])</f>
        <v>39</v>
      </c>
      <c r="G553" s="40">
        <f>WEEKNUM(Таблица2[[#This Row],[конец промо]])</f>
        <v>40</v>
      </c>
    </row>
    <row r="554" spans="1:7" ht="12" customHeight="1" x14ac:dyDescent="0.2">
      <c r="A554" s="38">
        <v>960</v>
      </c>
      <c r="B554" s="72">
        <v>5440</v>
      </c>
      <c r="C554" s="38" t="str">
        <f t="shared" si="11"/>
        <v>9605440</v>
      </c>
      <c r="D554" s="39">
        <v>45196</v>
      </c>
      <c r="E554" s="39">
        <v>45202</v>
      </c>
      <c r="F554" s="40">
        <f>WEEKNUM(Таблица2[[#This Row],[начало промо]])</f>
        <v>39</v>
      </c>
      <c r="G554" s="40">
        <f>WEEKNUM(Таблица2[[#This Row],[конец промо]])</f>
        <v>40</v>
      </c>
    </row>
    <row r="555" spans="1:7" ht="12" customHeight="1" x14ac:dyDescent="0.2">
      <c r="A555" s="38">
        <v>1200</v>
      </c>
      <c r="B555" s="72">
        <v>5440</v>
      </c>
      <c r="C555" s="38" t="str">
        <f t="shared" si="11"/>
        <v>12005440</v>
      </c>
      <c r="D555" s="39">
        <v>45196</v>
      </c>
      <c r="E555" s="39">
        <v>45202</v>
      </c>
      <c r="F555" s="40">
        <f>WEEKNUM(Таблица2[[#This Row],[начало промо]])</f>
        <v>39</v>
      </c>
      <c r="G555" s="40">
        <f>WEEKNUM(Таблица2[[#This Row],[конец промо]])</f>
        <v>40</v>
      </c>
    </row>
    <row r="556" spans="1:7" ht="12" customHeight="1" x14ac:dyDescent="0.2">
      <c r="A556" s="38">
        <v>1308</v>
      </c>
      <c r="B556" s="72">
        <v>5440</v>
      </c>
      <c r="C556" s="38" t="str">
        <f t="shared" si="11"/>
        <v>13085440</v>
      </c>
      <c r="D556" s="39">
        <v>45196</v>
      </c>
      <c r="E556" s="39">
        <v>45202</v>
      </c>
      <c r="F556" s="40">
        <f>WEEKNUM(Таблица2[[#This Row],[начало промо]])</f>
        <v>39</v>
      </c>
      <c r="G556" s="40">
        <f>WEEKNUM(Таблица2[[#This Row],[конец промо]])</f>
        <v>40</v>
      </c>
    </row>
    <row r="557" spans="1:7" ht="12" customHeight="1" x14ac:dyDescent="0.2">
      <c r="A557" s="38">
        <v>359</v>
      </c>
      <c r="B557" s="72">
        <v>5440</v>
      </c>
      <c r="C557" s="38" t="str">
        <f t="shared" si="11"/>
        <v>3595440</v>
      </c>
      <c r="D557" s="39">
        <v>45196</v>
      </c>
      <c r="E557" s="39">
        <v>45202</v>
      </c>
      <c r="F557" s="40">
        <f>WEEKNUM(Таблица2[[#This Row],[начало промо]])</f>
        <v>39</v>
      </c>
      <c r="G557" s="40">
        <f>WEEKNUM(Таблица2[[#This Row],[конец промо]])</f>
        <v>40</v>
      </c>
    </row>
    <row r="558" spans="1:7" ht="12" customHeight="1" x14ac:dyDescent="0.2">
      <c r="A558" s="38">
        <v>358</v>
      </c>
      <c r="B558" s="72">
        <v>5440</v>
      </c>
      <c r="C558" s="38" t="str">
        <f t="shared" si="11"/>
        <v>3585440</v>
      </c>
      <c r="D558" s="39">
        <v>45196</v>
      </c>
      <c r="E558" s="39">
        <v>45202</v>
      </c>
      <c r="F558" s="40">
        <f>WEEKNUM(Таблица2[[#This Row],[начало промо]])</f>
        <v>39</v>
      </c>
      <c r="G558" s="40">
        <f>WEEKNUM(Таблица2[[#This Row],[конец промо]])</f>
        <v>40</v>
      </c>
    </row>
    <row r="559" spans="1:7" ht="12" customHeight="1" x14ac:dyDescent="0.2">
      <c r="A559" s="38">
        <v>941</v>
      </c>
      <c r="B559" s="72">
        <v>5440</v>
      </c>
      <c r="C559" s="38" t="str">
        <f t="shared" si="11"/>
        <v>9415440</v>
      </c>
      <c r="D559" s="39">
        <v>45196</v>
      </c>
      <c r="E559" s="39">
        <v>45202</v>
      </c>
      <c r="F559" s="40">
        <f>WEEKNUM(Таблица2[[#This Row],[начало промо]])</f>
        <v>39</v>
      </c>
      <c r="G559" s="40">
        <f>WEEKNUM(Таблица2[[#This Row],[конец промо]])</f>
        <v>40</v>
      </c>
    </row>
    <row r="560" spans="1:7" ht="12" customHeight="1" x14ac:dyDescent="0.2">
      <c r="A560" s="38">
        <v>950</v>
      </c>
      <c r="B560" s="72">
        <v>5440</v>
      </c>
      <c r="C560" s="38" t="str">
        <f t="shared" si="11"/>
        <v>9505440</v>
      </c>
      <c r="D560" s="39">
        <v>45196</v>
      </c>
      <c r="E560" s="39">
        <v>45202</v>
      </c>
      <c r="F560" s="40">
        <f>WEEKNUM(Таблица2[[#This Row],[начало промо]])</f>
        <v>39</v>
      </c>
      <c r="G560" s="40">
        <f>WEEKNUM(Таблица2[[#This Row],[конец промо]])</f>
        <v>40</v>
      </c>
    </row>
    <row r="561" spans="1:7" ht="12" customHeight="1" x14ac:dyDescent="0.2">
      <c r="A561" s="38">
        <v>955</v>
      </c>
      <c r="B561" s="72">
        <v>5440</v>
      </c>
      <c r="C561" s="38" t="str">
        <f t="shared" si="11"/>
        <v>9555440</v>
      </c>
      <c r="D561" s="39">
        <v>45196</v>
      </c>
      <c r="E561" s="39">
        <v>45202</v>
      </c>
      <c r="F561" s="40">
        <f>WEEKNUM(Таблица2[[#This Row],[начало промо]])</f>
        <v>39</v>
      </c>
      <c r="G561" s="40">
        <f>WEEKNUM(Таблица2[[#This Row],[конец промо]])</f>
        <v>40</v>
      </c>
    </row>
    <row r="562" spans="1:7" ht="12" customHeight="1" x14ac:dyDescent="0.2">
      <c r="A562" s="38">
        <v>960</v>
      </c>
      <c r="B562" s="72">
        <v>5440</v>
      </c>
      <c r="C562" s="38" t="str">
        <f t="shared" si="11"/>
        <v>9605440</v>
      </c>
      <c r="D562" s="39">
        <v>45196</v>
      </c>
      <c r="E562" s="39">
        <v>45202</v>
      </c>
      <c r="F562" s="40">
        <f>WEEKNUM(Таблица2[[#This Row],[начало промо]])</f>
        <v>39</v>
      </c>
      <c r="G562" s="40">
        <f>WEEKNUM(Таблица2[[#This Row],[конец промо]])</f>
        <v>40</v>
      </c>
    </row>
    <row r="563" spans="1:7" ht="12" customHeight="1" x14ac:dyDescent="0.2">
      <c r="A563" s="38">
        <v>1200</v>
      </c>
      <c r="B563" s="72">
        <v>5440</v>
      </c>
      <c r="C563" s="38" t="str">
        <f t="shared" si="11"/>
        <v>12005440</v>
      </c>
      <c r="D563" s="39">
        <v>45196</v>
      </c>
      <c r="E563" s="39">
        <v>45202</v>
      </c>
      <c r="F563" s="40">
        <f>WEEKNUM(Таблица2[[#This Row],[начало промо]])</f>
        <v>39</v>
      </c>
      <c r="G563" s="40">
        <f>WEEKNUM(Таблица2[[#This Row],[конец промо]])</f>
        <v>40</v>
      </c>
    </row>
    <row r="564" spans="1:7" ht="12" customHeight="1" x14ac:dyDescent="0.2">
      <c r="A564" s="38">
        <v>1308</v>
      </c>
      <c r="B564" s="72">
        <v>5440</v>
      </c>
      <c r="C564" s="38" t="str">
        <f t="shared" si="11"/>
        <v>13085440</v>
      </c>
      <c r="D564" s="39">
        <v>45196</v>
      </c>
      <c r="E564" s="39">
        <v>45202</v>
      </c>
      <c r="F564" s="40">
        <f>WEEKNUM(Таблица2[[#This Row],[начало промо]])</f>
        <v>39</v>
      </c>
      <c r="G564" s="40">
        <f>WEEKNUM(Таблица2[[#This Row],[конец промо]])</f>
        <v>40</v>
      </c>
    </row>
    <row r="565" spans="1:7" ht="12" customHeight="1" x14ac:dyDescent="0.2">
      <c r="A565" s="38">
        <v>358</v>
      </c>
      <c r="B565" s="72">
        <v>5440</v>
      </c>
      <c r="C565" s="38" t="str">
        <f t="shared" si="11"/>
        <v>3585440</v>
      </c>
      <c r="D565" s="39">
        <v>45196</v>
      </c>
      <c r="E565" s="39">
        <v>45202</v>
      </c>
      <c r="F565" s="40">
        <f>WEEKNUM(Таблица2[[#This Row],[начало промо]])</f>
        <v>39</v>
      </c>
      <c r="G565" s="40">
        <f>WEEKNUM(Таблица2[[#This Row],[конец промо]])</f>
        <v>40</v>
      </c>
    </row>
    <row r="566" spans="1:7" ht="12" customHeight="1" x14ac:dyDescent="0.2">
      <c r="A566" s="38">
        <v>359</v>
      </c>
      <c r="B566" s="72">
        <v>5440</v>
      </c>
      <c r="C566" s="38" t="str">
        <f t="shared" si="11"/>
        <v>3595440</v>
      </c>
      <c r="D566" s="39">
        <v>45196</v>
      </c>
      <c r="E566" s="39">
        <v>45202</v>
      </c>
      <c r="F566" s="40">
        <f>WEEKNUM(Таблица2[[#This Row],[начало промо]])</f>
        <v>39</v>
      </c>
      <c r="G566" s="40">
        <f>WEEKNUM(Таблица2[[#This Row],[конец промо]])</f>
        <v>40</v>
      </c>
    </row>
    <row r="567" spans="1:7" ht="12" customHeight="1" x14ac:dyDescent="0.2">
      <c r="A567" s="38">
        <v>2649</v>
      </c>
      <c r="B567" s="72">
        <v>5440</v>
      </c>
      <c r="C567" s="38" t="str">
        <f t="shared" si="11"/>
        <v>26495440</v>
      </c>
      <c r="D567" s="39">
        <v>45189</v>
      </c>
      <c r="E567" s="39">
        <v>45195</v>
      </c>
      <c r="F567" s="40">
        <f>WEEKNUM(Таблица2[[#This Row],[начало промо]])</f>
        <v>38</v>
      </c>
      <c r="G567" s="40">
        <f>WEEKNUM(Таблица2[[#This Row],[конец промо]])</f>
        <v>39</v>
      </c>
    </row>
    <row r="568" spans="1:7" ht="12" customHeight="1" x14ac:dyDescent="0.2">
      <c r="A568" s="38">
        <v>2935</v>
      </c>
      <c r="B568" s="72">
        <v>5440</v>
      </c>
      <c r="C568" s="38" t="str">
        <f t="shared" si="11"/>
        <v>29355440</v>
      </c>
      <c r="D568" s="39">
        <v>45189</v>
      </c>
      <c r="E568" s="39">
        <v>45195</v>
      </c>
      <c r="F568" s="40">
        <f>WEEKNUM(Таблица2[[#This Row],[начало промо]])</f>
        <v>38</v>
      </c>
      <c r="G568" s="40">
        <f>WEEKNUM(Таблица2[[#This Row],[конец промо]])</f>
        <v>39</v>
      </c>
    </row>
    <row r="569" spans="1:7" ht="12" customHeight="1" x14ac:dyDescent="0.2">
      <c r="A569" s="38">
        <v>2935</v>
      </c>
      <c r="B569" s="72">
        <v>5440</v>
      </c>
      <c r="C569" s="38" t="str">
        <f t="shared" si="11"/>
        <v>29355440</v>
      </c>
      <c r="D569" s="39">
        <v>45189</v>
      </c>
      <c r="E569" s="39">
        <v>45195</v>
      </c>
      <c r="F569" s="40">
        <f>WEEKNUM(Таблица2[[#This Row],[начало промо]])</f>
        <v>38</v>
      </c>
      <c r="G569" s="40">
        <f>WEEKNUM(Таблица2[[#This Row],[конец промо]])</f>
        <v>39</v>
      </c>
    </row>
    <row r="570" spans="1:7" ht="12" customHeight="1" x14ac:dyDescent="0.2">
      <c r="A570" s="38">
        <v>2642</v>
      </c>
      <c r="B570" s="72">
        <v>5440</v>
      </c>
      <c r="C570" s="38" t="str">
        <f t="shared" si="11"/>
        <v>26425440</v>
      </c>
      <c r="D570" s="39">
        <v>45189</v>
      </c>
      <c r="E570" s="39">
        <v>45195</v>
      </c>
      <c r="F570" s="40">
        <f>WEEKNUM(Таблица2[[#This Row],[начало промо]])</f>
        <v>38</v>
      </c>
      <c r="G570" s="40">
        <f>WEEKNUM(Таблица2[[#This Row],[конец промо]])</f>
        <v>39</v>
      </c>
    </row>
    <row r="571" spans="1:7" ht="12" customHeight="1" x14ac:dyDescent="0.2">
      <c r="A571" s="38">
        <v>2649</v>
      </c>
      <c r="B571" s="72">
        <v>5440</v>
      </c>
      <c r="C571" s="38" t="str">
        <f t="shared" si="11"/>
        <v>26495440</v>
      </c>
      <c r="D571" s="39">
        <v>45189</v>
      </c>
      <c r="E571" s="39">
        <v>45195</v>
      </c>
      <c r="F571" s="40">
        <f>WEEKNUM(Таблица2[[#This Row],[начало промо]])</f>
        <v>38</v>
      </c>
      <c r="G571" s="40">
        <f>WEEKNUM(Таблица2[[#This Row],[конец промо]])</f>
        <v>39</v>
      </c>
    </row>
    <row r="572" spans="1:7" ht="12" customHeight="1" x14ac:dyDescent="0.2">
      <c r="A572" s="38">
        <v>2457</v>
      </c>
      <c r="B572" s="72">
        <v>5440</v>
      </c>
      <c r="C572" s="38" t="str">
        <f t="shared" si="11"/>
        <v>24575440</v>
      </c>
      <c r="D572" s="39">
        <v>45189</v>
      </c>
      <c r="E572" s="39">
        <v>45202</v>
      </c>
      <c r="F572" s="40">
        <f>WEEKNUM(Таблица2[[#This Row],[начало промо]])</f>
        <v>38</v>
      </c>
      <c r="G572" s="40">
        <f>WEEKNUM(Таблица2[[#This Row],[конец промо]])</f>
        <v>40</v>
      </c>
    </row>
    <row r="573" spans="1:7" ht="12" customHeight="1" x14ac:dyDescent="0.2">
      <c r="A573" s="38">
        <v>411</v>
      </c>
      <c r="B573" s="72">
        <v>5440</v>
      </c>
      <c r="C573" s="38" t="str">
        <f t="shared" si="11"/>
        <v>4115440</v>
      </c>
      <c r="D573" s="39">
        <v>45203</v>
      </c>
      <c r="E573" s="39">
        <v>45209</v>
      </c>
      <c r="F573" s="40">
        <f>WEEKNUM(Таблица2[[#This Row],[начало промо]])</f>
        <v>40</v>
      </c>
      <c r="G573" s="40">
        <f>WEEKNUM(Таблица2[[#This Row],[конец промо]])</f>
        <v>41</v>
      </c>
    </row>
    <row r="574" spans="1:7" ht="12" customHeight="1" x14ac:dyDescent="0.2">
      <c r="A574" s="38">
        <v>413</v>
      </c>
      <c r="B574" s="72">
        <v>5440</v>
      </c>
      <c r="C574" s="38" t="str">
        <f t="shared" ref="C574:C583" si="12">CONCATENATE(A574,B574)</f>
        <v>4135440</v>
      </c>
      <c r="D574" s="39">
        <v>45203</v>
      </c>
      <c r="E574" s="39">
        <v>45209</v>
      </c>
      <c r="F574" s="40">
        <f>WEEKNUM(Таблица2[[#This Row],[начало промо]])</f>
        <v>40</v>
      </c>
      <c r="G574" s="40">
        <f>WEEKNUM(Таблица2[[#This Row],[конец промо]])</f>
        <v>41</v>
      </c>
    </row>
    <row r="575" spans="1:7" ht="12" customHeight="1" x14ac:dyDescent="0.2">
      <c r="A575" s="38">
        <v>414</v>
      </c>
      <c r="B575" s="72">
        <v>5440</v>
      </c>
      <c r="C575" s="38" t="str">
        <f t="shared" si="12"/>
        <v>4145440</v>
      </c>
      <c r="D575" s="39">
        <v>45203</v>
      </c>
      <c r="E575" s="39">
        <v>45209</v>
      </c>
      <c r="F575" s="40">
        <f>WEEKNUM(Таблица2[[#This Row],[начало промо]])</f>
        <v>40</v>
      </c>
      <c r="G575" s="40">
        <f>WEEKNUM(Таблица2[[#This Row],[конец промо]])</f>
        <v>41</v>
      </c>
    </row>
    <row r="576" spans="1:7" ht="12" customHeight="1" x14ac:dyDescent="0.2">
      <c r="A576" s="38">
        <v>413</v>
      </c>
      <c r="B576" s="72">
        <v>5440</v>
      </c>
      <c r="C576" s="38" t="str">
        <f t="shared" si="12"/>
        <v>4135440</v>
      </c>
      <c r="D576" s="39">
        <v>45203</v>
      </c>
      <c r="E576" s="39">
        <v>45209</v>
      </c>
      <c r="F576" s="40">
        <f>WEEKNUM(Таблица2[[#This Row],[начало промо]])</f>
        <v>40</v>
      </c>
      <c r="G576" s="40">
        <f>WEEKNUM(Таблица2[[#This Row],[конец промо]])</f>
        <v>41</v>
      </c>
    </row>
    <row r="577" spans="1:7" ht="12" customHeight="1" x14ac:dyDescent="0.2">
      <c r="A577" s="38">
        <v>414</v>
      </c>
      <c r="B577" s="72">
        <v>5440</v>
      </c>
      <c r="C577" s="38" t="str">
        <f t="shared" si="12"/>
        <v>4145440</v>
      </c>
      <c r="D577" s="39">
        <v>45203</v>
      </c>
      <c r="E577" s="39">
        <v>45209</v>
      </c>
      <c r="F577" s="40">
        <f>WEEKNUM(Таблица2[[#This Row],[начало промо]])</f>
        <v>40</v>
      </c>
      <c r="G577" s="40">
        <f>WEEKNUM(Таблица2[[#This Row],[конец промо]])</f>
        <v>41</v>
      </c>
    </row>
    <row r="578" spans="1:7" ht="12" customHeight="1" x14ac:dyDescent="0.2">
      <c r="A578" s="38">
        <v>411</v>
      </c>
      <c r="B578" s="72">
        <v>5440</v>
      </c>
      <c r="C578" s="38" t="str">
        <f t="shared" si="12"/>
        <v>4115440</v>
      </c>
      <c r="D578" s="39">
        <v>45203</v>
      </c>
      <c r="E578" s="39">
        <v>45209</v>
      </c>
      <c r="F578" s="40">
        <f>WEEKNUM(Таблица2[[#This Row],[начало промо]])</f>
        <v>40</v>
      </c>
      <c r="G578" s="40">
        <f>WEEKNUM(Таблица2[[#This Row],[конец промо]])</f>
        <v>41</v>
      </c>
    </row>
    <row r="579" spans="1:7" ht="12" customHeight="1" x14ac:dyDescent="0.2">
      <c r="A579" s="38">
        <v>1308</v>
      </c>
      <c r="B579" s="72">
        <v>5440</v>
      </c>
      <c r="C579" s="38" t="str">
        <f t="shared" si="12"/>
        <v>13085440</v>
      </c>
      <c r="D579" s="39">
        <v>45196</v>
      </c>
      <c r="E579" s="39">
        <v>45202</v>
      </c>
      <c r="F579" s="40">
        <f>WEEKNUM(Таблица2[[#This Row],[начало промо]])</f>
        <v>39</v>
      </c>
      <c r="G579" s="40">
        <f>WEEKNUM(Таблица2[[#This Row],[конец промо]])</f>
        <v>40</v>
      </c>
    </row>
    <row r="580" spans="1:7" ht="12" customHeight="1" x14ac:dyDescent="0.2">
      <c r="A580" s="38">
        <v>2457</v>
      </c>
      <c r="B580" s="72">
        <v>5440</v>
      </c>
      <c r="C580" s="38" t="str">
        <f t="shared" si="12"/>
        <v>24575440</v>
      </c>
      <c r="D580" s="39">
        <v>45189</v>
      </c>
      <c r="E580" s="39">
        <v>45202</v>
      </c>
      <c r="F580" s="40">
        <f>WEEKNUM(Таблица2[[#This Row],[начало промо]])</f>
        <v>38</v>
      </c>
      <c r="G580" s="40">
        <f>WEEKNUM(Таблица2[[#This Row],[конец промо]])</f>
        <v>40</v>
      </c>
    </row>
    <row r="581" spans="1:7" ht="12" customHeight="1" x14ac:dyDescent="0.2">
      <c r="A581" s="38">
        <v>1548</v>
      </c>
      <c r="B581" s="72">
        <v>5440</v>
      </c>
      <c r="C581" s="38" t="str">
        <f t="shared" si="12"/>
        <v>15485440</v>
      </c>
      <c r="D581" s="39">
        <v>45196</v>
      </c>
      <c r="E581" s="39">
        <v>45202</v>
      </c>
      <c r="F581" s="40">
        <f>WEEKNUM(Таблица2[[#This Row],[начало промо]])</f>
        <v>39</v>
      </c>
      <c r="G581" s="40">
        <f>WEEKNUM(Таблица2[[#This Row],[конец промо]])</f>
        <v>40</v>
      </c>
    </row>
    <row r="582" spans="1:7" ht="12" customHeight="1" x14ac:dyDescent="0.2">
      <c r="A582" s="38">
        <v>1081</v>
      </c>
      <c r="B582" s="72">
        <v>5440</v>
      </c>
      <c r="C582" s="38" t="str">
        <f t="shared" si="12"/>
        <v>10815440</v>
      </c>
      <c r="D582" s="39">
        <v>45196</v>
      </c>
      <c r="E582" s="39">
        <v>45202</v>
      </c>
      <c r="F582" s="40">
        <f>WEEKNUM(Таблица2[[#This Row],[начало промо]])</f>
        <v>39</v>
      </c>
      <c r="G582" s="40">
        <f>WEEKNUM(Таблица2[[#This Row],[конец промо]])</f>
        <v>40</v>
      </c>
    </row>
    <row r="583" spans="1:7" ht="12" customHeight="1" x14ac:dyDescent="0.2">
      <c r="A583" s="38">
        <v>2935</v>
      </c>
      <c r="B583" s="72">
        <v>5440</v>
      </c>
      <c r="C583" s="38" t="str">
        <f t="shared" si="12"/>
        <v>29355440</v>
      </c>
      <c r="D583" s="39">
        <v>45196</v>
      </c>
      <c r="E583" s="39">
        <v>45202</v>
      </c>
      <c r="F583" s="40">
        <f>WEEKNUM(Таблица2[[#This Row],[начало промо]])</f>
        <v>39</v>
      </c>
      <c r="G583" s="40">
        <f>WEEKNUM(Таблица2[[#This Row],[конец промо]])</f>
        <v>40</v>
      </c>
    </row>
    <row r="584" spans="1:7" ht="12" customHeight="1" x14ac:dyDescent="0.2">
      <c r="A584" s="38">
        <v>1183</v>
      </c>
      <c r="B584" s="72">
        <v>3873</v>
      </c>
      <c r="C584" s="38" t="str">
        <f t="shared" ref="C584:C585" si="13">CONCATENATE(A584,B584)</f>
        <v>11833873</v>
      </c>
      <c r="D584" s="39">
        <v>45108</v>
      </c>
      <c r="E584" s="39">
        <v>45138</v>
      </c>
      <c r="F584" s="40">
        <f>WEEKNUM(Таблица2[[#This Row],[начало промо]])</f>
        <v>26</v>
      </c>
      <c r="G584" s="40">
        <f>WEEKNUM(Таблица2[[#This Row],[конец промо]])</f>
        <v>31</v>
      </c>
    </row>
    <row r="585" spans="1:7" ht="12" customHeight="1" x14ac:dyDescent="0.2">
      <c r="A585" s="46" t="s">
        <v>34</v>
      </c>
      <c r="B585" s="73">
        <v>3873</v>
      </c>
      <c r="C585" s="46" t="str">
        <f t="shared" si="13"/>
        <v>488 3873</v>
      </c>
      <c r="D585" s="47">
        <v>45108</v>
      </c>
      <c r="E585" s="47">
        <v>45138</v>
      </c>
      <c r="F585" s="40">
        <f>WEEKNUM(Таблица2[[#This Row],[начало промо]])</f>
        <v>26</v>
      </c>
      <c r="G585" s="40">
        <f>WEEKNUM(Таблица2[[#This Row],[конец промо]])</f>
        <v>31</v>
      </c>
    </row>
    <row r="586" spans="1:7" ht="12" customHeight="1" x14ac:dyDescent="0.2">
      <c r="A586" s="38">
        <v>1552</v>
      </c>
      <c r="B586" s="72">
        <v>3873</v>
      </c>
      <c r="C586" s="38" t="str">
        <f t="shared" ref="C586:C616" si="14">CONCATENATE(A586,B586)</f>
        <v>15523873</v>
      </c>
      <c r="D586" s="39">
        <v>45155</v>
      </c>
      <c r="E586" s="39">
        <v>45182</v>
      </c>
      <c r="F586" s="40">
        <f>WEEKNUM(Таблица2[[#This Row],[начало промо]])</f>
        <v>33</v>
      </c>
      <c r="G586" s="40">
        <f>WEEKNUM(Таблица2[[#This Row],[конец промо]])</f>
        <v>37</v>
      </c>
    </row>
    <row r="587" spans="1:7" ht="12" customHeight="1" x14ac:dyDescent="0.2">
      <c r="A587" s="38">
        <v>641</v>
      </c>
      <c r="B587" s="72">
        <v>3873</v>
      </c>
      <c r="C587" s="38" t="str">
        <f t="shared" si="14"/>
        <v>6413873</v>
      </c>
      <c r="D587" s="39">
        <v>45155</v>
      </c>
      <c r="E587" s="39">
        <v>45182</v>
      </c>
      <c r="F587" s="40">
        <f>WEEKNUM(Таблица2[[#This Row],[начало промо]])</f>
        <v>33</v>
      </c>
      <c r="G587" s="40">
        <f>WEEKNUM(Таблица2[[#This Row],[конец промо]])</f>
        <v>37</v>
      </c>
    </row>
    <row r="588" spans="1:7" ht="12" customHeight="1" x14ac:dyDescent="0.2">
      <c r="A588" s="38">
        <v>642</v>
      </c>
      <c r="B588" s="72">
        <v>3873</v>
      </c>
      <c r="C588" s="38" t="str">
        <f t="shared" si="14"/>
        <v>6423873</v>
      </c>
      <c r="D588" s="39">
        <v>45155</v>
      </c>
      <c r="E588" s="39">
        <v>45182</v>
      </c>
      <c r="F588" s="40">
        <f>WEEKNUM(Таблица2[[#This Row],[начало промо]])</f>
        <v>33</v>
      </c>
      <c r="G588" s="40">
        <f>WEEKNUM(Таблица2[[#This Row],[конец промо]])</f>
        <v>37</v>
      </c>
    </row>
    <row r="589" spans="1:7" ht="12" customHeight="1" x14ac:dyDescent="0.2">
      <c r="A589" s="38">
        <v>649</v>
      </c>
      <c r="B589" s="72">
        <v>3873</v>
      </c>
      <c r="C589" s="38" t="str">
        <f t="shared" si="14"/>
        <v>6493873</v>
      </c>
      <c r="D589" s="39">
        <v>45155</v>
      </c>
      <c r="E589" s="39">
        <v>45182</v>
      </c>
      <c r="F589" s="40">
        <f>WEEKNUM(Таблица2[[#This Row],[начало промо]])</f>
        <v>33</v>
      </c>
      <c r="G589" s="40">
        <f>WEEKNUM(Таблица2[[#This Row],[конец промо]])</f>
        <v>37</v>
      </c>
    </row>
    <row r="590" spans="1:7" ht="12" customHeight="1" x14ac:dyDescent="0.2">
      <c r="A590" s="38">
        <v>2228</v>
      </c>
      <c r="B590" s="72">
        <v>3873</v>
      </c>
      <c r="C590" s="38" t="str">
        <f t="shared" si="14"/>
        <v>22283873</v>
      </c>
      <c r="D590" s="39">
        <v>45155</v>
      </c>
      <c r="E590" s="39">
        <v>45182</v>
      </c>
      <c r="F590" s="40">
        <f>WEEKNUM(Таблица2[[#This Row],[начало промо]])</f>
        <v>33</v>
      </c>
      <c r="G590" s="40">
        <f>WEEKNUM(Таблица2[[#This Row],[конец промо]])</f>
        <v>37</v>
      </c>
    </row>
    <row r="591" spans="1:7" ht="12" customHeight="1" x14ac:dyDescent="0.2">
      <c r="A591" s="38">
        <v>2935</v>
      </c>
      <c r="B591" s="72">
        <v>3873</v>
      </c>
      <c r="C591" s="38" t="str">
        <f t="shared" si="14"/>
        <v>29353873</v>
      </c>
      <c r="D591" s="39">
        <v>45155</v>
      </c>
      <c r="E591" s="39">
        <v>45182</v>
      </c>
      <c r="F591" s="40">
        <f>WEEKNUM(Таблица2[[#This Row],[начало промо]])</f>
        <v>33</v>
      </c>
      <c r="G591" s="40">
        <f>WEEKNUM(Таблица2[[#This Row],[конец промо]])</f>
        <v>37</v>
      </c>
    </row>
    <row r="592" spans="1:7" ht="12" customHeight="1" x14ac:dyDescent="0.2">
      <c r="A592" s="38">
        <v>2937</v>
      </c>
      <c r="B592" s="72">
        <v>3873</v>
      </c>
      <c r="C592" s="38" t="str">
        <f t="shared" si="14"/>
        <v>29373873</v>
      </c>
      <c r="D592" s="39">
        <v>45155</v>
      </c>
      <c r="E592" s="39">
        <v>45182</v>
      </c>
      <c r="F592" s="40">
        <f>WEEKNUM(Таблица2[[#This Row],[начало промо]])</f>
        <v>33</v>
      </c>
      <c r="G592" s="40">
        <f>WEEKNUM(Таблица2[[#This Row],[конец промо]])</f>
        <v>37</v>
      </c>
    </row>
    <row r="593" spans="1:7" ht="12" customHeight="1" x14ac:dyDescent="0.2">
      <c r="A593" s="38">
        <v>1651</v>
      </c>
      <c r="B593" s="72">
        <v>3873</v>
      </c>
      <c r="C593" s="38" t="str">
        <f t="shared" si="14"/>
        <v>16513873</v>
      </c>
      <c r="D593" s="39">
        <v>45155</v>
      </c>
      <c r="E593" s="39">
        <v>45182</v>
      </c>
      <c r="F593" s="40">
        <f>WEEKNUM(Таблица2[[#This Row],[начало промо]])</f>
        <v>33</v>
      </c>
      <c r="G593" s="40">
        <f>WEEKNUM(Таблица2[[#This Row],[конец промо]])</f>
        <v>37</v>
      </c>
    </row>
    <row r="594" spans="1:7" ht="12" customHeight="1" x14ac:dyDescent="0.2">
      <c r="A594" s="38">
        <v>1653</v>
      </c>
      <c r="B594" s="72">
        <v>3873</v>
      </c>
      <c r="C594" s="38" t="str">
        <f t="shared" si="14"/>
        <v>16533873</v>
      </c>
      <c r="D594" s="39">
        <v>45155</v>
      </c>
      <c r="E594" s="39">
        <v>45182</v>
      </c>
      <c r="F594" s="40">
        <f>WEEKNUM(Таблица2[[#This Row],[начало промо]])</f>
        <v>33</v>
      </c>
      <c r="G594" s="40">
        <f>WEEKNUM(Таблица2[[#This Row],[конец промо]])</f>
        <v>37</v>
      </c>
    </row>
    <row r="595" spans="1:7" ht="12" customHeight="1" x14ac:dyDescent="0.2">
      <c r="A595" s="38">
        <v>1654</v>
      </c>
      <c r="B595" s="72">
        <v>3873</v>
      </c>
      <c r="C595" s="38" t="str">
        <f t="shared" si="14"/>
        <v>16543873</v>
      </c>
      <c r="D595" s="39">
        <v>45155</v>
      </c>
      <c r="E595" s="39">
        <v>45182</v>
      </c>
      <c r="F595" s="40">
        <f>WEEKNUM(Таблица2[[#This Row],[начало промо]])</f>
        <v>33</v>
      </c>
      <c r="G595" s="40">
        <f>WEEKNUM(Таблица2[[#This Row],[конец промо]])</f>
        <v>37</v>
      </c>
    </row>
    <row r="596" spans="1:7" ht="12" customHeight="1" x14ac:dyDescent="0.2">
      <c r="A596" s="38">
        <v>1656</v>
      </c>
      <c r="B596" s="72">
        <v>3873</v>
      </c>
      <c r="C596" s="38" t="str">
        <f t="shared" si="14"/>
        <v>16563873</v>
      </c>
      <c r="D596" s="39">
        <v>45155</v>
      </c>
      <c r="E596" s="39">
        <v>45182</v>
      </c>
      <c r="F596" s="40">
        <f>WEEKNUM(Таблица2[[#This Row],[начало промо]])</f>
        <v>33</v>
      </c>
      <c r="G596" s="40">
        <f>WEEKNUM(Таблица2[[#This Row],[конец промо]])</f>
        <v>37</v>
      </c>
    </row>
    <row r="597" spans="1:7" ht="12" customHeight="1" x14ac:dyDescent="0.2">
      <c r="A597" s="38">
        <v>1556</v>
      </c>
      <c r="B597" s="72">
        <v>3873</v>
      </c>
      <c r="C597" s="38" t="str">
        <f t="shared" si="14"/>
        <v>15563873</v>
      </c>
      <c r="D597" s="39">
        <v>45155</v>
      </c>
      <c r="E597" s="39">
        <v>45182</v>
      </c>
      <c r="F597" s="40">
        <f>WEEKNUM(Таблица2[[#This Row],[начало промо]])</f>
        <v>33</v>
      </c>
      <c r="G597" s="40">
        <f>WEEKNUM(Таблица2[[#This Row],[конец промо]])</f>
        <v>37</v>
      </c>
    </row>
    <row r="598" spans="1:7" ht="12" customHeight="1" x14ac:dyDescent="0.2">
      <c r="A598" s="38">
        <v>1557</v>
      </c>
      <c r="B598" s="72">
        <v>3873</v>
      </c>
      <c r="C598" s="38" t="str">
        <f t="shared" si="14"/>
        <v>15573873</v>
      </c>
      <c r="D598" s="39">
        <v>45155</v>
      </c>
      <c r="E598" s="39">
        <v>45182</v>
      </c>
      <c r="F598" s="40">
        <f>WEEKNUM(Таблица2[[#This Row],[начало промо]])</f>
        <v>33</v>
      </c>
      <c r="G598" s="40">
        <f>WEEKNUM(Таблица2[[#This Row],[конец промо]])</f>
        <v>37</v>
      </c>
    </row>
    <row r="599" spans="1:7" ht="12" customHeight="1" x14ac:dyDescent="0.2">
      <c r="A599" s="38">
        <v>1558</v>
      </c>
      <c r="B599" s="72">
        <v>3873</v>
      </c>
      <c r="C599" s="38" t="str">
        <f t="shared" si="14"/>
        <v>15583873</v>
      </c>
      <c r="D599" s="39">
        <v>45155</v>
      </c>
      <c r="E599" s="39">
        <v>45182</v>
      </c>
      <c r="F599" s="40">
        <f>WEEKNUM(Таблица2[[#This Row],[начало промо]])</f>
        <v>33</v>
      </c>
      <c r="G599" s="40">
        <f>WEEKNUM(Таблица2[[#This Row],[конец промо]])</f>
        <v>37</v>
      </c>
    </row>
    <row r="600" spans="1:7" ht="12" customHeight="1" x14ac:dyDescent="0.2">
      <c r="A600" s="38">
        <v>1559</v>
      </c>
      <c r="B600" s="72">
        <v>3873</v>
      </c>
      <c r="C600" s="38" t="str">
        <f t="shared" si="14"/>
        <v>15593873</v>
      </c>
      <c r="D600" s="39">
        <v>45155</v>
      </c>
      <c r="E600" s="39">
        <v>45182</v>
      </c>
      <c r="F600" s="40">
        <f>WEEKNUM(Таблица2[[#This Row],[начало промо]])</f>
        <v>33</v>
      </c>
      <c r="G600" s="40">
        <f>WEEKNUM(Таблица2[[#This Row],[конец промо]])</f>
        <v>37</v>
      </c>
    </row>
    <row r="601" spans="1:7" ht="12" customHeight="1" x14ac:dyDescent="0.2">
      <c r="A601" s="38">
        <v>862</v>
      </c>
      <c r="B601" s="72">
        <v>3873</v>
      </c>
      <c r="C601" s="38" t="str">
        <f t="shared" si="14"/>
        <v>8623873</v>
      </c>
      <c r="D601" s="39">
        <v>45139</v>
      </c>
      <c r="E601" s="39">
        <v>45169</v>
      </c>
      <c r="F601" s="40">
        <f>WEEKNUM(Таблица2[[#This Row],[начало промо]])</f>
        <v>31</v>
      </c>
      <c r="G601" s="40">
        <f>WEEKNUM(Таблица2[[#This Row],[конец промо]])</f>
        <v>35</v>
      </c>
    </row>
    <row r="602" spans="1:7" ht="12" customHeight="1" x14ac:dyDescent="0.2">
      <c r="A602" s="38">
        <v>863</v>
      </c>
      <c r="B602" s="72">
        <v>3873</v>
      </c>
      <c r="C602" s="38" t="str">
        <f t="shared" si="14"/>
        <v>8633873</v>
      </c>
      <c r="D602" s="39">
        <v>45139</v>
      </c>
      <c r="E602" s="39">
        <v>45169</v>
      </c>
      <c r="F602" s="40">
        <f>WEEKNUM(Таблица2[[#This Row],[начало промо]])</f>
        <v>31</v>
      </c>
      <c r="G602" s="40">
        <f>WEEKNUM(Таблица2[[#This Row],[конец промо]])</f>
        <v>35</v>
      </c>
    </row>
    <row r="603" spans="1:7" ht="12" customHeight="1" x14ac:dyDescent="0.2">
      <c r="A603" s="38">
        <v>1183</v>
      </c>
      <c r="B603" s="72">
        <v>3873</v>
      </c>
      <c r="C603" s="38" t="str">
        <f t="shared" si="14"/>
        <v>11833873</v>
      </c>
      <c r="D603" s="39">
        <v>45141</v>
      </c>
      <c r="E603" s="39">
        <v>45182</v>
      </c>
      <c r="F603" s="40">
        <f>WEEKNUM(Таблица2[[#This Row],[начало промо]])</f>
        <v>31</v>
      </c>
      <c r="G603" s="40">
        <f>WEEKNUM(Таблица2[[#This Row],[конец промо]])</f>
        <v>37</v>
      </c>
    </row>
    <row r="604" spans="1:7" ht="12" customHeight="1" x14ac:dyDescent="0.2">
      <c r="A604" s="38">
        <v>488</v>
      </c>
      <c r="B604" s="72">
        <v>3873</v>
      </c>
      <c r="C604" s="38" t="str">
        <f t="shared" si="14"/>
        <v>4883873</v>
      </c>
      <c r="D604" s="39">
        <v>45141</v>
      </c>
      <c r="E604" s="39">
        <v>45182</v>
      </c>
      <c r="F604" s="40">
        <f>WEEKNUM(Таблица2[[#This Row],[начало промо]])</f>
        <v>31</v>
      </c>
      <c r="G604" s="40">
        <f>WEEKNUM(Таблица2[[#This Row],[конец промо]])</f>
        <v>37</v>
      </c>
    </row>
    <row r="605" spans="1:7" ht="12" customHeight="1" x14ac:dyDescent="0.2">
      <c r="A605" s="38">
        <v>862</v>
      </c>
      <c r="B605" s="72">
        <v>3873</v>
      </c>
      <c r="C605" s="38" t="str">
        <f t="shared" si="14"/>
        <v>8623873</v>
      </c>
      <c r="D605" s="39">
        <v>45141</v>
      </c>
      <c r="E605" s="39">
        <v>45182</v>
      </c>
      <c r="F605" s="40">
        <f>WEEKNUM(Таблица2[[#This Row],[начало промо]])</f>
        <v>31</v>
      </c>
      <c r="G605" s="40">
        <f>WEEKNUM(Таблица2[[#This Row],[конец промо]])</f>
        <v>37</v>
      </c>
    </row>
    <row r="606" spans="1:7" ht="12" customHeight="1" x14ac:dyDescent="0.2">
      <c r="A606" s="38">
        <v>863</v>
      </c>
      <c r="B606" s="72">
        <v>3873</v>
      </c>
      <c r="C606" s="38" t="str">
        <f t="shared" si="14"/>
        <v>8633873</v>
      </c>
      <c r="D606" s="39">
        <v>45141</v>
      </c>
      <c r="E606" s="39">
        <v>45182</v>
      </c>
      <c r="F606" s="40">
        <f>WEEKNUM(Таблица2[[#This Row],[начало промо]])</f>
        <v>31</v>
      </c>
      <c r="G606" s="40">
        <f>WEEKNUM(Таблица2[[#This Row],[конец промо]])</f>
        <v>37</v>
      </c>
    </row>
    <row r="607" spans="1:7" ht="12" customHeight="1" x14ac:dyDescent="0.2">
      <c r="A607" s="38">
        <v>1082</v>
      </c>
      <c r="B607" s="72">
        <v>3873</v>
      </c>
      <c r="C607" s="38" t="str">
        <f t="shared" si="14"/>
        <v>10823873</v>
      </c>
      <c r="D607" s="39">
        <v>45183</v>
      </c>
      <c r="E607" s="39">
        <v>45210</v>
      </c>
      <c r="F607" s="40">
        <f>WEEKNUM(Таблица2[[#This Row],[начало промо]])</f>
        <v>37</v>
      </c>
      <c r="G607" s="40">
        <f>WEEKNUM(Таблица2[[#This Row],[конец промо]])</f>
        <v>41</v>
      </c>
    </row>
    <row r="608" spans="1:7" ht="12" customHeight="1" x14ac:dyDescent="0.2">
      <c r="A608" s="38">
        <v>1560</v>
      </c>
      <c r="B608" s="72">
        <v>3873</v>
      </c>
      <c r="C608" s="38" t="str">
        <f t="shared" si="14"/>
        <v>15603873</v>
      </c>
      <c r="D608" s="39">
        <v>45183</v>
      </c>
      <c r="E608" s="39">
        <v>45210</v>
      </c>
      <c r="F608" s="40">
        <f>WEEKNUM(Таблица2[[#This Row],[начало промо]])</f>
        <v>37</v>
      </c>
      <c r="G608" s="40">
        <f>WEEKNUM(Таблица2[[#This Row],[конец промо]])</f>
        <v>41</v>
      </c>
    </row>
    <row r="609" spans="1:7" ht="12" customHeight="1" x14ac:dyDescent="0.2">
      <c r="A609" s="38">
        <v>1561</v>
      </c>
      <c r="B609" s="72">
        <v>3873</v>
      </c>
      <c r="C609" s="38" t="str">
        <f t="shared" si="14"/>
        <v>15613873</v>
      </c>
      <c r="D609" s="39">
        <v>45183</v>
      </c>
      <c r="E609" s="39">
        <v>45210</v>
      </c>
      <c r="F609" s="40">
        <f>WEEKNUM(Таблица2[[#This Row],[начало промо]])</f>
        <v>37</v>
      </c>
      <c r="G609" s="40">
        <f>WEEKNUM(Таблица2[[#This Row],[конец промо]])</f>
        <v>41</v>
      </c>
    </row>
    <row r="610" spans="1:7" ht="12" customHeight="1" x14ac:dyDescent="0.2">
      <c r="A610" s="38">
        <v>2641</v>
      </c>
      <c r="B610" s="72">
        <v>3873</v>
      </c>
      <c r="C610" s="38" t="str">
        <f t="shared" si="14"/>
        <v>26413873</v>
      </c>
      <c r="D610" s="39">
        <v>45183</v>
      </c>
      <c r="E610" s="39">
        <v>45196</v>
      </c>
      <c r="F610" s="40">
        <f>WEEKNUM(Таблица2[[#This Row],[начало промо]])</f>
        <v>37</v>
      </c>
      <c r="G610" s="40">
        <f>WEEKNUM(Таблица2[[#This Row],[конец промо]])</f>
        <v>39</v>
      </c>
    </row>
    <row r="611" spans="1:7" ht="12" customHeight="1" x14ac:dyDescent="0.2">
      <c r="A611" s="38">
        <v>2642</v>
      </c>
      <c r="B611" s="72">
        <v>3873</v>
      </c>
      <c r="C611" s="38" t="str">
        <f t="shared" si="14"/>
        <v>26423873</v>
      </c>
      <c r="D611" s="39">
        <v>45183</v>
      </c>
      <c r="E611" s="39">
        <v>45196</v>
      </c>
      <c r="F611" s="40">
        <f>WEEKNUM(Таблица2[[#This Row],[начало промо]])</f>
        <v>37</v>
      </c>
      <c r="G611" s="40">
        <f>WEEKNUM(Таблица2[[#This Row],[конец промо]])</f>
        <v>39</v>
      </c>
    </row>
    <row r="612" spans="1:7" ht="12" customHeight="1" x14ac:dyDescent="0.2">
      <c r="A612" s="38">
        <v>2649</v>
      </c>
      <c r="B612" s="72">
        <v>3873</v>
      </c>
      <c r="C612" s="38" t="str">
        <f t="shared" si="14"/>
        <v>26493873</v>
      </c>
      <c r="D612" s="39">
        <v>45183</v>
      </c>
      <c r="E612" s="39">
        <v>45196</v>
      </c>
      <c r="F612" s="40">
        <f>WEEKNUM(Таблица2[[#This Row],[начало промо]])</f>
        <v>37</v>
      </c>
      <c r="G612" s="40">
        <f>WEEKNUM(Таблица2[[#This Row],[конец промо]])</f>
        <v>39</v>
      </c>
    </row>
    <row r="613" spans="1:7" ht="12" customHeight="1" x14ac:dyDescent="0.2">
      <c r="A613" s="38">
        <v>2228</v>
      </c>
      <c r="B613" s="72">
        <v>3873</v>
      </c>
      <c r="C613" s="38" t="str">
        <f t="shared" si="14"/>
        <v>22283873</v>
      </c>
      <c r="D613" s="39">
        <v>45183</v>
      </c>
      <c r="E613" s="39">
        <v>45196</v>
      </c>
      <c r="F613" s="40">
        <f>WEEKNUM(Таблица2[[#This Row],[начало промо]])</f>
        <v>37</v>
      </c>
      <c r="G613" s="40">
        <f>WEEKNUM(Таблица2[[#This Row],[конец промо]])</f>
        <v>39</v>
      </c>
    </row>
    <row r="614" spans="1:7" ht="12" customHeight="1" x14ac:dyDescent="0.2">
      <c r="A614" s="38">
        <v>2935</v>
      </c>
      <c r="B614" s="72">
        <v>3873</v>
      </c>
      <c r="C614" s="38" t="str">
        <f t="shared" si="14"/>
        <v>29353873</v>
      </c>
      <c r="D614" s="39">
        <v>45183</v>
      </c>
      <c r="E614" s="39">
        <v>45196</v>
      </c>
      <c r="F614" s="40">
        <f>WEEKNUM(Таблица2[[#This Row],[начало промо]])</f>
        <v>37</v>
      </c>
      <c r="G614" s="40">
        <f>WEEKNUM(Таблица2[[#This Row],[конец промо]])</f>
        <v>39</v>
      </c>
    </row>
    <row r="615" spans="1:7" ht="12" customHeight="1" x14ac:dyDescent="0.2">
      <c r="A615" s="38">
        <v>147</v>
      </c>
      <c r="B615" s="72">
        <v>3873</v>
      </c>
      <c r="C615" s="38" t="str">
        <f t="shared" si="14"/>
        <v>1473873</v>
      </c>
      <c r="D615" s="39">
        <v>45183</v>
      </c>
      <c r="E615" s="39">
        <v>45210</v>
      </c>
      <c r="F615" s="40">
        <f>WEEKNUM(Таблица2[[#This Row],[начало промо]])</f>
        <v>37</v>
      </c>
      <c r="G615" s="40">
        <f>WEEKNUM(Таблица2[[#This Row],[конец промо]])</f>
        <v>41</v>
      </c>
    </row>
    <row r="616" spans="1:7" ht="12" customHeight="1" x14ac:dyDescent="0.2">
      <c r="A616" s="46">
        <v>1183</v>
      </c>
      <c r="B616" s="73">
        <v>3873</v>
      </c>
      <c r="C616" s="46" t="str">
        <f t="shared" si="14"/>
        <v>11833873</v>
      </c>
      <c r="D616" s="47">
        <v>45183</v>
      </c>
      <c r="E616" s="47">
        <v>45210</v>
      </c>
      <c r="F616" s="40">
        <f>WEEKNUM(Таблица2[[#This Row],[начало промо]])</f>
        <v>37</v>
      </c>
      <c r="G616" s="40">
        <f>WEEKNUM(Таблица2[[#This Row],[конец промо]])</f>
        <v>41</v>
      </c>
    </row>
    <row r="617" spans="1:7" ht="12" customHeight="1" x14ac:dyDescent="0.2">
      <c r="A617" s="46">
        <v>862</v>
      </c>
      <c r="B617" s="73">
        <v>1074</v>
      </c>
      <c r="C617" s="46" t="str">
        <f>CONCATENATE(A617,B617)</f>
        <v>8621074</v>
      </c>
      <c r="D617" s="47">
        <v>45113</v>
      </c>
      <c r="E617" s="47">
        <v>45126</v>
      </c>
      <c r="F617" s="40">
        <f>WEEKNUM(Таблица2[[#This Row],[начало промо]])</f>
        <v>27</v>
      </c>
      <c r="G617" s="40">
        <f>WEEKNUM(Таблица2[[#This Row],[конец промо]])</f>
        <v>29</v>
      </c>
    </row>
    <row r="618" spans="1:7" ht="12" customHeight="1" x14ac:dyDescent="0.2">
      <c r="A618" s="38">
        <v>1562</v>
      </c>
      <c r="B618" s="72">
        <v>1074</v>
      </c>
      <c r="C618" s="38" t="str">
        <f t="shared" ref="C618:C626" si="15">CONCATENATE(A618,B618)</f>
        <v>15621074</v>
      </c>
      <c r="D618" s="39">
        <v>45113</v>
      </c>
      <c r="E618" s="39">
        <v>45126</v>
      </c>
      <c r="F618" s="40">
        <f>WEEKNUM(Таблица2[[#This Row],[начало промо]])</f>
        <v>27</v>
      </c>
      <c r="G618" s="40">
        <f>WEEKNUM(Таблица2[[#This Row],[конец промо]])</f>
        <v>29</v>
      </c>
    </row>
    <row r="619" spans="1:7" ht="12" customHeight="1" x14ac:dyDescent="0.2">
      <c r="A619" s="38">
        <v>1176</v>
      </c>
      <c r="B619" s="72">
        <v>1074</v>
      </c>
      <c r="C619" s="38" t="str">
        <f t="shared" si="15"/>
        <v>11761074</v>
      </c>
      <c r="D619" s="39">
        <v>45113</v>
      </c>
      <c r="E619" s="39">
        <v>45126</v>
      </c>
      <c r="F619" s="40">
        <f>WEEKNUM(Таблица2[[#This Row],[начало промо]])</f>
        <v>27</v>
      </c>
      <c r="G619" s="40">
        <f>WEEKNUM(Таблица2[[#This Row],[конец промо]])</f>
        <v>29</v>
      </c>
    </row>
    <row r="620" spans="1:7" ht="12" customHeight="1" x14ac:dyDescent="0.2">
      <c r="A620" s="38">
        <v>156</v>
      </c>
      <c r="B620" s="72">
        <v>1074</v>
      </c>
      <c r="C620" s="38" t="str">
        <f t="shared" si="15"/>
        <v>1561074</v>
      </c>
      <c r="D620" s="39">
        <v>45113</v>
      </c>
      <c r="E620" s="39">
        <v>45126</v>
      </c>
      <c r="F620" s="40">
        <f>WEEKNUM(Таблица2[[#This Row],[начало промо]])</f>
        <v>27</v>
      </c>
      <c r="G620" s="40">
        <f>WEEKNUM(Таблица2[[#This Row],[конец промо]])</f>
        <v>29</v>
      </c>
    </row>
    <row r="621" spans="1:7" ht="12" customHeight="1" x14ac:dyDescent="0.2">
      <c r="A621" s="38">
        <v>159</v>
      </c>
      <c r="B621" s="72">
        <v>1074</v>
      </c>
      <c r="C621" s="38" t="str">
        <f t="shared" si="15"/>
        <v>1591074</v>
      </c>
      <c r="D621" s="39">
        <v>45113</v>
      </c>
      <c r="E621" s="39">
        <v>45126</v>
      </c>
      <c r="F621" s="40">
        <f>WEEKNUM(Таблица2[[#This Row],[начало промо]])</f>
        <v>27</v>
      </c>
      <c r="G621" s="40">
        <f>WEEKNUM(Таблица2[[#This Row],[конец промо]])</f>
        <v>29</v>
      </c>
    </row>
    <row r="622" spans="1:7" ht="12" customHeight="1" x14ac:dyDescent="0.2">
      <c r="A622" s="38">
        <v>1208</v>
      </c>
      <c r="B622" s="72">
        <v>1074</v>
      </c>
      <c r="C622" s="38" t="str">
        <f t="shared" si="15"/>
        <v>12081074</v>
      </c>
      <c r="D622" s="39">
        <v>45113</v>
      </c>
      <c r="E622" s="39">
        <v>45126</v>
      </c>
      <c r="F622" s="40">
        <f>WEEKNUM(Таблица2[[#This Row],[начало промо]])</f>
        <v>27</v>
      </c>
      <c r="G622" s="40">
        <f>WEEKNUM(Таблица2[[#This Row],[конец промо]])</f>
        <v>29</v>
      </c>
    </row>
    <row r="623" spans="1:7" ht="12" customHeight="1" x14ac:dyDescent="0.2">
      <c r="A623" s="38">
        <v>1200</v>
      </c>
      <c r="B623" s="72">
        <v>1074</v>
      </c>
      <c r="C623" s="38" t="str">
        <f t="shared" si="15"/>
        <v>12001074</v>
      </c>
      <c r="D623" s="39">
        <v>45113</v>
      </c>
      <c r="E623" s="39">
        <v>45126</v>
      </c>
      <c r="F623" s="40">
        <f>WEEKNUM(Таблица2[[#This Row],[начало промо]])</f>
        <v>27</v>
      </c>
      <c r="G623" s="40">
        <f>WEEKNUM(Таблица2[[#This Row],[конец промо]])</f>
        <v>29</v>
      </c>
    </row>
    <row r="624" spans="1:7" ht="12" customHeight="1" x14ac:dyDescent="0.2">
      <c r="A624" s="38">
        <v>1300</v>
      </c>
      <c r="B624" s="72">
        <v>1074</v>
      </c>
      <c r="C624" s="38" t="str">
        <f t="shared" si="15"/>
        <v>13001074</v>
      </c>
      <c r="D624" s="39">
        <v>45113</v>
      </c>
      <c r="E624" s="39">
        <v>45126</v>
      </c>
      <c r="F624" s="40">
        <f>WEEKNUM(Таблица2[[#This Row],[начало промо]])</f>
        <v>27</v>
      </c>
      <c r="G624" s="40">
        <f>WEEKNUM(Таблица2[[#This Row],[конец промо]])</f>
        <v>29</v>
      </c>
    </row>
    <row r="625" spans="1:7" ht="12" customHeight="1" x14ac:dyDescent="0.2">
      <c r="A625" s="38">
        <v>1308</v>
      </c>
      <c r="B625" s="72">
        <v>1074</v>
      </c>
      <c r="C625" s="38" t="str">
        <f t="shared" si="15"/>
        <v>13081074</v>
      </c>
      <c r="D625" s="39">
        <v>45113</v>
      </c>
      <c r="E625" s="39">
        <v>45126</v>
      </c>
      <c r="F625" s="40">
        <f>WEEKNUM(Таблица2[[#This Row],[начало промо]])</f>
        <v>27</v>
      </c>
      <c r="G625" s="40">
        <f>WEEKNUM(Таблица2[[#This Row],[конец промо]])</f>
        <v>29</v>
      </c>
    </row>
    <row r="626" spans="1:7" ht="12" customHeight="1" x14ac:dyDescent="0.2">
      <c r="A626" s="46">
        <v>1210</v>
      </c>
      <c r="B626" s="73">
        <v>1074</v>
      </c>
      <c r="C626" s="46" t="str">
        <f t="shared" si="15"/>
        <v>12101074</v>
      </c>
      <c r="D626" s="47">
        <v>45113</v>
      </c>
      <c r="E626" s="47">
        <v>45126</v>
      </c>
      <c r="F626" s="40">
        <f>WEEKNUM(Таблица2[[#This Row],[начало промо]])</f>
        <v>27</v>
      </c>
      <c r="G626" s="40">
        <f>WEEKNUM(Таблица2[[#This Row],[конец промо]])</f>
        <v>29</v>
      </c>
    </row>
    <row r="627" spans="1:7" ht="12" customHeight="1" x14ac:dyDescent="0.2">
      <c r="A627" s="38">
        <v>1134</v>
      </c>
      <c r="B627" s="72">
        <v>1074</v>
      </c>
      <c r="C627" s="38" t="str">
        <f t="shared" ref="C627:C643" si="16">CONCATENATE(A627,B627)</f>
        <v>11341074</v>
      </c>
      <c r="D627" s="39">
        <v>45113</v>
      </c>
      <c r="E627" s="39">
        <v>45126</v>
      </c>
      <c r="F627" s="40">
        <f>WEEKNUM(Таблица2[[#This Row],[начало промо]])</f>
        <v>27</v>
      </c>
      <c r="G627" s="40">
        <f>WEEKNUM(Таблица2[[#This Row],[конец промо]])</f>
        <v>29</v>
      </c>
    </row>
    <row r="628" spans="1:7" ht="12" customHeight="1" x14ac:dyDescent="0.2">
      <c r="A628" s="38">
        <v>1560</v>
      </c>
      <c r="B628" s="72">
        <v>1074</v>
      </c>
      <c r="C628" s="38" t="str">
        <f t="shared" si="16"/>
        <v>15601074</v>
      </c>
      <c r="D628" s="39">
        <v>45113</v>
      </c>
      <c r="E628" s="39">
        <v>45126</v>
      </c>
      <c r="F628" s="40">
        <f>WEEKNUM(Таблица2[[#This Row],[начало промо]])</f>
        <v>27</v>
      </c>
      <c r="G628" s="40">
        <f>WEEKNUM(Таблица2[[#This Row],[конец промо]])</f>
        <v>29</v>
      </c>
    </row>
    <row r="629" spans="1:7" ht="12" customHeight="1" x14ac:dyDescent="0.2">
      <c r="A629" s="38">
        <v>1557</v>
      </c>
      <c r="B629" s="72">
        <v>1074</v>
      </c>
      <c r="C629" s="38" t="str">
        <f t="shared" si="16"/>
        <v>15571074</v>
      </c>
      <c r="D629" s="39">
        <v>45113</v>
      </c>
      <c r="E629" s="39">
        <v>45126</v>
      </c>
      <c r="F629" s="40">
        <f>WEEKNUM(Таблица2[[#This Row],[начало промо]])</f>
        <v>27</v>
      </c>
      <c r="G629" s="40">
        <f>WEEKNUM(Таблица2[[#This Row],[конец промо]])</f>
        <v>29</v>
      </c>
    </row>
    <row r="630" spans="1:7" ht="12" customHeight="1" x14ac:dyDescent="0.2">
      <c r="A630" s="38">
        <v>1558</v>
      </c>
      <c r="B630" s="72">
        <v>1074</v>
      </c>
      <c r="C630" s="38" t="str">
        <f t="shared" si="16"/>
        <v>15581074</v>
      </c>
      <c r="D630" s="39">
        <v>45113</v>
      </c>
      <c r="E630" s="39">
        <v>45126</v>
      </c>
      <c r="F630" s="40">
        <f>WEEKNUM(Таблица2[[#This Row],[начало промо]])</f>
        <v>27</v>
      </c>
      <c r="G630" s="40">
        <f>WEEKNUM(Таблица2[[#This Row],[конец промо]])</f>
        <v>29</v>
      </c>
    </row>
    <row r="631" spans="1:7" ht="12" customHeight="1" x14ac:dyDescent="0.2">
      <c r="A631" s="38">
        <v>1556</v>
      </c>
      <c r="B631" s="72">
        <v>1074</v>
      </c>
      <c r="C631" s="38" t="str">
        <f t="shared" si="16"/>
        <v>15561074</v>
      </c>
      <c r="D631" s="39">
        <v>45113</v>
      </c>
      <c r="E631" s="39">
        <v>45126</v>
      </c>
      <c r="F631" s="40">
        <f>WEEKNUM(Таблица2[[#This Row],[начало промо]])</f>
        <v>27</v>
      </c>
      <c r="G631" s="40">
        <f>WEEKNUM(Таблица2[[#This Row],[конец промо]])</f>
        <v>29</v>
      </c>
    </row>
    <row r="632" spans="1:7" ht="12" customHeight="1" x14ac:dyDescent="0.2">
      <c r="A632" s="38">
        <v>1561</v>
      </c>
      <c r="B632" s="72">
        <v>1074</v>
      </c>
      <c r="C632" s="38" t="str">
        <f t="shared" si="16"/>
        <v>15611074</v>
      </c>
      <c r="D632" s="39">
        <v>45113</v>
      </c>
      <c r="E632" s="39">
        <v>45126</v>
      </c>
      <c r="F632" s="40">
        <f>WEEKNUM(Таблица2[[#This Row],[начало промо]])</f>
        <v>27</v>
      </c>
      <c r="G632" s="40">
        <f>WEEKNUM(Таблица2[[#This Row],[конец промо]])</f>
        <v>29</v>
      </c>
    </row>
    <row r="633" spans="1:7" ht="12" customHeight="1" x14ac:dyDescent="0.2">
      <c r="A633" s="38">
        <v>2228</v>
      </c>
      <c r="B633" s="72">
        <v>1074</v>
      </c>
      <c r="C633" s="38" t="str">
        <f t="shared" si="16"/>
        <v>22281074</v>
      </c>
      <c r="D633" s="39">
        <v>45113</v>
      </c>
      <c r="E633" s="39">
        <v>45126</v>
      </c>
      <c r="F633" s="40">
        <f>WEEKNUM(Таблица2[[#This Row],[начало промо]])</f>
        <v>27</v>
      </c>
      <c r="G633" s="40">
        <f>WEEKNUM(Таблица2[[#This Row],[конец промо]])</f>
        <v>29</v>
      </c>
    </row>
    <row r="634" spans="1:7" ht="12" customHeight="1" x14ac:dyDescent="0.2">
      <c r="A634" s="38">
        <v>411</v>
      </c>
      <c r="B634" s="72">
        <v>1074</v>
      </c>
      <c r="C634" s="38" t="str">
        <f t="shared" si="16"/>
        <v>4111074</v>
      </c>
      <c r="D634" s="39">
        <v>45113</v>
      </c>
      <c r="E634" s="39">
        <v>45126</v>
      </c>
      <c r="F634" s="40">
        <f>WEEKNUM(Таблица2[[#This Row],[начало промо]])</f>
        <v>27</v>
      </c>
      <c r="G634" s="40">
        <f>WEEKNUM(Таблица2[[#This Row],[конец промо]])</f>
        <v>29</v>
      </c>
    </row>
    <row r="635" spans="1:7" ht="12" customHeight="1" x14ac:dyDescent="0.2">
      <c r="A635" s="38">
        <v>413</v>
      </c>
      <c r="B635" s="72">
        <v>1074</v>
      </c>
      <c r="C635" s="38" t="str">
        <f t="shared" si="16"/>
        <v>4131074</v>
      </c>
      <c r="D635" s="39">
        <v>45113</v>
      </c>
      <c r="E635" s="39">
        <v>45126</v>
      </c>
      <c r="F635" s="40">
        <f>WEEKNUM(Таблица2[[#This Row],[начало промо]])</f>
        <v>27</v>
      </c>
      <c r="G635" s="40">
        <f>WEEKNUM(Таблица2[[#This Row],[конец промо]])</f>
        <v>29</v>
      </c>
    </row>
    <row r="636" spans="1:7" ht="12" customHeight="1" x14ac:dyDescent="0.2">
      <c r="A636" s="38">
        <v>95</v>
      </c>
      <c r="B636" s="72">
        <v>1074</v>
      </c>
      <c r="C636" s="38" t="str">
        <f t="shared" si="16"/>
        <v>951074</v>
      </c>
      <c r="D636" s="39">
        <v>45113</v>
      </c>
      <c r="E636" s="39">
        <v>45126</v>
      </c>
      <c r="F636" s="40">
        <f>WEEKNUM(Таблица2[[#This Row],[начало промо]])</f>
        <v>27</v>
      </c>
      <c r="G636" s="40">
        <f>WEEKNUM(Таблица2[[#This Row],[конец промо]])</f>
        <v>29</v>
      </c>
    </row>
    <row r="637" spans="1:7" ht="12" customHeight="1" x14ac:dyDescent="0.2">
      <c r="A637" s="38">
        <v>96</v>
      </c>
      <c r="B637" s="72">
        <v>1074</v>
      </c>
      <c r="C637" s="38" t="str">
        <f t="shared" si="16"/>
        <v>961074</v>
      </c>
      <c r="D637" s="39">
        <v>45113</v>
      </c>
      <c r="E637" s="39">
        <v>45126</v>
      </c>
      <c r="F637" s="40">
        <f>WEEKNUM(Таблица2[[#This Row],[начало промо]])</f>
        <v>27</v>
      </c>
      <c r="G637" s="40">
        <f>WEEKNUM(Таблица2[[#This Row],[конец промо]])</f>
        <v>29</v>
      </c>
    </row>
    <row r="638" spans="1:7" ht="12" customHeight="1" x14ac:dyDescent="0.2">
      <c r="A638" s="38">
        <v>1082</v>
      </c>
      <c r="B638" s="72">
        <v>1074</v>
      </c>
      <c r="C638" s="38" t="str">
        <f t="shared" si="16"/>
        <v>10821074</v>
      </c>
      <c r="D638" s="39">
        <v>45127</v>
      </c>
      <c r="E638" s="39">
        <v>45140</v>
      </c>
      <c r="F638" s="40">
        <f>WEEKNUM(Таблица2[[#This Row],[начало промо]])</f>
        <v>29</v>
      </c>
      <c r="G638" s="40">
        <f>WEEKNUM(Таблица2[[#This Row],[конец промо]])</f>
        <v>31</v>
      </c>
    </row>
    <row r="639" spans="1:7" ht="12" customHeight="1" x14ac:dyDescent="0.2">
      <c r="A639" s="38">
        <v>948</v>
      </c>
      <c r="B639" s="72">
        <v>1074</v>
      </c>
      <c r="C639" s="38" t="str">
        <f t="shared" si="16"/>
        <v>9481074</v>
      </c>
      <c r="D639" s="39">
        <v>45127</v>
      </c>
      <c r="E639" s="39">
        <v>45140</v>
      </c>
      <c r="F639" s="40">
        <f>WEEKNUM(Таблица2[[#This Row],[начало промо]])</f>
        <v>29</v>
      </c>
      <c r="G639" s="40">
        <f>WEEKNUM(Таблица2[[#This Row],[конец промо]])</f>
        <v>31</v>
      </c>
    </row>
    <row r="640" spans="1:7" ht="12" customHeight="1" x14ac:dyDescent="0.2">
      <c r="A640" s="38">
        <v>941</v>
      </c>
      <c r="B640" s="72">
        <v>1074</v>
      </c>
      <c r="C640" s="38" t="str">
        <f t="shared" si="16"/>
        <v>9411074</v>
      </c>
      <c r="D640" s="39">
        <v>45127</v>
      </c>
      <c r="E640" s="39">
        <v>45140</v>
      </c>
      <c r="F640" s="40">
        <f>WEEKNUM(Таблица2[[#This Row],[начало промо]])</f>
        <v>29</v>
      </c>
      <c r="G640" s="40">
        <f>WEEKNUM(Таблица2[[#This Row],[конец промо]])</f>
        <v>31</v>
      </c>
    </row>
    <row r="641" spans="1:7" ht="12" customHeight="1" x14ac:dyDescent="0.2">
      <c r="A641" s="38">
        <v>950</v>
      </c>
      <c r="B641" s="72">
        <v>1074</v>
      </c>
      <c r="C641" s="38" t="str">
        <f t="shared" si="16"/>
        <v>9501074</v>
      </c>
      <c r="D641" s="39">
        <v>45127</v>
      </c>
      <c r="E641" s="39">
        <v>45140</v>
      </c>
      <c r="F641" s="40">
        <f>WEEKNUM(Таблица2[[#This Row],[начало промо]])</f>
        <v>29</v>
      </c>
      <c r="G641" s="40">
        <f>WEEKNUM(Таблица2[[#This Row],[конец промо]])</f>
        <v>31</v>
      </c>
    </row>
    <row r="642" spans="1:7" ht="12" customHeight="1" x14ac:dyDescent="0.2">
      <c r="A642" s="38">
        <v>955</v>
      </c>
      <c r="B642" s="72">
        <v>1074</v>
      </c>
      <c r="C642" s="38" t="str">
        <f t="shared" si="16"/>
        <v>9551074</v>
      </c>
      <c r="D642" s="39">
        <v>45127</v>
      </c>
      <c r="E642" s="39">
        <v>45140</v>
      </c>
      <c r="F642" s="40">
        <f>WEEKNUM(Таблица2[[#This Row],[начало промо]])</f>
        <v>29</v>
      </c>
      <c r="G642" s="40">
        <f>WEEKNUM(Таблица2[[#This Row],[конец промо]])</f>
        <v>31</v>
      </c>
    </row>
    <row r="643" spans="1:7" ht="12" customHeight="1" x14ac:dyDescent="0.2">
      <c r="A643" s="46">
        <v>960</v>
      </c>
      <c r="B643" s="73">
        <v>1074</v>
      </c>
      <c r="C643" s="46" t="str">
        <f t="shared" si="16"/>
        <v>9601074</v>
      </c>
      <c r="D643" s="47">
        <v>45127</v>
      </c>
      <c r="E643" s="47">
        <v>45140</v>
      </c>
      <c r="F643" s="40">
        <f>WEEKNUM(Таблица2[[#This Row],[начало промо]])</f>
        <v>29</v>
      </c>
      <c r="G643" s="40">
        <f>WEEKNUM(Таблица2[[#This Row],[конец промо]])</f>
        <v>31</v>
      </c>
    </row>
    <row r="644" spans="1:7" ht="12" customHeight="1" x14ac:dyDescent="0.2">
      <c r="A644" s="38">
        <v>488</v>
      </c>
      <c r="B644" s="72">
        <v>1074</v>
      </c>
      <c r="C644" s="38" t="str">
        <f t="shared" ref="C644:C675" si="17">CONCATENATE(A644,B644)</f>
        <v>4881074</v>
      </c>
      <c r="D644" s="39">
        <v>45127</v>
      </c>
      <c r="E644" s="39">
        <v>45140</v>
      </c>
      <c r="F644" s="40">
        <f>WEEKNUM(Таблица2[[#This Row],[начало промо]])</f>
        <v>29</v>
      </c>
      <c r="G644" s="40">
        <f>WEEKNUM(Таблица2[[#This Row],[конец промо]])</f>
        <v>31</v>
      </c>
    </row>
    <row r="645" spans="1:7" ht="12" customHeight="1" x14ac:dyDescent="0.2">
      <c r="A645" s="38">
        <v>489</v>
      </c>
      <c r="B645" s="72">
        <v>1074</v>
      </c>
      <c r="C645" s="38" t="str">
        <f t="shared" si="17"/>
        <v>4891074</v>
      </c>
      <c r="D645" s="39">
        <v>45127</v>
      </c>
      <c r="E645" s="39">
        <v>45140</v>
      </c>
      <c r="F645" s="40">
        <f>WEEKNUM(Таблица2[[#This Row],[начало промо]])</f>
        <v>29</v>
      </c>
      <c r="G645" s="40">
        <f>WEEKNUM(Таблица2[[#This Row],[конец промо]])</f>
        <v>31</v>
      </c>
    </row>
    <row r="646" spans="1:7" ht="12" customHeight="1" x14ac:dyDescent="0.2">
      <c r="A646" s="38">
        <v>2216</v>
      </c>
      <c r="B646" s="72">
        <v>1074</v>
      </c>
      <c r="C646" s="38" t="str">
        <f t="shared" si="17"/>
        <v>22161074</v>
      </c>
      <c r="D646" s="39">
        <v>45127</v>
      </c>
      <c r="E646" s="39">
        <v>45140</v>
      </c>
      <c r="F646" s="40">
        <f>WEEKNUM(Таблица2[[#This Row],[начало промо]])</f>
        <v>29</v>
      </c>
      <c r="G646" s="40">
        <f>WEEKNUM(Таблица2[[#This Row],[конец промо]])</f>
        <v>31</v>
      </c>
    </row>
    <row r="647" spans="1:7" ht="12" customHeight="1" x14ac:dyDescent="0.2">
      <c r="A647" s="38">
        <v>2292</v>
      </c>
      <c r="B647" s="72">
        <v>1074</v>
      </c>
      <c r="C647" s="38" t="str">
        <f t="shared" si="17"/>
        <v>22921074</v>
      </c>
      <c r="D647" s="39">
        <v>45127</v>
      </c>
      <c r="E647" s="39">
        <v>45140</v>
      </c>
      <c r="F647" s="40">
        <f>WEEKNUM(Таблица2[[#This Row],[начало промо]])</f>
        <v>29</v>
      </c>
      <c r="G647" s="40">
        <f>WEEKNUM(Таблица2[[#This Row],[конец промо]])</f>
        <v>31</v>
      </c>
    </row>
    <row r="648" spans="1:7" ht="12" customHeight="1" x14ac:dyDescent="0.2">
      <c r="A648" s="38">
        <v>1651</v>
      </c>
      <c r="B648" s="72">
        <v>1074</v>
      </c>
      <c r="C648" s="38" t="str">
        <f t="shared" si="17"/>
        <v>16511074</v>
      </c>
      <c r="D648" s="39">
        <v>45127</v>
      </c>
      <c r="E648" s="39">
        <v>45140</v>
      </c>
      <c r="F648" s="40">
        <f>WEEKNUM(Таблица2[[#This Row],[начало промо]])</f>
        <v>29</v>
      </c>
      <c r="G648" s="40">
        <f>WEEKNUM(Таблица2[[#This Row],[конец промо]])</f>
        <v>31</v>
      </c>
    </row>
    <row r="649" spans="1:7" ht="12" customHeight="1" x14ac:dyDescent="0.2">
      <c r="A649" s="38">
        <v>1653</v>
      </c>
      <c r="B649" s="72">
        <v>1074</v>
      </c>
      <c r="C649" s="38" t="str">
        <f t="shared" si="17"/>
        <v>16531074</v>
      </c>
      <c r="D649" s="39">
        <v>45127</v>
      </c>
      <c r="E649" s="39">
        <v>45140</v>
      </c>
      <c r="F649" s="40">
        <f>WEEKNUM(Таблица2[[#This Row],[начало промо]])</f>
        <v>29</v>
      </c>
      <c r="G649" s="40">
        <f>WEEKNUM(Таблица2[[#This Row],[конец промо]])</f>
        <v>31</v>
      </c>
    </row>
    <row r="650" spans="1:7" ht="12" customHeight="1" x14ac:dyDescent="0.2">
      <c r="A650" s="38">
        <v>1654</v>
      </c>
      <c r="B650" s="72">
        <v>1074</v>
      </c>
      <c r="C650" s="38" t="str">
        <f t="shared" si="17"/>
        <v>16541074</v>
      </c>
      <c r="D650" s="39">
        <v>45127</v>
      </c>
      <c r="E650" s="39">
        <v>45140</v>
      </c>
      <c r="F650" s="40">
        <f>WEEKNUM(Таблица2[[#This Row],[начало промо]])</f>
        <v>29</v>
      </c>
      <c r="G650" s="40">
        <f>WEEKNUM(Таблица2[[#This Row],[конец промо]])</f>
        <v>31</v>
      </c>
    </row>
    <row r="651" spans="1:7" ht="12" customHeight="1" x14ac:dyDescent="0.2">
      <c r="A651" s="38">
        <v>1656</v>
      </c>
      <c r="B651" s="72">
        <v>1074</v>
      </c>
      <c r="C651" s="38" t="str">
        <f t="shared" si="17"/>
        <v>16561074</v>
      </c>
      <c r="D651" s="39">
        <v>45127</v>
      </c>
      <c r="E651" s="39">
        <v>45140</v>
      </c>
      <c r="F651" s="40">
        <f>WEEKNUM(Таблица2[[#This Row],[начало промо]])</f>
        <v>29</v>
      </c>
      <c r="G651" s="40">
        <f>WEEKNUM(Таблица2[[#This Row],[конец промо]])</f>
        <v>31</v>
      </c>
    </row>
    <row r="652" spans="1:7" ht="12" customHeight="1" x14ac:dyDescent="0.2">
      <c r="A652" s="38">
        <v>2935</v>
      </c>
      <c r="B652" s="72">
        <v>1074</v>
      </c>
      <c r="C652" s="38" t="str">
        <f t="shared" si="17"/>
        <v>29351074</v>
      </c>
      <c r="D652" s="39">
        <v>45127</v>
      </c>
      <c r="E652" s="39">
        <v>45140</v>
      </c>
      <c r="F652" s="40">
        <f>WEEKNUM(Таблица2[[#This Row],[начало промо]])</f>
        <v>29</v>
      </c>
      <c r="G652" s="40">
        <f>WEEKNUM(Таблица2[[#This Row],[конец промо]])</f>
        <v>31</v>
      </c>
    </row>
    <row r="653" spans="1:7" ht="12" customHeight="1" x14ac:dyDescent="0.2">
      <c r="A653" s="38">
        <v>2936</v>
      </c>
      <c r="B653" s="72">
        <v>1074</v>
      </c>
      <c r="C653" s="38" t="str">
        <f t="shared" si="17"/>
        <v>29361074</v>
      </c>
      <c r="D653" s="39">
        <v>45127</v>
      </c>
      <c r="E653" s="39">
        <v>45140</v>
      </c>
      <c r="F653" s="40">
        <f>WEEKNUM(Таблица2[[#This Row],[начало промо]])</f>
        <v>29</v>
      </c>
      <c r="G653" s="40">
        <f>WEEKNUM(Таблица2[[#This Row],[конец промо]])</f>
        <v>31</v>
      </c>
    </row>
    <row r="654" spans="1:7" ht="12" customHeight="1" x14ac:dyDescent="0.2">
      <c r="A654" s="38">
        <v>2937</v>
      </c>
      <c r="B654" s="72">
        <v>1074</v>
      </c>
      <c r="C654" s="38" t="str">
        <f t="shared" si="17"/>
        <v>29371074</v>
      </c>
      <c r="D654" s="39">
        <v>45127</v>
      </c>
      <c r="E654" s="39">
        <v>45140</v>
      </c>
      <c r="F654" s="40">
        <f>WEEKNUM(Таблица2[[#This Row],[начало промо]])</f>
        <v>29</v>
      </c>
      <c r="G654" s="40">
        <f>WEEKNUM(Таблица2[[#This Row],[конец промо]])</f>
        <v>31</v>
      </c>
    </row>
    <row r="655" spans="1:7" ht="12" customHeight="1" x14ac:dyDescent="0.2">
      <c r="A655" s="38">
        <v>90</v>
      </c>
      <c r="B655" s="72">
        <v>1074</v>
      </c>
      <c r="C655" s="38" t="str">
        <f t="shared" si="17"/>
        <v>901074</v>
      </c>
      <c r="D655" s="39">
        <v>45127</v>
      </c>
      <c r="E655" s="39">
        <v>45140</v>
      </c>
      <c r="F655" s="40">
        <f>WEEKNUM(Таблица2[[#This Row],[начало промо]])</f>
        <v>29</v>
      </c>
      <c r="G655" s="40">
        <f>WEEKNUM(Таблица2[[#This Row],[конец промо]])</f>
        <v>31</v>
      </c>
    </row>
    <row r="656" spans="1:7" ht="12" customHeight="1" x14ac:dyDescent="0.2">
      <c r="A656" s="38">
        <v>91</v>
      </c>
      <c r="B656" s="72">
        <v>1074</v>
      </c>
      <c r="C656" s="38" t="str">
        <f t="shared" si="17"/>
        <v>911074</v>
      </c>
      <c r="D656" s="39">
        <v>45127</v>
      </c>
      <c r="E656" s="39">
        <v>45140</v>
      </c>
      <c r="F656" s="40">
        <f>WEEKNUM(Таблица2[[#This Row],[начало промо]])</f>
        <v>29</v>
      </c>
      <c r="G656" s="40">
        <f>WEEKNUM(Таблица2[[#This Row],[конец промо]])</f>
        <v>31</v>
      </c>
    </row>
    <row r="657" spans="1:7" ht="12" customHeight="1" x14ac:dyDescent="0.2">
      <c r="A657" s="38">
        <v>1081</v>
      </c>
      <c r="B657" s="72">
        <v>1074</v>
      </c>
      <c r="C657" s="38" t="str">
        <f t="shared" si="17"/>
        <v>10811074</v>
      </c>
      <c r="D657" s="39">
        <v>45127</v>
      </c>
      <c r="E657" s="39">
        <v>45140</v>
      </c>
      <c r="F657" s="40">
        <f>WEEKNUM(Таблица2[[#This Row],[начало промо]])</f>
        <v>29</v>
      </c>
      <c r="G657" s="40">
        <f>WEEKNUM(Таблица2[[#This Row],[конец промо]])</f>
        <v>31</v>
      </c>
    </row>
    <row r="658" spans="1:7" ht="12" customHeight="1" x14ac:dyDescent="0.2">
      <c r="A658" s="38">
        <v>1083</v>
      </c>
      <c r="B658" s="72">
        <v>1074</v>
      </c>
      <c r="C658" s="38" t="str">
        <f t="shared" si="17"/>
        <v>10831074</v>
      </c>
      <c r="D658" s="39">
        <v>45127</v>
      </c>
      <c r="E658" s="39">
        <v>45140</v>
      </c>
      <c r="F658" s="40">
        <f>WEEKNUM(Таблица2[[#This Row],[начало промо]])</f>
        <v>29</v>
      </c>
      <c r="G658" s="40">
        <f>WEEKNUM(Таблица2[[#This Row],[конец промо]])</f>
        <v>31</v>
      </c>
    </row>
    <row r="659" spans="1:7" ht="12" customHeight="1" x14ac:dyDescent="0.2">
      <c r="A659" s="38">
        <v>1082</v>
      </c>
      <c r="B659" s="72">
        <v>1074</v>
      </c>
      <c r="C659" s="38" t="str">
        <f t="shared" si="17"/>
        <v>10821074</v>
      </c>
      <c r="D659" s="39">
        <v>45127</v>
      </c>
      <c r="E659" s="39">
        <v>45140</v>
      </c>
      <c r="F659" s="40">
        <f>WEEKNUM(Таблица2[[#This Row],[начало промо]])</f>
        <v>29</v>
      </c>
      <c r="G659" s="40">
        <f>WEEKNUM(Таблица2[[#This Row],[конец промо]])</f>
        <v>31</v>
      </c>
    </row>
    <row r="660" spans="1:7" ht="12" customHeight="1" x14ac:dyDescent="0.2">
      <c r="A660" s="38">
        <v>2227</v>
      </c>
      <c r="B660" s="72">
        <v>1074</v>
      </c>
      <c r="C660" s="38" t="str">
        <f t="shared" si="17"/>
        <v>22271074</v>
      </c>
      <c r="D660" s="39">
        <v>45121</v>
      </c>
      <c r="E660" s="39">
        <v>45123</v>
      </c>
      <c r="F660" s="40">
        <f>WEEKNUM(Таблица2[[#This Row],[начало промо]])</f>
        <v>28</v>
      </c>
      <c r="G660" s="40">
        <f>WEEKNUM(Таблица2[[#This Row],[конец промо]])</f>
        <v>29</v>
      </c>
    </row>
    <row r="661" spans="1:7" ht="12" customHeight="1" x14ac:dyDescent="0.2">
      <c r="A661" s="38">
        <v>2293</v>
      </c>
      <c r="B661" s="72">
        <v>1074</v>
      </c>
      <c r="C661" s="38" t="str">
        <f t="shared" si="17"/>
        <v>22931074</v>
      </c>
      <c r="D661" s="39">
        <v>45121</v>
      </c>
      <c r="E661" s="39">
        <v>45123</v>
      </c>
      <c r="F661" s="40">
        <f>WEEKNUM(Таблица2[[#This Row],[начало промо]])</f>
        <v>28</v>
      </c>
      <c r="G661" s="40">
        <f>WEEKNUM(Таблица2[[#This Row],[конец промо]])</f>
        <v>29</v>
      </c>
    </row>
    <row r="662" spans="1:7" ht="12" customHeight="1" x14ac:dyDescent="0.2">
      <c r="A662" s="38">
        <v>2364</v>
      </c>
      <c r="B662" s="72">
        <v>1074</v>
      </c>
      <c r="C662" s="38" t="str">
        <f t="shared" si="17"/>
        <v>23641074</v>
      </c>
      <c r="D662" s="39">
        <v>45141</v>
      </c>
      <c r="E662" s="39">
        <v>45197</v>
      </c>
      <c r="F662" s="40">
        <f>WEEKNUM(Таблица2[[#This Row],[начало промо]])</f>
        <v>31</v>
      </c>
      <c r="G662" s="40">
        <f>WEEKNUM(Таблица2[[#This Row],[конец промо]])</f>
        <v>39</v>
      </c>
    </row>
    <row r="663" spans="1:7" ht="12" customHeight="1" x14ac:dyDescent="0.2">
      <c r="A663" s="38">
        <v>2201</v>
      </c>
      <c r="B663" s="72">
        <v>1074</v>
      </c>
      <c r="C663" s="38" t="str">
        <f t="shared" si="17"/>
        <v>22011074</v>
      </c>
      <c r="D663" s="39">
        <v>45141</v>
      </c>
      <c r="E663" s="39">
        <v>45154</v>
      </c>
      <c r="F663" s="40">
        <f>WEEKNUM(Таблица2[[#This Row],[начало промо]])</f>
        <v>31</v>
      </c>
      <c r="G663" s="40">
        <f>WEEKNUM(Таблица2[[#This Row],[конец промо]])</f>
        <v>33</v>
      </c>
    </row>
    <row r="664" spans="1:7" ht="12" customHeight="1" x14ac:dyDescent="0.2">
      <c r="A664" s="38">
        <v>862</v>
      </c>
      <c r="B664" s="72">
        <v>1074</v>
      </c>
      <c r="C664" s="38" t="str">
        <f t="shared" si="17"/>
        <v>8621074</v>
      </c>
      <c r="D664" s="39">
        <v>45141</v>
      </c>
      <c r="E664" s="39">
        <v>45197</v>
      </c>
      <c r="F664" s="40">
        <f>WEEKNUM(Таблица2[[#This Row],[начало промо]])</f>
        <v>31</v>
      </c>
      <c r="G664" s="40">
        <f>WEEKNUM(Таблица2[[#This Row],[конец промо]])</f>
        <v>39</v>
      </c>
    </row>
    <row r="665" spans="1:7" ht="12" customHeight="1" x14ac:dyDescent="0.2">
      <c r="A665" s="38">
        <v>1134</v>
      </c>
      <c r="B665" s="72">
        <v>1074</v>
      </c>
      <c r="C665" s="38" t="str">
        <f t="shared" si="17"/>
        <v>11341074</v>
      </c>
      <c r="D665" s="39">
        <v>45148</v>
      </c>
      <c r="E665" s="39">
        <v>45197</v>
      </c>
      <c r="F665" s="40">
        <f>WEEKNUM(Таблица2[[#This Row],[начало промо]])</f>
        <v>32</v>
      </c>
      <c r="G665" s="40">
        <f>WEEKNUM(Таблица2[[#This Row],[конец промо]])</f>
        <v>39</v>
      </c>
    </row>
    <row r="666" spans="1:7" ht="12" customHeight="1" x14ac:dyDescent="0.2">
      <c r="A666" s="38">
        <v>2955</v>
      </c>
      <c r="B666" s="72">
        <v>1074</v>
      </c>
      <c r="C666" s="38" t="str">
        <f t="shared" si="17"/>
        <v>29551074</v>
      </c>
      <c r="D666" s="39">
        <v>45141</v>
      </c>
      <c r="E666" s="39">
        <v>45154</v>
      </c>
      <c r="F666" s="40">
        <f>WEEKNUM(Таблица2[[#This Row],[начало промо]])</f>
        <v>31</v>
      </c>
      <c r="G666" s="40">
        <f>WEEKNUM(Таблица2[[#This Row],[конец промо]])</f>
        <v>33</v>
      </c>
    </row>
    <row r="667" spans="1:7" ht="12" customHeight="1" x14ac:dyDescent="0.2">
      <c r="A667" s="38">
        <v>2202</v>
      </c>
      <c r="B667" s="72">
        <v>1074</v>
      </c>
      <c r="C667" s="38" t="str">
        <f t="shared" si="17"/>
        <v>22021074</v>
      </c>
      <c r="D667" s="39">
        <v>45141</v>
      </c>
      <c r="E667" s="39">
        <v>45154</v>
      </c>
      <c r="F667" s="40">
        <f>WEEKNUM(Таблица2[[#This Row],[начало промо]])</f>
        <v>31</v>
      </c>
      <c r="G667" s="40">
        <f>WEEKNUM(Таблица2[[#This Row],[конец промо]])</f>
        <v>33</v>
      </c>
    </row>
    <row r="668" spans="1:7" ht="12" customHeight="1" x14ac:dyDescent="0.2">
      <c r="A668" s="38">
        <v>1561</v>
      </c>
      <c r="B668" s="72">
        <v>1074</v>
      </c>
      <c r="C668" s="38" t="str">
        <f t="shared" si="17"/>
        <v>15611074</v>
      </c>
      <c r="D668" s="39">
        <v>45141</v>
      </c>
      <c r="E668" s="39">
        <v>45154</v>
      </c>
      <c r="F668" s="40">
        <f>WEEKNUM(Таблица2[[#This Row],[начало промо]])</f>
        <v>31</v>
      </c>
      <c r="G668" s="40">
        <f>WEEKNUM(Таблица2[[#This Row],[конец промо]])</f>
        <v>33</v>
      </c>
    </row>
    <row r="669" spans="1:7" ht="12" customHeight="1" x14ac:dyDescent="0.2">
      <c r="A669" s="38">
        <v>641</v>
      </c>
      <c r="B669" s="72">
        <v>1074</v>
      </c>
      <c r="C669" s="38" t="str">
        <f t="shared" si="17"/>
        <v>6411074</v>
      </c>
      <c r="D669" s="39">
        <v>45141</v>
      </c>
      <c r="E669" s="39">
        <v>45154</v>
      </c>
      <c r="F669" s="40">
        <f>WEEKNUM(Таблица2[[#This Row],[начало промо]])</f>
        <v>31</v>
      </c>
      <c r="G669" s="40">
        <f>WEEKNUM(Таблица2[[#This Row],[конец промо]])</f>
        <v>33</v>
      </c>
    </row>
    <row r="670" spans="1:7" ht="12" customHeight="1" x14ac:dyDescent="0.2">
      <c r="A670" s="38">
        <v>642</v>
      </c>
      <c r="B670" s="72">
        <v>1074</v>
      </c>
      <c r="C670" s="38" t="str">
        <f t="shared" si="17"/>
        <v>6421074</v>
      </c>
      <c r="D670" s="39">
        <v>45141</v>
      </c>
      <c r="E670" s="39">
        <v>45154</v>
      </c>
      <c r="F670" s="40">
        <f>WEEKNUM(Таблица2[[#This Row],[начало промо]])</f>
        <v>31</v>
      </c>
      <c r="G670" s="40">
        <f>WEEKNUM(Таблица2[[#This Row],[конец промо]])</f>
        <v>33</v>
      </c>
    </row>
    <row r="671" spans="1:7" ht="12" customHeight="1" x14ac:dyDescent="0.2">
      <c r="A671" s="38">
        <v>2293</v>
      </c>
      <c r="B671" s="72">
        <v>1074</v>
      </c>
      <c r="C671" s="38" t="str">
        <f t="shared" si="17"/>
        <v>22931074</v>
      </c>
      <c r="D671" s="39">
        <v>45141</v>
      </c>
      <c r="E671" s="39">
        <v>45154</v>
      </c>
      <c r="F671" s="40">
        <f>WEEKNUM(Таблица2[[#This Row],[начало промо]])</f>
        <v>31</v>
      </c>
      <c r="G671" s="40">
        <f>WEEKNUM(Таблица2[[#This Row],[конец промо]])</f>
        <v>33</v>
      </c>
    </row>
    <row r="672" spans="1:7" ht="12" customHeight="1" x14ac:dyDescent="0.2">
      <c r="A672" s="38">
        <v>1134</v>
      </c>
      <c r="B672" s="72">
        <v>1074</v>
      </c>
      <c r="C672" s="38" t="str">
        <f t="shared" si="17"/>
        <v>11341074</v>
      </c>
      <c r="D672" s="39">
        <v>45141</v>
      </c>
      <c r="E672" s="39">
        <v>45154</v>
      </c>
      <c r="F672" s="40">
        <f>WEEKNUM(Таблица2[[#This Row],[начало промо]])</f>
        <v>31</v>
      </c>
      <c r="G672" s="40">
        <f>WEEKNUM(Таблица2[[#This Row],[конец промо]])</f>
        <v>33</v>
      </c>
    </row>
    <row r="673" spans="1:7" ht="12" customHeight="1" x14ac:dyDescent="0.2">
      <c r="A673" s="38">
        <v>156</v>
      </c>
      <c r="B673" s="72">
        <v>1074</v>
      </c>
      <c r="C673" s="38" t="str">
        <f t="shared" si="17"/>
        <v>1561074</v>
      </c>
      <c r="D673" s="39">
        <v>45141</v>
      </c>
      <c r="E673" s="39">
        <v>45154</v>
      </c>
      <c r="F673" s="40">
        <f>WEEKNUM(Таблица2[[#This Row],[начало промо]])</f>
        <v>31</v>
      </c>
      <c r="G673" s="40">
        <f>WEEKNUM(Таблица2[[#This Row],[конец промо]])</f>
        <v>33</v>
      </c>
    </row>
    <row r="674" spans="1:7" ht="12" customHeight="1" x14ac:dyDescent="0.2">
      <c r="A674" s="38">
        <v>159</v>
      </c>
      <c r="B674" s="72">
        <v>1074</v>
      </c>
      <c r="C674" s="38" t="str">
        <f t="shared" si="17"/>
        <v>1591074</v>
      </c>
      <c r="D674" s="39">
        <v>45141</v>
      </c>
      <c r="E674" s="39">
        <v>45154</v>
      </c>
      <c r="F674" s="40">
        <f>WEEKNUM(Таблица2[[#This Row],[начало промо]])</f>
        <v>31</v>
      </c>
      <c r="G674" s="40">
        <f>WEEKNUM(Таблица2[[#This Row],[конец промо]])</f>
        <v>33</v>
      </c>
    </row>
    <row r="675" spans="1:7" ht="12" customHeight="1" x14ac:dyDescent="0.2">
      <c r="A675" s="38">
        <v>1176</v>
      </c>
      <c r="B675" s="72">
        <v>1074</v>
      </c>
      <c r="C675" s="38" t="str">
        <f t="shared" si="17"/>
        <v>11761074</v>
      </c>
      <c r="D675" s="39">
        <v>45141</v>
      </c>
      <c r="E675" s="39">
        <v>45154</v>
      </c>
      <c r="F675" s="40">
        <f>WEEKNUM(Таблица2[[#This Row],[начало промо]])</f>
        <v>31</v>
      </c>
      <c r="G675" s="40">
        <f>WEEKNUM(Таблица2[[#This Row],[конец промо]])</f>
        <v>33</v>
      </c>
    </row>
    <row r="676" spans="1:7" ht="12" customHeight="1" x14ac:dyDescent="0.2">
      <c r="A676" s="38">
        <v>1562</v>
      </c>
      <c r="B676" s="72">
        <v>1074</v>
      </c>
      <c r="C676" s="38" t="str">
        <f t="shared" ref="C676:C707" si="18">CONCATENATE(A676,B676)</f>
        <v>15621074</v>
      </c>
      <c r="D676" s="39">
        <v>45141</v>
      </c>
      <c r="E676" s="39">
        <v>45154</v>
      </c>
      <c r="F676" s="40">
        <f>WEEKNUM(Таблица2[[#This Row],[начало промо]])</f>
        <v>31</v>
      </c>
      <c r="G676" s="40">
        <f>WEEKNUM(Таблица2[[#This Row],[конец промо]])</f>
        <v>33</v>
      </c>
    </row>
    <row r="677" spans="1:7" ht="12" customHeight="1" x14ac:dyDescent="0.2">
      <c r="A677" s="38">
        <v>1557</v>
      </c>
      <c r="B677" s="72">
        <v>1074</v>
      </c>
      <c r="C677" s="38" t="str">
        <f t="shared" si="18"/>
        <v>15571074</v>
      </c>
      <c r="D677" s="39">
        <v>45141</v>
      </c>
      <c r="E677" s="39">
        <v>45154</v>
      </c>
      <c r="F677" s="40">
        <f>WEEKNUM(Таблица2[[#This Row],[начало промо]])</f>
        <v>31</v>
      </c>
      <c r="G677" s="40">
        <f>WEEKNUM(Таблица2[[#This Row],[конец промо]])</f>
        <v>33</v>
      </c>
    </row>
    <row r="678" spans="1:7" ht="12" customHeight="1" x14ac:dyDescent="0.2">
      <c r="A678" s="38">
        <v>1556</v>
      </c>
      <c r="B678" s="72">
        <v>1074</v>
      </c>
      <c r="C678" s="38" t="str">
        <f t="shared" si="18"/>
        <v>15561074</v>
      </c>
      <c r="D678" s="39">
        <v>45141</v>
      </c>
      <c r="E678" s="39">
        <v>45154</v>
      </c>
      <c r="F678" s="40">
        <f>WEEKNUM(Таблица2[[#This Row],[начало промо]])</f>
        <v>31</v>
      </c>
      <c r="G678" s="40">
        <f>WEEKNUM(Таблица2[[#This Row],[конец промо]])</f>
        <v>33</v>
      </c>
    </row>
    <row r="679" spans="1:7" ht="12" customHeight="1" x14ac:dyDescent="0.2">
      <c r="A679" s="38">
        <v>1558</v>
      </c>
      <c r="B679" s="72">
        <v>1074</v>
      </c>
      <c r="C679" s="38" t="str">
        <f t="shared" si="18"/>
        <v>15581074</v>
      </c>
      <c r="D679" s="39">
        <v>45141</v>
      </c>
      <c r="E679" s="39">
        <v>45154</v>
      </c>
      <c r="F679" s="40">
        <f>WEEKNUM(Таблица2[[#This Row],[начало промо]])</f>
        <v>31</v>
      </c>
      <c r="G679" s="40">
        <f>WEEKNUM(Таблица2[[#This Row],[конец промо]])</f>
        <v>33</v>
      </c>
    </row>
    <row r="680" spans="1:7" ht="12" customHeight="1" x14ac:dyDescent="0.2">
      <c r="A680" s="38">
        <v>1200</v>
      </c>
      <c r="B680" s="72">
        <v>1074</v>
      </c>
      <c r="C680" s="38" t="str">
        <f t="shared" si="18"/>
        <v>12001074</v>
      </c>
      <c r="D680" s="39">
        <v>45141</v>
      </c>
      <c r="E680" s="39">
        <v>45154</v>
      </c>
      <c r="F680" s="40">
        <f>WEEKNUM(Таблица2[[#This Row],[начало промо]])</f>
        <v>31</v>
      </c>
      <c r="G680" s="40">
        <f>WEEKNUM(Таблица2[[#This Row],[конец промо]])</f>
        <v>33</v>
      </c>
    </row>
    <row r="681" spans="1:7" ht="12" customHeight="1" x14ac:dyDescent="0.2">
      <c r="A681" s="38">
        <v>1208</v>
      </c>
      <c r="B681" s="72">
        <v>1074</v>
      </c>
      <c r="C681" s="38" t="str">
        <f t="shared" si="18"/>
        <v>12081074</v>
      </c>
      <c r="D681" s="39">
        <v>45141</v>
      </c>
      <c r="E681" s="39">
        <v>45154</v>
      </c>
      <c r="F681" s="40">
        <f>WEEKNUM(Таблица2[[#This Row],[начало промо]])</f>
        <v>31</v>
      </c>
      <c r="G681" s="40">
        <f>WEEKNUM(Таблица2[[#This Row],[конец промо]])</f>
        <v>33</v>
      </c>
    </row>
    <row r="682" spans="1:7" ht="12" customHeight="1" x14ac:dyDescent="0.2">
      <c r="A682" s="38">
        <v>1210</v>
      </c>
      <c r="B682" s="72">
        <v>1074</v>
      </c>
      <c r="C682" s="38" t="str">
        <f t="shared" si="18"/>
        <v>12101074</v>
      </c>
      <c r="D682" s="39">
        <v>45141</v>
      </c>
      <c r="E682" s="39">
        <v>45154</v>
      </c>
      <c r="F682" s="40">
        <f>WEEKNUM(Таблица2[[#This Row],[начало промо]])</f>
        <v>31</v>
      </c>
      <c r="G682" s="40">
        <f>WEEKNUM(Таблица2[[#This Row],[конец промо]])</f>
        <v>33</v>
      </c>
    </row>
    <row r="683" spans="1:7" ht="12" customHeight="1" x14ac:dyDescent="0.2">
      <c r="A683" s="38">
        <v>1300</v>
      </c>
      <c r="B683" s="72">
        <v>1074</v>
      </c>
      <c r="C683" s="38" t="str">
        <f t="shared" si="18"/>
        <v>13001074</v>
      </c>
      <c r="D683" s="39">
        <v>45141</v>
      </c>
      <c r="E683" s="39">
        <v>45154</v>
      </c>
      <c r="F683" s="40">
        <f>WEEKNUM(Таблица2[[#This Row],[начало промо]])</f>
        <v>31</v>
      </c>
      <c r="G683" s="40">
        <f>WEEKNUM(Таблица2[[#This Row],[конец промо]])</f>
        <v>33</v>
      </c>
    </row>
    <row r="684" spans="1:7" ht="12" customHeight="1" x14ac:dyDescent="0.2">
      <c r="A684" s="38">
        <v>1308</v>
      </c>
      <c r="B684" s="72">
        <v>1074</v>
      </c>
      <c r="C684" s="38" t="str">
        <f t="shared" si="18"/>
        <v>13081074</v>
      </c>
      <c r="D684" s="39">
        <v>45141</v>
      </c>
      <c r="E684" s="39">
        <v>45154</v>
      </c>
      <c r="F684" s="40">
        <f>WEEKNUM(Таблица2[[#This Row],[начало промо]])</f>
        <v>31</v>
      </c>
      <c r="G684" s="40">
        <f>WEEKNUM(Таблица2[[#This Row],[конец промо]])</f>
        <v>33</v>
      </c>
    </row>
    <row r="685" spans="1:7" ht="12" customHeight="1" x14ac:dyDescent="0.2">
      <c r="A685" s="38">
        <v>2227</v>
      </c>
      <c r="B685" s="72">
        <v>1074</v>
      </c>
      <c r="C685" s="38" t="str">
        <f t="shared" si="18"/>
        <v>22271074</v>
      </c>
      <c r="D685" s="39">
        <v>45141</v>
      </c>
      <c r="E685" s="39">
        <v>45154</v>
      </c>
      <c r="F685" s="40">
        <f>WEEKNUM(Таблица2[[#This Row],[начало промо]])</f>
        <v>31</v>
      </c>
      <c r="G685" s="40">
        <f>WEEKNUM(Таблица2[[#This Row],[конец промо]])</f>
        <v>33</v>
      </c>
    </row>
    <row r="686" spans="1:7" ht="12" customHeight="1" x14ac:dyDescent="0.2">
      <c r="A686" s="38">
        <v>1651</v>
      </c>
      <c r="B686" s="72">
        <v>1074</v>
      </c>
      <c r="C686" s="38" t="str">
        <f t="shared" si="18"/>
        <v>16511074</v>
      </c>
      <c r="D686" s="39">
        <v>45155</v>
      </c>
      <c r="E686" s="39">
        <v>45168</v>
      </c>
      <c r="F686" s="40">
        <f>WEEKNUM(Таблица2[[#This Row],[начало промо]])</f>
        <v>33</v>
      </c>
      <c r="G686" s="40">
        <f>WEEKNUM(Таблица2[[#This Row],[конец промо]])</f>
        <v>35</v>
      </c>
    </row>
    <row r="687" spans="1:7" ht="12" customHeight="1" x14ac:dyDescent="0.2">
      <c r="A687" s="38">
        <v>1653</v>
      </c>
      <c r="B687" s="72">
        <v>1074</v>
      </c>
      <c r="C687" s="38" t="str">
        <f t="shared" si="18"/>
        <v>16531074</v>
      </c>
      <c r="D687" s="39">
        <v>45155</v>
      </c>
      <c r="E687" s="39">
        <v>45168</v>
      </c>
      <c r="F687" s="40">
        <f>WEEKNUM(Таблица2[[#This Row],[начало промо]])</f>
        <v>33</v>
      </c>
      <c r="G687" s="40">
        <f>WEEKNUM(Таблица2[[#This Row],[конец промо]])</f>
        <v>35</v>
      </c>
    </row>
    <row r="688" spans="1:7" ht="12" customHeight="1" x14ac:dyDescent="0.2">
      <c r="A688" s="38">
        <v>1654</v>
      </c>
      <c r="B688" s="72">
        <v>1074</v>
      </c>
      <c r="C688" s="38" t="str">
        <f t="shared" si="18"/>
        <v>16541074</v>
      </c>
      <c r="D688" s="39">
        <v>45155</v>
      </c>
      <c r="E688" s="39">
        <v>45168</v>
      </c>
      <c r="F688" s="40">
        <f>WEEKNUM(Таблица2[[#This Row],[начало промо]])</f>
        <v>33</v>
      </c>
      <c r="G688" s="40">
        <f>WEEKNUM(Таблица2[[#This Row],[конец промо]])</f>
        <v>35</v>
      </c>
    </row>
    <row r="689" spans="1:7" ht="12" customHeight="1" x14ac:dyDescent="0.2">
      <c r="A689" s="38">
        <v>1656</v>
      </c>
      <c r="B689" s="72">
        <v>1074</v>
      </c>
      <c r="C689" s="38" t="str">
        <f t="shared" si="18"/>
        <v>16561074</v>
      </c>
      <c r="D689" s="39">
        <v>45155</v>
      </c>
      <c r="E689" s="39">
        <v>45168</v>
      </c>
      <c r="F689" s="40">
        <f>WEEKNUM(Таблица2[[#This Row],[начало промо]])</f>
        <v>33</v>
      </c>
      <c r="G689" s="40">
        <f>WEEKNUM(Таблица2[[#This Row],[конец промо]])</f>
        <v>35</v>
      </c>
    </row>
    <row r="690" spans="1:7" ht="12" customHeight="1" x14ac:dyDescent="0.2">
      <c r="A690" s="38">
        <v>642</v>
      </c>
      <c r="B690" s="72">
        <v>1074</v>
      </c>
      <c r="C690" s="38" t="str">
        <f t="shared" si="18"/>
        <v>6421074</v>
      </c>
      <c r="D690" s="39">
        <v>45155</v>
      </c>
      <c r="E690" s="39">
        <v>45168</v>
      </c>
      <c r="F690" s="40">
        <f>WEEKNUM(Таблица2[[#This Row],[начало промо]])</f>
        <v>33</v>
      </c>
      <c r="G690" s="40">
        <f>WEEKNUM(Таблица2[[#This Row],[конец промо]])</f>
        <v>35</v>
      </c>
    </row>
    <row r="691" spans="1:7" ht="12" customHeight="1" x14ac:dyDescent="0.2">
      <c r="A691" s="38">
        <v>649</v>
      </c>
      <c r="B691" s="72">
        <v>1074</v>
      </c>
      <c r="C691" s="38" t="str">
        <f t="shared" si="18"/>
        <v>6491074</v>
      </c>
      <c r="D691" s="39">
        <v>45155</v>
      </c>
      <c r="E691" s="39">
        <v>45168</v>
      </c>
      <c r="F691" s="40">
        <f>WEEKNUM(Таблица2[[#This Row],[начало промо]])</f>
        <v>33</v>
      </c>
      <c r="G691" s="40">
        <f>WEEKNUM(Таблица2[[#This Row],[конец промо]])</f>
        <v>35</v>
      </c>
    </row>
    <row r="692" spans="1:7" ht="12" customHeight="1" x14ac:dyDescent="0.2">
      <c r="A692" s="38">
        <v>2228</v>
      </c>
      <c r="B692" s="72">
        <v>1074</v>
      </c>
      <c r="C692" s="38" t="str">
        <f t="shared" si="18"/>
        <v>22281074</v>
      </c>
      <c r="D692" s="39">
        <v>45155</v>
      </c>
      <c r="E692" s="39">
        <v>45168</v>
      </c>
      <c r="F692" s="40">
        <f>WEEKNUM(Таблица2[[#This Row],[начало промо]])</f>
        <v>33</v>
      </c>
      <c r="G692" s="40">
        <f>WEEKNUM(Таблица2[[#This Row],[конец промо]])</f>
        <v>35</v>
      </c>
    </row>
    <row r="693" spans="1:7" ht="12" customHeight="1" x14ac:dyDescent="0.2">
      <c r="A693" s="38">
        <v>941</v>
      </c>
      <c r="B693" s="72">
        <v>1074</v>
      </c>
      <c r="C693" s="38" t="str">
        <f t="shared" si="18"/>
        <v>9411074</v>
      </c>
      <c r="D693" s="39">
        <v>45155</v>
      </c>
      <c r="E693" s="39">
        <v>45168</v>
      </c>
      <c r="F693" s="40">
        <f>WEEKNUM(Таблица2[[#This Row],[начало промо]])</f>
        <v>33</v>
      </c>
      <c r="G693" s="40">
        <f>WEEKNUM(Таблица2[[#This Row],[конец промо]])</f>
        <v>35</v>
      </c>
    </row>
    <row r="694" spans="1:7" ht="12" customHeight="1" x14ac:dyDescent="0.2">
      <c r="A694" s="38">
        <v>950</v>
      </c>
      <c r="B694" s="72">
        <v>1074</v>
      </c>
      <c r="C694" s="38" t="str">
        <f t="shared" si="18"/>
        <v>9501074</v>
      </c>
      <c r="D694" s="39">
        <v>45155</v>
      </c>
      <c r="E694" s="39">
        <v>45168</v>
      </c>
      <c r="F694" s="40">
        <f>WEEKNUM(Таблица2[[#This Row],[начало промо]])</f>
        <v>33</v>
      </c>
      <c r="G694" s="40">
        <f>WEEKNUM(Таблица2[[#This Row],[конец промо]])</f>
        <v>35</v>
      </c>
    </row>
    <row r="695" spans="1:7" ht="12" customHeight="1" x14ac:dyDescent="0.2">
      <c r="A695" s="38">
        <v>955</v>
      </c>
      <c r="B695" s="72">
        <v>1074</v>
      </c>
      <c r="C695" s="38" t="str">
        <f t="shared" si="18"/>
        <v>9551074</v>
      </c>
      <c r="D695" s="39">
        <v>45155</v>
      </c>
      <c r="E695" s="39">
        <v>45168</v>
      </c>
      <c r="F695" s="40">
        <f>WEEKNUM(Таблица2[[#This Row],[начало промо]])</f>
        <v>33</v>
      </c>
      <c r="G695" s="40">
        <f>WEEKNUM(Таблица2[[#This Row],[конец промо]])</f>
        <v>35</v>
      </c>
    </row>
    <row r="696" spans="1:7" ht="12" customHeight="1" x14ac:dyDescent="0.2">
      <c r="A696" s="38">
        <v>960</v>
      </c>
      <c r="B696" s="72">
        <v>1074</v>
      </c>
      <c r="C696" s="38" t="str">
        <f t="shared" si="18"/>
        <v>9601074</v>
      </c>
      <c r="D696" s="39">
        <v>45155</v>
      </c>
      <c r="E696" s="39">
        <v>45168</v>
      </c>
      <c r="F696" s="40">
        <f>WEEKNUM(Таблица2[[#This Row],[начало промо]])</f>
        <v>33</v>
      </c>
      <c r="G696" s="40">
        <f>WEEKNUM(Таблица2[[#This Row],[конец промо]])</f>
        <v>35</v>
      </c>
    </row>
    <row r="697" spans="1:7" ht="12" customHeight="1" x14ac:dyDescent="0.2">
      <c r="A697" s="38">
        <v>2935</v>
      </c>
      <c r="B697" s="72">
        <v>1074</v>
      </c>
      <c r="C697" s="38" t="str">
        <f t="shared" si="18"/>
        <v>29351074</v>
      </c>
      <c r="D697" s="39">
        <v>45155</v>
      </c>
      <c r="E697" s="39">
        <v>45168</v>
      </c>
      <c r="F697" s="40">
        <f>WEEKNUM(Таблица2[[#This Row],[начало промо]])</f>
        <v>33</v>
      </c>
      <c r="G697" s="40">
        <f>WEEKNUM(Таблица2[[#This Row],[конец промо]])</f>
        <v>35</v>
      </c>
    </row>
    <row r="698" spans="1:7" ht="12" customHeight="1" x14ac:dyDescent="0.2">
      <c r="A698" s="38">
        <v>2936</v>
      </c>
      <c r="B698" s="72">
        <v>1074</v>
      </c>
      <c r="C698" s="38" t="str">
        <f t="shared" si="18"/>
        <v>29361074</v>
      </c>
      <c r="D698" s="39">
        <v>45155</v>
      </c>
      <c r="E698" s="39">
        <v>45168</v>
      </c>
      <c r="F698" s="40">
        <f>WEEKNUM(Таблица2[[#This Row],[начало промо]])</f>
        <v>33</v>
      </c>
      <c r="G698" s="40">
        <f>WEEKNUM(Таблица2[[#This Row],[конец промо]])</f>
        <v>35</v>
      </c>
    </row>
    <row r="699" spans="1:7" ht="12" customHeight="1" x14ac:dyDescent="0.2">
      <c r="A699" s="38">
        <v>2937</v>
      </c>
      <c r="B699" s="72">
        <v>1074</v>
      </c>
      <c r="C699" s="38" t="str">
        <f t="shared" si="18"/>
        <v>29371074</v>
      </c>
      <c r="D699" s="39">
        <v>45155</v>
      </c>
      <c r="E699" s="39">
        <v>45168</v>
      </c>
      <c r="F699" s="40">
        <f>WEEKNUM(Таблица2[[#This Row],[начало промо]])</f>
        <v>33</v>
      </c>
      <c r="G699" s="40">
        <f>WEEKNUM(Таблица2[[#This Row],[конец промо]])</f>
        <v>35</v>
      </c>
    </row>
    <row r="700" spans="1:7" ht="12" customHeight="1" x14ac:dyDescent="0.2">
      <c r="A700" s="38">
        <v>90</v>
      </c>
      <c r="B700" s="72">
        <v>1074</v>
      </c>
      <c r="C700" s="38" t="str">
        <f t="shared" si="18"/>
        <v>901074</v>
      </c>
      <c r="D700" s="39">
        <v>45155</v>
      </c>
      <c r="E700" s="39">
        <v>45168</v>
      </c>
      <c r="F700" s="40">
        <f>WEEKNUM(Таблица2[[#This Row],[начало промо]])</f>
        <v>33</v>
      </c>
      <c r="G700" s="40">
        <f>WEEKNUM(Таблица2[[#This Row],[конец промо]])</f>
        <v>35</v>
      </c>
    </row>
    <row r="701" spans="1:7" ht="12" customHeight="1" x14ac:dyDescent="0.2">
      <c r="A701" s="38">
        <v>91</v>
      </c>
      <c r="B701" s="72">
        <v>1074</v>
      </c>
      <c r="C701" s="38" t="str">
        <f t="shared" si="18"/>
        <v>911074</v>
      </c>
      <c r="D701" s="39">
        <v>45155</v>
      </c>
      <c r="E701" s="39">
        <v>45168</v>
      </c>
      <c r="F701" s="40">
        <f>WEEKNUM(Таблица2[[#This Row],[начало промо]])</f>
        <v>33</v>
      </c>
      <c r="G701" s="40">
        <f>WEEKNUM(Таблица2[[#This Row],[конец промо]])</f>
        <v>35</v>
      </c>
    </row>
    <row r="702" spans="1:7" ht="12" customHeight="1" x14ac:dyDescent="0.2">
      <c r="A702" s="38">
        <v>489</v>
      </c>
      <c r="B702" s="72">
        <v>1074</v>
      </c>
      <c r="C702" s="38" t="str">
        <f t="shared" si="18"/>
        <v>4891074</v>
      </c>
      <c r="D702" s="39">
        <v>45155</v>
      </c>
      <c r="E702" s="39">
        <v>45168</v>
      </c>
      <c r="F702" s="40">
        <f>WEEKNUM(Таблица2[[#This Row],[начало промо]])</f>
        <v>33</v>
      </c>
      <c r="G702" s="40">
        <f>WEEKNUM(Таблица2[[#This Row],[конец промо]])</f>
        <v>35</v>
      </c>
    </row>
    <row r="703" spans="1:7" ht="12" customHeight="1" x14ac:dyDescent="0.2">
      <c r="A703" s="38">
        <v>1081</v>
      </c>
      <c r="B703" s="72">
        <v>1074</v>
      </c>
      <c r="C703" s="38" t="str">
        <f t="shared" si="18"/>
        <v>10811074</v>
      </c>
      <c r="D703" s="39">
        <v>45169</v>
      </c>
      <c r="E703" s="39">
        <v>45182</v>
      </c>
      <c r="F703" s="40">
        <f>WEEKNUM(Таблица2[[#This Row],[начало промо]])</f>
        <v>35</v>
      </c>
      <c r="G703" s="40">
        <f>WEEKNUM(Таблица2[[#This Row],[конец промо]])</f>
        <v>37</v>
      </c>
    </row>
    <row r="704" spans="1:7" ht="12" customHeight="1" x14ac:dyDescent="0.2">
      <c r="A704" s="38">
        <v>1082</v>
      </c>
      <c r="B704" s="72">
        <v>1074</v>
      </c>
      <c r="C704" s="38" t="str">
        <f t="shared" si="18"/>
        <v>10821074</v>
      </c>
      <c r="D704" s="39">
        <v>45169</v>
      </c>
      <c r="E704" s="39">
        <v>45182</v>
      </c>
      <c r="F704" s="40">
        <f>WEEKNUM(Таблица2[[#This Row],[начало промо]])</f>
        <v>35</v>
      </c>
      <c r="G704" s="40">
        <f>WEEKNUM(Таблица2[[#This Row],[конец промо]])</f>
        <v>37</v>
      </c>
    </row>
    <row r="705" spans="1:7" ht="12" customHeight="1" x14ac:dyDescent="0.2">
      <c r="A705" s="38">
        <v>1083</v>
      </c>
      <c r="B705" s="72">
        <v>1074</v>
      </c>
      <c r="C705" s="38" t="str">
        <f t="shared" si="18"/>
        <v>10831074</v>
      </c>
      <c r="D705" s="39">
        <v>45169</v>
      </c>
      <c r="E705" s="39">
        <v>45182</v>
      </c>
      <c r="F705" s="40">
        <f>WEEKNUM(Таблица2[[#This Row],[начало промо]])</f>
        <v>35</v>
      </c>
      <c r="G705" s="40">
        <f>WEEKNUM(Таблица2[[#This Row],[конец промо]])</f>
        <v>37</v>
      </c>
    </row>
    <row r="706" spans="1:7" ht="12" customHeight="1" x14ac:dyDescent="0.2">
      <c r="A706" s="38">
        <v>2227</v>
      </c>
      <c r="B706" s="72">
        <v>1074</v>
      </c>
      <c r="C706" s="38" t="str">
        <f t="shared" si="18"/>
        <v>22271074</v>
      </c>
      <c r="D706" s="39">
        <v>45169</v>
      </c>
      <c r="E706" s="39">
        <v>45182</v>
      </c>
      <c r="F706" s="40">
        <f>WEEKNUM(Таблица2[[#This Row],[начало промо]])</f>
        <v>35</v>
      </c>
      <c r="G706" s="40">
        <f>WEEKNUM(Таблица2[[#This Row],[конец промо]])</f>
        <v>37</v>
      </c>
    </row>
    <row r="707" spans="1:7" ht="12" customHeight="1" x14ac:dyDescent="0.2">
      <c r="A707" s="38">
        <v>1200</v>
      </c>
      <c r="B707" s="72">
        <v>1074</v>
      </c>
      <c r="C707" s="38" t="str">
        <f t="shared" si="18"/>
        <v>12001074</v>
      </c>
      <c r="D707" s="39">
        <v>45169</v>
      </c>
      <c r="E707" s="39">
        <v>45182</v>
      </c>
      <c r="F707" s="40">
        <f>WEEKNUM(Таблица2[[#This Row],[начало промо]])</f>
        <v>35</v>
      </c>
      <c r="G707" s="40">
        <f>WEEKNUM(Таблица2[[#This Row],[конец промо]])</f>
        <v>37</v>
      </c>
    </row>
    <row r="708" spans="1:7" ht="12" customHeight="1" x14ac:dyDescent="0.2">
      <c r="A708" s="38">
        <v>1210</v>
      </c>
      <c r="B708" s="72">
        <v>1074</v>
      </c>
      <c r="C708" s="38" t="str">
        <f t="shared" ref="C708:C739" si="19">CONCATENATE(A708,B708)</f>
        <v>12101074</v>
      </c>
      <c r="D708" s="39">
        <v>45169</v>
      </c>
      <c r="E708" s="39">
        <v>45182</v>
      </c>
      <c r="F708" s="40">
        <f>WEEKNUM(Таблица2[[#This Row],[начало промо]])</f>
        <v>35</v>
      </c>
      <c r="G708" s="40">
        <f>WEEKNUM(Таблица2[[#This Row],[конец промо]])</f>
        <v>37</v>
      </c>
    </row>
    <row r="709" spans="1:7" ht="12" customHeight="1" x14ac:dyDescent="0.2">
      <c r="A709" s="38">
        <v>1300</v>
      </c>
      <c r="B709" s="72">
        <v>1074</v>
      </c>
      <c r="C709" s="38" t="str">
        <f t="shared" si="19"/>
        <v>13001074</v>
      </c>
      <c r="D709" s="39">
        <v>45169</v>
      </c>
      <c r="E709" s="39">
        <v>45182</v>
      </c>
      <c r="F709" s="40">
        <f>WEEKNUM(Таблица2[[#This Row],[начало промо]])</f>
        <v>35</v>
      </c>
      <c r="G709" s="40">
        <f>WEEKNUM(Таблица2[[#This Row],[конец промо]])</f>
        <v>37</v>
      </c>
    </row>
    <row r="710" spans="1:7" ht="12" customHeight="1" x14ac:dyDescent="0.2">
      <c r="A710" s="38">
        <v>1308</v>
      </c>
      <c r="B710" s="72">
        <v>1074</v>
      </c>
      <c r="C710" s="38" t="str">
        <f t="shared" si="19"/>
        <v>13081074</v>
      </c>
      <c r="D710" s="39">
        <v>45169</v>
      </c>
      <c r="E710" s="39">
        <v>45182</v>
      </c>
      <c r="F710" s="40">
        <f>WEEKNUM(Таблица2[[#This Row],[начало промо]])</f>
        <v>35</v>
      </c>
      <c r="G710" s="40">
        <f>WEEKNUM(Таблица2[[#This Row],[конец промо]])</f>
        <v>37</v>
      </c>
    </row>
    <row r="711" spans="1:7" ht="12" customHeight="1" x14ac:dyDescent="0.2">
      <c r="A711" s="38">
        <v>1208</v>
      </c>
      <c r="B711" s="72">
        <v>1074</v>
      </c>
      <c r="C711" s="38" t="str">
        <f t="shared" si="19"/>
        <v>12081074</v>
      </c>
      <c r="D711" s="39">
        <v>45169</v>
      </c>
      <c r="E711" s="39">
        <v>45182</v>
      </c>
      <c r="F711" s="40">
        <f>WEEKNUM(Таблица2[[#This Row],[начало промо]])</f>
        <v>35</v>
      </c>
      <c r="G711" s="40">
        <f>WEEKNUM(Таблица2[[#This Row],[конец промо]])</f>
        <v>37</v>
      </c>
    </row>
    <row r="712" spans="1:7" ht="12" customHeight="1" x14ac:dyDescent="0.2">
      <c r="A712" s="38">
        <v>2227</v>
      </c>
      <c r="B712" s="72">
        <v>1074</v>
      </c>
      <c r="C712" s="38" t="str">
        <f t="shared" si="19"/>
        <v>22271074</v>
      </c>
      <c r="D712" s="39">
        <v>45153</v>
      </c>
      <c r="E712" s="39">
        <v>45161</v>
      </c>
      <c r="F712" s="40">
        <f>WEEKNUM(Таблица2[[#This Row],[начало промо]])</f>
        <v>33</v>
      </c>
      <c r="G712" s="40">
        <f>WEEKNUM(Таблица2[[#This Row],[конец промо]])</f>
        <v>34</v>
      </c>
    </row>
    <row r="713" spans="1:7" ht="12" customHeight="1" x14ac:dyDescent="0.2">
      <c r="A713" s="38">
        <v>2216</v>
      </c>
      <c r="B713" s="72">
        <v>1074</v>
      </c>
      <c r="C713" s="38" t="str">
        <f t="shared" si="19"/>
        <v>22161074</v>
      </c>
      <c r="D713" s="39">
        <v>45153</v>
      </c>
      <c r="E713" s="39">
        <v>45184</v>
      </c>
      <c r="F713" s="40">
        <f>WEEKNUM(Таблица2[[#This Row],[начало промо]])</f>
        <v>33</v>
      </c>
      <c r="G713" s="40">
        <f>WEEKNUM(Таблица2[[#This Row],[конец промо]])</f>
        <v>37</v>
      </c>
    </row>
    <row r="714" spans="1:7" ht="12" customHeight="1" x14ac:dyDescent="0.2">
      <c r="A714" s="38">
        <v>2228</v>
      </c>
      <c r="B714" s="72">
        <v>1074</v>
      </c>
      <c r="C714" s="38" t="str">
        <f t="shared" si="19"/>
        <v>22281074</v>
      </c>
      <c r="D714" s="39">
        <v>45185</v>
      </c>
      <c r="E714" s="39">
        <v>45199</v>
      </c>
      <c r="F714" s="40">
        <f>WEEKNUM(Таблица2[[#This Row],[начало промо]])</f>
        <v>37</v>
      </c>
      <c r="G714" s="40">
        <f>WEEKNUM(Таблица2[[#This Row],[конец промо]])</f>
        <v>39</v>
      </c>
    </row>
    <row r="715" spans="1:7" ht="12" customHeight="1" x14ac:dyDescent="0.2">
      <c r="A715" s="38">
        <v>1081</v>
      </c>
      <c r="B715" s="72">
        <v>1074</v>
      </c>
      <c r="C715" s="38" t="str">
        <f t="shared" si="19"/>
        <v>10811074</v>
      </c>
      <c r="D715" s="39">
        <v>45162</v>
      </c>
      <c r="E715" s="39">
        <v>45168</v>
      </c>
      <c r="F715" s="40">
        <f>WEEKNUM(Таблица2[[#This Row],[начало промо]])</f>
        <v>34</v>
      </c>
      <c r="G715" s="40">
        <f>WEEKNUM(Таблица2[[#This Row],[конец промо]])</f>
        <v>35</v>
      </c>
    </row>
    <row r="716" spans="1:7" ht="12" customHeight="1" x14ac:dyDescent="0.2">
      <c r="A716" s="38">
        <v>1082</v>
      </c>
      <c r="B716" s="72">
        <v>1074</v>
      </c>
      <c r="C716" s="38" t="str">
        <f t="shared" si="19"/>
        <v>10821074</v>
      </c>
      <c r="D716" s="39">
        <v>45162</v>
      </c>
      <c r="E716" s="39">
        <v>45168</v>
      </c>
      <c r="F716" s="40">
        <f>WEEKNUM(Таблица2[[#This Row],[начало промо]])</f>
        <v>34</v>
      </c>
      <c r="G716" s="40">
        <f>WEEKNUM(Таблица2[[#This Row],[конец промо]])</f>
        <v>35</v>
      </c>
    </row>
    <row r="717" spans="1:7" ht="12" customHeight="1" x14ac:dyDescent="0.2">
      <c r="A717" s="38">
        <v>1083</v>
      </c>
      <c r="B717" s="72">
        <v>1074</v>
      </c>
      <c r="C717" s="38" t="str">
        <f t="shared" si="19"/>
        <v>10831074</v>
      </c>
      <c r="D717" s="39">
        <v>45162</v>
      </c>
      <c r="E717" s="39">
        <v>45168</v>
      </c>
      <c r="F717" s="40">
        <f>WEEKNUM(Таблица2[[#This Row],[начало промо]])</f>
        <v>34</v>
      </c>
      <c r="G717" s="40">
        <f>WEEKNUM(Таблица2[[#This Row],[конец промо]])</f>
        <v>35</v>
      </c>
    </row>
    <row r="718" spans="1:7" ht="12" customHeight="1" x14ac:dyDescent="0.2">
      <c r="A718" s="38">
        <v>1562</v>
      </c>
      <c r="B718" s="72">
        <v>1074</v>
      </c>
      <c r="C718" s="38" t="str">
        <f t="shared" si="19"/>
        <v>15621074</v>
      </c>
      <c r="D718" s="39">
        <v>45197</v>
      </c>
      <c r="E718" s="39">
        <v>45210</v>
      </c>
      <c r="F718" s="40">
        <f>WEEKNUM(Таблица2[[#This Row],[начало промо]])</f>
        <v>39</v>
      </c>
      <c r="G718" s="40">
        <f>WEEKNUM(Таблица2[[#This Row],[конец промо]])</f>
        <v>41</v>
      </c>
    </row>
    <row r="719" spans="1:7" ht="12" customHeight="1" x14ac:dyDescent="0.2">
      <c r="A719" s="38">
        <v>2292</v>
      </c>
      <c r="B719" s="72">
        <v>1074</v>
      </c>
      <c r="C719" s="38" t="str">
        <f t="shared" si="19"/>
        <v>22921074</v>
      </c>
      <c r="D719" s="39">
        <v>45197</v>
      </c>
      <c r="E719" s="39">
        <v>45210</v>
      </c>
      <c r="F719" s="40">
        <f>WEEKNUM(Таблица2[[#This Row],[начало промо]])</f>
        <v>39</v>
      </c>
      <c r="G719" s="40">
        <f>WEEKNUM(Таблица2[[#This Row],[конец промо]])</f>
        <v>41</v>
      </c>
    </row>
    <row r="720" spans="1:7" ht="12" customHeight="1" x14ac:dyDescent="0.2">
      <c r="A720" s="38">
        <v>2293</v>
      </c>
      <c r="B720" s="72">
        <v>1074</v>
      </c>
      <c r="C720" s="38" t="str">
        <f t="shared" si="19"/>
        <v>22931074</v>
      </c>
      <c r="D720" s="39">
        <v>45183</v>
      </c>
      <c r="E720" s="39">
        <v>45196</v>
      </c>
      <c r="F720" s="40">
        <f>WEEKNUM(Таблица2[[#This Row],[начало промо]])</f>
        <v>37</v>
      </c>
      <c r="G720" s="40">
        <f>WEEKNUM(Таблица2[[#This Row],[конец промо]])</f>
        <v>39</v>
      </c>
    </row>
    <row r="721" spans="1:7" ht="12" customHeight="1" x14ac:dyDescent="0.2">
      <c r="A721" s="38">
        <v>649</v>
      </c>
      <c r="B721" s="72">
        <v>1074</v>
      </c>
      <c r="C721" s="38" t="str">
        <f t="shared" si="19"/>
        <v>6491074</v>
      </c>
      <c r="D721" s="39">
        <v>45183</v>
      </c>
      <c r="E721" s="39">
        <v>45196</v>
      </c>
      <c r="F721" s="40">
        <f>WEEKNUM(Таблица2[[#This Row],[начало промо]])</f>
        <v>37</v>
      </c>
      <c r="G721" s="40">
        <f>WEEKNUM(Таблица2[[#This Row],[конец промо]])</f>
        <v>39</v>
      </c>
    </row>
    <row r="722" spans="1:7" ht="12" customHeight="1" x14ac:dyDescent="0.2">
      <c r="A722" s="38">
        <v>2456</v>
      </c>
      <c r="B722" s="72">
        <v>1074</v>
      </c>
      <c r="C722" s="38" t="str">
        <f t="shared" si="19"/>
        <v>24561074</v>
      </c>
      <c r="D722" s="39">
        <v>45169</v>
      </c>
      <c r="E722" s="39">
        <v>45182</v>
      </c>
      <c r="F722" s="40">
        <f>WEEKNUM(Таблица2[[#This Row],[начало промо]])</f>
        <v>35</v>
      </c>
      <c r="G722" s="40">
        <f>WEEKNUM(Таблица2[[#This Row],[конец промо]])</f>
        <v>37</v>
      </c>
    </row>
    <row r="723" spans="1:7" ht="12" customHeight="1" x14ac:dyDescent="0.2">
      <c r="A723" s="38">
        <v>2457</v>
      </c>
      <c r="B723" s="72">
        <v>1074</v>
      </c>
      <c r="C723" s="38" t="str">
        <f t="shared" si="19"/>
        <v>24571074</v>
      </c>
      <c r="D723" s="39">
        <v>45169</v>
      </c>
      <c r="E723" s="39">
        <v>45182</v>
      </c>
      <c r="F723" s="40">
        <f>WEEKNUM(Таблица2[[#This Row],[начало промо]])</f>
        <v>35</v>
      </c>
      <c r="G723" s="40">
        <f>WEEKNUM(Таблица2[[#This Row],[конец промо]])</f>
        <v>37</v>
      </c>
    </row>
    <row r="724" spans="1:7" ht="12" customHeight="1" x14ac:dyDescent="0.2">
      <c r="A724" s="38">
        <v>1562</v>
      </c>
      <c r="B724" s="72">
        <v>1074</v>
      </c>
      <c r="C724" s="38" t="str">
        <f t="shared" si="19"/>
        <v>15621074</v>
      </c>
      <c r="D724" s="39">
        <v>45169</v>
      </c>
      <c r="E724" s="39">
        <v>45182</v>
      </c>
      <c r="F724" s="40">
        <f>WEEKNUM(Таблица2[[#This Row],[начало промо]])</f>
        <v>35</v>
      </c>
      <c r="G724" s="40">
        <f>WEEKNUM(Таблица2[[#This Row],[конец промо]])</f>
        <v>37</v>
      </c>
    </row>
    <row r="725" spans="1:7" ht="12" customHeight="1" x14ac:dyDescent="0.2">
      <c r="A725" s="38">
        <v>1556</v>
      </c>
      <c r="B725" s="72">
        <v>1074</v>
      </c>
      <c r="C725" s="38" t="str">
        <f t="shared" si="19"/>
        <v>15561074</v>
      </c>
      <c r="D725" s="39">
        <v>45169</v>
      </c>
      <c r="E725" s="39">
        <v>45182</v>
      </c>
      <c r="F725" s="40">
        <f>WEEKNUM(Таблица2[[#This Row],[начало промо]])</f>
        <v>35</v>
      </c>
      <c r="G725" s="40">
        <f>WEEKNUM(Таблица2[[#This Row],[конец промо]])</f>
        <v>37</v>
      </c>
    </row>
    <row r="726" spans="1:7" ht="12" customHeight="1" x14ac:dyDescent="0.2">
      <c r="A726" s="38">
        <v>1557</v>
      </c>
      <c r="B726" s="72">
        <v>1074</v>
      </c>
      <c r="C726" s="38" t="str">
        <f t="shared" si="19"/>
        <v>15571074</v>
      </c>
      <c r="D726" s="39">
        <v>45169</v>
      </c>
      <c r="E726" s="39">
        <v>45182</v>
      </c>
      <c r="F726" s="40">
        <f>WEEKNUM(Таблица2[[#This Row],[начало промо]])</f>
        <v>35</v>
      </c>
      <c r="G726" s="40">
        <f>WEEKNUM(Таблица2[[#This Row],[конец промо]])</f>
        <v>37</v>
      </c>
    </row>
    <row r="727" spans="1:7" ht="12" customHeight="1" x14ac:dyDescent="0.2">
      <c r="A727" s="38">
        <v>1558</v>
      </c>
      <c r="B727" s="72">
        <v>1074</v>
      </c>
      <c r="C727" s="38" t="str">
        <f t="shared" si="19"/>
        <v>15581074</v>
      </c>
      <c r="D727" s="39">
        <v>45169</v>
      </c>
      <c r="E727" s="39">
        <v>45182</v>
      </c>
      <c r="F727" s="40">
        <f>WEEKNUM(Таблица2[[#This Row],[начало промо]])</f>
        <v>35</v>
      </c>
      <c r="G727" s="40">
        <f>WEEKNUM(Таблица2[[#This Row],[конец промо]])</f>
        <v>37</v>
      </c>
    </row>
    <row r="728" spans="1:7" ht="12" customHeight="1" x14ac:dyDescent="0.2">
      <c r="A728" s="38">
        <v>156</v>
      </c>
      <c r="B728" s="72">
        <v>1074</v>
      </c>
      <c r="C728" s="38" t="str">
        <f t="shared" si="19"/>
        <v>1561074</v>
      </c>
      <c r="D728" s="39">
        <v>45169</v>
      </c>
      <c r="E728" s="39">
        <v>45182</v>
      </c>
      <c r="F728" s="40">
        <f>WEEKNUM(Таблица2[[#This Row],[начало промо]])</f>
        <v>35</v>
      </c>
      <c r="G728" s="40">
        <f>WEEKNUM(Таблица2[[#This Row],[конец промо]])</f>
        <v>37</v>
      </c>
    </row>
    <row r="729" spans="1:7" ht="12" customHeight="1" x14ac:dyDescent="0.2">
      <c r="A729" s="38">
        <v>159</v>
      </c>
      <c r="B729" s="72">
        <v>1074</v>
      </c>
      <c r="C729" s="38" t="str">
        <f t="shared" si="19"/>
        <v>1591074</v>
      </c>
      <c r="D729" s="39">
        <v>45169</v>
      </c>
      <c r="E729" s="39">
        <v>45182</v>
      </c>
      <c r="F729" s="40">
        <f>WEEKNUM(Таблица2[[#This Row],[начало промо]])</f>
        <v>35</v>
      </c>
      <c r="G729" s="40">
        <f>WEEKNUM(Таблица2[[#This Row],[конец промо]])</f>
        <v>37</v>
      </c>
    </row>
    <row r="730" spans="1:7" ht="12" customHeight="1" x14ac:dyDescent="0.2">
      <c r="A730" s="38">
        <v>1560</v>
      </c>
      <c r="B730" s="72">
        <v>1074</v>
      </c>
      <c r="C730" s="38" t="str">
        <f t="shared" si="19"/>
        <v>15601074</v>
      </c>
      <c r="D730" s="39">
        <v>45169</v>
      </c>
      <c r="E730" s="39">
        <v>45197</v>
      </c>
      <c r="F730" s="40">
        <f>WEEKNUM(Таблица2[[#This Row],[начало промо]])</f>
        <v>35</v>
      </c>
      <c r="G730" s="40">
        <f>WEEKNUM(Таблица2[[#This Row],[конец промо]])</f>
        <v>39</v>
      </c>
    </row>
    <row r="731" spans="1:7" ht="12" customHeight="1" x14ac:dyDescent="0.2">
      <c r="A731" s="38">
        <v>1561</v>
      </c>
      <c r="B731" s="72">
        <v>1074</v>
      </c>
      <c r="C731" s="38" t="str">
        <f t="shared" si="19"/>
        <v>15611074</v>
      </c>
      <c r="D731" s="39">
        <v>45169</v>
      </c>
      <c r="E731" s="39">
        <v>45197</v>
      </c>
      <c r="F731" s="40">
        <f>WEEKNUM(Таблица2[[#This Row],[начало промо]])</f>
        <v>35</v>
      </c>
      <c r="G731" s="40">
        <f>WEEKNUM(Таблица2[[#This Row],[конец промо]])</f>
        <v>39</v>
      </c>
    </row>
    <row r="732" spans="1:7" ht="12" customHeight="1" x14ac:dyDescent="0.2">
      <c r="A732" s="38">
        <v>1176</v>
      </c>
      <c r="B732" s="72">
        <v>1074</v>
      </c>
      <c r="C732" s="38" t="str">
        <f t="shared" si="19"/>
        <v>11761074</v>
      </c>
      <c r="D732" s="39">
        <v>45157</v>
      </c>
      <c r="E732" s="39">
        <v>45174</v>
      </c>
      <c r="F732" s="40">
        <f>WEEKNUM(Таблица2[[#This Row],[начало промо]])</f>
        <v>33</v>
      </c>
      <c r="G732" s="40">
        <f>WEEKNUM(Таблица2[[#This Row],[конец промо]])</f>
        <v>36</v>
      </c>
    </row>
    <row r="733" spans="1:7" ht="12" customHeight="1" x14ac:dyDescent="0.2">
      <c r="A733" s="38">
        <v>641</v>
      </c>
      <c r="B733" s="72">
        <v>1074</v>
      </c>
      <c r="C733" s="38" t="str">
        <f t="shared" si="19"/>
        <v>6411074</v>
      </c>
      <c r="D733" s="39">
        <v>45155</v>
      </c>
      <c r="E733" s="39">
        <v>45196</v>
      </c>
      <c r="F733" s="40">
        <f>WEEKNUM(Таблица2[[#This Row],[начало промо]])</f>
        <v>33</v>
      </c>
      <c r="G733" s="40">
        <f>WEEKNUM(Таблица2[[#This Row],[конец промо]])</f>
        <v>39</v>
      </c>
    </row>
    <row r="734" spans="1:7" ht="12" customHeight="1" x14ac:dyDescent="0.2">
      <c r="A734" s="38">
        <v>1200</v>
      </c>
      <c r="B734" s="72">
        <v>1074</v>
      </c>
      <c r="C734" s="38" t="str">
        <f t="shared" si="19"/>
        <v>12001074</v>
      </c>
      <c r="D734" s="39">
        <v>45163</v>
      </c>
      <c r="E734" s="39">
        <v>45165</v>
      </c>
      <c r="F734" s="40">
        <f>WEEKNUM(Таблица2[[#This Row],[начало промо]])</f>
        <v>34</v>
      </c>
      <c r="G734" s="40">
        <f>WEEKNUM(Таблица2[[#This Row],[конец промо]])</f>
        <v>35</v>
      </c>
    </row>
    <row r="735" spans="1:7" ht="12" customHeight="1" x14ac:dyDescent="0.2">
      <c r="A735" s="38">
        <v>1208</v>
      </c>
      <c r="B735" s="72">
        <v>1074</v>
      </c>
      <c r="C735" s="38" t="str">
        <f t="shared" si="19"/>
        <v>12081074</v>
      </c>
      <c r="D735" s="39">
        <v>45163</v>
      </c>
      <c r="E735" s="39">
        <v>45165</v>
      </c>
      <c r="F735" s="40">
        <f>WEEKNUM(Таблица2[[#This Row],[начало промо]])</f>
        <v>34</v>
      </c>
      <c r="G735" s="40">
        <f>WEEKNUM(Таблица2[[#This Row],[конец промо]])</f>
        <v>35</v>
      </c>
    </row>
    <row r="736" spans="1:7" ht="12" customHeight="1" x14ac:dyDescent="0.2">
      <c r="A736" s="38">
        <v>1210</v>
      </c>
      <c r="B736" s="72">
        <v>1074</v>
      </c>
      <c r="C736" s="38" t="str">
        <f t="shared" si="19"/>
        <v>12101074</v>
      </c>
      <c r="D736" s="39">
        <v>45163</v>
      </c>
      <c r="E736" s="39">
        <v>45165</v>
      </c>
      <c r="F736" s="40">
        <f>WEEKNUM(Таблица2[[#This Row],[начало промо]])</f>
        <v>34</v>
      </c>
      <c r="G736" s="40">
        <f>WEEKNUM(Таблица2[[#This Row],[конец промо]])</f>
        <v>35</v>
      </c>
    </row>
    <row r="737" spans="1:7" ht="12" customHeight="1" x14ac:dyDescent="0.2">
      <c r="A737" s="38">
        <v>1300</v>
      </c>
      <c r="B737" s="72">
        <v>1074</v>
      </c>
      <c r="C737" s="38" t="str">
        <f t="shared" si="19"/>
        <v>13001074</v>
      </c>
      <c r="D737" s="39">
        <v>45163</v>
      </c>
      <c r="E737" s="39">
        <v>45165</v>
      </c>
      <c r="F737" s="40">
        <f>WEEKNUM(Таблица2[[#This Row],[начало промо]])</f>
        <v>34</v>
      </c>
      <c r="G737" s="40">
        <f>WEEKNUM(Таблица2[[#This Row],[конец промо]])</f>
        <v>35</v>
      </c>
    </row>
    <row r="738" spans="1:7" ht="12" customHeight="1" x14ac:dyDescent="0.2">
      <c r="A738" s="38">
        <v>1308</v>
      </c>
      <c r="B738" s="72">
        <v>1074</v>
      </c>
      <c r="C738" s="38" t="str">
        <f t="shared" si="19"/>
        <v>13081074</v>
      </c>
      <c r="D738" s="39">
        <v>45163</v>
      </c>
      <c r="E738" s="39">
        <v>45165</v>
      </c>
      <c r="F738" s="40">
        <f>WEEKNUM(Таблица2[[#This Row],[начало промо]])</f>
        <v>34</v>
      </c>
      <c r="G738" s="40">
        <f>WEEKNUM(Таблица2[[#This Row],[конец промо]])</f>
        <v>35</v>
      </c>
    </row>
    <row r="739" spans="1:7" ht="12" customHeight="1" x14ac:dyDescent="0.2">
      <c r="A739" s="38">
        <v>2642</v>
      </c>
      <c r="B739" s="72">
        <v>1074</v>
      </c>
      <c r="C739" s="38" t="str">
        <f t="shared" si="19"/>
        <v>26421074</v>
      </c>
      <c r="D739" s="39">
        <v>45169</v>
      </c>
      <c r="E739" s="39">
        <v>45196</v>
      </c>
      <c r="F739" s="40">
        <f>WEEKNUM(Таблица2[[#This Row],[начало промо]])</f>
        <v>35</v>
      </c>
      <c r="G739" s="40">
        <f>WEEKNUM(Таблица2[[#This Row],[конец промо]])</f>
        <v>39</v>
      </c>
    </row>
    <row r="740" spans="1:7" ht="12" customHeight="1" x14ac:dyDescent="0.2">
      <c r="A740" s="38">
        <v>2649</v>
      </c>
      <c r="B740" s="72">
        <v>1074</v>
      </c>
      <c r="C740" s="38" t="str">
        <f t="shared" ref="C740:C770" si="20">CONCATENATE(A740,B740)</f>
        <v>26491074</v>
      </c>
      <c r="D740" s="39">
        <v>45170</v>
      </c>
      <c r="E740" s="39">
        <v>45182</v>
      </c>
      <c r="F740" s="40">
        <f>WEEKNUM(Таблица2[[#This Row],[начало промо]])</f>
        <v>35</v>
      </c>
      <c r="G740" s="40">
        <f>WEEKNUM(Таблица2[[#This Row],[конец промо]])</f>
        <v>37</v>
      </c>
    </row>
    <row r="741" spans="1:7" ht="12" customHeight="1" x14ac:dyDescent="0.2">
      <c r="A741" s="38">
        <v>2649</v>
      </c>
      <c r="B741" s="72">
        <v>1074</v>
      </c>
      <c r="C741" s="38" t="str">
        <f t="shared" si="20"/>
        <v>26491074</v>
      </c>
      <c r="D741" s="39">
        <v>45183</v>
      </c>
      <c r="E741" s="39">
        <v>45196</v>
      </c>
      <c r="F741" s="40">
        <f>WEEKNUM(Таблица2[[#This Row],[начало промо]])</f>
        <v>37</v>
      </c>
      <c r="G741" s="40">
        <f>WEEKNUM(Таблица2[[#This Row],[конец промо]])</f>
        <v>39</v>
      </c>
    </row>
    <row r="742" spans="1:7" ht="12" customHeight="1" x14ac:dyDescent="0.2">
      <c r="A742" s="38">
        <v>2293</v>
      </c>
      <c r="B742" s="72">
        <v>1074</v>
      </c>
      <c r="C742" s="38" t="str">
        <f t="shared" si="20"/>
        <v>22931074</v>
      </c>
      <c r="D742" s="39">
        <v>45183</v>
      </c>
      <c r="E742" s="39">
        <v>45196</v>
      </c>
      <c r="F742" s="40">
        <f>WEEKNUM(Таблица2[[#This Row],[начало промо]])</f>
        <v>37</v>
      </c>
      <c r="G742" s="40">
        <f>WEEKNUM(Таблица2[[#This Row],[конец промо]])</f>
        <v>39</v>
      </c>
    </row>
    <row r="743" spans="1:7" ht="12" customHeight="1" x14ac:dyDescent="0.2">
      <c r="A743" s="38">
        <v>1028</v>
      </c>
      <c r="B743" s="72">
        <v>1074</v>
      </c>
      <c r="C743" s="38" t="str">
        <f t="shared" si="20"/>
        <v>10281074</v>
      </c>
      <c r="D743" s="39">
        <v>45184</v>
      </c>
      <c r="E743" s="39">
        <v>45186</v>
      </c>
      <c r="F743" s="40">
        <f>WEEKNUM(Таблица2[[#This Row],[начало промо]])</f>
        <v>37</v>
      </c>
      <c r="G743" s="40">
        <f>WEEKNUM(Таблица2[[#This Row],[конец промо]])</f>
        <v>38</v>
      </c>
    </row>
    <row r="744" spans="1:7" ht="12" customHeight="1" x14ac:dyDescent="0.2">
      <c r="A744" s="38">
        <v>1081</v>
      </c>
      <c r="B744" s="72">
        <v>1074</v>
      </c>
      <c r="C744" s="38" t="str">
        <f t="shared" si="20"/>
        <v>10811074</v>
      </c>
      <c r="D744" s="39">
        <v>45183</v>
      </c>
      <c r="E744" s="39">
        <v>45199</v>
      </c>
      <c r="F744" s="40">
        <f>WEEKNUM(Таблица2[[#This Row],[начало промо]])</f>
        <v>37</v>
      </c>
      <c r="G744" s="40">
        <f>WEEKNUM(Таблица2[[#This Row],[конец промо]])</f>
        <v>39</v>
      </c>
    </row>
    <row r="745" spans="1:7" ht="12" customHeight="1" x14ac:dyDescent="0.2">
      <c r="A745" s="38">
        <v>1082</v>
      </c>
      <c r="B745" s="72">
        <v>1074</v>
      </c>
      <c r="C745" s="38" t="str">
        <f t="shared" si="20"/>
        <v>10821074</v>
      </c>
      <c r="D745" s="39">
        <v>45183</v>
      </c>
      <c r="E745" s="39">
        <v>45199</v>
      </c>
      <c r="F745" s="40">
        <f>WEEKNUM(Таблица2[[#This Row],[начало промо]])</f>
        <v>37</v>
      </c>
      <c r="G745" s="40">
        <f>WEEKNUM(Таблица2[[#This Row],[конец промо]])</f>
        <v>39</v>
      </c>
    </row>
    <row r="746" spans="1:7" ht="12" customHeight="1" x14ac:dyDescent="0.2">
      <c r="A746" s="38">
        <v>1083</v>
      </c>
      <c r="B746" s="72">
        <v>1074</v>
      </c>
      <c r="C746" s="38" t="str">
        <f t="shared" si="20"/>
        <v>10831074</v>
      </c>
      <c r="D746" s="39">
        <v>45183</v>
      </c>
      <c r="E746" s="39">
        <v>45199</v>
      </c>
      <c r="F746" s="40">
        <f>WEEKNUM(Таблица2[[#This Row],[начало промо]])</f>
        <v>37</v>
      </c>
      <c r="G746" s="40">
        <f>WEEKNUM(Таблица2[[#This Row],[конец промо]])</f>
        <v>39</v>
      </c>
    </row>
    <row r="747" spans="1:7" ht="12" customHeight="1" x14ac:dyDescent="0.2">
      <c r="A747" s="38">
        <v>2227</v>
      </c>
      <c r="B747" s="72">
        <v>1074</v>
      </c>
      <c r="C747" s="38" t="str">
        <f t="shared" si="20"/>
        <v>22271074</v>
      </c>
      <c r="D747" s="39">
        <v>45183</v>
      </c>
      <c r="E747" s="39">
        <v>45199</v>
      </c>
      <c r="F747" s="40">
        <f>WEEKNUM(Таблица2[[#This Row],[начало промо]])</f>
        <v>37</v>
      </c>
      <c r="G747" s="40">
        <f>WEEKNUM(Таблица2[[#This Row],[конец промо]])</f>
        <v>39</v>
      </c>
    </row>
    <row r="748" spans="1:7" ht="12" customHeight="1" x14ac:dyDescent="0.2">
      <c r="A748" s="38">
        <v>2216</v>
      </c>
      <c r="B748" s="72">
        <v>1074</v>
      </c>
      <c r="C748" s="38" t="str">
        <f t="shared" si="20"/>
        <v>22161074</v>
      </c>
      <c r="D748" s="39">
        <v>45185</v>
      </c>
      <c r="E748" s="39">
        <v>45199</v>
      </c>
      <c r="F748" s="40">
        <f>WEEKNUM(Таблица2[[#This Row],[начало промо]])</f>
        <v>37</v>
      </c>
      <c r="G748" s="40">
        <f>WEEKNUM(Таблица2[[#This Row],[конец промо]])</f>
        <v>39</v>
      </c>
    </row>
    <row r="749" spans="1:7" ht="12" customHeight="1" x14ac:dyDescent="0.2">
      <c r="A749" s="38">
        <v>2228</v>
      </c>
      <c r="B749" s="72">
        <v>1074</v>
      </c>
      <c r="C749" s="38" t="str">
        <f t="shared" si="20"/>
        <v>22281074</v>
      </c>
      <c r="D749" s="39">
        <v>45185</v>
      </c>
      <c r="E749" s="39">
        <v>45199</v>
      </c>
      <c r="F749" s="40">
        <f>WEEKNUM(Таблица2[[#This Row],[начало промо]])</f>
        <v>37</v>
      </c>
      <c r="G749" s="40">
        <f>WEEKNUM(Таблица2[[#This Row],[конец промо]])</f>
        <v>39</v>
      </c>
    </row>
    <row r="750" spans="1:7" ht="12" customHeight="1" x14ac:dyDescent="0.2">
      <c r="A750" s="38">
        <v>170</v>
      </c>
      <c r="B750" s="72">
        <v>1074</v>
      </c>
      <c r="C750" s="38" t="str">
        <f t="shared" si="20"/>
        <v>1701074</v>
      </c>
      <c r="D750" s="39">
        <v>45197</v>
      </c>
      <c r="E750" s="39">
        <v>45224</v>
      </c>
      <c r="F750" s="40">
        <f>WEEKNUM(Таблица2[[#This Row],[начало промо]])</f>
        <v>39</v>
      </c>
      <c r="G750" s="40">
        <f>WEEKNUM(Таблица2[[#This Row],[конец промо]])</f>
        <v>43</v>
      </c>
    </row>
    <row r="751" spans="1:7" ht="12" customHeight="1" x14ac:dyDescent="0.2">
      <c r="A751" s="38">
        <v>947</v>
      </c>
      <c r="B751" s="72">
        <v>1074</v>
      </c>
      <c r="C751" s="38" t="str">
        <f t="shared" si="20"/>
        <v>9471074</v>
      </c>
      <c r="D751" s="39">
        <v>45197</v>
      </c>
      <c r="E751" s="39">
        <v>45224</v>
      </c>
      <c r="F751" s="40">
        <f>WEEKNUM(Таблица2[[#This Row],[начало промо]])</f>
        <v>39</v>
      </c>
      <c r="G751" s="40">
        <f>WEEKNUM(Таблица2[[#This Row],[конец промо]])</f>
        <v>43</v>
      </c>
    </row>
    <row r="752" spans="1:7" ht="12" customHeight="1" x14ac:dyDescent="0.2">
      <c r="A752" s="38">
        <v>2210</v>
      </c>
      <c r="B752" s="72">
        <v>1074</v>
      </c>
      <c r="C752" s="38" t="str">
        <f t="shared" si="20"/>
        <v>22101074</v>
      </c>
      <c r="D752" s="39">
        <v>45197</v>
      </c>
      <c r="E752" s="39">
        <v>45224</v>
      </c>
      <c r="F752" s="40">
        <f>WEEKNUM(Таблица2[[#This Row],[начало промо]])</f>
        <v>39</v>
      </c>
      <c r="G752" s="40">
        <f>WEEKNUM(Таблица2[[#This Row],[конец промо]])</f>
        <v>43</v>
      </c>
    </row>
    <row r="753" spans="1:7" ht="12" customHeight="1" x14ac:dyDescent="0.2">
      <c r="A753" s="38">
        <v>1561</v>
      </c>
      <c r="B753" s="72">
        <v>1074</v>
      </c>
      <c r="C753" s="38" t="str">
        <f t="shared" si="20"/>
        <v>15611074</v>
      </c>
      <c r="D753" s="39">
        <v>45197</v>
      </c>
      <c r="E753" s="39">
        <v>45224</v>
      </c>
      <c r="F753" s="40">
        <f>WEEKNUM(Таблица2[[#This Row],[начало промо]])</f>
        <v>39</v>
      </c>
      <c r="G753" s="40">
        <f>WEEKNUM(Таблица2[[#This Row],[конец промо]])</f>
        <v>43</v>
      </c>
    </row>
    <row r="754" spans="1:7" ht="12" customHeight="1" x14ac:dyDescent="0.2">
      <c r="A754" s="38">
        <v>2641</v>
      </c>
      <c r="B754" s="72">
        <v>1074</v>
      </c>
      <c r="C754" s="38" t="str">
        <f t="shared" si="20"/>
        <v>26411074</v>
      </c>
      <c r="D754" s="39">
        <v>45197</v>
      </c>
      <c r="E754" s="39">
        <v>45224</v>
      </c>
      <c r="F754" s="40">
        <f>WEEKNUM(Таблица2[[#This Row],[начало промо]])</f>
        <v>39</v>
      </c>
      <c r="G754" s="40">
        <f>WEEKNUM(Таблица2[[#This Row],[конец промо]])</f>
        <v>43</v>
      </c>
    </row>
    <row r="755" spans="1:7" ht="12" customHeight="1" x14ac:dyDescent="0.2">
      <c r="A755" s="38">
        <v>2642</v>
      </c>
      <c r="B755" s="72">
        <v>1074</v>
      </c>
      <c r="C755" s="38" t="str">
        <f t="shared" si="20"/>
        <v>26421074</v>
      </c>
      <c r="D755" s="39">
        <v>45197</v>
      </c>
      <c r="E755" s="39">
        <v>45224</v>
      </c>
      <c r="F755" s="40">
        <f>WEEKNUM(Таблица2[[#This Row],[начало промо]])</f>
        <v>39</v>
      </c>
      <c r="G755" s="40">
        <f>WEEKNUM(Таблица2[[#This Row],[конец промо]])</f>
        <v>43</v>
      </c>
    </row>
    <row r="756" spans="1:7" ht="12" customHeight="1" x14ac:dyDescent="0.2">
      <c r="A756" s="38">
        <v>2649</v>
      </c>
      <c r="B756" s="72">
        <v>1074</v>
      </c>
      <c r="C756" s="38" t="str">
        <f t="shared" si="20"/>
        <v>26491074</v>
      </c>
      <c r="D756" s="39">
        <v>45197</v>
      </c>
      <c r="E756" s="39">
        <v>45224</v>
      </c>
      <c r="F756" s="40">
        <f>WEEKNUM(Таблица2[[#This Row],[начало промо]])</f>
        <v>39</v>
      </c>
      <c r="G756" s="40">
        <f>WEEKNUM(Таблица2[[#This Row],[конец промо]])</f>
        <v>43</v>
      </c>
    </row>
    <row r="757" spans="1:7" ht="12" customHeight="1" x14ac:dyDescent="0.2">
      <c r="A757" s="38">
        <v>1081</v>
      </c>
      <c r="B757" s="72">
        <v>1074</v>
      </c>
      <c r="C757" s="38" t="str">
        <f t="shared" si="20"/>
        <v>10811074</v>
      </c>
      <c r="D757" s="39">
        <v>45197</v>
      </c>
      <c r="E757" s="39">
        <v>45224</v>
      </c>
      <c r="F757" s="40">
        <f>WEEKNUM(Таблица2[[#This Row],[начало промо]])</f>
        <v>39</v>
      </c>
      <c r="G757" s="40">
        <f>WEEKNUM(Таблица2[[#This Row],[конец промо]])</f>
        <v>43</v>
      </c>
    </row>
    <row r="758" spans="1:7" ht="12" customHeight="1" x14ac:dyDescent="0.2">
      <c r="A758" s="38">
        <v>1082</v>
      </c>
      <c r="B758" s="72">
        <v>1074</v>
      </c>
      <c r="C758" s="38" t="str">
        <f t="shared" si="20"/>
        <v>10821074</v>
      </c>
      <c r="D758" s="39">
        <v>45197</v>
      </c>
      <c r="E758" s="39">
        <v>45224</v>
      </c>
      <c r="F758" s="40">
        <f>WEEKNUM(Таблица2[[#This Row],[начало промо]])</f>
        <v>39</v>
      </c>
      <c r="G758" s="40">
        <f>WEEKNUM(Таблица2[[#This Row],[конец промо]])</f>
        <v>43</v>
      </c>
    </row>
    <row r="759" spans="1:7" ht="12" customHeight="1" x14ac:dyDescent="0.2">
      <c r="A759" s="38">
        <v>1083</v>
      </c>
      <c r="B759" s="72">
        <v>1074</v>
      </c>
      <c r="C759" s="38" t="str">
        <f t="shared" si="20"/>
        <v>10831074</v>
      </c>
      <c r="D759" s="39">
        <v>45197</v>
      </c>
      <c r="E759" s="39">
        <v>45224</v>
      </c>
      <c r="F759" s="40">
        <f>WEEKNUM(Таблица2[[#This Row],[начало промо]])</f>
        <v>39</v>
      </c>
      <c r="G759" s="40">
        <f>WEEKNUM(Таблица2[[#This Row],[конец промо]])</f>
        <v>43</v>
      </c>
    </row>
    <row r="760" spans="1:7" ht="12" customHeight="1" x14ac:dyDescent="0.2">
      <c r="A760" s="38">
        <v>1645</v>
      </c>
      <c r="B760" s="72">
        <v>1074</v>
      </c>
      <c r="C760" s="38" t="str">
        <f t="shared" si="20"/>
        <v>16451074</v>
      </c>
      <c r="D760" s="39">
        <v>45190</v>
      </c>
      <c r="E760" s="39">
        <v>45210</v>
      </c>
      <c r="F760" s="40">
        <f>WEEKNUM(Таблица2[[#This Row],[начало промо]])</f>
        <v>38</v>
      </c>
      <c r="G760" s="40">
        <f>WEEKNUM(Таблица2[[#This Row],[конец промо]])</f>
        <v>41</v>
      </c>
    </row>
    <row r="761" spans="1:7" ht="12" customHeight="1" x14ac:dyDescent="0.2">
      <c r="A761" s="38">
        <v>1646</v>
      </c>
      <c r="B761" s="72">
        <v>1074</v>
      </c>
      <c r="C761" s="38" t="str">
        <f t="shared" si="20"/>
        <v>16461074</v>
      </c>
      <c r="D761" s="39">
        <v>45183</v>
      </c>
      <c r="E761" s="39">
        <v>45210</v>
      </c>
      <c r="F761" s="40">
        <f>WEEKNUM(Таблица2[[#This Row],[начало промо]])</f>
        <v>37</v>
      </c>
      <c r="G761" s="40">
        <f>WEEKNUM(Таблица2[[#This Row],[конец промо]])</f>
        <v>41</v>
      </c>
    </row>
    <row r="762" spans="1:7" ht="12" customHeight="1" x14ac:dyDescent="0.2">
      <c r="A762" s="38">
        <v>1647</v>
      </c>
      <c r="B762" s="72">
        <v>1074</v>
      </c>
      <c r="C762" s="38" t="str">
        <f t="shared" si="20"/>
        <v>16471074</v>
      </c>
      <c r="D762" s="39">
        <v>45183</v>
      </c>
      <c r="E762" s="39">
        <v>45210</v>
      </c>
      <c r="F762" s="40">
        <f>WEEKNUM(Таблица2[[#This Row],[начало промо]])</f>
        <v>37</v>
      </c>
      <c r="G762" s="40">
        <f>WEEKNUM(Таблица2[[#This Row],[конец промо]])</f>
        <v>41</v>
      </c>
    </row>
    <row r="763" spans="1:7" ht="12" customHeight="1" x14ac:dyDescent="0.2">
      <c r="A763" s="38">
        <v>948</v>
      </c>
      <c r="B763" s="72">
        <v>1074</v>
      </c>
      <c r="C763" s="38" t="str">
        <f t="shared" si="20"/>
        <v>9481074</v>
      </c>
      <c r="D763" s="39">
        <v>45197</v>
      </c>
      <c r="E763" s="39">
        <v>45224</v>
      </c>
      <c r="F763" s="40">
        <f>WEEKNUM(Таблица2[[#This Row],[начало промо]])</f>
        <v>39</v>
      </c>
      <c r="G763" s="40">
        <f>WEEKNUM(Таблица2[[#This Row],[конец промо]])</f>
        <v>43</v>
      </c>
    </row>
    <row r="764" spans="1:7" ht="12" customHeight="1" x14ac:dyDescent="0.2">
      <c r="A764" s="38">
        <v>2936</v>
      </c>
      <c r="B764" s="72">
        <v>1074</v>
      </c>
      <c r="C764" s="38" t="str">
        <f t="shared" si="20"/>
        <v>29361074</v>
      </c>
      <c r="D764" s="39">
        <v>45170</v>
      </c>
      <c r="E764" s="39">
        <v>45197</v>
      </c>
      <c r="F764" s="40">
        <f>WEEKNUM(Таблица2[[#This Row],[начало промо]])</f>
        <v>35</v>
      </c>
      <c r="G764" s="40">
        <f>WEEKNUM(Таблица2[[#This Row],[конец промо]])</f>
        <v>39</v>
      </c>
    </row>
    <row r="765" spans="1:7" ht="12" customHeight="1" x14ac:dyDescent="0.2">
      <c r="A765" s="38">
        <v>2641</v>
      </c>
      <c r="B765" s="72">
        <v>1074</v>
      </c>
      <c r="C765" s="38" t="str">
        <f t="shared" si="20"/>
        <v>26411074</v>
      </c>
      <c r="D765" s="39">
        <v>45197</v>
      </c>
      <c r="E765" s="39">
        <v>45210</v>
      </c>
      <c r="F765" s="40">
        <f>WEEKNUM(Таблица2[[#This Row],[начало промо]])</f>
        <v>39</v>
      </c>
      <c r="G765" s="40">
        <f>WEEKNUM(Таблица2[[#This Row],[конец промо]])</f>
        <v>41</v>
      </c>
    </row>
    <row r="766" spans="1:7" ht="12" customHeight="1" x14ac:dyDescent="0.2">
      <c r="A766" s="38">
        <v>2642</v>
      </c>
      <c r="B766" s="72">
        <v>1074</v>
      </c>
      <c r="C766" s="38" t="str">
        <f t="shared" si="20"/>
        <v>26421074</v>
      </c>
      <c r="D766" s="39">
        <v>45197</v>
      </c>
      <c r="E766" s="39">
        <v>45210</v>
      </c>
      <c r="F766" s="40">
        <f>WEEKNUM(Таблица2[[#This Row],[начало промо]])</f>
        <v>39</v>
      </c>
      <c r="G766" s="40">
        <f>WEEKNUM(Таблица2[[#This Row],[конец промо]])</f>
        <v>41</v>
      </c>
    </row>
    <row r="767" spans="1:7" ht="12" customHeight="1" x14ac:dyDescent="0.2">
      <c r="A767" s="38">
        <v>2649</v>
      </c>
      <c r="B767" s="72">
        <v>1074</v>
      </c>
      <c r="C767" s="38" t="str">
        <f t="shared" si="20"/>
        <v>26491074</v>
      </c>
      <c r="D767" s="39">
        <v>45197</v>
      </c>
      <c r="E767" s="39">
        <v>45210</v>
      </c>
      <c r="F767" s="40">
        <f>WEEKNUM(Таблица2[[#This Row],[начало промо]])</f>
        <v>39</v>
      </c>
      <c r="G767" s="40">
        <f>WEEKNUM(Таблица2[[#This Row],[конец промо]])</f>
        <v>41</v>
      </c>
    </row>
    <row r="768" spans="1:7" ht="12" customHeight="1" x14ac:dyDescent="0.2">
      <c r="A768" s="38">
        <v>2216</v>
      </c>
      <c r="B768" s="72">
        <v>1074</v>
      </c>
      <c r="C768" s="38" t="str">
        <f t="shared" si="20"/>
        <v>22161074</v>
      </c>
      <c r="D768" s="39">
        <v>45191</v>
      </c>
      <c r="E768" s="39">
        <v>45224</v>
      </c>
      <c r="F768" s="40">
        <f>WEEKNUM(Таблица2[[#This Row],[начало промо]])</f>
        <v>38</v>
      </c>
      <c r="G768" s="40">
        <f>WEEKNUM(Таблица2[[#This Row],[конец промо]])</f>
        <v>43</v>
      </c>
    </row>
    <row r="769" spans="1:7" ht="12" customHeight="1" x14ac:dyDescent="0.2">
      <c r="A769" s="38">
        <v>2227</v>
      </c>
      <c r="B769" s="72">
        <v>1074</v>
      </c>
      <c r="C769" s="38" t="str">
        <f t="shared" si="20"/>
        <v>22271074</v>
      </c>
      <c r="D769" s="39">
        <v>45191</v>
      </c>
      <c r="E769" s="39">
        <v>45224</v>
      </c>
      <c r="F769" s="40">
        <f>WEEKNUM(Таблица2[[#This Row],[начало промо]])</f>
        <v>38</v>
      </c>
      <c r="G769" s="40">
        <f>WEEKNUM(Таблица2[[#This Row],[конец промо]])</f>
        <v>43</v>
      </c>
    </row>
    <row r="770" spans="1:7" ht="12" customHeight="1" x14ac:dyDescent="0.2">
      <c r="A770" s="46">
        <v>2228</v>
      </c>
      <c r="B770" s="73">
        <v>1074</v>
      </c>
      <c r="C770" s="46" t="str">
        <f t="shared" si="20"/>
        <v>22281074</v>
      </c>
      <c r="D770" s="47">
        <v>45191</v>
      </c>
      <c r="E770" s="47">
        <v>45224</v>
      </c>
      <c r="F770" s="40">
        <f>WEEKNUM(Таблица2[[#This Row],[начало промо]])</f>
        <v>38</v>
      </c>
      <c r="G770" s="40">
        <f>WEEKNUM(Таблица2[[#This Row],[конец промо]])</f>
        <v>43</v>
      </c>
    </row>
    <row r="771" spans="1:7" ht="12" customHeight="1" x14ac:dyDescent="0.2">
      <c r="A771" s="38">
        <v>489</v>
      </c>
      <c r="B771" s="72">
        <v>3595</v>
      </c>
      <c r="C771" s="38" t="str">
        <f t="shared" ref="C771:C802" si="21">CONCATENATE(A771,B771)</f>
        <v>4893595</v>
      </c>
      <c r="D771" s="39">
        <v>45113</v>
      </c>
      <c r="E771" s="39">
        <v>45140</v>
      </c>
      <c r="F771" s="40">
        <f>WEEKNUM(Таблица2[[#This Row],[начало промо]])</f>
        <v>27</v>
      </c>
      <c r="G771" s="40">
        <f>WEEKNUM(Таблица2[[#This Row],[конец промо]])</f>
        <v>31</v>
      </c>
    </row>
    <row r="772" spans="1:7" ht="12" customHeight="1" x14ac:dyDescent="0.2">
      <c r="A772" s="38">
        <v>1651</v>
      </c>
      <c r="B772" s="72">
        <v>3595</v>
      </c>
      <c r="C772" s="38" t="str">
        <f t="shared" si="21"/>
        <v>16513595</v>
      </c>
      <c r="D772" s="39">
        <v>45113</v>
      </c>
      <c r="E772" s="39">
        <v>45140</v>
      </c>
      <c r="F772" s="40">
        <f>WEEKNUM(Таблица2[[#This Row],[начало промо]])</f>
        <v>27</v>
      </c>
      <c r="G772" s="40">
        <f>WEEKNUM(Таблица2[[#This Row],[конец промо]])</f>
        <v>31</v>
      </c>
    </row>
    <row r="773" spans="1:7" ht="12" customHeight="1" x14ac:dyDescent="0.2">
      <c r="A773" s="38">
        <v>1654</v>
      </c>
      <c r="B773" s="72">
        <v>3595</v>
      </c>
      <c r="C773" s="38" t="str">
        <f t="shared" si="21"/>
        <v>16543595</v>
      </c>
      <c r="D773" s="39">
        <v>45113</v>
      </c>
      <c r="E773" s="39">
        <v>45140</v>
      </c>
      <c r="F773" s="40">
        <f>WEEKNUM(Таблица2[[#This Row],[начало промо]])</f>
        <v>27</v>
      </c>
      <c r="G773" s="40">
        <f>WEEKNUM(Таблица2[[#This Row],[конец промо]])</f>
        <v>31</v>
      </c>
    </row>
    <row r="774" spans="1:7" ht="12" customHeight="1" x14ac:dyDescent="0.2">
      <c r="A774" s="38">
        <v>1653</v>
      </c>
      <c r="B774" s="72">
        <v>3595</v>
      </c>
      <c r="C774" s="38" t="str">
        <f t="shared" si="21"/>
        <v>16533595</v>
      </c>
      <c r="D774" s="39">
        <v>45113</v>
      </c>
      <c r="E774" s="39">
        <v>45140</v>
      </c>
      <c r="F774" s="40">
        <f>WEEKNUM(Таблица2[[#This Row],[начало промо]])</f>
        <v>27</v>
      </c>
      <c r="G774" s="40">
        <f>WEEKNUM(Таблица2[[#This Row],[конец промо]])</f>
        <v>31</v>
      </c>
    </row>
    <row r="775" spans="1:7" ht="12" customHeight="1" x14ac:dyDescent="0.2">
      <c r="A775" s="38">
        <v>1656</v>
      </c>
      <c r="B775" s="72">
        <v>3595</v>
      </c>
      <c r="C775" s="38" t="str">
        <f t="shared" si="21"/>
        <v>16563595</v>
      </c>
      <c r="D775" s="39">
        <v>45113</v>
      </c>
      <c r="E775" s="39">
        <v>45140</v>
      </c>
      <c r="F775" s="40">
        <f>WEEKNUM(Таблица2[[#This Row],[начало промо]])</f>
        <v>27</v>
      </c>
      <c r="G775" s="40">
        <f>WEEKNUM(Таблица2[[#This Row],[конец промо]])</f>
        <v>31</v>
      </c>
    </row>
    <row r="776" spans="1:7" ht="12" customHeight="1" x14ac:dyDescent="0.2">
      <c r="A776" s="38">
        <v>1192</v>
      </c>
      <c r="B776" s="72">
        <v>3595</v>
      </c>
      <c r="C776" s="38" t="str">
        <f t="shared" si="21"/>
        <v>11923595</v>
      </c>
      <c r="D776" s="39">
        <v>45113</v>
      </c>
      <c r="E776" s="39">
        <v>45140</v>
      </c>
      <c r="F776" s="40">
        <f>WEEKNUM(Таблица2[[#This Row],[начало промо]])</f>
        <v>27</v>
      </c>
      <c r="G776" s="40">
        <f>WEEKNUM(Таблица2[[#This Row],[конец промо]])</f>
        <v>31</v>
      </c>
    </row>
    <row r="777" spans="1:7" ht="12" customHeight="1" x14ac:dyDescent="0.2">
      <c r="A777" s="38">
        <v>2228</v>
      </c>
      <c r="B777" s="72">
        <v>3595</v>
      </c>
      <c r="C777" s="38" t="str">
        <f t="shared" si="21"/>
        <v>22283595</v>
      </c>
      <c r="D777" s="39">
        <v>45110</v>
      </c>
      <c r="E777" s="39">
        <v>45116</v>
      </c>
      <c r="F777" s="40">
        <f>WEEKNUM(Таблица2[[#This Row],[начало промо]])</f>
        <v>27</v>
      </c>
      <c r="G777" s="40">
        <f>WEEKNUM(Таблица2[[#This Row],[конец промо]])</f>
        <v>28</v>
      </c>
    </row>
    <row r="778" spans="1:7" ht="12" customHeight="1" x14ac:dyDescent="0.2">
      <c r="A778" s="38">
        <v>1550</v>
      </c>
      <c r="B778" s="72">
        <v>3595</v>
      </c>
      <c r="C778" s="38" t="str">
        <f t="shared" si="21"/>
        <v>15503595</v>
      </c>
      <c r="D778" s="39">
        <v>45110</v>
      </c>
      <c r="E778" s="39">
        <v>45116</v>
      </c>
      <c r="F778" s="40">
        <f>WEEKNUM(Таблица2[[#This Row],[начало промо]])</f>
        <v>27</v>
      </c>
      <c r="G778" s="40">
        <f>WEEKNUM(Таблица2[[#This Row],[конец промо]])</f>
        <v>28</v>
      </c>
    </row>
    <row r="779" spans="1:7" ht="12" customHeight="1" x14ac:dyDescent="0.2">
      <c r="A779" s="38">
        <v>1551</v>
      </c>
      <c r="B779" s="72">
        <v>3595</v>
      </c>
      <c r="C779" s="38" t="str">
        <f t="shared" si="21"/>
        <v>15513595</v>
      </c>
      <c r="D779" s="39">
        <v>45110</v>
      </c>
      <c r="E779" s="39">
        <v>45116</v>
      </c>
      <c r="F779" s="40">
        <f>WEEKNUM(Таблица2[[#This Row],[начало промо]])</f>
        <v>27</v>
      </c>
      <c r="G779" s="40">
        <f>WEEKNUM(Таблица2[[#This Row],[конец промо]])</f>
        <v>28</v>
      </c>
    </row>
    <row r="780" spans="1:7" ht="12" customHeight="1" x14ac:dyDescent="0.2">
      <c r="A780" s="38">
        <v>1548</v>
      </c>
      <c r="B780" s="72">
        <v>3595</v>
      </c>
      <c r="C780" s="38" t="str">
        <f t="shared" si="21"/>
        <v>15483595</v>
      </c>
      <c r="D780" s="39">
        <v>45110</v>
      </c>
      <c r="E780" s="39">
        <v>45116</v>
      </c>
      <c r="F780" s="40">
        <f>WEEKNUM(Таблица2[[#This Row],[начало промо]])</f>
        <v>27</v>
      </c>
      <c r="G780" s="40">
        <f>WEEKNUM(Таблица2[[#This Row],[конец промо]])</f>
        <v>28</v>
      </c>
    </row>
    <row r="781" spans="1:7" ht="12" customHeight="1" x14ac:dyDescent="0.2">
      <c r="A781" s="38">
        <v>1549</v>
      </c>
      <c r="B781" s="72">
        <v>3595</v>
      </c>
      <c r="C781" s="38" t="str">
        <f t="shared" si="21"/>
        <v>15493595</v>
      </c>
      <c r="D781" s="39">
        <v>45110</v>
      </c>
      <c r="E781" s="39">
        <v>45116</v>
      </c>
      <c r="F781" s="40">
        <f>WEEKNUM(Таблица2[[#This Row],[начало промо]])</f>
        <v>27</v>
      </c>
      <c r="G781" s="40">
        <f>WEEKNUM(Таблица2[[#This Row],[конец промо]])</f>
        <v>28</v>
      </c>
    </row>
    <row r="782" spans="1:7" ht="12" customHeight="1" x14ac:dyDescent="0.2">
      <c r="A782" s="38">
        <v>2227</v>
      </c>
      <c r="B782" s="72">
        <v>3595</v>
      </c>
      <c r="C782" s="38" t="str">
        <f t="shared" si="21"/>
        <v>22273595</v>
      </c>
      <c r="D782" s="39">
        <v>45117</v>
      </c>
      <c r="E782" s="39">
        <v>45124</v>
      </c>
      <c r="F782" s="40">
        <f>WEEKNUM(Таблица2[[#This Row],[начало промо]])</f>
        <v>28</v>
      </c>
      <c r="G782" s="40">
        <f>WEEKNUM(Таблица2[[#This Row],[конец промо]])</f>
        <v>29</v>
      </c>
    </row>
    <row r="783" spans="1:7" ht="12" customHeight="1" x14ac:dyDescent="0.2">
      <c r="A783" s="38">
        <v>1082</v>
      </c>
      <c r="B783" s="72">
        <v>3595</v>
      </c>
      <c r="C783" s="38" t="str">
        <f t="shared" si="21"/>
        <v>10823595</v>
      </c>
      <c r="D783" s="39">
        <v>45117</v>
      </c>
      <c r="E783" s="39">
        <v>45124</v>
      </c>
      <c r="F783" s="40">
        <f>WEEKNUM(Таблица2[[#This Row],[начало промо]])</f>
        <v>28</v>
      </c>
      <c r="G783" s="40">
        <f>WEEKNUM(Таблица2[[#This Row],[конец промо]])</f>
        <v>29</v>
      </c>
    </row>
    <row r="784" spans="1:7" ht="12" customHeight="1" x14ac:dyDescent="0.2">
      <c r="A784" s="38">
        <v>2936</v>
      </c>
      <c r="B784" s="72">
        <v>3595</v>
      </c>
      <c r="C784" s="38" t="str">
        <f t="shared" si="21"/>
        <v>29363595</v>
      </c>
      <c r="D784" s="39">
        <v>45117</v>
      </c>
      <c r="E784" s="39">
        <v>45124</v>
      </c>
      <c r="F784" s="40">
        <f>WEEKNUM(Таблица2[[#This Row],[начало промо]])</f>
        <v>28</v>
      </c>
      <c r="G784" s="40">
        <f>WEEKNUM(Таблица2[[#This Row],[конец промо]])</f>
        <v>29</v>
      </c>
    </row>
    <row r="785" spans="1:7" ht="12" customHeight="1" x14ac:dyDescent="0.2">
      <c r="A785" s="38">
        <v>488</v>
      </c>
      <c r="B785" s="72">
        <v>3595</v>
      </c>
      <c r="C785" s="38" t="str">
        <f t="shared" si="21"/>
        <v>4883595</v>
      </c>
      <c r="D785" s="39">
        <v>45139</v>
      </c>
      <c r="E785" s="39">
        <v>45152</v>
      </c>
      <c r="F785" s="40">
        <f>WEEKNUM(Таблица2[[#This Row],[начало промо]])</f>
        <v>31</v>
      </c>
      <c r="G785" s="40">
        <f>WEEKNUM(Таблица2[[#This Row],[конец промо]])</f>
        <v>33</v>
      </c>
    </row>
    <row r="786" spans="1:7" ht="12" customHeight="1" x14ac:dyDescent="0.2">
      <c r="A786" s="38">
        <v>1192</v>
      </c>
      <c r="B786" s="72">
        <v>3595</v>
      </c>
      <c r="C786" s="38" t="str">
        <f t="shared" si="21"/>
        <v>11923595</v>
      </c>
      <c r="D786" s="39">
        <v>45139</v>
      </c>
      <c r="E786" s="39">
        <v>45152</v>
      </c>
      <c r="F786" s="40">
        <f>WEEKNUM(Таблица2[[#This Row],[начало промо]])</f>
        <v>31</v>
      </c>
      <c r="G786" s="40">
        <f>WEEKNUM(Таблица2[[#This Row],[конец промо]])</f>
        <v>33</v>
      </c>
    </row>
    <row r="787" spans="1:7" ht="12" customHeight="1" x14ac:dyDescent="0.2">
      <c r="A787" s="38">
        <v>1562</v>
      </c>
      <c r="B787" s="72">
        <v>3595</v>
      </c>
      <c r="C787" s="38" t="str">
        <f t="shared" si="21"/>
        <v>15623595</v>
      </c>
      <c r="D787" s="39">
        <v>45139</v>
      </c>
      <c r="E787" s="39">
        <v>45152</v>
      </c>
      <c r="F787" s="40">
        <f>WEEKNUM(Таблица2[[#This Row],[начало промо]])</f>
        <v>31</v>
      </c>
      <c r="G787" s="40">
        <f>WEEKNUM(Таблица2[[#This Row],[конец промо]])</f>
        <v>33</v>
      </c>
    </row>
    <row r="788" spans="1:7" ht="12" customHeight="1" x14ac:dyDescent="0.2">
      <c r="A788" s="38">
        <v>2936</v>
      </c>
      <c r="B788" s="72">
        <v>3595</v>
      </c>
      <c r="C788" s="38" t="str">
        <f t="shared" si="21"/>
        <v>29363595</v>
      </c>
      <c r="D788" s="39">
        <v>45139</v>
      </c>
      <c r="E788" s="39">
        <v>45152</v>
      </c>
      <c r="F788" s="40">
        <f>WEEKNUM(Таблица2[[#This Row],[начало промо]])</f>
        <v>31</v>
      </c>
      <c r="G788" s="40">
        <f>WEEKNUM(Таблица2[[#This Row],[конец промо]])</f>
        <v>33</v>
      </c>
    </row>
    <row r="789" spans="1:7" ht="12" customHeight="1" x14ac:dyDescent="0.2">
      <c r="A789" s="38">
        <v>2228</v>
      </c>
      <c r="B789" s="72">
        <v>3595</v>
      </c>
      <c r="C789" s="38" t="str">
        <f t="shared" si="21"/>
        <v>22283595</v>
      </c>
      <c r="D789" s="39">
        <v>45139</v>
      </c>
      <c r="E789" s="39">
        <v>45152</v>
      </c>
      <c r="F789" s="40">
        <f>WEEKNUM(Таблица2[[#This Row],[начало промо]])</f>
        <v>31</v>
      </c>
      <c r="G789" s="40">
        <f>WEEKNUM(Таблица2[[#This Row],[конец промо]])</f>
        <v>33</v>
      </c>
    </row>
    <row r="790" spans="1:7" ht="12" customHeight="1" x14ac:dyDescent="0.2">
      <c r="A790" s="38">
        <v>1083</v>
      </c>
      <c r="B790" s="72">
        <v>3595</v>
      </c>
      <c r="C790" s="38" t="str">
        <f t="shared" si="21"/>
        <v>10833595</v>
      </c>
      <c r="D790" s="39">
        <v>45139</v>
      </c>
      <c r="E790" s="39">
        <v>45152</v>
      </c>
      <c r="F790" s="40">
        <f>WEEKNUM(Таблица2[[#This Row],[начало промо]])</f>
        <v>31</v>
      </c>
      <c r="G790" s="40">
        <f>WEEKNUM(Таблица2[[#This Row],[конец промо]])</f>
        <v>33</v>
      </c>
    </row>
    <row r="791" spans="1:7" ht="12" customHeight="1" x14ac:dyDescent="0.2">
      <c r="A791" s="38">
        <v>1134</v>
      </c>
      <c r="B791" s="72">
        <v>3595</v>
      </c>
      <c r="C791" s="38" t="str">
        <f t="shared" si="21"/>
        <v>11343595</v>
      </c>
      <c r="D791" s="39">
        <v>45139</v>
      </c>
      <c r="E791" s="39">
        <v>45152</v>
      </c>
      <c r="F791" s="40">
        <f>WEEKNUM(Таблица2[[#This Row],[начало промо]])</f>
        <v>31</v>
      </c>
      <c r="G791" s="40">
        <f>WEEKNUM(Таблица2[[#This Row],[конец промо]])</f>
        <v>33</v>
      </c>
    </row>
    <row r="792" spans="1:7" ht="12" customHeight="1" x14ac:dyDescent="0.2">
      <c r="A792" s="38">
        <v>2955</v>
      </c>
      <c r="B792" s="72">
        <v>3595</v>
      </c>
      <c r="C792" s="38" t="str">
        <f t="shared" si="21"/>
        <v>29553595</v>
      </c>
      <c r="D792" s="39">
        <v>45124</v>
      </c>
      <c r="E792" s="39">
        <v>45131</v>
      </c>
      <c r="F792" s="40">
        <f>WEEKNUM(Таблица2[[#This Row],[начало промо]])</f>
        <v>29</v>
      </c>
      <c r="G792" s="40">
        <f>WEEKNUM(Таблица2[[#This Row],[конец промо]])</f>
        <v>30</v>
      </c>
    </row>
    <row r="793" spans="1:7" ht="12" customHeight="1" x14ac:dyDescent="0.2">
      <c r="A793" s="38">
        <v>1083</v>
      </c>
      <c r="B793" s="72">
        <v>3595</v>
      </c>
      <c r="C793" s="38" t="str">
        <f t="shared" si="21"/>
        <v>10833595</v>
      </c>
      <c r="D793" s="39">
        <v>45124</v>
      </c>
      <c r="E793" s="39">
        <v>45131</v>
      </c>
      <c r="F793" s="40">
        <f>WEEKNUM(Таблица2[[#This Row],[начало промо]])</f>
        <v>29</v>
      </c>
      <c r="G793" s="40">
        <f>WEEKNUM(Таблица2[[#This Row],[конец промо]])</f>
        <v>30</v>
      </c>
    </row>
    <row r="794" spans="1:7" ht="12" customHeight="1" x14ac:dyDescent="0.2">
      <c r="A794" s="38">
        <v>2937</v>
      </c>
      <c r="B794" s="72">
        <v>3595</v>
      </c>
      <c r="C794" s="38" t="str">
        <f t="shared" si="21"/>
        <v>29373595</v>
      </c>
      <c r="D794" s="39">
        <v>45124</v>
      </c>
      <c r="E794" s="39">
        <v>45131</v>
      </c>
      <c r="F794" s="40">
        <f>WEEKNUM(Таблица2[[#This Row],[начало промо]])</f>
        <v>29</v>
      </c>
      <c r="G794" s="40">
        <f>WEEKNUM(Таблица2[[#This Row],[конец промо]])</f>
        <v>30</v>
      </c>
    </row>
    <row r="795" spans="1:7" ht="12" customHeight="1" x14ac:dyDescent="0.2">
      <c r="A795" s="38">
        <v>1191</v>
      </c>
      <c r="B795" s="72">
        <v>3595</v>
      </c>
      <c r="C795" s="38" t="str">
        <f t="shared" si="21"/>
        <v>11913595</v>
      </c>
      <c r="D795" s="39">
        <v>45153</v>
      </c>
      <c r="E795" s="39">
        <v>45166</v>
      </c>
      <c r="F795" s="40">
        <f>WEEKNUM(Таблица2[[#This Row],[начало промо]])</f>
        <v>33</v>
      </c>
      <c r="G795" s="40">
        <f>WEEKNUM(Таблица2[[#This Row],[конец промо]])</f>
        <v>35</v>
      </c>
    </row>
    <row r="796" spans="1:7" ht="12" customHeight="1" x14ac:dyDescent="0.2">
      <c r="A796" s="38">
        <v>2935</v>
      </c>
      <c r="B796" s="72">
        <v>3595</v>
      </c>
      <c r="C796" s="38" t="str">
        <f t="shared" si="21"/>
        <v>29353595</v>
      </c>
      <c r="D796" s="39">
        <v>45153</v>
      </c>
      <c r="E796" s="39">
        <v>45166</v>
      </c>
      <c r="F796" s="40">
        <f>WEEKNUM(Таблица2[[#This Row],[начало промо]])</f>
        <v>33</v>
      </c>
      <c r="G796" s="40">
        <f>WEEKNUM(Таблица2[[#This Row],[конец промо]])</f>
        <v>35</v>
      </c>
    </row>
    <row r="797" spans="1:7" ht="12" customHeight="1" x14ac:dyDescent="0.2">
      <c r="A797" s="38">
        <v>2202</v>
      </c>
      <c r="B797" s="72">
        <v>3595</v>
      </c>
      <c r="C797" s="38" t="str">
        <f t="shared" si="21"/>
        <v>22023595</v>
      </c>
      <c r="D797" s="39">
        <v>45153</v>
      </c>
      <c r="E797" s="39">
        <v>45166</v>
      </c>
      <c r="F797" s="40">
        <f>WEEKNUM(Таблица2[[#This Row],[начало промо]])</f>
        <v>33</v>
      </c>
      <c r="G797" s="40">
        <f>WEEKNUM(Таблица2[[#This Row],[конец промо]])</f>
        <v>35</v>
      </c>
    </row>
    <row r="798" spans="1:7" ht="12" customHeight="1" x14ac:dyDescent="0.2">
      <c r="A798" s="38">
        <v>2937</v>
      </c>
      <c r="B798" s="72">
        <v>3595</v>
      </c>
      <c r="C798" s="38" t="str">
        <f t="shared" si="21"/>
        <v>29373595</v>
      </c>
      <c r="D798" s="39">
        <v>45153</v>
      </c>
      <c r="E798" s="39">
        <v>45166</v>
      </c>
      <c r="F798" s="40">
        <f>WEEKNUM(Таблица2[[#This Row],[начало промо]])</f>
        <v>33</v>
      </c>
      <c r="G798" s="40">
        <f>WEEKNUM(Таблица2[[#This Row],[конец промо]])</f>
        <v>35</v>
      </c>
    </row>
    <row r="799" spans="1:7" ht="12" customHeight="1" x14ac:dyDescent="0.2">
      <c r="A799" s="38">
        <v>2216</v>
      </c>
      <c r="B799" s="72">
        <v>3595</v>
      </c>
      <c r="C799" s="38" t="str">
        <f t="shared" si="21"/>
        <v>22163595</v>
      </c>
      <c r="D799" s="39">
        <v>45153</v>
      </c>
      <c r="E799" s="39">
        <v>45166</v>
      </c>
      <c r="F799" s="40">
        <f>WEEKNUM(Таблица2[[#This Row],[начало промо]])</f>
        <v>33</v>
      </c>
      <c r="G799" s="40">
        <f>WEEKNUM(Таблица2[[#This Row],[конец промо]])</f>
        <v>35</v>
      </c>
    </row>
    <row r="800" spans="1:7" ht="12" customHeight="1" x14ac:dyDescent="0.2">
      <c r="A800" s="38">
        <v>2292</v>
      </c>
      <c r="B800" s="72">
        <v>3595</v>
      </c>
      <c r="C800" s="38" t="str">
        <f t="shared" si="21"/>
        <v>22923595</v>
      </c>
      <c r="D800" s="39">
        <v>45153</v>
      </c>
      <c r="E800" s="39">
        <v>45166</v>
      </c>
      <c r="F800" s="40">
        <f>WEEKNUM(Таблица2[[#This Row],[начало промо]])</f>
        <v>33</v>
      </c>
      <c r="G800" s="40">
        <f>WEEKNUM(Таблица2[[#This Row],[конец промо]])</f>
        <v>35</v>
      </c>
    </row>
    <row r="801" spans="1:7" ht="12" customHeight="1" x14ac:dyDescent="0.2">
      <c r="A801" s="38">
        <v>1082</v>
      </c>
      <c r="B801" s="72">
        <v>3595</v>
      </c>
      <c r="C801" s="38" t="str">
        <f t="shared" si="21"/>
        <v>10823595</v>
      </c>
      <c r="D801" s="39">
        <v>45153</v>
      </c>
      <c r="E801" s="39">
        <v>45166</v>
      </c>
      <c r="F801" s="40">
        <f>WEEKNUM(Таблица2[[#This Row],[начало промо]])</f>
        <v>33</v>
      </c>
      <c r="G801" s="40">
        <f>WEEKNUM(Таблица2[[#This Row],[конец промо]])</f>
        <v>35</v>
      </c>
    </row>
    <row r="802" spans="1:7" ht="12" customHeight="1" x14ac:dyDescent="0.2">
      <c r="A802" s="38">
        <v>641</v>
      </c>
      <c r="B802" s="72">
        <v>3595</v>
      </c>
      <c r="C802" s="38" t="str">
        <f t="shared" si="21"/>
        <v>6413595</v>
      </c>
      <c r="D802" s="39">
        <v>45153</v>
      </c>
      <c r="E802" s="39">
        <v>45166</v>
      </c>
      <c r="F802" s="40">
        <f>WEEKNUM(Таблица2[[#This Row],[начало промо]])</f>
        <v>33</v>
      </c>
      <c r="G802" s="40">
        <f>WEEKNUM(Таблица2[[#This Row],[конец промо]])</f>
        <v>35</v>
      </c>
    </row>
    <row r="803" spans="1:7" ht="12" customHeight="1" x14ac:dyDescent="0.2">
      <c r="A803" s="38">
        <v>1176</v>
      </c>
      <c r="B803" s="72">
        <v>3595</v>
      </c>
      <c r="C803" s="38" t="str">
        <f t="shared" ref="C803:C834" si="22">CONCATENATE(A803,B803)</f>
        <v>11763595</v>
      </c>
      <c r="D803" s="39">
        <v>45153</v>
      </c>
      <c r="E803" s="39">
        <v>45166</v>
      </c>
      <c r="F803" s="40">
        <f>WEEKNUM(Таблица2[[#This Row],[начало промо]])</f>
        <v>33</v>
      </c>
      <c r="G803" s="40">
        <f>WEEKNUM(Таблица2[[#This Row],[конец промо]])</f>
        <v>35</v>
      </c>
    </row>
    <row r="804" spans="1:7" ht="12" customHeight="1" x14ac:dyDescent="0.2">
      <c r="A804" s="38">
        <v>489</v>
      </c>
      <c r="B804" s="72">
        <v>3595</v>
      </c>
      <c r="C804" s="38" t="str">
        <f t="shared" si="22"/>
        <v>4893595</v>
      </c>
      <c r="D804" s="39">
        <v>45153</v>
      </c>
      <c r="E804" s="39">
        <v>45166</v>
      </c>
      <c r="F804" s="40">
        <f>WEEKNUM(Таблица2[[#This Row],[начало промо]])</f>
        <v>33</v>
      </c>
      <c r="G804" s="40">
        <f>WEEKNUM(Таблица2[[#This Row],[конец промо]])</f>
        <v>35</v>
      </c>
    </row>
    <row r="805" spans="1:7" ht="12" customHeight="1" x14ac:dyDescent="0.2">
      <c r="A805" s="38">
        <v>1562</v>
      </c>
      <c r="B805" s="72">
        <v>3595</v>
      </c>
      <c r="C805" s="38" t="str">
        <f t="shared" si="22"/>
        <v>15623595</v>
      </c>
      <c r="D805" s="39">
        <v>45109</v>
      </c>
      <c r="E805" s="39">
        <v>45138</v>
      </c>
      <c r="F805" s="40">
        <f>WEEKNUM(Таблица2[[#This Row],[начало промо]])</f>
        <v>27</v>
      </c>
      <c r="G805" s="40">
        <f>WEEKNUM(Таблица2[[#This Row],[конец промо]])</f>
        <v>31</v>
      </c>
    </row>
    <row r="806" spans="1:7" ht="12" customHeight="1" x14ac:dyDescent="0.2">
      <c r="A806" s="38">
        <v>488</v>
      </c>
      <c r="B806" s="72">
        <v>3595</v>
      </c>
      <c r="C806" s="38" t="str">
        <f t="shared" si="22"/>
        <v>4883595</v>
      </c>
      <c r="D806" s="39">
        <v>45124</v>
      </c>
      <c r="E806" s="39">
        <v>45137</v>
      </c>
      <c r="F806" s="40">
        <f>WEEKNUM(Таблица2[[#This Row],[начало промо]])</f>
        <v>29</v>
      </c>
      <c r="G806" s="40">
        <f>WEEKNUM(Таблица2[[#This Row],[конец промо]])</f>
        <v>31</v>
      </c>
    </row>
    <row r="807" spans="1:7" ht="12" customHeight="1" x14ac:dyDescent="0.2">
      <c r="A807" s="38">
        <v>2233</v>
      </c>
      <c r="B807" s="72">
        <v>3595</v>
      </c>
      <c r="C807" s="38" t="str">
        <f t="shared" si="22"/>
        <v>22333595</v>
      </c>
      <c r="D807" s="39">
        <v>45124</v>
      </c>
      <c r="E807" s="39">
        <v>45137</v>
      </c>
      <c r="F807" s="40">
        <f>WEEKNUM(Таблица2[[#This Row],[начало промо]])</f>
        <v>29</v>
      </c>
      <c r="G807" s="40">
        <f>WEEKNUM(Таблица2[[#This Row],[конец промо]])</f>
        <v>31</v>
      </c>
    </row>
    <row r="808" spans="1:7" ht="12" customHeight="1" x14ac:dyDescent="0.2">
      <c r="A808" s="38">
        <v>2234</v>
      </c>
      <c r="B808" s="72">
        <v>3595</v>
      </c>
      <c r="C808" s="38" t="str">
        <f t="shared" si="22"/>
        <v>22343595</v>
      </c>
      <c r="D808" s="39">
        <v>45124</v>
      </c>
      <c r="E808" s="39">
        <v>45137</v>
      </c>
      <c r="F808" s="40">
        <f>WEEKNUM(Таблица2[[#This Row],[начало промо]])</f>
        <v>29</v>
      </c>
      <c r="G808" s="40">
        <f>WEEKNUM(Таблица2[[#This Row],[конец промо]])</f>
        <v>31</v>
      </c>
    </row>
    <row r="809" spans="1:7" ht="12" customHeight="1" x14ac:dyDescent="0.2">
      <c r="A809" s="38">
        <v>950</v>
      </c>
      <c r="B809" s="72">
        <v>3595</v>
      </c>
      <c r="C809" s="38" t="str">
        <f t="shared" si="22"/>
        <v>9503595</v>
      </c>
      <c r="D809" s="39">
        <v>45117</v>
      </c>
      <c r="E809" s="39">
        <v>45130</v>
      </c>
      <c r="F809" s="40">
        <f>WEEKNUM(Таблица2[[#This Row],[начало промо]])</f>
        <v>28</v>
      </c>
      <c r="G809" s="40">
        <f>WEEKNUM(Таблица2[[#This Row],[конец промо]])</f>
        <v>30</v>
      </c>
    </row>
    <row r="810" spans="1:7" ht="12" customHeight="1" x14ac:dyDescent="0.2">
      <c r="A810" s="38">
        <v>955</v>
      </c>
      <c r="B810" s="72">
        <v>3595</v>
      </c>
      <c r="C810" s="38" t="str">
        <f t="shared" si="22"/>
        <v>9553595</v>
      </c>
      <c r="D810" s="39">
        <v>45117</v>
      </c>
      <c r="E810" s="39">
        <v>45130</v>
      </c>
      <c r="F810" s="40">
        <f>WEEKNUM(Таблица2[[#This Row],[начало промо]])</f>
        <v>28</v>
      </c>
      <c r="G810" s="40">
        <f>WEEKNUM(Таблица2[[#This Row],[конец промо]])</f>
        <v>30</v>
      </c>
    </row>
    <row r="811" spans="1:7" ht="12" customHeight="1" x14ac:dyDescent="0.2">
      <c r="A811" s="38">
        <v>960</v>
      </c>
      <c r="B811" s="72">
        <v>3595</v>
      </c>
      <c r="C811" s="38" t="str">
        <f t="shared" si="22"/>
        <v>9603595</v>
      </c>
      <c r="D811" s="39">
        <v>45117</v>
      </c>
      <c r="E811" s="39">
        <v>45130</v>
      </c>
      <c r="F811" s="40">
        <f>WEEKNUM(Таблица2[[#This Row],[начало промо]])</f>
        <v>28</v>
      </c>
      <c r="G811" s="40">
        <f>WEEKNUM(Таблица2[[#This Row],[конец промо]])</f>
        <v>30</v>
      </c>
    </row>
    <row r="812" spans="1:7" ht="12" customHeight="1" x14ac:dyDescent="0.2">
      <c r="A812" s="38">
        <v>1134</v>
      </c>
      <c r="B812" s="72">
        <v>3595</v>
      </c>
      <c r="C812" s="38" t="str">
        <f t="shared" si="22"/>
        <v>11343595</v>
      </c>
      <c r="D812" s="39">
        <v>45117</v>
      </c>
      <c r="E812" s="39">
        <v>45130</v>
      </c>
      <c r="F812" s="40">
        <f>WEEKNUM(Таблица2[[#This Row],[начало промо]])</f>
        <v>28</v>
      </c>
      <c r="G812" s="40">
        <f>WEEKNUM(Таблица2[[#This Row],[конец промо]])</f>
        <v>30</v>
      </c>
    </row>
    <row r="813" spans="1:7" ht="12" customHeight="1" x14ac:dyDescent="0.2">
      <c r="A813" s="38">
        <v>1191</v>
      </c>
      <c r="B813" s="72">
        <v>3595</v>
      </c>
      <c r="C813" s="38" t="str">
        <f t="shared" si="22"/>
        <v>11913595</v>
      </c>
      <c r="D813" s="39">
        <v>45139</v>
      </c>
      <c r="E813" s="39">
        <v>45168</v>
      </c>
      <c r="F813" s="40">
        <f>WEEKNUM(Таблица2[[#This Row],[начало промо]])</f>
        <v>31</v>
      </c>
      <c r="G813" s="40">
        <f>WEEKNUM(Таблица2[[#This Row],[конец промо]])</f>
        <v>35</v>
      </c>
    </row>
    <row r="814" spans="1:7" ht="12" customHeight="1" x14ac:dyDescent="0.2">
      <c r="A814" s="38">
        <v>2292</v>
      </c>
      <c r="B814" s="72">
        <v>3595</v>
      </c>
      <c r="C814" s="38" t="str">
        <f t="shared" si="22"/>
        <v>22923595</v>
      </c>
      <c r="D814" s="39">
        <v>45139</v>
      </c>
      <c r="E814" s="39">
        <v>45168</v>
      </c>
      <c r="F814" s="40">
        <f>WEEKNUM(Таблица2[[#This Row],[начало промо]])</f>
        <v>31</v>
      </c>
      <c r="G814" s="40">
        <f>WEEKNUM(Таблица2[[#This Row],[конец промо]])</f>
        <v>35</v>
      </c>
    </row>
    <row r="815" spans="1:7" ht="12" customHeight="1" x14ac:dyDescent="0.2">
      <c r="A815" s="38">
        <v>950</v>
      </c>
      <c r="B815" s="72">
        <v>3595</v>
      </c>
      <c r="C815" s="38" t="str">
        <f t="shared" si="22"/>
        <v>9503595</v>
      </c>
      <c r="D815" s="39">
        <v>45139</v>
      </c>
      <c r="E815" s="39">
        <v>45168</v>
      </c>
      <c r="F815" s="40">
        <f>WEEKNUM(Таблица2[[#This Row],[начало промо]])</f>
        <v>31</v>
      </c>
      <c r="G815" s="40">
        <f>WEEKNUM(Таблица2[[#This Row],[конец промо]])</f>
        <v>35</v>
      </c>
    </row>
    <row r="816" spans="1:7" ht="12" customHeight="1" x14ac:dyDescent="0.2">
      <c r="A816" s="38">
        <v>960</v>
      </c>
      <c r="B816" s="72">
        <v>3595</v>
      </c>
      <c r="C816" s="38" t="str">
        <f t="shared" si="22"/>
        <v>9603595</v>
      </c>
      <c r="D816" s="39">
        <v>45139</v>
      </c>
      <c r="E816" s="39">
        <v>45168</v>
      </c>
      <c r="F816" s="40">
        <f>WEEKNUM(Таблица2[[#This Row],[начало промо]])</f>
        <v>31</v>
      </c>
      <c r="G816" s="40">
        <f>WEEKNUM(Таблица2[[#This Row],[конец промо]])</f>
        <v>35</v>
      </c>
    </row>
    <row r="817" spans="1:7" ht="12" customHeight="1" x14ac:dyDescent="0.2">
      <c r="A817" s="38">
        <v>955</v>
      </c>
      <c r="B817" s="72">
        <v>3595</v>
      </c>
      <c r="C817" s="38" t="str">
        <f t="shared" si="22"/>
        <v>9553595</v>
      </c>
      <c r="D817" s="39">
        <v>45139</v>
      </c>
      <c r="E817" s="39">
        <v>45168</v>
      </c>
      <c r="F817" s="40">
        <f>WEEKNUM(Таблица2[[#This Row],[начало промо]])</f>
        <v>31</v>
      </c>
      <c r="G817" s="40">
        <f>WEEKNUM(Таблица2[[#This Row],[конец промо]])</f>
        <v>35</v>
      </c>
    </row>
    <row r="818" spans="1:7" ht="12" customHeight="1" x14ac:dyDescent="0.2">
      <c r="A818" s="38">
        <v>2935</v>
      </c>
      <c r="B818" s="72">
        <v>3595</v>
      </c>
      <c r="C818" s="38" t="str">
        <f t="shared" si="22"/>
        <v>29353595</v>
      </c>
      <c r="D818" s="39">
        <v>45131</v>
      </c>
      <c r="E818" s="39">
        <v>45138</v>
      </c>
      <c r="F818" s="40">
        <f>WEEKNUM(Таблица2[[#This Row],[начало промо]])</f>
        <v>30</v>
      </c>
      <c r="G818" s="40">
        <f>WEEKNUM(Таблица2[[#This Row],[конец промо]])</f>
        <v>31</v>
      </c>
    </row>
    <row r="819" spans="1:7" ht="12" customHeight="1" x14ac:dyDescent="0.2">
      <c r="A819" s="38">
        <v>1561</v>
      </c>
      <c r="B819" s="72">
        <v>3595</v>
      </c>
      <c r="C819" s="38" t="str">
        <f t="shared" si="22"/>
        <v>15613595</v>
      </c>
      <c r="D819" s="39">
        <v>45131</v>
      </c>
      <c r="E819" s="39">
        <v>45138</v>
      </c>
      <c r="F819" s="40">
        <f>WEEKNUM(Таблица2[[#This Row],[начало промо]])</f>
        <v>30</v>
      </c>
      <c r="G819" s="40">
        <f>WEEKNUM(Таблица2[[#This Row],[конец промо]])</f>
        <v>31</v>
      </c>
    </row>
    <row r="820" spans="1:7" ht="12" customHeight="1" x14ac:dyDescent="0.2">
      <c r="A820" s="38">
        <v>2216</v>
      </c>
      <c r="B820" s="72">
        <v>3595</v>
      </c>
      <c r="C820" s="38" t="str">
        <f t="shared" si="22"/>
        <v>22163595</v>
      </c>
      <c r="D820" s="39">
        <v>45131</v>
      </c>
      <c r="E820" s="39">
        <v>45138</v>
      </c>
      <c r="F820" s="40">
        <f>WEEKNUM(Таблица2[[#This Row],[начало промо]])</f>
        <v>30</v>
      </c>
      <c r="G820" s="40">
        <f>WEEKNUM(Таблица2[[#This Row],[конец промо]])</f>
        <v>31</v>
      </c>
    </row>
    <row r="821" spans="1:7" ht="12" customHeight="1" x14ac:dyDescent="0.2">
      <c r="A821" s="38">
        <v>156</v>
      </c>
      <c r="B821" s="72">
        <v>3595</v>
      </c>
      <c r="C821" s="38" t="str">
        <f t="shared" si="22"/>
        <v>1563595</v>
      </c>
      <c r="D821" s="39">
        <v>45131</v>
      </c>
      <c r="E821" s="39">
        <v>45138</v>
      </c>
      <c r="F821" s="40">
        <f>WEEKNUM(Таблица2[[#This Row],[начало промо]])</f>
        <v>30</v>
      </c>
      <c r="G821" s="40">
        <f>WEEKNUM(Таблица2[[#This Row],[конец промо]])</f>
        <v>31</v>
      </c>
    </row>
    <row r="822" spans="1:7" ht="12" customHeight="1" x14ac:dyDescent="0.2">
      <c r="A822" s="38">
        <v>649</v>
      </c>
      <c r="B822" s="72">
        <v>3595</v>
      </c>
      <c r="C822" s="38" t="str">
        <f t="shared" si="22"/>
        <v>6493595</v>
      </c>
      <c r="D822" s="39">
        <v>45138</v>
      </c>
      <c r="E822" s="39">
        <v>45145</v>
      </c>
      <c r="F822" s="40">
        <f>WEEKNUM(Таблица2[[#This Row],[начало промо]])</f>
        <v>31</v>
      </c>
      <c r="G822" s="40">
        <f>WEEKNUM(Таблица2[[#This Row],[конец промо]])</f>
        <v>32</v>
      </c>
    </row>
    <row r="823" spans="1:7" ht="12" customHeight="1" x14ac:dyDescent="0.2">
      <c r="A823" s="38">
        <v>1550</v>
      </c>
      <c r="B823" s="72">
        <v>3595</v>
      </c>
      <c r="C823" s="38" t="str">
        <f t="shared" si="22"/>
        <v>15503595</v>
      </c>
      <c r="D823" s="39">
        <v>45138</v>
      </c>
      <c r="E823" s="39">
        <v>45145</v>
      </c>
      <c r="F823" s="40">
        <f>WEEKNUM(Таблица2[[#This Row],[начало промо]])</f>
        <v>31</v>
      </c>
      <c r="G823" s="40">
        <f>WEEKNUM(Таблица2[[#This Row],[конец промо]])</f>
        <v>32</v>
      </c>
    </row>
    <row r="824" spans="1:7" ht="12" customHeight="1" x14ac:dyDescent="0.2">
      <c r="A824" s="38">
        <v>1551</v>
      </c>
      <c r="B824" s="72">
        <v>3595</v>
      </c>
      <c r="C824" s="38" t="str">
        <f t="shared" si="22"/>
        <v>15513595</v>
      </c>
      <c r="D824" s="39">
        <v>45138</v>
      </c>
      <c r="E824" s="39">
        <v>45145</v>
      </c>
      <c r="F824" s="40">
        <f>WEEKNUM(Таблица2[[#This Row],[начало промо]])</f>
        <v>31</v>
      </c>
      <c r="G824" s="40">
        <f>WEEKNUM(Таблица2[[#This Row],[конец промо]])</f>
        <v>32</v>
      </c>
    </row>
    <row r="825" spans="1:7" ht="12" customHeight="1" x14ac:dyDescent="0.2">
      <c r="A825" s="38">
        <v>1548</v>
      </c>
      <c r="B825" s="72">
        <v>3595</v>
      </c>
      <c r="C825" s="38" t="str">
        <f t="shared" si="22"/>
        <v>15483595</v>
      </c>
      <c r="D825" s="39">
        <v>45138</v>
      </c>
      <c r="E825" s="39">
        <v>45145</v>
      </c>
      <c r="F825" s="40">
        <f>WEEKNUM(Таблица2[[#This Row],[начало промо]])</f>
        <v>31</v>
      </c>
      <c r="G825" s="40">
        <f>WEEKNUM(Таблица2[[#This Row],[конец промо]])</f>
        <v>32</v>
      </c>
    </row>
    <row r="826" spans="1:7" ht="12" customHeight="1" x14ac:dyDescent="0.2">
      <c r="A826" s="38">
        <v>1549</v>
      </c>
      <c r="B826" s="72">
        <v>3595</v>
      </c>
      <c r="C826" s="38" t="str">
        <f t="shared" si="22"/>
        <v>15493595</v>
      </c>
      <c r="D826" s="39">
        <v>45138</v>
      </c>
      <c r="E826" s="39">
        <v>45145</v>
      </c>
      <c r="F826" s="40">
        <f>WEEKNUM(Таблица2[[#This Row],[начало промо]])</f>
        <v>31</v>
      </c>
      <c r="G826" s="40">
        <f>WEEKNUM(Таблица2[[#This Row],[конец промо]])</f>
        <v>32</v>
      </c>
    </row>
    <row r="827" spans="1:7" ht="12" customHeight="1" x14ac:dyDescent="0.2">
      <c r="A827" s="38">
        <v>2227</v>
      </c>
      <c r="B827" s="72">
        <v>3595</v>
      </c>
      <c r="C827" s="38" t="str">
        <f t="shared" si="22"/>
        <v>22273595</v>
      </c>
      <c r="D827" s="39">
        <v>45145</v>
      </c>
      <c r="E827" s="39">
        <v>45151</v>
      </c>
      <c r="F827" s="40">
        <f>WEEKNUM(Таблица2[[#This Row],[начало промо]])</f>
        <v>32</v>
      </c>
      <c r="G827" s="40">
        <f>WEEKNUM(Таблица2[[#This Row],[конец промо]])</f>
        <v>33</v>
      </c>
    </row>
    <row r="828" spans="1:7" ht="12" customHeight="1" x14ac:dyDescent="0.2">
      <c r="A828" s="38">
        <v>2936</v>
      </c>
      <c r="B828" s="72">
        <v>3595</v>
      </c>
      <c r="C828" s="38" t="str">
        <f t="shared" si="22"/>
        <v>29363595</v>
      </c>
      <c r="D828" s="39">
        <v>45145</v>
      </c>
      <c r="E828" s="39">
        <v>45151</v>
      </c>
      <c r="F828" s="40">
        <f>WEEKNUM(Таблица2[[#This Row],[начало промо]])</f>
        <v>32</v>
      </c>
      <c r="G828" s="40">
        <f>WEEKNUM(Таблица2[[#This Row],[конец промо]])</f>
        <v>33</v>
      </c>
    </row>
    <row r="829" spans="1:7" ht="12" customHeight="1" x14ac:dyDescent="0.2">
      <c r="A829" s="38">
        <v>2937</v>
      </c>
      <c r="B829" s="72">
        <v>3595</v>
      </c>
      <c r="C829" s="38" t="str">
        <f t="shared" si="22"/>
        <v>29373595</v>
      </c>
      <c r="D829" s="39">
        <v>45145</v>
      </c>
      <c r="E829" s="39">
        <v>45151</v>
      </c>
      <c r="F829" s="40">
        <f>WEEKNUM(Таблица2[[#This Row],[начало промо]])</f>
        <v>32</v>
      </c>
      <c r="G829" s="40">
        <f>WEEKNUM(Таблица2[[#This Row],[конец промо]])</f>
        <v>33</v>
      </c>
    </row>
    <row r="830" spans="1:7" ht="12" customHeight="1" x14ac:dyDescent="0.2">
      <c r="A830" s="38">
        <v>1651</v>
      </c>
      <c r="B830" s="72">
        <v>3595</v>
      </c>
      <c r="C830" s="38" t="str">
        <f t="shared" si="22"/>
        <v>16513595</v>
      </c>
      <c r="D830" s="39">
        <v>45145</v>
      </c>
      <c r="E830" s="39">
        <v>45151</v>
      </c>
      <c r="F830" s="40">
        <f>WEEKNUM(Таблица2[[#This Row],[начало промо]])</f>
        <v>32</v>
      </c>
      <c r="G830" s="40">
        <f>WEEKNUM(Таблица2[[#This Row],[конец промо]])</f>
        <v>33</v>
      </c>
    </row>
    <row r="831" spans="1:7" ht="12" customHeight="1" x14ac:dyDescent="0.2">
      <c r="A831" s="38">
        <v>1653</v>
      </c>
      <c r="B831" s="72">
        <v>3595</v>
      </c>
      <c r="C831" s="38" t="str">
        <f t="shared" si="22"/>
        <v>16533595</v>
      </c>
      <c r="D831" s="39">
        <v>45145</v>
      </c>
      <c r="E831" s="39">
        <v>45151</v>
      </c>
      <c r="F831" s="40">
        <f>WEEKNUM(Таблица2[[#This Row],[начало промо]])</f>
        <v>32</v>
      </c>
      <c r="G831" s="40">
        <f>WEEKNUM(Таблица2[[#This Row],[конец промо]])</f>
        <v>33</v>
      </c>
    </row>
    <row r="832" spans="1:7" ht="12" customHeight="1" x14ac:dyDescent="0.2">
      <c r="A832" s="38">
        <v>1654</v>
      </c>
      <c r="B832" s="72">
        <v>3595</v>
      </c>
      <c r="C832" s="38" t="str">
        <f t="shared" si="22"/>
        <v>16543595</v>
      </c>
      <c r="D832" s="39">
        <v>45145</v>
      </c>
      <c r="E832" s="39">
        <v>45151</v>
      </c>
      <c r="F832" s="40">
        <f>WEEKNUM(Таблица2[[#This Row],[начало промо]])</f>
        <v>32</v>
      </c>
      <c r="G832" s="40">
        <f>WEEKNUM(Таблица2[[#This Row],[конец промо]])</f>
        <v>33</v>
      </c>
    </row>
    <row r="833" spans="1:7" ht="12" customHeight="1" x14ac:dyDescent="0.2">
      <c r="A833" s="38">
        <v>1656</v>
      </c>
      <c r="B833" s="72">
        <v>3595</v>
      </c>
      <c r="C833" s="38" t="str">
        <f t="shared" si="22"/>
        <v>16563595</v>
      </c>
      <c r="D833" s="39">
        <v>45145</v>
      </c>
      <c r="E833" s="39">
        <v>45151</v>
      </c>
      <c r="F833" s="40">
        <f>WEEKNUM(Таблица2[[#This Row],[начало промо]])</f>
        <v>32</v>
      </c>
      <c r="G833" s="40">
        <f>WEEKNUM(Таблица2[[#This Row],[конец промо]])</f>
        <v>33</v>
      </c>
    </row>
    <row r="834" spans="1:7" ht="12" customHeight="1" x14ac:dyDescent="0.2">
      <c r="A834" s="38">
        <v>1561</v>
      </c>
      <c r="B834" s="72">
        <v>3595</v>
      </c>
      <c r="C834" s="38" t="str">
        <f t="shared" si="22"/>
        <v>15613595</v>
      </c>
      <c r="D834" s="39">
        <v>45152</v>
      </c>
      <c r="E834" s="39">
        <v>45158</v>
      </c>
      <c r="F834" s="40">
        <f>WEEKNUM(Таблица2[[#This Row],[начало промо]])</f>
        <v>33</v>
      </c>
      <c r="G834" s="40">
        <f>WEEKNUM(Таблица2[[#This Row],[конец промо]])</f>
        <v>34</v>
      </c>
    </row>
    <row r="835" spans="1:7" ht="12" customHeight="1" x14ac:dyDescent="0.2">
      <c r="A835" s="38">
        <v>1083</v>
      </c>
      <c r="B835" s="72">
        <v>3595</v>
      </c>
      <c r="C835" s="38" t="str">
        <f t="shared" ref="C835:C866" si="23">CONCATENATE(A835,B835)</f>
        <v>10833595</v>
      </c>
      <c r="D835" s="39">
        <v>45159</v>
      </c>
      <c r="E835" s="39">
        <v>45166</v>
      </c>
      <c r="F835" s="40">
        <f>WEEKNUM(Таблица2[[#This Row],[начало промо]])</f>
        <v>34</v>
      </c>
      <c r="G835" s="40">
        <f>WEEKNUM(Таблица2[[#This Row],[конец промо]])</f>
        <v>35</v>
      </c>
    </row>
    <row r="836" spans="1:7" ht="12" customHeight="1" x14ac:dyDescent="0.2">
      <c r="A836" s="38">
        <v>2216</v>
      </c>
      <c r="B836" s="72">
        <v>3595</v>
      </c>
      <c r="C836" s="38" t="str">
        <f t="shared" si="23"/>
        <v>22163595</v>
      </c>
      <c r="D836" s="39">
        <v>45166</v>
      </c>
      <c r="E836" s="39">
        <v>45173</v>
      </c>
      <c r="F836" s="40">
        <f>WEEKNUM(Таблица2[[#This Row],[начало промо]])</f>
        <v>35</v>
      </c>
      <c r="G836" s="40">
        <f>WEEKNUM(Таблица2[[#This Row],[конец промо]])</f>
        <v>36</v>
      </c>
    </row>
    <row r="837" spans="1:7" ht="12" customHeight="1" x14ac:dyDescent="0.2">
      <c r="A837" s="38">
        <v>2936</v>
      </c>
      <c r="B837" s="72">
        <v>3595</v>
      </c>
      <c r="C837" s="38" t="str">
        <f t="shared" si="23"/>
        <v>29363595</v>
      </c>
      <c r="D837" s="39">
        <v>45166</v>
      </c>
      <c r="E837" s="39">
        <v>45173</v>
      </c>
      <c r="F837" s="40">
        <f>WEEKNUM(Таблица2[[#This Row],[начало промо]])</f>
        <v>35</v>
      </c>
      <c r="G837" s="40">
        <f>WEEKNUM(Таблица2[[#This Row],[конец промо]])</f>
        <v>36</v>
      </c>
    </row>
    <row r="838" spans="1:7" ht="12" customHeight="1" x14ac:dyDescent="0.2">
      <c r="A838" s="38">
        <v>2937</v>
      </c>
      <c r="B838" s="72">
        <v>3595</v>
      </c>
      <c r="C838" s="38" t="str">
        <f t="shared" si="23"/>
        <v>29373595</v>
      </c>
      <c r="D838" s="39">
        <v>45166</v>
      </c>
      <c r="E838" s="39">
        <v>45173</v>
      </c>
      <c r="F838" s="40">
        <f>WEEKNUM(Таблица2[[#This Row],[начало промо]])</f>
        <v>35</v>
      </c>
      <c r="G838" s="40">
        <f>WEEKNUM(Таблица2[[#This Row],[конец промо]])</f>
        <v>36</v>
      </c>
    </row>
    <row r="839" spans="1:7" ht="12" customHeight="1" x14ac:dyDescent="0.2">
      <c r="A839" s="38">
        <v>489</v>
      </c>
      <c r="B839" s="72">
        <v>3595</v>
      </c>
      <c r="C839" s="38" t="str">
        <f t="shared" si="23"/>
        <v>4893595</v>
      </c>
      <c r="D839" s="39">
        <v>45166</v>
      </c>
      <c r="E839" s="39">
        <v>45196</v>
      </c>
      <c r="F839" s="40">
        <f>WEEKNUM(Таблица2[[#This Row],[начало промо]])</f>
        <v>35</v>
      </c>
      <c r="G839" s="40">
        <f>WEEKNUM(Таблица2[[#This Row],[конец промо]])</f>
        <v>39</v>
      </c>
    </row>
    <row r="840" spans="1:7" ht="12" customHeight="1" x14ac:dyDescent="0.2">
      <c r="A840" s="38">
        <v>2293</v>
      </c>
      <c r="B840" s="72">
        <v>3595</v>
      </c>
      <c r="C840" s="38" t="str">
        <f t="shared" si="23"/>
        <v>22933595</v>
      </c>
      <c r="D840" s="39">
        <v>45166</v>
      </c>
      <c r="E840" s="39">
        <v>45196</v>
      </c>
      <c r="F840" s="40">
        <f>WEEKNUM(Таблица2[[#This Row],[начало промо]])</f>
        <v>35</v>
      </c>
      <c r="G840" s="40">
        <f>WEEKNUM(Таблица2[[#This Row],[конец промо]])</f>
        <v>39</v>
      </c>
    </row>
    <row r="841" spans="1:7" ht="12" customHeight="1" x14ac:dyDescent="0.2">
      <c r="A841" s="38">
        <v>1081</v>
      </c>
      <c r="B841" s="72">
        <v>3595</v>
      </c>
      <c r="C841" s="38" t="str">
        <f t="shared" si="23"/>
        <v>10813595</v>
      </c>
      <c r="D841" s="39">
        <v>45166</v>
      </c>
      <c r="E841" s="39">
        <v>45196</v>
      </c>
      <c r="F841" s="40">
        <f>WEEKNUM(Таблица2[[#This Row],[начало промо]])</f>
        <v>35</v>
      </c>
      <c r="G841" s="40">
        <f>WEEKNUM(Таблица2[[#This Row],[конец промо]])</f>
        <v>39</v>
      </c>
    </row>
    <row r="842" spans="1:7" ht="12" customHeight="1" x14ac:dyDescent="0.2">
      <c r="A842" s="38">
        <v>1562</v>
      </c>
      <c r="B842" s="72">
        <v>3595</v>
      </c>
      <c r="C842" s="38" t="str">
        <f t="shared" si="23"/>
        <v>15623595</v>
      </c>
      <c r="D842" s="39">
        <v>45142</v>
      </c>
      <c r="E842" s="39">
        <v>45169</v>
      </c>
      <c r="F842" s="40">
        <f>WEEKNUM(Таблица2[[#This Row],[начало промо]])</f>
        <v>31</v>
      </c>
      <c r="G842" s="40">
        <f>WEEKNUM(Таблица2[[#This Row],[конец промо]])</f>
        <v>35</v>
      </c>
    </row>
    <row r="843" spans="1:7" ht="12" customHeight="1" x14ac:dyDescent="0.2">
      <c r="A843" s="38">
        <v>1560</v>
      </c>
      <c r="B843" s="72">
        <v>3595</v>
      </c>
      <c r="C843" s="38" t="str">
        <f t="shared" si="23"/>
        <v>15603595</v>
      </c>
      <c r="D843" s="39">
        <v>45152</v>
      </c>
      <c r="E843" s="39">
        <v>45159</v>
      </c>
      <c r="F843" s="40">
        <f>WEEKNUM(Таблица2[[#This Row],[начало промо]])</f>
        <v>33</v>
      </c>
      <c r="G843" s="40">
        <f>WEEKNUM(Таблица2[[#This Row],[конец промо]])</f>
        <v>34</v>
      </c>
    </row>
    <row r="844" spans="1:7" ht="12" customHeight="1" x14ac:dyDescent="0.2">
      <c r="A844" s="38">
        <v>2233</v>
      </c>
      <c r="B844" s="72">
        <v>3595</v>
      </c>
      <c r="C844" s="38" t="str">
        <f t="shared" si="23"/>
        <v>22333595</v>
      </c>
      <c r="D844" s="39">
        <v>45160</v>
      </c>
      <c r="E844" s="39">
        <v>45166</v>
      </c>
      <c r="F844" s="40">
        <f>WEEKNUM(Таблица2[[#This Row],[начало промо]])</f>
        <v>34</v>
      </c>
      <c r="G844" s="40">
        <f>WEEKNUM(Таблица2[[#This Row],[конец промо]])</f>
        <v>35</v>
      </c>
    </row>
    <row r="845" spans="1:7" ht="12" customHeight="1" x14ac:dyDescent="0.2">
      <c r="A845" s="38">
        <v>2234</v>
      </c>
      <c r="B845" s="72">
        <v>3595</v>
      </c>
      <c r="C845" s="38" t="str">
        <f t="shared" si="23"/>
        <v>22343595</v>
      </c>
      <c r="D845" s="39">
        <v>45160</v>
      </c>
      <c r="E845" s="39">
        <v>45166</v>
      </c>
      <c r="F845" s="40">
        <f>WEEKNUM(Таблица2[[#This Row],[начало промо]])</f>
        <v>34</v>
      </c>
      <c r="G845" s="40">
        <f>WEEKNUM(Таблица2[[#This Row],[конец промо]])</f>
        <v>35</v>
      </c>
    </row>
    <row r="846" spans="1:7" ht="12" customHeight="1" x14ac:dyDescent="0.2">
      <c r="A846" s="38">
        <v>642</v>
      </c>
      <c r="B846" s="72">
        <v>3595</v>
      </c>
      <c r="C846" s="38" t="str">
        <f t="shared" si="23"/>
        <v>6423595</v>
      </c>
      <c r="D846" s="39">
        <v>45166</v>
      </c>
      <c r="E846" s="39">
        <v>45193</v>
      </c>
      <c r="F846" s="40">
        <f>WEEKNUM(Таблица2[[#This Row],[начало промо]])</f>
        <v>35</v>
      </c>
      <c r="G846" s="40">
        <f>WEEKNUM(Таблица2[[#This Row],[конец промо]])</f>
        <v>39</v>
      </c>
    </row>
    <row r="847" spans="1:7" ht="12" customHeight="1" x14ac:dyDescent="0.2">
      <c r="A847" s="38">
        <v>2227</v>
      </c>
      <c r="B847" s="72">
        <v>3595</v>
      </c>
      <c r="C847" s="38" t="str">
        <f t="shared" si="23"/>
        <v>22273595</v>
      </c>
      <c r="D847" s="39">
        <v>45166</v>
      </c>
      <c r="E847" s="39">
        <v>45193</v>
      </c>
      <c r="F847" s="40">
        <f>WEEKNUM(Таблица2[[#This Row],[начало промо]])</f>
        <v>35</v>
      </c>
      <c r="G847" s="40">
        <f>WEEKNUM(Таблица2[[#This Row],[конец промо]])</f>
        <v>39</v>
      </c>
    </row>
    <row r="848" spans="1:7" ht="12" customHeight="1" x14ac:dyDescent="0.2">
      <c r="A848" s="38">
        <v>2228</v>
      </c>
      <c r="B848" s="72">
        <v>3595</v>
      </c>
      <c r="C848" s="38" t="str">
        <f t="shared" si="23"/>
        <v>22283595</v>
      </c>
      <c r="D848" s="39">
        <v>45160</v>
      </c>
      <c r="E848" s="39">
        <v>45166</v>
      </c>
      <c r="F848" s="40">
        <f>WEEKNUM(Таблица2[[#This Row],[начало промо]])</f>
        <v>34</v>
      </c>
      <c r="G848" s="40">
        <f>WEEKNUM(Таблица2[[#This Row],[конец промо]])</f>
        <v>35</v>
      </c>
    </row>
    <row r="849" spans="1:7" ht="12" customHeight="1" x14ac:dyDescent="0.2">
      <c r="A849" s="38">
        <v>2955</v>
      </c>
      <c r="B849" s="72">
        <v>3595</v>
      </c>
      <c r="C849" s="38" t="str">
        <f t="shared" si="23"/>
        <v>29553595</v>
      </c>
      <c r="D849" s="39">
        <v>45160</v>
      </c>
      <c r="E849" s="39">
        <v>45166</v>
      </c>
      <c r="F849" s="40">
        <f>WEEKNUM(Таблица2[[#This Row],[начало промо]])</f>
        <v>34</v>
      </c>
      <c r="G849" s="40">
        <f>WEEKNUM(Таблица2[[#This Row],[конец промо]])</f>
        <v>35</v>
      </c>
    </row>
    <row r="850" spans="1:7" ht="12" customHeight="1" x14ac:dyDescent="0.2">
      <c r="A850" s="38">
        <v>1561</v>
      </c>
      <c r="B850" s="72">
        <v>3595</v>
      </c>
      <c r="C850" s="38" t="str">
        <f t="shared" si="23"/>
        <v>15613595</v>
      </c>
      <c r="D850" s="39">
        <v>45181</v>
      </c>
      <c r="E850" s="39">
        <v>45187</v>
      </c>
      <c r="F850" s="40">
        <f>WEEKNUM(Таблица2[[#This Row],[начало промо]])</f>
        <v>37</v>
      </c>
      <c r="G850" s="40">
        <f>WEEKNUM(Таблица2[[#This Row],[конец промо]])</f>
        <v>38</v>
      </c>
    </row>
    <row r="851" spans="1:7" ht="12" customHeight="1" x14ac:dyDescent="0.2">
      <c r="A851" s="38">
        <v>1083</v>
      </c>
      <c r="B851" s="72">
        <v>3595</v>
      </c>
      <c r="C851" s="38" t="str">
        <f t="shared" si="23"/>
        <v>10833595</v>
      </c>
      <c r="D851" s="39">
        <v>45181</v>
      </c>
      <c r="E851" s="39">
        <v>45187</v>
      </c>
      <c r="F851" s="40">
        <f>WEEKNUM(Таблица2[[#This Row],[начало промо]])</f>
        <v>37</v>
      </c>
      <c r="G851" s="40">
        <f>WEEKNUM(Таблица2[[#This Row],[конец промо]])</f>
        <v>38</v>
      </c>
    </row>
    <row r="852" spans="1:7" ht="12" customHeight="1" x14ac:dyDescent="0.2">
      <c r="A852" s="38">
        <v>1176</v>
      </c>
      <c r="B852" s="72">
        <v>3595</v>
      </c>
      <c r="C852" s="38" t="str">
        <f t="shared" si="23"/>
        <v>11763595</v>
      </c>
      <c r="D852" s="39">
        <v>45148</v>
      </c>
      <c r="E852" s="39">
        <v>45169</v>
      </c>
      <c r="F852" s="40">
        <f>WEEKNUM(Таблица2[[#This Row],[начало промо]])</f>
        <v>32</v>
      </c>
      <c r="G852" s="40">
        <f>WEEKNUM(Таблица2[[#This Row],[конец промо]])</f>
        <v>35</v>
      </c>
    </row>
    <row r="853" spans="1:7" ht="12" customHeight="1" x14ac:dyDescent="0.2">
      <c r="A853" s="38">
        <v>156</v>
      </c>
      <c r="B853" s="72">
        <v>3595</v>
      </c>
      <c r="C853" s="38" t="str">
        <f t="shared" si="23"/>
        <v>1563595</v>
      </c>
      <c r="D853" s="39">
        <v>45148</v>
      </c>
      <c r="E853" s="39">
        <v>45169</v>
      </c>
      <c r="F853" s="40">
        <f>WEEKNUM(Таблица2[[#This Row],[начало промо]])</f>
        <v>32</v>
      </c>
      <c r="G853" s="40">
        <f>WEEKNUM(Таблица2[[#This Row],[конец промо]])</f>
        <v>35</v>
      </c>
    </row>
    <row r="854" spans="1:7" ht="12" customHeight="1" x14ac:dyDescent="0.2">
      <c r="A854" s="38">
        <v>1176</v>
      </c>
      <c r="B854" s="72">
        <v>3595</v>
      </c>
      <c r="C854" s="38" t="str">
        <f t="shared" si="23"/>
        <v>11763595</v>
      </c>
      <c r="D854" s="39">
        <v>45171</v>
      </c>
      <c r="E854" s="39">
        <v>45199</v>
      </c>
      <c r="F854" s="40">
        <f>WEEKNUM(Таблица2[[#This Row],[начало промо]])</f>
        <v>35</v>
      </c>
      <c r="G854" s="40">
        <f>WEEKNUM(Таблица2[[#This Row],[конец промо]])</f>
        <v>39</v>
      </c>
    </row>
    <row r="855" spans="1:7" ht="12" customHeight="1" x14ac:dyDescent="0.2">
      <c r="A855" s="38">
        <v>156</v>
      </c>
      <c r="B855" s="72">
        <v>3595</v>
      </c>
      <c r="C855" s="38" t="str">
        <f t="shared" si="23"/>
        <v>1563595</v>
      </c>
      <c r="D855" s="39">
        <v>45171</v>
      </c>
      <c r="E855" s="39">
        <v>45199</v>
      </c>
      <c r="F855" s="40">
        <f>WEEKNUM(Таблица2[[#This Row],[начало промо]])</f>
        <v>35</v>
      </c>
      <c r="G855" s="40">
        <f>WEEKNUM(Таблица2[[#This Row],[конец промо]])</f>
        <v>39</v>
      </c>
    </row>
    <row r="856" spans="1:7" ht="12" customHeight="1" x14ac:dyDescent="0.2">
      <c r="A856" s="38">
        <v>1562</v>
      </c>
      <c r="B856" s="72">
        <v>3595</v>
      </c>
      <c r="C856" s="38" t="str">
        <f t="shared" si="23"/>
        <v>15623595</v>
      </c>
      <c r="D856" s="39">
        <v>45171</v>
      </c>
      <c r="E856" s="39">
        <v>45199</v>
      </c>
      <c r="F856" s="40">
        <f>WEEKNUM(Таблица2[[#This Row],[начало промо]])</f>
        <v>35</v>
      </c>
      <c r="G856" s="40">
        <f>WEEKNUM(Таблица2[[#This Row],[конец промо]])</f>
        <v>39</v>
      </c>
    </row>
    <row r="857" spans="1:7" ht="12" customHeight="1" x14ac:dyDescent="0.2">
      <c r="A857" s="38">
        <v>1082</v>
      </c>
      <c r="B857" s="72">
        <v>3595</v>
      </c>
      <c r="C857" s="38" t="str">
        <f t="shared" si="23"/>
        <v>10823595</v>
      </c>
      <c r="D857" s="39">
        <v>45187</v>
      </c>
      <c r="E857" s="39">
        <v>45194</v>
      </c>
      <c r="F857" s="40">
        <f>WEEKNUM(Таблица2[[#This Row],[начало промо]])</f>
        <v>38</v>
      </c>
      <c r="G857" s="40">
        <f>WEEKNUM(Таблица2[[#This Row],[конец промо]])</f>
        <v>39</v>
      </c>
    </row>
    <row r="858" spans="1:7" ht="12" customHeight="1" x14ac:dyDescent="0.2">
      <c r="A858" s="38">
        <v>2935</v>
      </c>
      <c r="B858" s="72">
        <v>3595</v>
      </c>
      <c r="C858" s="38" t="str">
        <f t="shared" si="23"/>
        <v>29353595</v>
      </c>
      <c r="D858" s="39">
        <v>45187</v>
      </c>
      <c r="E858" s="39">
        <v>45194</v>
      </c>
      <c r="F858" s="40">
        <f>WEEKNUM(Таблица2[[#This Row],[начало промо]])</f>
        <v>38</v>
      </c>
      <c r="G858" s="40">
        <f>WEEKNUM(Таблица2[[#This Row],[конец промо]])</f>
        <v>39</v>
      </c>
    </row>
    <row r="859" spans="1:7" ht="12" customHeight="1" x14ac:dyDescent="0.2">
      <c r="A859" s="38">
        <v>2937</v>
      </c>
      <c r="B859" s="72">
        <v>3595</v>
      </c>
      <c r="C859" s="38" t="str">
        <f t="shared" si="23"/>
        <v>29373595</v>
      </c>
      <c r="D859" s="39">
        <v>45187</v>
      </c>
      <c r="E859" s="39">
        <v>45194</v>
      </c>
      <c r="F859" s="40">
        <f>WEEKNUM(Таблица2[[#This Row],[начало промо]])</f>
        <v>38</v>
      </c>
      <c r="G859" s="40">
        <f>WEEKNUM(Таблица2[[#This Row],[конец промо]])</f>
        <v>39</v>
      </c>
    </row>
    <row r="860" spans="1:7" ht="12" customHeight="1" x14ac:dyDescent="0.2">
      <c r="A860" s="38">
        <v>2456</v>
      </c>
      <c r="B860" s="72">
        <v>3595</v>
      </c>
      <c r="C860" s="38" t="str">
        <f t="shared" si="23"/>
        <v>24563595</v>
      </c>
      <c r="D860" s="39">
        <v>45187</v>
      </c>
      <c r="E860" s="39">
        <v>45201</v>
      </c>
      <c r="F860" s="40">
        <f>WEEKNUM(Таблица2[[#This Row],[начало промо]])</f>
        <v>38</v>
      </c>
      <c r="G860" s="40">
        <f>WEEKNUM(Таблица2[[#This Row],[конец промо]])</f>
        <v>40</v>
      </c>
    </row>
    <row r="861" spans="1:7" ht="12" customHeight="1" x14ac:dyDescent="0.2">
      <c r="A861" s="38">
        <v>1560</v>
      </c>
      <c r="B861" s="72">
        <v>3595</v>
      </c>
      <c r="C861" s="38" t="str">
        <f t="shared" si="23"/>
        <v>15603595</v>
      </c>
      <c r="D861" s="39">
        <v>45195</v>
      </c>
      <c r="E861" s="39">
        <v>45201</v>
      </c>
      <c r="F861" s="40">
        <f>WEEKNUM(Таблица2[[#This Row],[начало промо]])</f>
        <v>39</v>
      </c>
      <c r="G861" s="40">
        <f>WEEKNUM(Таблица2[[#This Row],[конец промо]])</f>
        <v>40</v>
      </c>
    </row>
    <row r="862" spans="1:7" ht="12" customHeight="1" x14ac:dyDescent="0.2">
      <c r="A862" s="38">
        <v>2216</v>
      </c>
      <c r="B862" s="72">
        <v>3595</v>
      </c>
      <c r="C862" s="38" t="str">
        <f t="shared" si="23"/>
        <v>22163595</v>
      </c>
      <c r="D862" s="39">
        <v>45195</v>
      </c>
      <c r="E862" s="39">
        <v>45201</v>
      </c>
      <c r="F862" s="40">
        <f>WEEKNUM(Таблица2[[#This Row],[начало промо]])</f>
        <v>39</v>
      </c>
      <c r="G862" s="40">
        <f>WEEKNUM(Таблица2[[#This Row],[конец промо]])</f>
        <v>40</v>
      </c>
    </row>
    <row r="863" spans="1:7" ht="12" customHeight="1" x14ac:dyDescent="0.2">
      <c r="A863" s="38">
        <v>1651</v>
      </c>
      <c r="B863" s="72">
        <v>3595</v>
      </c>
      <c r="C863" s="38" t="str">
        <f t="shared" si="23"/>
        <v>16513595</v>
      </c>
      <c r="D863" s="39">
        <v>45195</v>
      </c>
      <c r="E863" s="39">
        <v>45201</v>
      </c>
      <c r="F863" s="40">
        <f>WEEKNUM(Таблица2[[#This Row],[начало промо]])</f>
        <v>39</v>
      </c>
      <c r="G863" s="40">
        <f>WEEKNUM(Таблица2[[#This Row],[конец промо]])</f>
        <v>40</v>
      </c>
    </row>
    <row r="864" spans="1:7" ht="12" customHeight="1" x14ac:dyDescent="0.2">
      <c r="A864" s="38">
        <v>1654</v>
      </c>
      <c r="B864" s="72">
        <v>3595</v>
      </c>
      <c r="C864" s="38" t="str">
        <f t="shared" si="23"/>
        <v>16543595</v>
      </c>
      <c r="D864" s="39">
        <v>45195</v>
      </c>
      <c r="E864" s="39">
        <v>45201</v>
      </c>
      <c r="F864" s="40">
        <f>WEEKNUM(Таблица2[[#This Row],[начало промо]])</f>
        <v>39</v>
      </c>
      <c r="G864" s="40">
        <f>WEEKNUM(Таблица2[[#This Row],[конец промо]])</f>
        <v>40</v>
      </c>
    </row>
    <row r="865" spans="1:7" ht="12" customHeight="1" x14ac:dyDescent="0.2">
      <c r="A865" s="38">
        <v>1656</v>
      </c>
      <c r="B865" s="72">
        <v>3595</v>
      </c>
      <c r="C865" s="38" t="str">
        <f t="shared" si="23"/>
        <v>16563595</v>
      </c>
      <c r="D865" s="39">
        <v>45195</v>
      </c>
      <c r="E865" s="39">
        <v>45201</v>
      </c>
      <c r="F865" s="40">
        <f>WEEKNUM(Таблица2[[#This Row],[начало промо]])</f>
        <v>39</v>
      </c>
      <c r="G865" s="40">
        <f>WEEKNUM(Таблица2[[#This Row],[конец промо]])</f>
        <v>40</v>
      </c>
    </row>
    <row r="866" spans="1:7" ht="12" customHeight="1" x14ac:dyDescent="0.2">
      <c r="A866" s="38">
        <v>1653</v>
      </c>
      <c r="B866" s="72">
        <v>3595</v>
      </c>
      <c r="C866" s="38" t="str">
        <f t="shared" si="23"/>
        <v>16533595</v>
      </c>
      <c r="D866" s="39">
        <v>45195</v>
      </c>
      <c r="E866" s="39">
        <v>45201</v>
      </c>
      <c r="F866" s="40">
        <f>WEEKNUM(Таблица2[[#This Row],[начало промо]])</f>
        <v>39</v>
      </c>
      <c r="G866" s="40">
        <f>WEEKNUM(Таблица2[[#This Row],[конец промо]])</f>
        <v>40</v>
      </c>
    </row>
    <row r="867" spans="1:7" ht="12" customHeight="1" x14ac:dyDescent="0.2">
      <c r="A867" s="38">
        <v>156</v>
      </c>
      <c r="B867" s="72">
        <v>3595</v>
      </c>
      <c r="C867" s="38" t="str">
        <f t="shared" ref="C867:C868" si="24">CONCATENATE(A867,B867)</f>
        <v>1563595</v>
      </c>
      <c r="D867" s="39">
        <v>45201</v>
      </c>
      <c r="E867" s="39">
        <v>45230</v>
      </c>
      <c r="F867" s="40">
        <f>WEEKNUM(Таблица2[[#This Row],[начало промо]])</f>
        <v>40</v>
      </c>
      <c r="G867" s="40">
        <f>WEEKNUM(Таблица2[[#This Row],[конец промо]])</f>
        <v>44</v>
      </c>
    </row>
    <row r="868" spans="1:7" ht="12" customHeight="1" x14ac:dyDescent="0.2">
      <c r="A868" s="38">
        <v>1562</v>
      </c>
      <c r="B868" s="72">
        <v>3595</v>
      </c>
      <c r="C868" s="38" t="str">
        <f t="shared" si="24"/>
        <v>15623595</v>
      </c>
      <c r="D868" s="39">
        <v>45201</v>
      </c>
      <c r="E868" s="39">
        <v>45230</v>
      </c>
      <c r="F868" s="40">
        <f>WEEKNUM(Таблица2[[#This Row],[начало промо]])</f>
        <v>40</v>
      </c>
      <c r="G868" s="40">
        <f>WEEKNUM(Таблица2[[#This Row],[конец промо]])</f>
        <v>44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Неделя в сумме</vt:lpstr>
      <vt:lpstr>Пропорции</vt:lpstr>
      <vt:lpstr>ПРОМО</vt:lpstr>
      <vt:lpstr>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2023-09-29T12:19:17Z</dcterms:modified>
</cp:coreProperties>
</file>