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Чемпионат по городошному спорту\"/>
    </mc:Choice>
  </mc:AlternateContent>
  <bookViews>
    <workbookView xWindow="0" yWindow="0" windowWidth="24000" windowHeight="9630"/>
  </bookViews>
  <sheets>
    <sheet name="Sheet1" sheetId="1" r:id="rId1"/>
  </sheets>
  <calcPr calcId="162913" iterate="1"/>
</workbook>
</file>

<file path=xl/calcChain.xml><?xml version="1.0" encoding="utf-8"?>
<calcChain xmlns="http://schemas.openxmlformats.org/spreadsheetml/2006/main">
  <c r="J22" i="1" l="1"/>
  <c r="J8" i="1" l="1"/>
  <c r="J9" i="1"/>
  <c r="J10" i="1"/>
  <c r="J11" i="1"/>
  <c r="J12" i="1"/>
  <c r="J13" i="1"/>
  <c r="J14" i="1"/>
  <c r="J15" i="1"/>
  <c r="J16" i="1"/>
  <c r="J17" i="1"/>
  <c r="J18" i="1"/>
  <c r="J19" i="1"/>
  <c r="L19" i="1" s="1"/>
  <c r="J20" i="1"/>
  <c r="J21" i="1"/>
  <c r="J23" i="1"/>
  <c r="L23" i="1" s="1"/>
  <c r="J24" i="1"/>
  <c r="J25" i="1"/>
  <c r="J26" i="1"/>
  <c r="J27" i="1"/>
  <c r="L27" i="1" s="1"/>
  <c r="J28" i="1"/>
  <c r="J29" i="1"/>
  <c r="J30" i="1"/>
  <c r="J31" i="1"/>
  <c r="L31" i="1" s="1"/>
  <c r="J32" i="1"/>
  <c r="J33" i="1"/>
  <c r="J34" i="1"/>
  <c r="J35" i="1"/>
  <c r="J36" i="1"/>
  <c r="J37" i="1"/>
  <c r="J38" i="1"/>
  <c r="J39" i="1"/>
  <c r="J7" i="1"/>
  <c r="L15" i="1" l="1"/>
  <c r="L11" i="1"/>
  <c r="L7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M15" i="1" l="1"/>
  <c r="M23" i="1"/>
  <c r="M31" i="1"/>
  <c r="M27" i="1"/>
  <c r="M7" i="1"/>
  <c r="M11" i="1"/>
  <c r="M19" i="1"/>
</calcChain>
</file>

<file path=xl/sharedStrings.xml><?xml version="1.0" encoding="utf-8"?>
<sst xmlns="http://schemas.openxmlformats.org/spreadsheetml/2006/main" count="85" uniqueCount="56">
  <si>
    <r>
      <rPr>
        <sz val="10"/>
        <rFont val="Arial"/>
      </rPr>
      <t>ТАБЛИЦА</t>
    </r>
  </si>
  <si>
    <t>VIII открытого первенства Исилькульского района по городошному спорту</t>
  </si>
  <si>
    <t xml:space="preserve">Киселёв Павел </t>
  </si>
  <si>
    <t>Козырев Александр</t>
  </si>
  <si>
    <t>Артёменко Владимир</t>
  </si>
  <si>
    <t>Шелеметьева Маргарита</t>
  </si>
  <si>
    <t>Уфимцев Михаил</t>
  </si>
  <si>
    <t>Котляров Василий</t>
  </si>
  <si>
    <t>Белавин Глеб</t>
  </si>
  <si>
    <t>Коркин Виктор</t>
  </si>
  <si>
    <t>№</t>
  </si>
  <si>
    <t>Русско-полянский район</t>
  </si>
  <si>
    <t>Грачёв Анатолий</t>
  </si>
  <si>
    <t>Демьяненко Андрей</t>
  </si>
  <si>
    <t>Исилькульский район -1</t>
  </si>
  <si>
    <t>Белавин Дмитрий</t>
  </si>
  <si>
    <t>Яковлев Евгений</t>
  </si>
  <si>
    <t>Белавин Василий</t>
  </si>
  <si>
    <t>Марьяновский район</t>
  </si>
  <si>
    <t>Борискин Александр</t>
  </si>
  <si>
    <t>Борискин Александр И</t>
  </si>
  <si>
    <t>г. Омск</t>
  </si>
  <si>
    <t>Ярков Владимир</t>
  </si>
  <si>
    <t>Оконешниковский район</t>
  </si>
  <si>
    <t>Козий Альбина</t>
  </si>
  <si>
    <t>Горьковский район</t>
  </si>
  <si>
    <t>Рыбалов Леонид</t>
  </si>
  <si>
    <t>Белозерцев Сергей</t>
  </si>
  <si>
    <t>Некрасов Василий</t>
  </si>
  <si>
    <t>Команда</t>
  </si>
  <si>
    <t>Фамилия Имя</t>
  </si>
  <si>
    <t>1тур</t>
  </si>
  <si>
    <t>Место</t>
  </si>
  <si>
    <t>Рез-т</t>
  </si>
  <si>
    <t>2 тур</t>
  </si>
  <si>
    <t>3 тур</t>
  </si>
  <si>
    <t>4 тур</t>
  </si>
  <si>
    <t>Команд рез-т</t>
  </si>
  <si>
    <t>Никитенко Владимир</t>
  </si>
  <si>
    <t>Таврический район</t>
  </si>
  <si>
    <t>Ковалева Римма</t>
  </si>
  <si>
    <t>Шашкин Владимир</t>
  </si>
  <si>
    <t>Казаков Владимир</t>
  </si>
  <si>
    <t>Виноградов Сергей</t>
  </si>
  <si>
    <t>Путинцев Алексей</t>
  </si>
  <si>
    <t>Легенькая Светлана</t>
  </si>
  <si>
    <t>Сатонин Владимир</t>
  </si>
  <si>
    <t>Смагулов Марат</t>
  </si>
  <si>
    <t>Борискин Илья</t>
  </si>
  <si>
    <t>Стройнов Владимир</t>
  </si>
  <si>
    <t>Борискин Александр А</t>
  </si>
  <si>
    <t>Группа</t>
  </si>
  <si>
    <t>м</t>
  </si>
  <si>
    <t>ю</t>
  </si>
  <si>
    <t>в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</si>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</sst>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4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justify" vertical="top"/>
    </xf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4">
    <dxf>
      <font>
        <color rgb="FFFF0000"/>
      </font>
    </dxf>
    <dxf>
      <font>
        <b/>
        <i val="0"/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9"/>
  <sheetViews>
    <sheetView tabSelected="1" topLeftCell="A4" zoomScale="115" zoomScaleNormal="115" workbookViewId="0">
      <selection activeCell="L19" sqref="L19:L22"/>
    </sheetView>
  </sheetViews>
  <sheetFormatPr defaultRowHeight="12.75" x14ac:dyDescent="0.2"/>
  <cols>
    <col min="1" max="1" width="1.7109375" customWidth="1"/>
    <col min="2" max="2" width="3.7109375" customWidth="1"/>
    <col min="3" max="3" width="21.85546875" customWidth="1"/>
    <col min="4" max="4" width="9.42578125" customWidth="1"/>
    <col min="5" max="5" width="28.42578125" customWidth="1"/>
    <col min="6" max="10" width="7.7109375" customWidth="1"/>
    <col min="11" max="11" width="7.7109375" style="4" customWidth="1"/>
    <col min="12" max="12" width="10.28515625" customWidth="1"/>
    <col min="13" max="13" width="7.5703125" customWidth="1"/>
  </cols>
  <sheetData>
    <row r="1" spans="2:26" x14ac:dyDescent="0.2"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2:26" x14ac:dyDescent="0.2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2:26" ht="1.5" customHeight="1" x14ac:dyDescent="0.2"/>
    <row r="4" spans="2:26" ht="21" customHeight="1" x14ac:dyDescent="0.2">
      <c r="B4" s="14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6" spans="2:26" ht="37.5" x14ac:dyDescent="0.2">
      <c r="B6" s="1" t="s">
        <v>10</v>
      </c>
      <c r="C6" s="1" t="s">
        <v>29</v>
      </c>
      <c r="D6" s="1" t="s">
        <v>51</v>
      </c>
      <c r="E6" s="1" t="s">
        <v>30</v>
      </c>
      <c r="F6" s="1" t="s">
        <v>31</v>
      </c>
      <c r="G6" s="1" t="s">
        <v>34</v>
      </c>
      <c r="H6" s="1" t="s">
        <v>35</v>
      </c>
      <c r="I6" s="1" t="s">
        <v>36</v>
      </c>
      <c r="J6" s="28" t="s">
        <v>33</v>
      </c>
      <c r="K6" s="1" t="s">
        <v>32</v>
      </c>
      <c r="L6" s="30" t="s">
        <v>37</v>
      </c>
      <c r="M6" s="1" t="s">
        <v>32</v>
      </c>
      <c r="O6" s="11"/>
      <c r="P6" s="11"/>
      <c r="Q6" s="11"/>
      <c r="R6" s="11"/>
      <c r="S6" s="11"/>
    </row>
    <row r="7" spans="2:26" ht="18.75" customHeight="1" x14ac:dyDescent="0.3">
      <c r="B7" s="24">
        <v>1</v>
      </c>
      <c r="C7" s="12" t="s">
        <v>11</v>
      </c>
      <c r="D7" s="6" t="s">
        <v>52</v>
      </c>
      <c r="E7" s="2" t="s">
        <v>2</v>
      </c>
      <c r="F7" s="1">
        <v>26</v>
      </c>
      <c r="G7" s="1">
        <v>28</v>
      </c>
      <c r="H7" s="1">
        <v>27</v>
      </c>
      <c r="I7" s="1">
        <v>25</v>
      </c>
      <c r="J7" s="29">
        <f t="shared" ref="J7:J39" si="0">MIN(H7:I7)/100+SUM(F7:I7)</f>
        <v>106.25</v>
      </c>
      <c r="K7" s="10">
        <f t="shared" ref="K7:K39" si="1">COUNTIFS(D$7:D$39,D7,J$7:J$39,"&lt;"&amp;J7)+1</f>
        <v>2</v>
      </c>
      <c r="L7" s="31">
        <f>MIN(J7:J10)/1000+SUMPRODUCT(INT(J7:J10))-INT(MAX(J7:J10))</f>
        <v>349.10624999999999</v>
      </c>
      <c r="M7" s="25">
        <f>_xlfn.RANK.EQ(L7,$L$7:$L$31,1)</f>
        <v>3</v>
      </c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2:26" ht="18.75" customHeight="1" x14ac:dyDescent="0.3">
      <c r="B8" s="24"/>
      <c r="C8" s="12"/>
      <c r="D8" s="6" t="s">
        <v>52</v>
      </c>
      <c r="E8" s="2" t="s">
        <v>12</v>
      </c>
      <c r="F8" s="1">
        <v>32</v>
      </c>
      <c r="G8" s="1">
        <v>35</v>
      </c>
      <c r="H8" s="1">
        <v>33</v>
      </c>
      <c r="I8" s="1">
        <v>32</v>
      </c>
      <c r="J8" s="29">
        <f t="shared" si="0"/>
        <v>132.32</v>
      </c>
      <c r="K8" s="10">
        <f t="shared" si="1"/>
        <v>10</v>
      </c>
      <c r="L8" s="32"/>
      <c r="M8" s="26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2:26" ht="18.75" customHeight="1" x14ac:dyDescent="0.3">
      <c r="B9" s="24"/>
      <c r="C9" s="12"/>
      <c r="D9" s="6" t="s">
        <v>52</v>
      </c>
      <c r="E9" s="2" t="s">
        <v>13</v>
      </c>
      <c r="F9" s="1">
        <v>26</v>
      </c>
      <c r="G9" s="1">
        <v>34</v>
      </c>
      <c r="H9" s="1">
        <v>27</v>
      </c>
      <c r="I9" s="1">
        <v>24</v>
      </c>
      <c r="J9" s="29">
        <f t="shared" si="0"/>
        <v>111.24</v>
      </c>
      <c r="K9" s="10">
        <f t="shared" si="1"/>
        <v>3</v>
      </c>
      <c r="L9" s="32"/>
      <c r="M9" s="26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2:26" ht="18.75" customHeight="1" x14ac:dyDescent="0.3">
      <c r="B10" s="24"/>
      <c r="C10" s="12"/>
      <c r="D10" s="6" t="s">
        <v>53</v>
      </c>
      <c r="E10" s="2" t="s">
        <v>38</v>
      </c>
      <c r="F10" s="1">
        <v>30</v>
      </c>
      <c r="G10" s="1">
        <v>38</v>
      </c>
      <c r="H10" s="1">
        <v>32</v>
      </c>
      <c r="I10" s="1">
        <v>35</v>
      </c>
      <c r="J10" s="29">
        <f t="shared" si="0"/>
        <v>135.32</v>
      </c>
      <c r="K10" s="10">
        <f t="shared" si="1"/>
        <v>1</v>
      </c>
      <c r="L10" s="33"/>
      <c r="M10" s="27"/>
    </row>
    <row r="11" spans="2:26" ht="18.75" customHeight="1" x14ac:dyDescent="0.3">
      <c r="B11" s="24">
        <v>2</v>
      </c>
      <c r="C11" s="12" t="s">
        <v>14</v>
      </c>
      <c r="D11" s="6" t="s">
        <v>52</v>
      </c>
      <c r="E11" s="2" t="s">
        <v>15</v>
      </c>
      <c r="F11" s="1">
        <v>24</v>
      </c>
      <c r="G11" s="1">
        <v>28</v>
      </c>
      <c r="H11" s="1">
        <v>25</v>
      </c>
      <c r="I11" s="1">
        <v>28</v>
      </c>
      <c r="J11" s="29">
        <f t="shared" si="0"/>
        <v>105.25</v>
      </c>
      <c r="K11" s="10">
        <f t="shared" si="1"/>
        <v>1</v>
      </c>
      <c r="L11" s="31">
        <f t="shared" ref="L11" si="2">MIN(J11:J14)/1000+SUMPRODUCT(INT(J11:J14))-INT(MAX(J11:J14))</f>
        <v>317.09926000000002</v>
      </c>
      <c r="M11" s="25">
        <f t="shared" ref="M11" si="3">_xlfn.RANK.EQ(L11,$L$7:$L$31,1)</f>
        <v>2</v>
      </c>
    </row>
    <row r="12" spans="2:26" ht="18.75" customHeight="1" x14ac:dyDescent="0.3">
      <c r="B12" s="24"/>
      <c r="C12" s="12"/>
      <c r="D12" s="6" t="s">
        <v>52</v>
      </c>
      <c r="E12" s="2" t="s">
        <v>16</v>
      </c>
      <c r="F12" s="1">
        <v>29</v>
      </c>
      <c r="G12" s="1">
        <v>33</v>
      </c>
      <c r="H12" s="1">
        <v>30</v>
      </c>
      <c r="I12" s="1">
        <v>37</v>
      </c>
      <c r="J12" s="29">
        <f t="shared" si="0"/>
        <v>129.30000000000001</v>
      </c>
      <c r="K12" s="10">
        <f t="shared" si="1"/>
        <v>9</v>
      </c>
      <c r="L12" s="32"/>
      <c r="M12" s="26"/>
    </row>
    <row r="13" spans="2:26" ht="18.75" customHeight="1" x14ac:dyDescent="0.3">
      <c r="B13" s="24"/>
      <c r="C13" s="12"/>
      <c r="D13" s="6" t="s">
        <v>52</v>
      </c>
      <c r="E13" s="2" t="s">
        <v>17</v>
      </c>
      <c r="F13" s="1">
        <v>28</v>
      </c>
      <c r="G13" s="1">
        <v>30</v>
      </c>
      <c r="H13" s="1">
        <v>31</v>
      </c>
      <c r="I13" s="1">
        <v>24</v>
      </c>
      <c r="J13" s="29">
        <f t="shared" si="0"/>
        <v>113.24</v>
      </c>
      <c r="K13" s="10">
        <f t="shared" si="1"/>
        <v>5</v>
      </c>
      <c r="L13" s="32"/>
      <c r="M13" s="26"/>
    </row>
    <row r="14" spans="2:26" ht="18.75" customHeight="1" x14ac:dyDescent="0.3">
      <c r="B14" s="24"/>
      <c r="C14" s="12"/>
      <c r="D14" s="6" t="s">
        <v>54</v>
      </c>
      <c r="E14" s="2" t="s">
        <v>28</v>
      </c>
      <c r="F14" s="1">
        <v>24</v>
      </c>
      <c r="G14" s="1">
        <v>23</v>
      </c>
      <c r="H14" s="1">
        <v>26</v>
      </c>
      <c r="I14" s="1">
        <v>26</v>
      </c>
      <c r="J14" s="29">
        <f t="shared" si="0"/>
        <v>99.26</v>
      </c>
      <c r="K14" s="10">
        <f t="shared" si="1"/>
        <v>1</v>
      </c>
      <c r="L14" s="33"/>
      <c r="M14" s="27"/>
    </row>
    <row r="15" spans="2:26" ht="18.75" customHeight="1" x14ac:dyDescent="0.3">
      <c r="B15" s="24">
        <v>3</v>
      </c>
      <c r="C15" s="12" t="s">
        <v>18</v>
      </c>
      <c r="D15" s="6" t="s">
        <v>52</v>
      </c>
      <c r="E15" s="2" t="s">
        <v>19</v>
      </c>
      <c r="F15" s="1">
        <v>28</v>
      </c>
      <c r="G15" s="1">
        <v>35</v>
      </c>
      <c r="H15" s="1">
        <v>23</v>
      </c>
      <c r="I15" s="1">
        <v>30</v>
      </c>
      <c r="J15" s="29">
        <f t="shared" si="0"/>
        <v>116.23</v>
      </c>
      <c r="K15" s="10">
        <f t="shared" si="1"/>
        <v>6</v>
      </c>
      <c r="L15" s="31">
        <f t="shared" ref="L15" si="4">MIN(J15:J18)/1000+SUMPRODUCT(INT(J15:J18))-INT(MAX(J15:J18))</f>
        <v>369.11622999999997</v>
      </c>
      <c r="M15" s="34">
        <f>_xlfn.RANK.EQ(L15,$L$7:$L$31,1)</f>
        <v>4</v>
      </c>
    </row>
    <row r="16" spans="2:26" ht="18.75" customHeight="1" x14ac:dyDescent="0.3">
      <c r="B16" s="24"/>
      <c r="C16" s="12"/>
      <c r="D16" s="6" t="s">
        <v>52</v>
      </c>
      <c r="E16" s="2" t="s">
        <v>20</v>
      </c>
      <c r="F16" s="1">
        <v>33</v>
      </c>
      <c r="G16" s="1">
        <v>37</v>
      </c>
      <c r="H16" s="1">
        <v>32</v>
      </c>
      <c r="I16" s="1">
        <v>35</v>
      </c>
      <c r="J16" s="29">
        <f t="shared" si="0"/>
        <v>137.32</v>
      </c>
      <c r="K16" s="10">
        <f t="shared" si="1"/>
        <v>12</v>
      </c>
      <c r="L16" s="32"/>
      <c r="M16" s="35"/>
    </row>
    <row r="17" spans="2:13" ht="18.75" customHeight="1" x14ac:dyDescent="0.3">
      <c r="B17" s="24"/>
      <c r="C17" s="12"/>
      <c r="D17" s="6" t="s">
        <v>54</v>
      </c>
      <c r="E17" s="2" t="s">
        <v>3</v>
      </c>
      <c r="F17" s="1">
        <v>31</v>
      </c>
      <c r="G17" s="1">
        <v>31</v>
      </c>
      <c r="H17" s="1">
        <v>24</v>
      </c>
      <c r="I17" s="1">
        <v>30</v>
      </c>
      <c r="J17" s="29">
        <f t="shared" si="0"/>
        <v>116.24</v>
      </c>
      <c r="K17" s="10">
        <f t="shared" si="1"/>
        <v>2</v>
      </c>
      <c r="L17" s="32"/>
      <c r="M17" s="35"/>
    </row>
    <row r="18" spans="2:13" ht="18.75" customHeight="1" x14ac:dyDescent="0.3">
      <c r="B18" s="24"/>
      <c r="C18" s="12"/>
      <c r="D18" s="6" t="s">
        <v>53</v>
      </c>
      <c r="E18" s="2" t="s">
        <v>50</v>
      </c>
      <c r="F18" s="1">
        <v>39</v>
      </c>
      <c r="G18" s="1">
        <v>36</v>
      </c>
      <c r="H18" s="1">
        <v>36</v>
      </c>
      <c r="I18" s="1">
        <v>39</v>
      </c>
      <c r="J18" s="29">
        <f t="shared" si="0"/>
        <v>150.36000000000001</v>
      </c>
      <c r="K18" s="10">
        <f t="shared" si="1"/>
        <v>2</v>
      </c>
      <c r="L18" s="33"/>
      <c r="M18" s="36"/>
    </row>
    <row r="19" spans="2:13" ht="18.75" customHeight="1" x14ac:dyDescent="0.3">
      <c r="B19" s="24">
        <v>4</v>
      </c>
      <c r="C19" s="12" t="s">
        <v>21</v>
      </c>
      <c r="D19" s="6" t="s">
        <v>52</v>
      </c>
      <c r="E19" s="2" t="s">
        <v>22</v>
      </c>
      <c r="F19" s="1">
        <v>35</v>
      </c>
      <c r="G19" s="1">
        <v>36</v>
      </c>
      <c r="H19" s="1">
        <v>35</v>
      </c>
      <c r="I19" s="1">
        <v>33</v>
      </c>
      <c r="J19" s="29">
        <f t="shared" si="0"/>
        <v>139.33000000000001</v>
      </c>
      <c r="K19" s="10">
        <f t="shared" si="1"/>
        <v>13</v>
      </c>
      <c r="L19" s="31">
        <f t="shared" ref="L19" si="5">MIN(J19:J22)/1000+SUMPRODUCT(INT(J19:J22))-INT(MAX(J19:J22))</f>
        <v>250</v>
      </c>
      <c r="M19" s="25">
        <f t="shared" ref="M19" si="6">_xlfn.RANK.EQ(L19,$L$7:$L$31,1)</f>
        <v>1</v>
      </c>
    </row>
    <row r="20" spans="2:13" ht="18.75" customHeight="1" x14ac:dyDescent="0.3">
      <c r="B20" s="24"/>
      <c r="C20" s="12"/>
      <c r="D20" s="6" t="s">
        <v>52</v>
      </c>
      <c r="E20" s="2" t="s">
        <v>49</v>
      </c>
      <c r="F20" s="1">
        <v>37</v>
      </c>
      <c r="G20" s="1">
        <v>40</v>
      </c>
      <c r="H20" s="1">
        <v>36</v>
      </c>
      <c r="I20" s="1">
        <v>33</v>
      </c>
      <c r="J20" s="29">
        <f t="shared" si="0"/>
        <v>146.33000000000001</v>
      </c>
      <c r="K20" s="10">
        <f t="shared" si="1"/>
        <v>15</v>
      </c>
      <c r="L20" s="32"/>
      <c r="M20" s="26"/>
    </row>
    <row r="21" spans="2:13" ht="18.75" customHeight="1" x14ac:dyDescent="0.3">
      <c r="B21" s="24"/>
      <c r="C21" s="12"/>
      <c r="D21" s="6" t="s">
        <v>52</v>
      </c>
      <c r="E21" s="2" t="s">
        <v>4</v>
      </c>
      <c r="F21" s="1">
        <v>24</v>
      </c>
      <c r="G21" s="1">
        <v>29</v>
      </c>
      <c r="H21" s="1">
        <v>29</v>
      </c>
      <c r="I21" s="1">
        <v>29</v>
      </c>
      <c r="J21" s="29">
        <f t="shared" si="0"/>
        <v>111.29</v>
      </c>
      <c r="K21" s="10">
        <f t="shared" si="1"/>
        <v>4</v>
      </c>
      <c r="L21" s="32"/>
      <c r="M21" s="26"/>
    </row>
    <row r="22" spans="2:13" ht="18.75" customHeight="1" x14ac:dyDescent="0.2">
      <c r="B22" s="24"/>
      <c r="C22" s="12"/>
      <c r="D22" s="6"/>
      <c r="E22" s="5"/>
      <c r="F22" s="1"/>
      <c r="G22" s="1"/>
      <c r="H22" s="1"/>
      <c r="I22" s="1"/>
      <c r="J22" s="29">
        <f t="shared" si="0"/>
        <v>0</v>
      </c>
      <c r="K22" s="10">
        <f t="shared" si="1"/>
        <v>1</v>
      </c>
      <c r="L22" s="33"/>
      <c r="M22" s="27"/>
    </row>
    <row r="23" spans="2:13" ht="18.75" customHeight="1" x14ac:dyDescent="0.3">
      <c r="B23" s="24">
        <v>5</v>
      </c>
      <c r="C23" s="12" t="s">
        <v>23</v>
      </c>
      <c r="D23" s="6" t="s">
        <v>55</v>
      </c>
      <c r="E23" s="2" t="s">
        <v>24</v>
      </c>
      <c r="F23" s="1">
        <v>31</v>
      </c>
      <c r="G23" s="1">
        <v>33</v>
      </c>
      <c r="H23" s="1">
        <v>38</v>
      </c>
      <c r="I23" s="1">
        <v>33</v>
      </c>
      <c r="J23" s="29">
        <f t="shared" si="0"/>
        <v>135.33000000000001</v>
      </c>
      <c r="K23" s="10">
        <f t="shared" si="1"/>
        <v>2</v>
      </c>
      <c r="L23" s="31">
        <f t="shared" ref="L23" si="7">MIN(J23:J26)/1000+SUMPRODUCT(INT(J23:J26))-INT(MAX(J23:J26))</f>
        <v>378.10924</v>
      </c>
      <c r="M23" s="25">
        <f t="shared" ref="M23" si="8">_xlfn.RANK.EQ(L23,$L$7:$L$31,1)</f>
        <v>5</v>
      </c>
    </row>
    <row r="24" spans="2:13" ht="18.75" customHeight="1" x14ac:dyDescent="0.3">
      <c r="B24" s="24"/>
      <c r="C24" s="12"/>
      <c r="D24" s="6" t="s">
        <v>55</v>
      </c>
      <c r="E24" s="2" t="s">
        <v>40</v>
      </c>
      <c r="F24" s="1">
        <v>36</v>
      </c>
      <c r="G24" s="1">
        <v>35</v>
      </c>
      <c r="H24" s="1">
        <v>37</v>
      </c>
      <c r="I24" s="1">
        <v>32</v>
      </c>
      <c r="J24" s="29">
        <f t="shared" si="0"/>
        <v>140.32</v>
      </c>
      <c r="K24" s="10">
        <f t="shared" si="1"/>
        <v>3</v>
      </c>
      <c r="L24" s="32"/>
      <c r="M24" s="26"/>
    </row>
    <row r="25" spans="2:13" ht="18.75" customHeight="1" x14ac:dyDescent="0.3">
      <c r="B25" s="24"/>
      <c r="C25" s="12"/>
      <c r="D25" s="6" t="s">
        <v>55</v>
      </c>
      <c r="E25" s="2" t="s">
        <v>5</v>
      </c>
      <c r="F25" s="1">
        <v>25</v>
      </c>
      <c r="G25" s="1">
        <v>35</v>
      </c>
      <c r="H25" s="1">
        <v>24</v>
      </c>
      <c r="I25" s="1">
        <v>25</v>
      </c>
      <c r="J25" s="29">
        <f t="shared" si="0"/>
        <v>109.24</v>
      </c>
      <c r="K25" s="10">
        <f t="shared" si="1"/>
        <v>1</v>
      </c>
      <c r="L25" s="32"/>
      <c r="M25" s="26"/>
    </row>
    <row r="26" spans="2:13" ht="18.75" customHeight="1" x14ac:dyDescent="0.3">
      <c r="B26" s="24"/>
      <c r="C26" s="12"/>
      <c r="D26" s="6" t="s">
        <v>52</v>
      </c>
      <c r="E26" s="2" t="s">
        <v>41</v>
      </c>
      <c r="F26" s="1">
        <v>37</v>
      </c>
      <c r="G26" s="1">
        <v>33</v>
      </c>
      <c r="H26" s="1">
        <v>34</v>
      </c>
      <c r="I26" s="1">
        <v>30</v>
      </c>
      <c r="J26" s="29">
        <f t="shared" si="0"/>
        <v>134.30000000000001</v>
      </c>
      <c r="K26" s="10">
        <f t="shared" si="1"/>
        <v>11</v>
      </c>
      <c r="L26" s="33"/>
      <c r="M26" s="27"/>
    </row>
    <row r="27" spans="2:13" ht="18.75" customHeight="1" x14ac:dyDescent="0.3">
      <c r="B27" s="24">
        <v>6</v>
      </c>
      <c r="C27" s="12" t="s">
        <v>25</v>
      </c>
      <c r="D27" s="6" t="s">
        <v>52</v>
      </c>
      <c r="E27" s="2" t="s">
        <v>26</v>
      </c>
      <c r="F27" s="1">
        <v>34</v>
      </c>
      <c r="G27" s="1">
        <v>33</v>
      </c>
      <c r="H27" s="1">
        <v>41</v>
      </c>
      <c r="I27" s="1">
        <v>38</v>
      </c>
      <c r="J27" s="29">
        <f t="shared" si="0"/>
        <v>146.38</v>
      </c>
      <c r="K27" s="10">
        <f t="shared" si="1"/>
        <v>16</v>
      </c>
      <c r="L27" s="31">
        <f t="shared" ref="L27" si="9">MIN(J27:J30)/1000+SUMPRODUCT(INT(J27:J30))-INT(MAX(J27:J30))</f>
        <v>422.12531999999999</v>
      </c>
      <c r="M27" s="25">
        <f t="shared" ref="M27" si="10">_xlfn.RANK.EQ(L27,$L$7:$L$31,1)</f>
        <v>7</v>
      </c>
    </row>
    <row r="28" spans="2:13" ht="18.75" customHeight="1" x14ac:dyDescent="0.3">
      <c r="B28" s="24"/>
      <c r="C28" s="12"/>
      <c r="D28" s="6" t="s">
        <v>52</v>
      </c>
      <c r="E28" s="2" t="s">
        <v>6</v>
      </c>
      <c r="F28" s="1">
        <v>37</v>
      </c>
      <c r="G28" s="1">
        <v>39</v>
      </c>
      <c r="H28" s="1">
        <v>37</v>
      </c>
      <c r="I28" s="1">
        <v>38</v>
      </c>
      <c r="J28" s="29">
        <f t="shared" si="0"/>
        <v>151.37</v>
      </c>
      <c r="K28" s="10">
        <f t="shared" si="1"/>
        <v>18</v>
      </c>
      <c r="L28" s="32"/>
      <c r="M28" s="26"/>
    </row>
    <row r="29" spans="2:13" ht="18.75" customHeight="1" x14ac:dyDescent="0.3">
      <c r="B29" s="24"/>
      <c r="C29" s="12"/>
      <c r="D29" s="6" t="s">
        <v>54</v>
      </c>
      <c r="E29" s="2" t="s">
        <v>7</v>
      </c>
      <c r="F29" s="1">
        <v>28</v>
      </c>
      <c r="G29" s="1">
        <v>32</v>
      </c>
      <c r="H29" s="1">
        <v>33</v>
      </c>
      <c r="I29" s="1">
        <v>32</v>
      </c>
      <c r="J29" s="29">
        <f t="shared" si="0"/>
        <v>125.32</v>
      </c>
      <c r="K29" s="10">
        <f t="shared" si="1"/>
        <v>3</v>
      </c>
      <c r="L29" s="32"/>
      <c r="M29" s="26"/>
    </row>
    <row r="30" spans="2:13" ht="18.75" customHeight="1" x14ac:dyDescent="0.3">
      <c r="B30" s="24"/>
      <c r="C30" s="12"/>
      <c r="D30" s="6" t="s">
        <v>53</v>
      </c>
      <c r="E30" s="2" t="s">
        <v>27</v>
      </c>
      <c r="F30" s="1">
        <v>43</v>
      </c>
      <c r="G30" s="1">
        <v>44</v>
      </c>
      <c r="H30" s="1">
        <v>45</v>
      </c>
      <c r="I30" s="1">
        <v>35</v>
      </c>
      <c r="J30" s="29">
        <f t="shared" si="0"/>
        <v>167.35</v>
      </c>
      <c r="K30" s="10">
        <f t="shared" si="1"/>
        <v>4</v>
      </c>
      <c r="L30" s="33"/>
      <c r="M30" s="27"/>
    </row>
    <row r="31" spans="2:13" ht="18.75" customHeight="1" x14ac:dyDescent="0.3">
      <c r="B31" s="24">
        <v>7</v>
      </c>
      <c r="C31" s="12" t="s">
        <v>39</v>
      </c>
      <c r="D31" s="6" t="s">
        <v>52</v>
      </c>
      <c r="E31" s="2" t="s">
        <v>42</v>
      </c>
      <c r="F31" s="1">
        <v>31</v>
      </c>
      <c r="G31" s="1">
        <v>31</v>
      </c>
      <c r="H31" s="1">
        <v>26</v>
      </c>
      <c r="I31" s="1">
        <v>32</v>
      </c>
      <c r="J31" s="29">
        <f t="shared" si="0"/>
        <v>120.26</v>
      </c>
      <c r="K31" s="10">
        <f t="shared" si="1"/>
        <v>7</v>
      </c>
      <c r="L31" s="31">
        <f t="shared" ref="L31" si="11">MIN(J31:J34)/1000+SUMPRODUCT(INT(J31:J34))-INT(MAX(J31:J34))</f>
        <v>383.12026000000003</v>
      </c>
      <c r="M31" s="25">
        <f t="shared" ref="M31" si="12">_xlfn.RANK.EQ(L31,$L$7:$L$31,1)</f>
        <v>6</v>
      </c>
    </row>
    <row r="32" spans="2:13" ht="18.75" customHeight="1" x14ac:dyDescent="0.3">
      <c r="B32" s="24"/>
      <c r="C32" s="12"/>
      <c r="D32" s="6" t="s">
        <v>52</v>
      </c>
      <c r="E32" s="2" t="s">
        <v>43</v>
      </c>
      <c r="F32" s="1">
        <v>31</v>
      </c>
      <c r="G32" s="1">
        <v>29</v>
      </c>
      <c r="H32" s="1">
        <v>29</v>
      </c>
      <c r="I32" s="1">
        <v>31</v>
      </c>
      <c r="J32" s="29">
        <f t="shared" si="0"/>
        <v>120.29</v>
      </c>
      <c r="K32" s="10">
        <f t="shared" si="1"/>
        <v>8</v>
      </c>
      <c r="L32" s="32"/>
      <c r="M32" s="26"/>
    </row>
    <row r="33" spans="2:13" ht="18.75" customHeight="1" x14ac:dyDescent="0.3">
      <c r="B33" s="24"/>
      <c r="C33" s="12"/>
      <c r="D33" s="6" t="s">
        <v>52</v>
      </c>
      <c r="E33" s="2" t="s">
        <v>44</v>
      </c>
      <c r="F33" s="1">
        <v>36</v>
      </c>
      <c r="G33" s="1">
        <v>38</v>
      </c>
      <c r="H33" s="1">
        <v>36</v>
      </c>
      <c r="I33" s="1">
        <v>33</v>
      </c>
      <c r="J33" s="29">
        <f t="shared" si="0"/>
        <v>143.33000000000001</v>
      </c>
      <c r="K33" s="10">
        <f t="shared" si="1"/>
        <v>14</v>
      </c>
      <c r="L33" s="32"/>
      <c r="M33" s="26"/>
    </row>
    <row r="34" spans="2:13" ht="18.75" customHeight="1" x14ac:dyDescent="0.2">
      <c r="B34" s="24"/>
      <c r="C34" s="12"/>
      <c r="D34" s="6" t="s">
        <v>55</v>
      </c>
      <c r="E34" s="3" t="s">
        <v>45</v>
      </c>
      <c r="F34" s="1">
        <v>44</v>
      </c>
      <c r="G34" s="1">
        <v>38</v>
      </c>
      <c r="H34" s="1">
        <v>36</v>
      </c>
      <c r="I34" s="1">
        <v>41</v>
      </c>
      <c r="J34" s="29">
        <f t="shared" si="0"/>
        <v>159.36000000000001</v>
      </c>
      <c r="K34" s="10">
        <f t="shared" si="1"/>
        <v>4</v>
      </c>
      <c r="L34" s="33"/>
      <c r="M34" s="27"/>
    </row>
    <row r="35" spans="2:13" ht="18.75" customHeight="1" x14ac:dyDescent="0.3">
      <c r="B35" s="15"/>
      <c r="C35" s="16"/>
      <c r="D35" s="7" t="s">
        <v>54</v>
      </c>
      <c r="E35" s="2" t="s">
        <v>46</v>
      </c>
      <c r="F35" s="1">
        <v>32</v>
      </c>
      <c r="G35" s="1">
        <v>35</v>
      </c>
      <c r="H35" s="1">
        <v>38</v>
      </c>
      <c r="I35" s="1">
        <v>38</v>
      </c>
      <c r="J35" s="29">
        <f t="shared" si="0"/>
        <v>143.38</v>
      </c>
      <c r="K35" s="10">
        <f t="shared" si="1"/>
        <v>5</v>
      </c>
      <c r="L35" s="21"/>
      <c r="M35" s="16"/>
    </row>
    <row r="36" spans="2:13" ht="18.75" customHeight="1" x14ac:dyDescent="0.3">
      <c r="B36" s="17"/>
      <c r="C36" s="18"/>
      <c r="D36" s="8" t="s">
        <v>53</v>
      </c>
      <c r="E36" s="2" t="s">
        <v>8</v>
      </c>
      <c r="F36" s="1">
        <v>39</v>
      </c>
      <c r="G36" s="1">
        <v>42</v>
      </c>
      <c r="H36" s="1">
        <v>43</v>
      </c>
      <c r="I36" s="1">
        <v>39</v>
      </c>
      <c r="J36" s="29">
        <f t="shared" si="0"/>
        <v>163.38999999999999</v>
      </c>
      <c r="K36" s="10">
        <f t="shared" si="1"/>
        <v>3</v>
      </c>
      <c r="L36" s="22"/>
      <c r="M36" s="18"/>
    </row>
    <row r="37" spans="2:13" ht="18.75" customHeight="1" x14ac:dyDescent="0.3">
      <c r="B37" s="17"/>
      <c r="C37" s="18"/>
      <c r="D37" s="8" t="s">
        <v>54</v>
      </c>
      <c r="E37" s="2" t="s">
        <v>9</v>
      </c>
      <c r="F37" s="1">
        <v>33</v>
      </c>
      <c r="G37" s="1">
        <v>32</v>
      </c>
      <c r="H37" s="1">
        <v>32</v>
      </c>
      <c r="I37" s="1">
        <v>29</v>
      </c>
      <c r="J37" s="29">
        <f t="shared" si="0"/>
        <v>126.29</v>
      </c>
      <c r="K37" s="10">
        <f t="shared" si="1"/>
        <v>4</v>
      </c>
      <c r="L37" s="22"/>
      <c r="M37" s="18"/>
    </row>
    <row r="38" spans="2:13" ht="18.75" customHeight="1" x14ac:dyDescent="0.3">
      <c r="B38" s="17"/>
      <c r="C38" s="18"/>
      <c r="D38" s="8" t="s">
        <v>52</v>
      </c>
      <c r="E38" s="2" t="s">
        <v>47</v>
      </c>
      <c r="F38" s="1">
        <v>36</v>
      </c>
      <c r="G38" s="1">
        <v>36</v>
      </c>
      <c r="H38" s="1">
        <v>40</v>
      </c>
      <c r="I38" s="1">
        <v>35</v>
      </c>
      <c r="J38" s="29">
        <f t="shared" si="0"/>
        <v>147.35</v>
      </c>
      <c r="K38" s="10">
        <f t="shared" si="1"/>
        <v>17</v>
      </c>
      <c r="L38" s="22"/>
      <c r="M38" s="18"/>
    </row>
    <row r="39" spans="2:13" ht="18.75" customHeight="1" x14ac:dyDescent="0.3">
      <c r="B39" s="19"/>
      <c r="C39" s="20"/>
      <c r="D39" s="9" t="s">
        <v>53</v>
      </c>
      <c r="E39" s="2" t="s">
        <v>48</v>
      </c>
      <c r="F39" s="1">
        <v>37</v>
      </c>
      <c r="G39" s="1">
        <v>44</v>
      </c>
      <c r="H39" s="1">
        <v>44</v>
      </c>
      <c r="I39" s="1">
        <v>47</v>
      </c>
      <c r="J39" s="29">
        <f t="shared" si="0"/>
        <v>172.44</v>
      </c>
      <c r="K39" s="10">
        <f t="shared" si="1"/>
        <v>5</v>
      </c>
      <c r="L39" s="23"/>
      <c r="M39" s="20"/>
    </row>
  </sheetData>
  <mergeCells count="32">
    <mergeCell ref="B19:B22"/>
    <mergeCell ref="M31:M34"/>
    <mergeCell ref="B23:B26"/>
    <mergeCell ref="L7:L10"/>
    <mergeCell ref="L19:L22"/>
    <mergeCell ref="M23:M26"/>
    <mergeCell ref="M15:M18"/>
    <mergeCell ref="M19:M22"/>
    <mergeCell ref="C19:C22"/>
    <mergeCell ref="B7:B10"/>
    <mergeCell ref="C7:C10"/>
    <mergeCell ref="M7:M10"/>
    <mergeCell ref="B15:B18"/>
    <mergeCell ref="L31:L34"/>
    <mergeCell ref="B31:B34"/>
    <mergeCell ref="C31:C34"/>
    <mergeCell ref="C15:C18"/>
    <mergeCell ref="L15:L18"/>
    <mergeCell ref="B1:M2"/>
    <mergeCell ref="B4:M4"/>
    <mergeCell ref="B35:C39"/>
    <mergeCell ref="L35:M39"/>
    <mergeCell ref="B11:B14"/>
    <mergeCell ref="C11:C14"/>
    <mergeCell ref="L11:L14"/>
    <mergeCell ref="C23:C26"/>
    <mergeCell ref="L23:L26"/>
    <mergeCell ref="C27:C30"/>
    <mergeCell ref="L27:L30"/>
    <mergeCell ref="M27:M30"/>
    <mergeCell ref="M11:M14"/>
    <mergeCell ref="B27:B30"/>
  </mergeCells>
  <conditionalFormatting sqref="K7:K39">
    <cfRule type="expression" dxfId="3" priority="1">
      <formula>D7="в"</formula>
    </cfRule>
    <cfRule type="expression" dxfId="2" priority="2">
      <formula>D7="ж"</formula>
    </cfRule>
    <cfRule type="expression" dxfId="1" priority="3">
      <formula>D7="ю"</formula>
    </cfRule>
    <cfRule type="expression" dxfId="0" priority="4">
      <formula>D7="м"</formula>
    </cfRule>
  </conditionalFormatting>
  <pageMargins left="0.16" right="0.16" top="0.43" bottom="0.16" header="0.3" footer="0.22"/>
  <pageSetup paperSize="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 Евгений</dc:creator>
  <cp:lastModifiedBy>Яковлев Евгений</cp:lastModifiedBy>
  <cp:lastPrinted>2023-08-29T08:34:43Z</cp:lastPrinted>
  <dcterms:created xsi:type="dcterms:W3CDTF">2023-08-25T06:34:13Z</dcterms:created>
  <dcterms:modified xsi:type="dcterms:W3CDTF">2023-09-06T03:02:12Z</dcterms:modified>
</cp:coreProperties>
</file>