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B26EF612-3BA6-48BD-A3B1-50478F852FE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1 (2)" sheetId="2" r:id="rId2"/>
  </sheets>
  <definedNames>
    <definedName name="_xlnm._FilterDatabase" localSheetId="0" hidden="1">Лист1!$A$5:$Y$21</definedName>
    <definedName name="_xlnm._FilterDatabase" localSheetId="1" hidden="1">'Лист1 (2)'!$A$5:$Y$21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H20" i="2" s="1"/>
  <c r="C20" i="2"/>
  <c r="G19" i="2"/>
  <c r="F18" i="2"/>
  <c r="H18" i="2" s="1"/>
  <c r="C18" i="2"/>
  <c r="G17" i="2"/>
  <c r="F16" i="2"/>
  <c r="H16" i="2" s="1"/>
  <c r="C16" i="2"/>
  <c r="F14" i="2"/>
  <c r="H14" i="2" s="1"/>
  <c r="J14" i="2" s="1"/>
  <c r="C14" i="2"/>
  <c r="F12" i="2"/>
  <c r="H12" i="2" s="1"/>
  <c r="C12" i="2"/>
  <c r="F10" i="2"/>
  <c r="H10" i="2" s="1"/>
  <c r="C10" i="2"/>
  <c r="F8" i="2"/>
  <c r="H8" i="2" s="1"/>
  <c r="C8" i="2"/>
  <c r="F6" i="2"/>
  <c r="G7" i="2" s="1"/>
  <c r="C6" i="2"/>
  <c r="F8" i="1"/>
  <c r="H8" i="1" s="1"/>
  <c r="J8" i="1" s="1"/>
  <c r="K9" i="1" s="1"/>
  <c r="F10" i="1"/>
  <c r="G11" i="1" s="1"/>
  <c r="F12" i="1"/>
  <c r="G13" i="1" s="1"/>
  <c r="F14" i="1"/>
  <c r="H14" i="1" s="1"/>
  <c r="F16" i="1"/>
  <c r="H16" i="1" s="1"/>
  <c r="F18" i="1"/>
  <c r="G19" i="1" s="1"/>
  <c r="F20" i="1"/>
  <c r="G21" i="1" s="1"/>
  <c r="C8" i="1"/>
  <c r="C10" i="1"/>
  <c r="C12" i="1"/>
  <c r="C14" i="1"/>
  <c r="C16" i="1"/>
  <c r="C18" i="1"/>
  <c r="C20" i="1"/>
  <c r="F6" i="1"/>
  <c r="G7" i="1" s="1"/>
  <c r="C6" i="1"/>
  <c r="G9" i="2" l="1"/>
  <c r="H6" i="2"/>
  <c r="I7" i="2" s="1"/>
  <c r="G15" i="2"/>
  <c r="I9" i="2"/>
  <c r="J8" i="2"/>
  <c r="J12" i="2"/>
  <c r="I13" i="2"/>
  <c r="L14" i="2"/>
  <c r="K15" i="2"/>
  <c r="E18" i="2"/>
  <c r="J18" i="2"/>
  <c r="I19" i="2"/>
  <c r="D18" i="2"/>
  <c r="J16" i="2"/>
  <c r="I17" i="2"/>
  <c r="J10" i="2"/>
  <c r="I11" i="2"/>
  <c r="J20" i="2"/>
  <c r="I21" i="2"/>
  <c r="G21" i="2"/>
  <c r="D20" i="2" s="1"/>
  <c r="J6" i="2"/>
  <c r="G13" i="2"/>
  <c r="I15" i="2"/>
  <c r="G11" i="2"/>
  <c r="H12" i="1"/>
  <c r="J12" i="1" s="1"/>
  <c r="K13" i="1" s="1"/>
  <c r="H6" i="1"/>
  <c r="J6" i="1" s="1"/>
  <c r="L6" i="1" s="1"/>
  <c r="N6" i="1" s="1"/>
  <c r="P6" i="1" s="1"/>
  <c r="R6" i="1" s="1"/>
  <c r="T6" i="1" s="1"/>
  <c r="V6" i="1" s="1"/>
  <c r="X6" i="1" s="1"/>
  <c r="Y7" i="1" s="1"/>
  <c r="H20" i="1"/>
  <c r="J20" i="1" s="1"/>
  <c r="K21" i="1" s="1"/>
  <c r="H18" i="1"/>
  <c r="J18" i="1" s="1"/>
  <c r="L18" i="1" s="1"/>
  <c r="N18" i="1" s="1"/>
  <c r="O19" i="1" s="1"/>
  <c r="G9" i="1"/>
  <c r="I17" i="1"/>
  <c r="J16" i="1"/>
  <c r="K17" i="1" s="1"/>
  <c r="G15" i="1"/>
  <c r="G17" i="1"/>
  <c r="I19" i="1"/>
  <c r="L20" i="1"/>
  <c r="M21" i="1" s="1"/>
  <c r="J14" i="1"/>
  <c r="I15" i="1"/>
  <c r="K19" i="1"/>
  <c r="O7" i="1"/>
  <c r="M7" i="1"/>
  <c r="I13" i="1"/>
  <c r="H10" i="1"/>
  <c r="K7" i="1"/>
  <c r="I7" i="1"/>
  <c r="I9" i="1"/>
  <c r="U7" i="1"/>
  <c r="L12" i="1"/>
  <c r="M13" i="1" s="1"/>
  <c r="L8" i="1"/>
  <c r="M9" i="1" s="1"/>
  <c r="N14" i="2" l="1"/>
  <c r="M15" i="2"/>
  <c r="L12" i="2"/>
  <c r="K13" i="2"/>
  <c r="K11" i="2"/>
  <c r="L10" i="2"/>
  <c r="L16" i="2"/>
  <c r="K17" i="2"/>
  <c r="D16" i="2" s="1"/>
  <c r="K9" i="2"/>
  <c r="L8" i="2"/>
  <c r="L18" i="2"/>
  <c r="K19" i="2"/>
  <c r="L20" i="2"/>
  <c r="K21" i="2"/>
  <c r="K7" i="2"/>
  <c r="L6" i="2"/>
  <c r="E20" i="2"/>
  <c r="E16" i="2"/>
  <c r="L16" i="1"/>
  <c r="Q7" i="1"/>
  <c r="M19" i="1"/>
  <c r="S7" i="1"/>
  <c r="W7" i="1"/>
  <c r="I21" i="1"/>
  <c r="P18" i="1"/>
  <c r="R18" i="1" s="1"/>
  <c r="N20" i="1"/>
  <c r="P20" i="1" s="1"/>
  <c r="N16" i="1"/>
  <c r="M17" i="1"/>
  <c r="L14" i="1"/>
  <c r="K15" i="1"/>
  <c r="I11" i="1"/>
  <c r="J10" i="1"/>
  <c r="N8" i="1"/>
  <c r="O9" i="1" s="1"/>
  <c r="N12" i="1"/>
  <c r="O13" i="1" s="1"/>
  <c r="N18" i="2" l="1"/>
  <c r="M19" i="2"/>
  <c r="M13" i="2"/>
  <c r="N12" i="2"/>
  <c r="N16" i="2"/>
  <c r="M17" i="2"/>
  <c r="M11" i="2"/>
  <c r="N10" i="2"/>
  <c r="N20" i="2"/>
  <c r="M21" i="2"/>
  <c r="M9" i="2"/>
  <c r="N8" i="2"/>
  <c r="M7" i="2"/>
  <c r="N6" i="2"/>
  <c r="P14" i="2"/>
  <c r="O15" i="2"/>
  <c r="E14" i="2" s="1"/>
  <c r="D14" i="2"/>
  <c r="O21" i="1"/>
  <c r="E6" i="1"/>
  <c r="D6" i="1"/>
  <c r="Q19" i="1"/>
  <c r="K11" i="1"/>
  <c r="L10" i="1"/>
  <c r="M15" i="1"/>
  <c r="N14" i="1"/>
  <c r="P16" i="1"/>
  <c r="O17" i="1"/>
  <c r="Q21" i="1"/>
  <c r="R20" i="1"/>
  <c r="T18" i="1"/>
  <c r="S19" i="1"/>
  <c r="P12" i="1"/>
  <c r="Q13" i="1" s="1"/>
  <c r="P8" i="1"/>
  <c r="P20" i="2" l="1"/>
  <c r="O21" i="2"/>
  <c r="Q15" i="2"/>
  <c r="R14" i="2"/>
  <c r="O13" i="2"/>
  <c r="P12" i="2"/>
  <c r="P16" i="2"/>
  <c r="O17" i="2"/>
  <c r="O11" i="2"/>
  <c r="P10" i="2"/>
  <c r="P6" i="2"/>
  <c r="O7" i="2"/>
  <c r="P8" i="2"/>
  <c r="O9" i="2"/>
  <c r="P18" i="2"/>
  <c r="O19" i="2"/>
  <c r="O15" i="1"/>
  <c r="P14" i="1"/>
  <c r="R16" i="1"/>
  <c r="Q17" i="1"/>
  <c r="Q9" i="1"/>
  <c r="N10" i="1"/>
  <c r="M11" i="1"/>
  <c r="S21" i="1"/>
  <c r="T20" i="1"/>
  <c r="V18" i="1"/>
  <c r="U19" i="1"/>
  <c r="R12" i="1"/>
  <c r="S13" i="1" s="1"/>
  <c r="R8" i="1"/>
  <c r="S9" i="1" s="1"/>
  <c r="R18" i="2" l="1"/>
  <c r="Q19" i="2"/>
  <c r="S15" i="2"/>
  <c r="T14" i="2"/>
  <c r="R16" i="2"/>
  <c r="Q17" i="2"/>
  <c r="Q13" i="2"/>
  <c r="R12" i="2"/>
  <c r="D12" i="2"/>
  <c r="E12" i="2"/>
  <c r="Q11" i="2"/>
  <c r="R10" i="2"/>
  <c r="R8" i="2"/>
  <c r="Q9" i="2"/>
  <c r="R20" i="2"/>
  <c r="Q21" i="2"/>
  <c r="R6" i="2"/>
  <c r="Q7" i="2"/>
  <c r="O11" i="1"/>
  <c r="P10" i="1"/>
  <c r="S17" i="1"/>
  <c r="T16" i="1"/>
  <c r="R14" i="1"/>
  <c r="Q15" i="1"/>
  <c r="U21" i="1"/>
  <c r="V20" i="1"/>
  <c r="X18" i="1"/>
  <c r="Y19" i="1" s="1"/>
  <c r="W19" i="1"/>
  <c r="T8" i="1"/>
  <c r="T12" i="1"/>
  <c r="U13" i="1" s="1"/>
  <c r="T6" i="2" l="1"/>
  <c r="S7" i="2"/>
  <c r="S17" i="2"/>
  <c r="T16" i="2"/>
  <c r="T10" i="2"/>
  <c r="S11" i="2"/>
  <c r="D10" i="2"/>
  <c r="S13" i="2"/>
  <c r="T12" i="2"/>
  <c r="T20" i="2"/>
  <c r="S21" i="2"/>
  <c r="U15" i="2"/>
  <c r="V14" i="2"/>
  <c r="T8" i="2"/>
  <c r="S9" i="2"/>
  <c r="S19" i="2"/>
  <c r="T18" i="2"/>
  <c r="S15" i="1"/>
  <c r="T14" i="1"/>
  <c r="U9" i="1"/>
  <c r="D8" i="1"/>
  <c r="U17" i="1"/>
  <c r="V16" i="1"/>
  <c r="Q11" i="1"/>
  <c r="R10" i="1"/>
  <c r="X20" i="1"/>
  <c r="Y21" i="1" s="1"/>
  <c r="W21" i="1"/>
  <c r="V8" i="1"/>
  <c r="W9" i="1" s="1"/>
  <c r="E16" i="1"/>
  <c r="D16" i="1"/>
  <c r="V12" i="1"/>
  <c r="W13" i="1" s="1"/>
  <c r="U19" i="2" l="1"/>
  <c r="V18" i="2"/>
  <c r="U13" i="2"/>
  <c r="V12" i="2"/>
  <c r="V10" i="2"/>
  <c r="U11" i="2"/>
  <c r="U17" i="2"/>
  <c r="V16" i="2"/>
  <c r="V8" i="2"/>
  <c r="U9" i="2"/>
  <c r="D8" i="2"/>
  <c r="X14" i="2"/>
  <c r="Y15" i="2" s="1"/>
  <c r="W15" i="2"/>
  <c r="U21" i="2"/>
  <c r="V20" i="2"/>
  <c r="V6" i="2"/>
  <c r="U7" i="2"/>
  <c r="S11" i="1"/>
  <c r="T10" i="1"/>
  <c r="E10" i="1"/>
  <c r="D10" i="1"/>
  <c r="V14" i="1"/>
  <c r="U15" i="1"/>
  <c r="X16" i="1"/>
  <c r="Y17" i="1" s="1"/>
  <c r="W17" i="1"/>
  <c r="E20" i="1"/>
  <c r="D20" i="1"/>
  <c r="X12" i="1"/>
  <c r="Y13" i="1" s="1"/>
  <c r="X8" i="1"/>
  <c r="Y9" i="1" s="1"/>
  <c r="E8" i="1"/>
  <c r="E12" i="1"/>
  <c r="E14" i="1"/>
  <c r="D14" i="1"/>
  <c r="D12" i="1"/>
  <c r="X8" i="2" l="1"/>
  <c r="Y9" i="2" s="1"/>
  <c r="E8" i="2" s="1"/>
  <c r="W9" i="2"/>
  <c r="W17" i="2"/>
  <c r="X16" i="2"/>
  <c r="Y17" i="2" s="1"/>
  <c r="X12" i="2"/>
  <c r="Y13" i="2" s="1"/>
  <c r="W13" i="2"/>
  <c r="W21" i="2"/>
  <c r="X20" i="2"/>
  <c r="Y21" i="2" s="1"/>
  <c r="W19" i="2"/>
  <c r="X18" i="2"/>
  <c r="Y19" i="2" s="1"/>
  <c r="W11" i="2"/>
  <c r="X10" i="2"/>
  <c r="Y11" i="2" s="1"/>
  <c r="E10" i="2" s="1"/>
  <c r="X6" i="2"/>
  <c r="Y7" i="2" s="1"/>
  <c r="E6" i="2" s="1"/>
  <c r="W7" i="2"/>
  <c r="D6" i="2" s="1"/>
  <c r="X14" i="1"/>
  <c r="Y15" i="1" s="1"/>
  <c r="W15" i="1"/>
  <c r="U11" i="1"/>
  <c r="V10" i="1"/>
  <c r="E18" i="1"/>
  <c r="D18" i="1"/>
  <c r="W11" i="1" l="1"/>
  <c r="X10" i="1"/>
  <c r="Y11" i="1" s="1"/>
</calcChain>
</file>

<file path=xl/sharedStrings.xml><?xml version="1.0" encoding="utf-8"?>
<sst xmlns="http://schemas.openxmlformats.org/spreadsheetml/2006/main" count="90" uniqueCount="18">
  <si>
    <t>Идентификатор заказа</t>
  </si>
  <si>
    <t>Дата получения запроса от менеджера КО на изготовление чертежа, эскиза, образца</t>
  </si>
  <si>
    <t>Целевая дата успешного вх.контроля матрицы</t>
  </si>
  <si>
    <t>Отставание от графика, дн</t>
  </si>
  <si>
    <t>Предположительная расчетная дата вх.контроля матрицы в связи с отставанием</t>
  </si>
  <si>
    <t>Профиль</t>
  </si>
  <si>
    <t>Матрица</t>
  </si>
  <si>
    <t>Получение чертежа и анкеты, подписанные нач-ком констр.отдела</t>
  </si>
  <si>
    <t>Согласование чертежа, подписанного нач-ком уч-ка корр-ки</t>
  </si>
  <si>
    <t>Согласование чертежа, подписанного технологом пресс.уч-ка</t>
  </si>
  <si>
    <t>Согласование предварит.чертежа матрицы от изготовителя</t>
  </si>
  <si>
    <t>Согласование предварит.чертежа с нач-м уч-ка корр-ки и технологом пресс.цеха</t>
  </si>
  <si>
    <t>Согласование оконч.чертежа с нач-м констр.отдела, нач-м уч-ка корр-ки и технологом уч-ка покраски</t>
  </si>
  <si>
    <t>Получение матрицы с комплектом сопров.док-в</t>
  </si>
  <si>
    <t>Получение акта вх.контроля, паспорта матрицы и тех.карты</t>
  </si>
  <si>
    <t>Изгот-е годного образца профиля</t>
  </si>
  <si>
    <t>План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</si>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</sst>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  <fill>
      <patternFill patternType="solid">
        <fgColor theme="5" tint="-0.249977111117893"/>
        <bgColor auto="1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14" fontId="1" fillId="0" borderId="11" xfId="0" applyNumberFormat="1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14" fontId="1" fillId="3" borderId="11" xfId="0" applyNumberFormat="1" applyFont="1" applyFill="1" applyBorder="1" applyAlignment="1">
      <alignment horizontal="center" vertical="center"/>
    </xf>
    <xf numFmtId="14" fontId="1" fillId="0" borderId="11" xfId="0" applyNumberFormat="1" applyFont="1" applyBorder="1" applyAlignment="1">
      <alignment vertical="center" wrapText="1"/>
    </xf>
    <xf numFmtId="14" fontId="1" fillId="0" borderId="12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4" xfId="0" applyBorder="1"/>
    <xf numFmtId="14" fontId="1" fillId="2" borderId="14" xfId="0" applyNumberFormat="1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14" fontId="1" fillId="3" borderId="14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4" fontId="1" fillId="0" borderId="18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vertical="center" wrapText="1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63"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"/>
  <sheetViews>
    <sheetView workbookViewId="0">
      <selection activeCell="I25" sqref="I25"/>
    </sheetView>
  </sheetViews>
  <sheetFormatPr defaultRowHeight="15" x14ac:dyDescent="0.25"/>
  <cols>
    <col min="2" max="2" width="15.42578125" customWidth="1"/>
    <col min="3" max="3" width="20.7109375" customWidth="1"/>
    <col min="10" max="11" width="9.28515625" customWidth="1"/>
  </cols>
  <sheetData>
    <row r="1" spans="1:25" ht="15.75" customHeight="1" thickTop="1" x14ac:dyDescent="0.25">
      <c r="A1" s="8" t="s">
        <v>0</v>
      </c>
      <c r="B1" s="8" t="s">
        <v>1</v>
      </c>
      <c r="C1" s="17" t="s">
        <v>2</v>
      </c>
      <c r="D1" s="19" t="s">
        <v>3</v>
      </c>
      <c r="E1" s="19" t="s">
        <v>4</v>
      </c>
      <c r="F1" s="10" t="s">
        <v>5</v>
      </c>
      <c r="G1" s="11"/>
      <c r="H1" s="11"/>
      <c r="I1" s="11"/>
      <c r="J1" s="11"/>
      <c r="K1" s="11"/>
      <c r="L1" s="11"/>
      <c r="M1" s="11"/>
      <c r="N1" s="11"/>
      <c r="O1" s="11"/>
      <c r="P1" s="35" t="s">
        <v>6</v>
      </c>
      <c r="Q1" s="36"/>
      <c r="R1" s="37"/>
      <c r="S1" s="37"/>
      <c r="T1" s="37"/>
      <c r="U1" s="37"/>
      <c r="V1" s="37"/>
      <c r="W1" s="38"/>
      <c r="X1" s="38"/>
      <c r="Y1" s="39"/>
    </row>
    <row r="2" spans="1:25" x14ac:dyDescent="0.25">
      <c r="A2" s="9"/>
      <c r="B2" s="9"/>
      <c r="C2" s="18"/>
      <c r="D2" s="20"/>
      <c r="E2" s="20"/>
      <c r="F2" s="12"/>
      <c r="G2" s="13"/>
      <c r="H2" s="13"/>
      <c r="I2" s="13"/>
      <c r="J2" s="13"/>
      <c r="K2" s="13"/>
      <c r="L2" s="13"/>
      <c r="M2" s="13"/>
      <c r="N2" s="13"/>
      <c r="O2" s="13"/>
      <c r="P2" s="40"/>
      <c r="Q2" s="14"/>
      <c r="R2" s="15"/>
      <c r="S2" s="15"/>
      <c r="T2" s="15"/>
      <c r="U2" s="15"/>
      <c r="V2" s="15"/>
      <c r="W2" s="16"/>
      <c r="X2" s="16"/>
      <c r="Y2" s="41"/>
    </row>
    <row r="3" spans="1:25" ht="123.75" customHeight="1" x14ac:dyDescent="0.3">
      <c r="A3" s="9"/>
      <c r="B3" s="9"/>
      <c r="C3" s="18"/>
      <c r="D3" s="20"/>
      <c r="E3" s="20"/>
      <c r="F3" s="6" t="s">
        <v>7</v>
      </c>
      <c r="G3" s="7"/>
      <c r="H3" s="6" t="s">
        <v>8</v>
      </c>
      <c r="I3" s="7"/>
      <c r="J3" s="6" t="s">
        <v>9</v>
      </c>
      <c r="K3" s="7"/>
      <c r="L3" s="6" t="s">
        <v>10</v>
      </c>
      <c r="M3" s="7"/>
      <c r="N3" s="6" t="s">
        <v>11</v>
      </c>
      <c r="O3" s="32"/>
      <c r="P3" s="42" t="s">
        <v>11</v>
      </c>
      <c r="Q3" s="7"/>
      <c r="R3" s="6" t="s">
        <v>12</v>
      </c>
      <c r="S3" s="7"/>
      <c r="T3" s="6" t="s">
        <v>13</v>
      </c>
      <c r="U3" s="7"/>
      <c r="V3" s="6" t="s">
        <v>14</v>
      </c>
      <c r="W3" s="7"/>
      <c r="X3" s="6" t="s">
        <v>15</v>
      </c>
      <c r="Y3" s="43"/>
    </row>
    <row r="4" spans="1:25" x14ac:dyDescent="0.25">
      <c r="A4" s="9"/>
      <c r="B4" s="9"/>
      <c r="C4" s="3"/>
      <c r="D4" s="5"/>
      <c r="E4" s="5"/>
      <c r="F4" s="1" t="s">
        <v>16</v>
      </c>
      <c r="G4" s="1" t="s">
        <v>17</v>
      </c>
      <c r="H4" s="1" t="s">
        <v>16</v>
      </c>
      <c r="I4" s="1" t="s">
        <v>17</v>
      </c>
      <c r="J4" s="1" t="s">
        <v>16</v>
      </c>
      <c r="K4" s="1" t="s">
        <v>17</v>
      </c>
      <c r="L4" s="1" t="s">
        <v>16</v>
      </c>
      <c r="M4" s="1" t="s">
        <v>17</v>
      </c>
      <c r="N4" s="1" t="s">
        <v>16</v>
      </c>
      <c r="O4" s="33" t="s">
        <v>17</v>
      </c>
      <c r="P4" s="44" t="s">
        <v>16</v>
      </c>
      <c r="Q4" s="1" t="s">
        <v>17</v>
      </c>
      <c r="R4" s="1" t="s">
        <v>16</v>
      </c>
      <c r="S4" s="1" t="s">
        <v>17</v>
      </c>
      <c r="T4" s="1" t="s">
        <v>16</v>
      </c>
      <c r="U4" s="1" t="s">
        <v>17</v>
      </c>
      <c r="V4" s="1" t="s">
        <v>16</v>
      </c>
      <c r="W4" s="1" t="s">
        <v>17</v>
      </c>
      <c r="X4" s="1" t="s">
        <v>16</v>
      </c>
      <c r="Y4" s="45" t="s">
        <v>17</v>
      </c>
    </row>
    <row r="5" spans="1:25" ht="15.75" thickBot="1" x14ac:dyDescent="0.3">
      <c r="A5" s="51"/>
      <c r="B5" s="2"/>
      <c r="C5" s="3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52"/>
      <c r="P5" s="53"/>
      <c r="Q5" s="2"/>
      <c r="R5" s="2"/>
      <c r="S5" s="2"/>
      <c r="T5" s="2"/>
      <c r="U5" s="2"/>
      <c r="V5" s="2"/>
      <c r="W5" s="2"/>
      <c r="X5" s="2"/>
      <c r="Y5" s="54"/>
    </row>
    <row r="6" spans="1:25" s="4" customFormat="1" x14ac:dyDescent="0.25">
      <c r="A6" s="21">
        <v>1</v>
      </c>
      <c r="B6" s="22">
        <v>45170</v>
      </c>
      <c r="C6" s="55">
        <f>B6+33</f>
        <v>45203</v>
      </c>
      <c r="D6" s="23">
        <f>HLOOKUP(MAX(G6,I6,K6,M6,O6,Q6,S6,U6,W6,Y6),F6:Y7,2,FALSE)</f>
        <v>5</v>
      </c>
      <c r="E6" s="24">
        <f>HLOOKUP(MAX(G6,I6,K6,M6,O6,Q6,S6,U6,W6,Y6),F6:Y7,2,FALSE)+C6</f>
        <v>45208</v>
      </c>
      <c r="F6" s="25">
        <f>B6+3</f>
        <v>45173</v>
      </c>
      <c r="G6" s="25">
        <v>45174</v>
      </c>
      <c r="H6" s="25">
        <f>F6+1</f>
        <v>45174</v>
      </c>
      <c r="I6" s="25">
        <v>45179</v>
      </c>
      <c r="J6" s="25">
        <f>H6+1</f>
        <v>45175</v>
      </c>
      <c r="K6" s="25">
        <v>45183</v>
      </c>
      <c r="L6" s="25">
        <f>J6+2</f>
        <v>45177</v>
      </c>
      <c r="M6" s="25">
        <v>45185</v>
      </c>
      <c r="N6" s="25">
        <f>L6+1</f>
        <v>45178</v>
      </c>
      <c r="O6" s="34">
        <v>45186</v>
      </c>
      <c r="P6" s="46">
        <f>N6+3</f>
        <v>45181</v>
      </c>
      <c r="Q6" s="25">
        <v>45189</v>
      </c>
      <c r="R6" s="25">
        <f>P6+14</f>
        <v>45195</v>
      </c>
      <c r="S6" s="25">
        <v>45196</v>
      </c>
      <c r="T6" s="25">
        <f>R6+3</f>
        <v>45198</v>
      </c>
      <c r="U6" s="25">
        <v>45201</v>
      </c>
      <c r="V6" s="25">
        <f>T6+1</f>
        <v>45199</v>
      </c>
      <c r="W6" s="25">
        <v>45204</v>
      </c>
      <c r="X6" s="25">
        <f>V6+5</f>
        <v>45204</v>
      </c>
      <c r="Y6" s="26"/>
    </row>
    <row r="7" spans="1:25" ht="15.75" thickBot="1" x14ac:dyDescent="0.3">
      <c r="A7" s="27"/>
      <c r="B7" s="28" t="s">
        <v>3</v>
      </c>
      <c r="C7" s="29"/>
      <c r="D7" s="30"/>
      <c r="E7" s="31"/>
      <c r="F7" s="47"/>
      <c r="G7" s="47">
        <f>IF(G6-F6&lt;0,"",G6-F6)</f>
        <v>1</v>
      </c>
      <c r="H7" s="47"/>
      <c r="I7" s="47">
        <f t="shared" ref="I7" si="0">IF(I6-H6&lt;0,"",I6-H6)</f>
        <v>5</v>
      </c>
      <c r="J7" s="47"/>
      <c r="K7" s="47">
        <f t="shared" ref="K7" si="1">IF(K6-J6&lt;0,"",K6-J6)</f>
        <v>8</v>
      </c>
      <c r="L7" s="47"/>
      <c r="M7" s="47">
        <f t="shared" ref="M7" si="2">IF(M6-L6&lt;0,"",M6-L6)</f>
        <v>8</v>
      </c>
      <c r="N7" s="47"/>
      <c r="O7" s="49">
        <f t="shared" ref="O7" si="3">IF(O6-N6&lt;0,"",O6-N6)</f>
        <v>8</v>
      </c>
      <c r="P7" s="50"/>
      <c r="Q7" s="47">
        <f t="shared" ref="Q7" si="4">IF(Q6-P6&lt;0,"",Q6-P6)</f>
        <v>8</v>
      </c>
      <c r="R7" s="47"/>
      <c r="S7" s="47">
        <f t="shared" ref="S7" si="5">IF(S6-R6&lt;0,"",S6-R6)</f>
        <v>1</v>
      </c>
      <c r="T7" s="47"/>
      <c r="U7" s="47">
        <f t="shared" ref="U7" si="6">IF(U6-T6&lt;0,"",U6-T6)</f>
        <v>3</v>
      </c>
      <c r="V7" s="47"/>
      <c r="W7" s="47">
        <f t="shared" ref="W7" si="7">IF(W6-V6&lt;0,"",W6-V6)</f>
        <v>5</v>
      </c>
      <c r="X7" s="47"/>
      <c r="Y7" s="48" t="str">
        <f t="shared" ref="Y7" si="8">IF(Y6-X6&lt;0,"",Y6-X6)</f>
        <v/>
      </c>
    </row>
    <row r="8" spans="1:25" x14ac:dyDescent="0.25">
      <c r="A8" s="21">
        <v>2</v>
      </c>
      <c r="B8" s="22">
        <v>45170</v>
      </c>
      <c r="C8" s="55">
        <f t="shared" ref="C8" si="9">B8+33</f>
        <v>45203</v>
      </c>
      <c r="D8" s="23">
        <f>HLOOKUP(MAX(G8,I8,K8,M8,O8,Q8,S8,U8,W8,Y8),F8:Y9,2,FALSE)</f>
        <v>3</v>
      </c>
      <c r="E8" s="24">
        <f t="shared" ref="E8" si="10">HLOOKUP(MAX(G8,I8,K8,M8,O8,Q8,S8,U8,W8,Y8),F8:Y9,2,FALSE)+C8</f>
        <v>45206</v>
      </c>
      <c r="F8" s="25">
        <f t="shared" ref="F8" si="11">B8+3</f>
        <v>45173</v>
      </c>
      <c r="G8" s="25">
        <v>45174</v>
      </c>
      <c r="H8" s="25">
        <f t="shared" ref="H8" si="12">F8+1</f>
        <v>45174</v>
      </c>
      <c r="I8" s="25">
        <v>45179</v>
      </c>
      <c r="J8" s="25">
        <f t="shared" ref="J8" si="13">H8+1</f>
        <v>45175</v>
      </c>
      <c r="K8" s="25">
        <v>45183</v>
      </c>
      <c r="L8" s="25">
        <f t="shared" ref="L8" si="14">J8+2</f>
        <v>45177</v>
      </c>
      <c r="M8" s="25">
        <v>45185</v>
      </c>
      <c r="N8" s="25">
        <f t="shared" ref="N8" si="15">L8+1</f>
        <v>45178</v>
      </c>
      <c r="O8" s="34">
        <v>45186</v>
      </c>
      <c r="P8" s="46">
        <f t="shared" ref="P8" si="16">N8+3</f>
        <v>45181</v>
      </c>
      <c r="Q8" s="25">
        <v>45189</v>
      </c>
      <c r="R8" s="25">
        <f t="shared" ref="R8" si="17">P8+14</f>
        <v>45195</v>
      </c>
      <c r="S8" s="25">
        <v>45196</v>
      </c>
      <c r="T8" s="25">
        <f t="shared" ref="T8" si="18">R8+3</f>
        <v>45198</v>
      </c>
      <c r="U8" s="25">
        <v>45201</v>
      </c>
      <c r="V8" s="25">
        <f t="shared" ref="V8" si="19">T8+1</f>
        <v>45199</v>
      </c>
      <c r="W8" s="25"/>
      <c r="X8" s="25">
        <f t="shared" ref="X8" si="20">V8+5</f>
        <v>45204</v>
      </c>
      <c r="Y8" s="26"/>
    </row>
    <row r="9" spans="1:25" ht="15.75" thickBot="1" x14ac:dyDescent="0.3">
      <c r="A9" s="27"/>
      <c r="B9" s="28" t="s">
        <v>3</v>
      </c>
      <c r="C9" s="29"/>
      <c r="D9" s="30"/>
      <c r="E9" s="31"/>
      <c r="F9" s="47"/>
      <c r="G9" s="47">
        <f>IF(G8-F8&lt;0,"",G8-F8)</f>
        <v>1</v>
      </c>
      <c r="H9" s="47"/>
      <c r="I9" s="47">
        <f t="shared" ref="I9" si="21">IF(I8-H8&lt;0,"",I8-H8)</f>
        <v>5</v>
      </c>
      <c r="J9" s="47"/>
      <c r="K9" s="47">
        <f t="shared" ref="K9" si="22">IF(K8-J8&lt;0,"",K8-J8)</f>
        <v>8</v>
      </c>
      <c r="L9" s="47"/>
      <c r="M9" s="47">
        <f t="shared" ref="M9" si="23">IF(M8-L8&lt;0,"",M8-L8)</f>
        <v>8</v>
      </c>
      <c r="N9" s="47"/>
      <c r="O9" s="49">
        <f t="shared" ref="O9" si="24">IF(O8-N8&lt;0,"",O8-N8)</f>
        <v>8</v>
      </c>
      <c r="P9" s="50"/>
      <c r="Q9" s="47">
        <f t="shared" ref="Q9" si="25">IF(Q8-P8&lt;0,"",Q8-P8)</f>
        <v>8</v>
      </c>
      <c r="R9" s="47"/>
      <c r="S9" s="47">
        <f t="shared" ref="S9" si="26">IF(S8-R8&lt;0,"",S8-R8)</f>
        <v>1</v>
      </c>
      <c r="T9" s="47"/>
      <c r="U9" s="47">
        <f t="shared" ref="U9" si="27">IF(U8-T8&lt;0,"",U8-T8)</f>
        <v>3</v>
      </c>
      <c r="V9" s="47"/>
      <c r="W9" s="47" t="str">
        <f t="shared" ref="W9" si="28">IF(W8-V8&lt;0,"",W8-V8)</f>
        <v/>
      </c>
      <c r="X9" s="47"/>
      <c r="Y9" s="48" t="str">
        <f t="shared" ref="Y9" si="29">IF(Y8-X8&lt;0,"",Y8-X8)</f>
        <v/>
      </c>
    </row>
    <row r="10" spans="1:25" x14ac:dyDescent="0.25">
      <c r="A10" s="21">
        <v>3</v>
      </c>
      <c r="B10" s="22">
        <v>45170</v>
      </c>
      <c r="C10" s="55">
        <f t="shared" ref="C10" si="30">B10+33</f>
        <v>45203</v>
      </c>
      <c r="D10" s="23">
        <f t="shared" ref="D10" si="31">HLOOKUP(MAX(G10,I10,K10,M10,O10,Q10,S10,U10,W10,Y10),F10:Y11,2,FALSE)</f>
        <v>1</v>
      </c>
      <c r="E10" s="24">
        <f t="shared" ref="E10" si="32">HLOOKUP(MAX(G10,I10,K10,M10,O10,Q10,S10,U10,W10,Y10),F10:Y11,2,FALSE)+C10</f>
        <v>45204</v>
      </c>
      <c r="F10" s="25">
        <f t="shared" ref="F10" si="33">B10+3</f>
        <v>45173</v>
      </c>
      <c r="G10" s="25">
        <v>45174</v>
      </c>
      <c r="H10" s="25">
        <f t="shared" ref="H10" si="34">F10+1</f>
        <v>45174</v>
      </c>
      <c r="I10" s="25">
        <v>45179</v>
      </c>
      <c r="J10" s="25">
        <f t="shared" ref="J10" si="35">H10+1</f>
        <v>45175</v>
      </c>
      <c r="K10" s="25">
        <v>45183</v>
      </c>
      <c r="L10" s="25">
        <f t="shared" ref="L10" si="36">J10+2</f>
        <v>45177</v>
      </c>
      <c r="M10" s="25">
        <v>45185</v>
      </c>
      <c r="N10" s="25">
        <f t="shared" ref="N10" si="37">L10+1</f>
        <v>45178</v>
      </c>
      <c r="O10" s="34">
        <v>45186</v>
      </c>
      <c r="P10" s="46">
        <f t="shared" ref="P10" si="38">N10+3</f>
        <v>45181</v>
      </c>
      <c r="Q10" s="25">
        <v>45189</v>
      </c>
      <c r="R10" s="25">
        <f t="shared" ref="R10" si="39">P10+14</f>
        <v>45195</v>
      </c>
      <c r="S10" s="25">
        <v>45196</v>
      </c>
      <c r="T10" s="25">
        <f t="shared" ref="T10" si="40">R10+3</f>
        <v>45198</v>
      </c>
      <c r="U10" s="25"/>
      <c r="V10" s="25">
        <f t="shared" ref="V10" si="41">T10+1</f>
        <v>45199</v>
      </c>
      <c r="W10" s="25"/>
      <c r="X10" s="25">
        <f t="shared" ref="X10" si="42">V10+5</f>
        <v>45204</v>
      </c>
      <c r="Y10" s="26"/>
    </row>
    <row r="11" spans="1:25" ht="15.75" thickBot="1" x14ac:dyDescent="0.3">
      <c r="A11" s="27"/>
      <c r="B11" s="28" t="s">
        <v>3</v>
      </c>
      <c r="C11" s="29"/>
      <c r="D11" s="30"/>
      <c r="E11" s="31"/>
      <c r="F11" s="47"/>
      <c r="G11" s="47">
        <f>IF(G10-F10&lt;0,"",G10-F10)</f>
        <v>1</v>
      </c>
      <c r="H11" s="47"/>
      <c r="I11" s="47">
        <f t="shared" ref="I11" si="43">IF(I10-H10&lt;0,"",I10-H10)</f>
        <v>5</v>
      </c>
      <c r="J11" s="47"/>
      <c r="K11" s="47">
        <f t="shared" ref="K11" si="44">IF(K10-J10&lt;0,"",K10-J10)</f>
        <v>8</v>
      </c>
      <c r="L11" s="47"/>
      <c r="M11" s="47">
        <f t="shared" ref="M11" si="45">IF(M10-L10&lt;0,"",M10-L10)</f>
        <v>8</v>
      </c>
      <c r="N11" s="47"/>
      <c r="O11" s="49">
        <f t="shared" ref="O11" si="46">IF(O10-N10&lt;0,"",O10-N10)</f>
        <v>8</v>
      </c>
      <c r="P11" s="50"/>
      <c r="Q11" s="47">
        <f t="shared" ref="Q11" si="47">IF(Q10-P10&lt;0,"",Q10-P10)</f>
        <v>8</v>
      </c>
      <c r="R11" s="47"/>
      <c r="S11" s="47">
        <f t="shared" ref="S11" si="48">IF(S10-R10&lt;0,"",S10-R10)</f>
        <v>1</v>
      </c>
      <c r="T11" s="47"/>
      <c r="U11" s="47" t="str">
        <f t="shared" ref="U11" si="49">IF(U10-T10&lt;0,"",U10-T10)</f>
        <v/>
      </c>
      <c r="V11" s="47"/>
      <c r="W11" s="47" t="str">
        <f t="shared" ref="W11" si="50">IF(W10-V10&lt;0,"",W10-V10)</f>
        <v/>
      </c>
      <c r="X11" s="47"/>
      <c r="Y11" s="48" t="str">
        <f t="shared" ref="Y11" si="51">IF(Y10-X10&lt;0,"",Y10-X10)</f>
        <v/>
      </c>
    </row>
    <row r="12" spans="1:25" x14ac:dyDescent="0.25">
      <c r="A12" s="21">
        <v>4</v>
      </c>
      <c r="B12" s="22">
        <v>45170</v>
      </c>
      <c r="C12" s="55">
        <f t="shared" ref="C12" si="52">B12+33</f>
        <v>45203</v>
      </c>
      <c r="D12" s="23">
        <f t="shared" ref="D12" si="53">HLOOKUP(MAX(G12,I12,K12,M12,O12,Q12,S12,U12,W12,Y12),F12:Y13,2,FALSE)</f>
        <v>8</v>
      </c>
      <c r="E12" s="24">
        <f t="shared" ref="E12" si="54">HLOOKUP(MAX(G12,I12,K12,M12,O12,Q12,S12,U12,W12,Y12),F12:Y13,2,FALSE)+C12</f>
        <v>45211</v>
      </c>
      <c r="F12" s="25">
        <f t="shared" ref="F12" si="55">B12+3</f>
        <v>45173</v>
      </c>
      <c r="G12" s="25">
        <v>45174</v>
      </c>
      <c r="H12" s="25">
        <f t="shared" ref="H12" si="56">F12+1</f>
        <v>45174</v>
      </c>
      <c r="I12" s="25">
        <v>45179</v>
      </c>
      <c r="J12" s="25">
        <f t="shared" ref="J12" si="57">H12+1</f>
        <v>45175</v>
      </c>
      <c r="K12" s="25">
        <v>45183</v>
      </c>
      <c r="L12" s="25">
        <f t="shared" ref="L12" si="58">J12+2</f>
        <v>45177</v>
      </c>
      <c r="M12" s="25">
        <v>45185</v>
      </c>
      <c r="N12" s="25">
        <f t="shared" ref="N12" si="59">L12+1</f>
        <v>45178</v>
      </c>
      <c r="O12" s="34">
        <v>45186</v>
      </c>
      <c r="P12" s="46">
        <f t="shared" ref="P12" si="60">N12+3</f>
        <v>45181</v>
      </c>
      <c r="Q12" s="25">
        <v>45189</v>
      </c>
      <c r="R12" s="25">
        <f t="shared" ref="R12" si="61">P12+14</f>
        <v>45195</v>
      </c>
      <c r="S12" s="25"/>
      <c r="T12" s="25">
        <f t="shared" ref="T12" si="62">R12+3</f>
        <v>45198</v>
      </c>
      <c r="U12" s="25"/>
      <c r="V12" s="25">
        <f t="shared" ref="V12" si="63">T12+1</f>
        <v>45199</v>
      </c>
      <c r="W12" s="25"/>
      <c r="X12" s="25">
        <f t="shared" ref="X12" si="64">V12+5</f>
        <v>45204</v>
      </c>
      <c r="Y12" s="26"/>
    </row>
    <row r="13" spans="1:25" ht="15.75" thickBot="1" x14ac:dyDescent="0.3">
      <c r="A13" s="27"/>
      <c r="B13" s="28" t="s">
        <v>3</v>
      </c>
      <c r="C13" s="29"/>
      <c r="D13" s="30"/>
      <c r="E13" s="31"/>
      <c r="F13" s="47"/>
      <c r="G13" s="47">
        <f>IF(G12-F12&lt;0,"",G12-F12)</f>
        <v>1</v>
      </c>
      <c r="H13" s="47"/>
      <c r="I13" s="47">
        <f t="shared" ref="I13" si="65">IF(I12-H12&lt;0,"",I12-H12)</f>
        <v>5</v>
      </c>
      <c r="J13" s="47"/>
      <c r="K13" s="47">
        <f t="shared" ref="K13" si="66">IF(K12-J12&lt;0,"",K12-J12)</f>
        <v>8</v>
      </c>
      <c r="L13" s="47"/>
      <c r="M13" s="47">
        <f t="shared" ref="M13" si="67">IF(M12-L12&lt;0,"",M12-L12)</f>
        <v>8</v>
      </c>
      <c r="N13" s="47"/>
      <c r="O13" s="49">
        <f t="shared" ref="O13" si="68">IF(O12-N12&lt;0,"",O12-N12)</f>
        <v>8</v>
      </c>
      <c r="P13" s="50"/>
      <c r="Q13" s="47">
        <f t="shared" ref="Q13" si="69">IF(Q12-P12&lt;0,"",Q12-P12)</f>
        <v>8</v>
      </c>
      <c r="R13" s="47"/>
      <c r="S13" s="47" t="str">
        <f t="shared" ref="S13" si="70">IF(S12-R12&lt;0,"",S12-R12)</f>
        <v/>
      </c>
      <c r="T13" s="47"/>
      <c r="U13" s="47" t="str">
        <f t="shared" ref="U13" si="71">IF(U12-T12&lt;0,"",U12-T12)</f>
        <v/>
      </c>
      <c r="V13" s="47"/>
      <c r="W13" s="47" t="str">
        <f t="shared" ref="W13" si="72">IF(W12-V12&lt;0,"",W12-V12)</f>
        <v/>
      </c>
      <c r="X13" s="47"/>
      <c r="Y13" s="48" t="str">
        <f t="shared" ref="Y13" si="73">IF(Y12-X12&lt;0,"",Y12-X12)</f>
        <v/>
      </c>
    </row>
    <row r="14" spans="1:25" x14ac:dyDescent="0.25">
      <c r="A14" s="21">
        <v>5</v>
      </c>
      <c r="B14" s="22">
        <v>45170</v>
      </c>
      <c r="C14" s="55">
        <f t="shared" ref="C14" si="74">B14+33</f>
        <v>45203</v>
      </c>
      <c r="D14" s="23">
        <f t="shared" ref="D14" si="75">HLOOKUP(MAX(G14,I14,K14,M14,O14,Q14,S14,U14,W14,Y14),F14:Y15,2,FALSE)</f>
        <v>8</v>
      </c>
      <c r="E14" s="24">
        <f t="shared" ref="E14" si="76">HLOOKUP(MAX(G14,I14,K14,M14,O14,Q14,S14,U14,W14,Y14),F14:Y15,2,FALSE)+C14</f>
        <v>45211</v>
      </c>
      <c r="F14" s="25">
        <f t="shared" ref="F14" si="77">B14+3</f>
        <v>45173</v>
      </c>
      <c r="G14" s="25">
        <v>45174</v>
      </c>
      <c r="H14" s="25">
        <f t="shared" ref="H14" si="78">F14+1</f>
        <v>45174</v>
      </c>
      <c r="I14" s="25">
        <v>45179</v>
      </c>
      <c r="J14" s="25">
        <f t="shared" ref="J14" si="79">H14+1</f>
        <v>45175</v>
      </c>
      <c r="K14" s="25">
        <v>45183</v>
      </c>
      <c r="L14" s="25">
        <f t="shared" ref="L14" si="80">J14+2</f>
        <v>45177</v>
      </c>
      <c r="M14" s="25">
        <v>45185</v>
      </c>
      <c r="N14" s="25">
        <f t="shared" ref="N14" si="81">L14+1</f>
        <v>45178</v>
      </c>
      <c r="O14" s="34">
        <v>45186</v>
      </c>
      <c r="P14" s="46">
        <f t="shared" ref="P14" si="82">N14+3</f>
        <v>45181</v>
      </c>
      <c r="Q14" s="25"/>
      <c r="R14" s="25">
        <f t="shared" ref="R14" si="83">P14+14</f>
        <v>45195</v>
      </c>
      <c r="S14" s="25"/>
      <c r="T14" s="25">
        <f t="shared" ref="T14" si="84">R14+3</f>
        <v>45198</v>
      </c>
      <c r="U14" s="25"/>
      <c r="V14" s="25">
        <f t="shared" ref="V14" si="85">T14+1</f>
        <v>45199</v>
      </c>
      <c r="W14" s="25"/>
      <c r="X14" s="25">
        <f t="shared" ref="X14" si="86">V14+5</f>
        <v>45204</v>
      </c>
      <c r="Y14" s="26"/>
    </row>
    <row r="15" spans="1:25" ht="15.75" thickBot="1" x14ac:dyDescent="0.3">
      <c r="A15" s="27"/>
      <c r="B15" s="28" t="s">
        <v>3</v>
      </c>
      <c r="C15" s="29"/>
      <c r="D15" s="30"/>
      <c r="E15" s="31"/>
      <c r="F15" s="47"/>
      <c r="G15" s="47">
        <f>IF(G14-F14&lt;0,"",G14-F14)</f>
        <v>1</v>
      </c>
      <c r="H15" s="47"/>
      <c r="I15" s="47">
        <f t="shared" ref="I15" si="87">IF(I14-H14&lt;0,"",I14-H14)</f>
        <v>5</v>
      </c>
      <c r="J15" s="47"/>
      <c r="K15" s="47">
        <f t="shared" ref="K15" si="88">IF(K14-J14&lt;0,"",K14-J14)</f>
        <v>8</v>
      </c>
      <c r="L15" s="47"/>
      <c r="M15" s="47">
        <f t="shared" ref="M15" si="89">IF(M14-L14&lt;0,"",M14-L14)</f>
        <v>8</v>
      </c>
      <c r="N15" s="47"/>
      <c r="O15" s="49">
        <f t="shared" ref="O15" si="90">IF(O14-N14&lt;0,"",O14-N14)</f>
        <v>8</v>
      </c>
      <c r="P15" s="50"/>
      <c r="Q15" s="47" t="str">
        <f t="shared" ref="Q15" si="91">IF(Q14-P14&lt;0,"",Q14-P14)</f>
        <v/>
      </c>
      <c r="R15" s="47"/>
      <c r="S15" s="47" t="str">
        <f t="shared" ref="S15" si="92">IF(S14-R14&lt;0,"",S14-R14)</f>
        <v/>
      </c>
      <c r="T15" s="47"/>
      <c r="U15" s="47" t="str">
        <f t="shared" ref="U15" si="93">IF(U14-T14&lt;0,"",U14-T14)</f>
        <v/>
      </c>
      <c r="V15" s="47"/>
      <c r="W15" s="47" t="str">
        <f t="shared" ref="W15" si="94">IF(W14-V14&lt;0,"",W14-V14)</f>
        <v/>
      </c>
      <c r="X15" s="47"/>
      <c r="Y15" s="48" t="str">
        <f t="shared" ref="Y15" si="95">IF(Y14-X14&lt;0,"",Y14-X14)</f>
        <v/>
      </c>
    </row>
    <row r="16" spans="1:25" x14ac:dyDescent="0.25">
      <c r="A16" s="21">
        <v>6</v>
      </c>
      <c r="B16" s="22">
        <v>45170</v>
      </c>
      <c r="C16" s="55">
        <f t="shared" ref="C16" si="96">B16+33</f>
        <v>45203</v>
      </c>
      <c r="D16" s="23">
        <f t="shared" ref="D16" si="97">HLOOKUP(MAX(G16,I16,K16,M16,O16,Q16,S16,U16,W16,Y16),F16:Y17,2,FALSE)</f>
        <v>8</v>
      </c>
      <c r="E16" s="24">
        <f t="shared" ref="E16" si="98">HLOOKUP(MAX(G16,I16,K16,M16,O16,Q16,S16,U16,W16,Y16),F16:Y17,2,FALSE)+C16</f>
        <v>45211</v>
      </c>
      <c r="F16" s="25">
        <f t="shared" ref="F16" si="99">B16+3</f>
        <v>45173</v>
      </c>
      <c r="G16" s="25">
        <v>45174</v>
      </c>
      <c r="H16" s="25">
        <f t="shared" ref="H16" si="100">F16+1</f>
        <v>45174</v>
      </c>
      <c r="I16" s="25">
        <v>45179</v>
      </c>
      <c r="J16" s="25">
        <f t="shared" ref="J16" si="101">H16+1</f>
        <v>45175</v>
      </c>
      <c r="K16" s="25">
        <v>45183</v>
      </c>
      <c r="L16" s="25">
        <f t="shared" ref="L16" si="102">J16+2</f>
        <v>45177</v>
      </c>
      <c r="M16" s="25"/>
      <c r="N16" s="25">
        <f t="shared" ref="N16" si="103">L16+1</f>
        <v>45178</v>
      </c>
      <c r="O16" s="34"/>
      <c r="P16" s="46">
        <f t="shared" ref="P16" si="104">N16+3</f>
        <v>45181</v>
      </c>
      <c r="Q16" s="25"/>
      <c r="R16" s="25">
        <f t="shared" ref="R16" si="105">P16+14</f>
        <v>45195</v>
      </c>
      <c r="S16" s="25"/>
      <c r="T16" s="25">
        <f t="shared" ref="T16" si="106">R16+3</f>
        <v>45198</v>
      </c>
      <c r="U16" s="25"/>
      <c r="V16" s="25">
        <f t="shared" ref="V16" si="107">T16+1</f>
        <v>45199</v>
      </c>
      <c r="W16" s="25"/>
      <c r="X16" s="25">
        <f t="shared" ref="X16" si="108">V16+5</f>
        <v>45204</v>
      </c>
      <c r="Y16" s="26"/>
    </row>
    <row r="17" spans="1:25" ht="15.75" thickBot="1" x14ac:dyDescent="0.3">
      <c r="A17" s="27"/>
      <c r="B17" s="28" t="s">
        <v>3</v>
      </c>
      <c r="C17" s="29"/>
      <c r="D17" s="30"/>
      <c r="E17" s="31"/>
      <c r="F17" s="47"/>
      <c r="G17" s="47">
        <f>IF(G16-F16&lt;0,"",G16-F16)</f>
        <v>1</v>
      </c>
      <c r="H17" s="47"/>
      <c r="I17" s="47">
        <f t="shared" ref="I17" si="109">IF(I16-H16&lt;0,"",I16-H16)</f>
        <v>5</v>
      </c>
      <c r="J17" s="47"/>
      <c r="K17" s="47">
        <f t="shared" ref="K17" si="110">IF(K16-J16&lt;0,"",K16-J16)</f>
        <v>8</v>
      </c>
      <c r="L17" s="47"/>
      <c r="M17" s="47" t="str">
        <f t="shared" ref="M17" si="111">IF(M16-L16&lt;0,"",M16-L16)</f>
        <v/>
      </c>
      <c r="N17" s="47"/>
      <c r="O17" s="49" t="str">
        <f t="shared" ref="O17" si="112">IF(O16-N16&lt;0,"",O16-N16)</f>
        <v/>
      </c>
      <c r="P17" s="50"/>
      <c r="Q17" s="47" t="str">
        <f t="shared" ref="Q17" si="113">IF(Q16-P16&lt;0,"",Q16-P16)</f>
        <v/>
      </c>
      <c r="R17" s="47"/>
      <c r="S17" s="47" t="str">
        <f t="shared" ref="S17" si="114">IF(S16-R16&lt;0,"",S16-R16)</f>
        <v/>
      </c>
      <c r="T17" s="47"/>
      <c r="U17" s="47" t="str">
        <f t="shared" ref="U17" si="115">IF(U16-T16&lt;0,"",U16-T16)</f>
        <v/>
      </c>
      <c r="V17" s="47"/>
      <c r="W17" s="47" t="str">
        <f t="shared" ref="W17" si="116">IF(W16-V16&lt;0,"",W16-V16)</f>
        <v/>
      </c>
      <c r="X17" s="47"/>
      <c r="Y17" s="48" t="str">
        <f t="shared" ref="Y17" si="117">IF(Y16-X16&lt;0,"",Y16-X16)</f>
        <v/>
      </c>
    </row>
    <row r="18" spans="1:25" x14ac:dyDescent="0.25">
      <c r="A18" s="21">
        <v>7</v>
      </c>
      <c r="B18" s="22">
        <v>45170</v>
      </c>
      <c r="C18" s="55">
        <f t="shared" ref="C18" si="118">B18+33</f>
        <v>45203</v>
      </c>
      <c r="D18" s="23">
        <f t="shared" ref="D18" si="119">HLOOKUP(MAX(G18,I18,K18,M18,O18,Q18,S18,U18,W18,Y18),F18:Y19,2,FALSE)</f>
        <v>5</v>
      </c>
      <c r="E18" s="24">
        <f t="shared" ref="E18" si="120">HLOOKUP(MAX(G18,I18,K18,M18,O18,Q18,S18,U18,W18,Y18),F18:Y19,2,FALSE)+C18</f>
        <v>45208</v>
      </c>
      <c r="F18" s="25">
        <f t="shared" ref="F18" si="121">B18+3</f>
        <v>45173</v>
      </c>
      <c r="G18" s="25">
        <v>45174</v>
      </c>
      <c r="H18" s="25">
        <f t="shared" ref="H18" si="122">F18+1</f>
        <v>45174</v>
      </c>
      <c r="I18" s="25">
        <v>45179</v>
      </c>
      <c r="J18" s="25">
        <f t="shared" ref="J18" si="123">H18+1</f>
        <v>45175</v>
      </c>
      <c r="K18" s="25"/>
      <c r="L18" s="25">
        <f t="shared" ref="L18" si="124">J18+2</f>
        <v>45177</v>
      </c>
      <c r="M18" s="25"/>
      <c r="N18" s="25">
        <f t="shared" ref="N18" si="125">L18+1</f>
        <v>45178</v>
      </c>
      <c r="O18" s="34"/>
      <c r="P18" s="46">
        <f t="shared" ref="P18" si="126">N18+3</f>
        <v>45181</v>
      </c>
      <c r="Q18" s="25"/>
      <c r="R18" s="25">
        <f t="shared" ref="R18" si="127">P18+14</f>
        <v>45195</v>
      </c>
      <c r="S18" s="25"/>
      <c r="T18" s="25">
        <f t="shared" ref="T18" si="128">R18+3</f>
        <v>45198</v>
      </c>
      <c r="U18" s="25"/>
      <c r="V18" s="25">
        <f t="shared" ref="V18" si="129">T18+1</f>
        <v>45199</v>
      </c>
      <c r="W18" s="25"/>
      <c r="X18" s="25">
        <f t="shared" ref="X18" si="130">V18+5</f>
        <v>45204</v>
      </c>
      <c r="Y18" s="26"/>
    </row>
    <row r="19" spans="1:25" ht="15.75" thickBot="1" x14ac:dyDescent="0.3">
      <c r="A19" s="27"/>
      <c r="B19" s="28" t="s">
        <v>3</v>
      </c>
      <c r="C19" s="29"/>
      <c r="D19" s="30"/>
      <c r="E19" s="31"/>
      <c r="F19" s="47"/>
      <c r="G19" s="47">
        <f>IF(G18-F18&lt;0,"",G18-F18)</f>
        <v>1</v>
      </c>
      <c r="H19" s="47"/>
      <c r="I19" s="47">
        <f t="shared" ref="I19" si="131">IF(I18-H18&lt;0,"",I18-H18)</f>
        <v>5</v>
      </c>
      <c r="J19" s="47"/>
      <c r="K19" s="47" t="str">
        <f t="shared" ref="K19" si="132">IF(K18-J18&lt;0,"",K18-J18)</f>
        <v/>
      </c>
      <c r="L19" s="47"/>
      <c r="M19" s="47" t="str">
        <f t="shared" ref="M19" si="133">IF(M18-L18&lt;0,"",M18-L18)</f>
        <v/>
      </c>
      <c r="N19" s="47"/>
      <c r="O19" s="49" t="str">
        <f t="shared" ref="O19" si="134">IF(O18-N18&lt;0,"",O18-N18)</f>
        <v/>
      </c>
      <c r="P19" s="50"/>
      <c r="Q19" s="47" t="str">
        <f t="shared" ref="Q19" si="135">IF(Q18-P18&lt;0,"",Q18-P18)</f>
        <v/>
      </c>
      <c r="R19" s="47"/>
      <c r="S19" s="47" t="str">
        <f t="shared" ref="S19" si="136">IF(S18-R18&lt;0,"",S18-R18)</f>
        <v/>
      </c>
      <c r="T19" s="47"/>
      <c r="U19" s="47" t="str">
        <f t="shared" ref="U19" si="137">IF(U18-T18&lt;0,"",U18-T18)</f>
        <v/>
      </c>
      <c r="V19" s="47"/>
      <c r="W19" s="47" t="str">
        <f t="shared" ref="W19" si="138">IF(W18-V18&lt;0,"",W18-V18)</f>
        <v/>
      </c>
      <c r="X19" s="47"/>
      <c r="Y19" s="48" t="str">
        <f t="shared" ref="Y19" si="139">IF(Y18-X18&lt;0,"",Y18-X18)</f>
        <v/>
      </c>
    </row>
    <row r="20" spans="1:25" x14ac:dyDescent="0.25">
      <c r="A20" s="21">
        <v>8</v>
      </c>
      <c r="B20" s="22">
        <v>45170</v>
      </c>
      <c r="C20" s="55">
        <f t="shared" ref="C20" si="140">B20+33</f>
        <v>45203</v>
      </c>
      <c r="D20" s="23">
        <f t="shared" ref="D20" si="141">HLOOKUP(MAX(G20,I20,K20,M20,O20,Q20,S20,U20,W20,Y20),F20:Y21,2,FALSE)</f>
        <v>1</v>
      </c>
      <c r="E20" s="24">
        <f t="shared" ref="E20" si="142">HLOOKUP(MAX(G20,I20,K20,M20,O20,Q20,S20,U20,W20,Y20),F20:Y21,2,FALSE)+C20</f>
        <v>45204</v>
      </c>
      <c r="F20" s="25">
        <f t="shared" ref="F20" si="143">B20+3</f>
        <v>45173</v>
      </c>
      <c r="G20" s="25">
        <v>45174</v>
      </c>
      <c r="H20" s="25">
        <f t="shared" ref="H20" si="144">F20+1</f>
        <v>45174</v>
      </c>
      <c r="I20" s="25"/>
      <c r="J20" s="25">
        <f t="shared" ref="J20" si="145">H20+1</f>
        <v>45175</v>
      </c>
      <c r="K20" s="25"/>
      <c r="L20" s="25">
        <f t="shared" ref="L20" si="146">J20+2</f>
        <v>45177</v>
      </c>
      <c r="M20" s="25"/>
      <c r="N20" s="25">
        <f t="shared" ref="N20" si="147">L20+1</f>
        <v>45178</v>
      </c>
      <c r="O20" s="34"/>
      <c r="P20" s="46">
        <f t="shared" ref="P20" si="148">N20+3</f>
        <v>45181</v>
      </c>
      <c r="Q20" s="25"/>
      <c r="R20" s="25">
        <f t="shared" ref="R20" si="149">P20+14</f>
        <v>45195</v>
      </c>
      <c r="S20" s="25"/>
      <c r="T20" s="25">
        <f t="shared" ref="T20" si="150">R20+3</f>
        <v>45198</v>
      </c>
      <c r="U20" s="25"/>
      <c r="V20" s="25">
        <f t="shared" ref="V20" si="151">T20+1</f>
        <v>45199</v>
      </c>
      <c r="W20" s="25"/>
      <c r="X20" s="25">
        <f t="shared" ref="X20" si="152">V20+5</f>
        <v>45204</v>
      </c>
      <c r="Y20" s="26"/>
    </row>
    <row r="21" spans="1:25" ht="15.75" thickBot="1" x14ac:dyDescent="0.3">
      <c r="A21" s="27"/>
      <c r="B21" s="28" t="s">
        <v>3</v>
      </c>
      <c r="C21" s="29"/>
      <c r="D21" s="30"/>
      <c r="E21" s="31"/>
      <c r="F21" s="47"/>
      <c r="G21" s="47">
        <f>IF(G20-F20&lt;0,"",G20-F20)</f>
        <v>1</v>
      </c>
      <c r="H21" s="47"/>
      <c r="I21" s="47" t="str">
        <f t="shared" ref="I21" si="153">IF(I20-H20&lt;0,"",I20-H20)</f>
        <v/>
      </c>
      <c r="J21" s="47"/>
      <c r="K21" s="47" t="str">
        <f t="shared" ref="K21" si="154">IF(K20-J20&lt;0,"",K20-J20)</f>
        <v/>
      </c>
      <c r="L21" s="47"/>
      <c r="M21" s="47" t="str">
        <f t="shared" ref="M21" si="155">IF(M20-L20&lt;0,"",M20-L20)</f>
        <v/>
      </c>
      <c r="N21" s="47"/>
      <c r="O21" s="49" t="str">
        <f t="shared" ref="O21" si="156">IF(O20-N20&lt;0,"",O20-N20)</f>
        <v/>
      </c>
      <c r="P21" s="50"/>
      <c r="Q21" s="47" t="str">
        <f t="shared" ref="Q21" si="157">IF(Q20-P20&lt;0,"",Q20-P20)</f>
        <v/>
      </c>
      <c r="R21" s="47"/>
      <c r="S21" s="47" t="str">
        <f t="shared" ref="S21" si="158">IF(S20-R20&lt;0,"",S20-R20)</f>
        <v/>
      </c>
      <c r="T21" s="47"/>
      <c r="U21" s="47" t="str">
        <f t="shared" ref="U21" si="159">IF(U20-T20&lt;0,"",U20-T20)</f>
        <v/>
      </c>
      <c r="V21" s="47"/>
      <c r="W21" s="47" t="str">
        <f t="shared" ref="W21" si="160">IF(W20-V20&lt;0,"",W20-V20)</f>
        <v/>
      </c>
      <c r="X21" s="47"/>
      <c r="Y21" s="48" t="str">
        <f t="shared" ref="Y21" si="161">IF(Y20-X20&lt;0,"",Y20-X20)</f>
        <v/>
      </c>
    </row>
  </sheetData>
  <autoFilter ref="A5:Y21" xr:uid="{00000000-0001-0000-0000-000000000000}"/>
  <mergeCells count="17">
    <mergeCell ref="E1:E3"/>
    <mergeCell ref="T3:U3"/>
    <mergeCell ref="V3:W3"/>
    <mergeCell ref="X3:Y3"/>
    <mergeCell ref="A1:A4"/>
    <mergeCell ref="B1:B4"/>
    <mergeCell ref="F1:O2"/>
    <mergeCell ref="P1:Y2"/>
    <mergeCell ref="F3:G3"/>
    <mergeCell ref="H3:I3"/>
    <mergeCell ref="J3:K3"/>
    <mergeCell ref="L3:M3"/>
    <mergeCell ref="N3:O3"/>
    <mergeCell ref="P3:Q3"/>
    <mergeCell ref="R3:S3"/>
    <mergeCell ref="C1:C3"/>
    <mergeCell ref="D1:D3"/>
  </mergeCells>
  <conditionalFormatting sqref="F6:G6 F8:G8 F10:G10 F12:G12 F14:G14 F16:G16 F18:G18 F20:G20">
    <cfRule type="expression" dxfId="62" priority="6">
      <formula>($F6="выполнено не в срок     ✅❓")</formula>
    </cfRule>
    <cfRule type="expression" dxfId="61" priority="7">
      <formula>($F6="выполнено                       ✅")</formula>
    </cfRule>
    <cfRule type="expression" dxfId="60" priority="8">
      <formula>($F6="просрочено                      ❗")</formula>
    </cfRule>
  </conditionalFormatting>
  <conditionalFormatting sqref="H6:I6 H8:I8 H10:I10 H12:I12 H14:I14 H16:I16 H18:I18 H20:I20">
    <cfRule type="expression" dxfId="59" priority="9">
      <formula>($H6="выполнено не в срок     ✅❓")</formula>
    </cfRule>
    <cfRule type="expression" dxfId="58" priority="10">
      <formula>($H6="выполнено                       ✅")</formula>
    </cfRule>
    <cfRule type="expression" dxfId="57" priority="11">
      <formula>($H6="просрочено                      ❗")</formula>
    </cfRule>
  </conditionalFormatting>
  <conditionalFormatting sqref="J6:K6 J8:K8 J10:K10 J12:K12 J14:K14 J16:K16 J18:K18 J20:K20">
    <cfRule type="expression" dxfId="56" priority="12">
      <formula>($J6="выполнено не в срок     ✅❓")</formula>
    </cfRule>
    <cfRule type="expression" dxfId="55" priority="13">
      <formula>($J6="выполнено                       ✅")</formula>
    </cfRule>
    <cfRule type="expression" dxfId="54" priority="14">
      <formula>($J6="просрочено                      ❗")</formula>
    </cfRule>
  </conditionalFormatting>
  <conditionalFormatting sqref="L6:M6 L8:M8 L10:M10 L12:M12 L14:M14 L16:M16 L18:M18 L20:M20">
    <cfRule type="expression" dxfId="53" priority="15">
      <formula>($L6="выполнено не в срок     ✅❓")</formula>
    </cfRule>
    <cfRule type="expression" dxfId="52" priority="16">
      <formula>($L6="выполнено                       ✅")</formula>
    </cfRule>
    <cfRule type="expression" dxfId="51" priority="17">
      <formula>($L6="просрочено                      ❗")</formula>
    </cfRule>
  </conditionalFormatting>
  <conditionalFormatting sqref="N6:O6 N8:O8 N10:O10 N12:O12 N14:O14 N16:O16 N18:O18 N20:O20">
    <cfRule type="expression" dxfId="50" priority="18">
      <formula>($O6="выполнено не в срок     ✅❓")</formula>
    </cfRule>
    <cfRule type="expression" dxfId="49" priority="19">
      <formula>($O6="выполнено                       ✅")</formula>
    </cfRule>
    <cfRule type="expression" dxfId="48" priority="20">
      <formula>($O6="просрочено                      ❗")</formula>
    </cfRule>
  </conditionalFormatting>
  <conditionalFormatting sqref="P6:Q6 P8:Q8 P10:Q10 P12:Q12 P14:Q14 P16:Q16 P18:Q18 P20:Q20">
    <cfRule type="expression" dxfId="47" priority="21">
      <formula>($P6="выполнено не в срок     ✅❓")</formula>
    </cfRule>
    <cfRule type="expression" dxfId="46" priority="22">
      <formula>($P6="выполнено                       ✅")</formula>
    </cfRule>
    <cfRule type="expression" dxfId="45" priority="23">
      <formula>($P6="просрочено                      ❗")</formula>
    </cfRule>
  </conditionalFormatting>
  <conditionalFormatting sqref="R6:S6 R8:S8 R10:S10 R12:S12 R14:S14 R16:S16 R18:S18 R20:S20">
    <cfRule type="expression" dxfId="44" priority="24">
      <formula>($R6="выполнено не в срок     ✅❓")</formula>
    </cfRule>
    <cfRule type="expression" dxfId="43" priority="25">
      <formula>($R6="выполнено                       ✅")</formula>
    </cfRule>
    <cfRule type="expression" dxfId="42" priority="26">
      <formula>($R6="просрочено                      ❗")</formula>
    </cfRule>
  </conditionalFormatting>
  <conditionalFormatting sqref="T6:U6 T8:U8 T10:U10 T12:U12 T14:U14 T16:U16 T18:U18 T20:U20">
    <cfRule type="expression" dxfId="41" priority="27">
      <formula>($T6="выполнено не в срок     ✅❓")</formula>
    </cfRule>
    <cfRule type="expression" dxfId="40" priority="28">
      <formula>($T6="выполнено                       ✅")</formula>
    </cfRule>
    <cfRule type="expression" dxfId="39" priority="29">
      <formula>($T6="просрочено                      ❗")</formula>
    </cfRule>
  </conditionalFormatting>
  <conditionalFormatting sqref="V6:W6 V8:W8 V10:W10 V12:W12 V14:W14 V16:W16 V18:W18 V20:W20">
    <cfRule type="expression" dxfId="38" priority="30">
      <formula>($V6="выполнено не в срок     ✅❓")</formula>
    </cfRule>
    <cfRule type="expression" dxfId="37" priority="31">
      <formula>($V6="выполнено                       ✅")</formula>
    </cfRule>
    <cfRule type="expression" dxfId="36" priority="32">
      <formula>($V6="просрочено                      ❗")</formula>
    </cfRule>
  </conditionalFormatting>
  <conditionalFormatting sqref="X6:Y6 X8:Y8 X10:Y10 X12:Y12 X14:Y14 X16:Y16 X18:Y18 X20:Y20">
    <cfRule type="expression" dxfId="35" priority="33">
      <formula>($Y6="выполнено не в срок     ✅❓")</formula>
    </cfRule>
    <cfRule type="expression" dxfId="34" priority="34">
      <formula>($Y6="выполнено                       ✅")</formula>
    </cfRule>
    <cfRule type="expression" dxfId="33" priority="35">
      <formula>($Y6="просрочено                      ❗")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0FD1-1A45-4977-9BD4-D3890637B358}">
  <sheetPr filterMode="1"/>
  <dimension ref="A1:Y21"/>
  <sheetViews>
    <sheetView tabSelected="1" workbookViewId="0">
      <selection activeCell="F27" sqref="F27"/>
    </sheetView>
  </sheetViews>
  <sheetFormatPr defaultRowHeight="15" x14ac:dyDescent="0.25"/>
  <cols>
    <col min="2" max="2" width="15.42578125" customWidth="1"/>
    <col min="3" max="3" width="20.7109375" customWidth="1"/>
    <col min="10" max="11" width="9.28515625" customWidth="1"/>
  </cols>
  <sheetData>
    <row r="1" spans="1:25" ht="15.75" customHeight="1" thickTop="1" x14ac:dyDescent="0.25">
      <c r="A1" s="8" t="s">
        <v>0</v>
      </c>
      <c r="B1" s="8" t="s">
        <v>1</v>
      </c>
      <c r="C1" s="17" t="s">
        <v>2</v>
      </c>
      <c r="D1" s="19" t="s">
        <v>3</v>
      </c>
      <c r="E1" s="19" t="s">
        <v>4</v>
      </c>
      <c r="F1" s="10" t="s">
        <v>5</v>
      </c>
      <c r="G1" s="11"/>
      <c r="H1" s="11"/>
      <c r="I1" s="11"/>
      <c r="J1" s="11"/>
      <c r="K1" s="11"/>
      <c r="L1" s="11"/>
      <c r="M1" s="11"/>
      <c r="N1" s="11"/>
      <c r="O1" s="11"/>
      <c r="P1" s="35" t="s">
        <v>6</v>
      </c>
      <c r="Q1" s="36"/>
      <c r="R1" s="37"/>
      <c r="S1" s="37"/>
      <c r="T1" s="37"/>
      <c r="U1" s="37"/>
      <c r="V1" s="37"/>
      <c r="W1" s="38"/>
      <c r="X1" s="38"/>
      <c r="Y1" s="39"/>
    </row>
    <row r="2" spans="1:25" x14ac:dyDescent="0.25">
      <c r="A2" s="9"/>
      <c r="B2" s="9"/>
      <c r="C2" s="18"/>
      <c r="D2" s="20"/>
      <c r="E2" s="20"/>
      <c r="F2" s="12"/>
      <c r="G2" s="13"/>
      <c r="H2" s="13"/>
      <c r="I2" s="13"/>
      <c r="J2" s="13"/>
      <c r="K2" s="13"/>
      <c r="L2" s="13"/>
      <c r="M2" s="13"/>
      <c r="N2" s="13"/>
      <c r="O2" s="13"/>
      <c r="P2" s="40"/>
      <c r="Q2" s="14"/>
      <c r="R2" s="15"/>
      <c r="S2" s="15"/>
      <c r="T2" s="15"/>
      <c r="U2" s="15"/>
      <c r="V2" s="15"/>
      <c r="W2" s="16"/>
      <c r="X2" s="16"/>
      <c r="Y2" s="41"/>
    </row>
    <row r="3" spans="1:25" ht="123.75" customHeight="1" x14ac:dyDescent="0.25">
      <c r="A3" s="9"/>
      <c r="B3" s="9"/>
      <c r="C3" s="18"/>
      <c r="D3" s="20"/>
      <c r="E3" s="20"/>
      <c r="F3" s="6" t="s">
        <v>7</v>
      </c>
      <c r="G3" s="7"/>
      <c r="H3" s="6" t="s">
        <v>8</v>
      </c>
      <c r="I3" s="7"/>
      <c r="J3" s="6" t="s">
        <v>9</v>
      </c>
      <c r="K3" s="7"/>
      <c r="L3" s="6" t="s">
        <v>10</v>
      </c>
      <c r="M3" s="7"/>
      <c r="N3" s="6" t="s">
        <v>11</v>
      </c>
      <c r="O3" s="32"/>
      <c r="P3" s="42" t="s">
        <v>11</v>
      </c>
      <c r="Q3" s="7"/>
      <c r="R3" s="6" t="s">
        <v>12</v>
      </c>
      <c r="S3" s="7"/>
      <c r="T3" s="6" t="s">
        <v>13</v>
      </c>
      <c r="U3" s="7"/>
      <c r="V3" s="6" t="s">
        <v>14</v>
      </c>
      <c r="W3" s="7"/>
      <c r="X3" s="6" t="s">
        <v>15</v>
      </c>
      <c r="Y3" s="43"/>
    </row>
    <row r="4" spans="1:25" x14ac:dyDescent="0.25">
      <c r="A4" s="9"/>
      <c r="B4" s="9"/>
      <c r="C4" s="3"/>
      <c r="D4" s="5"/>
      <c r="E4" s="5"/>
      <c r="F4" s="1" t="s">
        <v>16</v>
      </c>
      <c r="G4" s="1" t="s">
        <v>17</v>
      </c>
      <c r="H4" s="1" t="s">
        <v>16</v>
      </c>
      <c r="I4" s="1" t="s">
        <v>17</v>
      </c>
      <c r="J4" s="1" t="s">
        <v>16</v>
      </c>
      <c r="K4" s="1" t="s">
        <v>17</v>
      </c>
      <c r="L4" s="1" t="s">
        <v>16</v>
      </c>
      <c r="M4" s="1" t="s">
        <v>17</v>
      </c>
      <c r="N4" s="1" t="s">
        <v>16</v>
      </c>
      <c r="O4" s="33" t="s">
        <v>17</v>
      </c>
      <c r="P4" s="44" t="s">
        <v>16</v>
      </c>
      <c r="Q4" s="1" t="s">
        <v>17</v>
      </c>
      <c r="R4" s="1" t="s">
        <v>16</v>
      </c>
      <c r="S4" s="1" t="s">
        <v>17</v>
      </c>
      <c r="T4" s="1" t="s">
        <v>16</v>
      </c>
      <c r="U4" s="1" t="s">
        <v>17</v>
      </c>
      <c r="V4" s="1" t="s">
        <v>16</v>
      </c>
      <c r="W4" s="1" t="s">
        <v>17</v>
      </c>
      <c r="X4" s="1" t="s">
        <v>16</v>
      </c>
      <c r="Y4" s="45" t="s">
        <v>17</v>
      </c>
    </row>
    <row r="5" spans="1:25" ht="15.75" thickBot="1" x14ac:dyDescent="0.3">
      <c r="A5" s="51"/>
      <c r="B5" s="2"/>
      <c r="C5" s="3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52"/>
      <c r="P5" s="53"/>
      <c r="Q5" s="2"/>
      <c r="R5" s="2"/>
      <c r="S5" s="2"/>
      <c r="T5" s="2"/>
      <c r="U5" s="2"/>
      <c r="V5" s="2"/>
      <c r="W5" s="2"/>
      <c r="X5" s="2"/>
      <c r="Y5" s="54"/>
    </row>
    <row r="6" spans="1:25" s="4" customFormat="1" ht="15.75" thickBot="1" x14ac:dyDescent="0.3">
      <c r="A6" s="21">
        <v>1</v>
      </c>
      <c r="B6" s="22">
        <v>45170</v>
      </c>
      <c r="C6" s="55">
        <f>B6+33</f>
        <v>45203</v>
      </c>
      <c r="D6" s="23">
        <f>HLOOKUP(MAX(G6,I6,K6,M6,O6,Q6,S6,U6,W6,Y6),F6:Y7,2,FALSE)</f>
        <v>5</v>
      </c>
      <c r="E6" s="24">
        <f>HLOOKUP(MAX(G6,I6,K6,M6,O6,Q6,S6,U6,W6,Y6),F6:Y7,2,FALSE)+C6</f>
        <v>45208</v>
      </c>
      <c r="F6" s="25">
        <f>B6+3</f>
        <v>45173</v>
      </c>
      <c r="G6" s="25">
        <v>45174</v>
      </c>
      <c r="H6" s="25">
        <f>F6+1</f>
        <v>45174</v>
      </c>
      <c r="I6" s="25">
        <v>45179</v>
      </c>
      <c r="J6" s="25">
        <f>H6+1</f>
        <v>45175</v>
      </c>
      <c r="K6" s="25">
        <v>45183</v>
      </c>
      <c r="L6" s="25">
        <f>J6+2</f>
        <v>45177</v>
      </c>
      <c r="M6" s="25">
        <v>45185</v>
      </c>
      <c r="N6" s="25">
        <f>L6+1</f>
        <v>45178</v>
      </c>
      <c r="O6" s="34">
        <v>45186</v>
      </c>
      <c r="P6" s="46">
        <f>N6+3</f>
        <v>45181</v>
      </c>
      <c r="Q6" s="25">
        <v>45189</v>
      </c>
      <c r="R6" s="25">
        <f>P6+14</f>
        <v>45195</v>
      </c>
      <c r="S6" s="25">
        <v>45196</v>
      </c>
      <c r="T6" s="25">
        <f>R6+3</f>
        <v>45198</v>
      </c>
      <c r="U6" s="25">
        <v>45201</v>
      </c>
      <c r="V6" s="25">
        <f>T6+1</f>
        <v>45199</v>
      </c>
      <c r="W6" s="25">
        <v>45204</v>
      </c>
      <c r="X6" s="25">
        <f>V6+5</f>
        <v>45204</v>
      </c>
      <c r="Y6" s="26"/>
    </row>
    <row r="7" spans="1:25" ht="15.75" hidden="1" thickBot="1" x14ac:dyDescent="0.3">
      <c r="A7" s="27"/>
      <c r="B7" s="28" t="s">
        <v>3</v>
      </c>
      <c r="C7" s="29"/>
      <c r="D7" s="30"/>
      <c r="E7" s="31"/>
      <c r="F7" s="47"/>
      <c r="G7" s="47">
        <f>IF(G6-F6&lt;0,"",G6-F6)</f>
        <v>1</v>
      </c>
      <c r="H7" s="47"/>
      <c r="I7" s="47">
        <f t="shared" ref="I7" si="0">IF(I6-H6&lt;0,"",I6-H6)</f>
        <v>5</v>
      </c>
      <c r="J7" s="47"/>
      <c r="K7" s="47">
        <f t="shared" ref="K7" si="1">IF(K6-J6&lt;0,"",K6-J6)</f>
        <v>8</v>
      </c>
      <c r="L7" s="47"/>
      <c r="M7" s="47">
        <f t="shared" ref="M7" si="2">IF(M6-L6&lt;0,"",M6-L6)</f>
        <v>8</v>
      </c>
      <c r="N7" s="47"/>
      <c r="O7" s="49">
        <f t="shared" ref="O7" si="3">IF(O6-N6&lt;0,"",O6-N6)</f>
        <v>8</v>
      </c>
      <c r="P7" s="50"/>
      <c r="Q7" s="47">
        <f t="shared" ref="Q7" si="4">IF(Q6-P6&lt;0,"",Q6-P6)</f>
        <v>8</v>
      </c>
      <c r="R7" s="47"/>
      <c r="S7" s="47">
        <f t="shared" ref="S7" si="5">IF(S6-R6&lt;0,"",S6-R6)</f>
        <v>1</v>
      </c>
      <c r="T7" s="47"/>
      <c r="U7" s="47">
        <f t="shared" ref="U7" si="6">IF(U6-T6&lt;0,"",U6-T6)</f>
        <v>3</v>
      </c>
      <c r="V7" s="47"/>
      <c r="W7" s="47">
        <f t="shared" ref="W7" si="7">IF(W6-V6&lt;0,"",W6-V6)</f>
        <v>5</v>
      </c>
      <c r="X7" s="47"/>
      <c r="Y7" s="48" t="str">
        <f t="shared" ref="Y7" si="8">IF(Y6-X6&lt;0,"",Y6-X6)</f>
        <v/>
      </c>
    </row>
    <row r="8" spans="1:25" ht="15.75" thickBot="1" x14ac:dyDescent="0.3">
      <c r="A8" s="21">
        <v>2</v>
      </c>
      <c r="B8" s="22">
        <v>45170</v>
      </c>
      <c r="C8" s="55">
        <f t="shared" ref="C8" si="9">B8+33</f>
        <v>45203</v>
      </c>
      <c r="D8" s="23">
        <f>HLOOKUP(MAX(G8,I8,K8,M8,O8,Q8,S8,U8,W8,Y8),F8:Y9,2,FALSE)</f>
        <v>3</v>
      </c>
      <c r="E8" s="24">
        <f t="shared" ref="E8" si="10">HLOOKUP(MAX(G8,I8,K8,M8,O8,Q8,S8,U8,W8,Y8),F8:Y9,2,FALSE)+C8</f>
        <v>45206</v>
      </c>
      <c r="F8" s="25">
        <f t="shared" ref="F8" si="11">B8+3</f>
        <v>45173</v>
      </c>
      <c r="G8" s="25">
        <v>45174</v>
      </c>
      <c r="H8" s="25">
        <f t="shared" ref="H8" si="12">F8+1</f>
        <v>45174</v>
      </c>
      <c r="I8" s="25">
        <v>45179</v>
      </c>
      <c r="J8" s="25">
        <f t="shared" ref="J8" si="13">H8+1</f>
        <v>45175</v>
      </c>
      <c r="K8" s="25">
        <v>45183</v>
      </c>
      <c r="L8" s="25">
        <f t="shared" ref="L8" si="14">J8+2</f>
        <v>45177</v>
      </c>
      <c r="M8" s="25">
        <v>45185</v>
      </c>
      <c r="N8" s="25">
        <f t="shared" ref="N8" si="15">L8+1</f>
        <v>45178</v>
      </c>
      <c r="O8" s="34">
        <v>45186</v>
      </c>
      <c r="P8" s="46">
        <f t="shared" ref="P8" si="16">N8+3</f>
        <v>45181</v>
      </c>
      <c r="Q8" s="25">
        <v>45189</v>
      </c>
      <c r="R8" s="25">
        <f t="shared" ref="R8" si="17">P8+14</f>
        <v>45195</v>
      </c>
      <c r="S8" s="25">
        <v>45196</v>
      </c>
      <c r="T8" s="25">
        <f t="shared" ref="T8" si="18">R8+3</f>
        <v>45198</v>
      </c>
      <c r="U8" s="25">
        <v>45201</v>
      </c>
      <c r="V8" s="25">
        <f t="shared" ref="V8" si="19">T8+1</f>
        <v>45199</v>
      </c>
      <c r="W8" s="25"/>
      <c r="X8" s="25">
        <f t="shared" ref="X8" si="20">V8+5</f>
        <v>45204</v>
      </c>
      <c r="Y8" s="26"/>
    </row>
    <row r="9" spans="1:25" ht="15.75" hidden="1" thickBot="1" x14ac:dyDescent="0.3">
      <c r="A9" s="27"/>
      <c r="B9" s="28" t="s">
        <v>3</v>
      </c>
      <c r="C9" s="29"/>
      <c r="D9" s="30"/>
      <c r="E9" s="31"/>
      <c r="F9" s="47"/>
      <c r="G9" s="47">
        <f>IF(G8-F8&lt;0,"",G8-F8)</f>
        <v>1</v>
      </c>
      <c r="H9" s="47"/>
      <c r="I9" s="47">
        <f t="shared" ref="I9" si="21">IF(I8-H8&lt;0,"",I8-H8)</f>
        <v>5</v>
      </c>
      <c r="J9" s="47"/>
      <c r="K9" s="47">
        <f t="shared" ref="K9" si="22">IF(K8-J8&lt;0,"",K8-J8)</f>
        <v>8</v>
      </c>
      <c r="L9" s="47"/>
      <c r="M9" s="47">
        <f t="shared" ref="M9" si="23">IF(M8-L8&lt;0,"",M8-L8)</f>
        <v>8</v>
      </c>
      <c r="N9" s="47"/>
      <c r="O9" s="49">
        <f t="shared" ref="O9" si="24">IF(O8-N8&lt;0,"",O8-N8)</f>
        <v>8</v>
      </c>
      <c r="P9" s="50"/>
      <c r="Q9" s="47">
        <f t="shared" ref="Q9" si="25">IF(Q8-P8&lt;0,"",Q8-P8)</f>
        <v>8</v>
      </c>
      <c r="R9" s="47"/>
      <c r="S9" s="47">
        <f t="shared" ref="S9" si="26">IF(S8-R8&lt;0,"",S8-R8)</f>
        <v>1</v>
      </c>
      <c r="T9" s="47"/>
      <c r="U9" s="47">
        <f t="shared" ref="U9" si="27">IF(U8-T8&lt;0,"",U8-T8)</f>
        <v>3</v>
      </c>
      <c r="V9" s="47"/>
      <c r="W9" s="47" t="str">
        <f t="shared" ref="W9" si="28">IF(W8-V8&lt;0,"",W8-V8)</f>
        <v/>
      </c>
      <c r="X9" s="47"/>
      <c r="Y9" s="48" t="str">
        <f t="shared" ref="Y9" si="29">IF(Y8-X8&lt;0,"",Y8-X8)</f>
        <v/>
      </c>
    </row>
    <row r="10" spans="1:25" ht="15.75" thickBot="1" x14ac:dyDescent="0.3">
      <c r="A10" s="21">
        <v>3</v>
      </c>
      <c r="B10" s="22">
        <v>45170</v>
      </c>
      <c r="C10" s="55">
        <f t="shared" ref="C10" si="30">B10+33</f>
        <v>45203</v>
      </c>
      <c r="D10" s="23">
        <f t="shared" ref="D10" si="31">HLOOKUP(MAX(G10,I10,K10,M10,O10,Q10,S10,U10,W10,Y10),F10:Y11,2,FALSE)</f>
        <v>1</v>
      </c>
      <c r="E10" s="24">
        <f t="shared" ref="E10" si="32">HLOOKUP(MAX(G10,I10,K10,M10,O10,Q10,S10,U10,W10,Y10),F10:Y11,2,FALSE)+C10</f>
        <v>45204</v>
      </c>
      <c r="F10" s="25">
        <f t="shared" ref="F10" si="33">B10+3</f>
        <v>45173</v>
      </c>
      <c r="G10" s="25">
        <v>45174</v>
      </c>
      <c r="H10" s="25">
        <f t="shared" ref="H10" si="34">F10+1</f>
        <v>45174</v>
      </c>
      <c r="I10" s="25">
        <v>45179</v>
      </c>
      <c r="J10" s="25">
        <f t="shared" ref="J10" si="35">H10+1</f>
        <v>45175</v>
      </c>
      <c r="K10" s="25">
        <v>45183</v>
      </c>
      <c r="L10" s="25">
        <f t="shared" ref="L10" si="36">J10+2</f>
        <v>45177</v>
      </c>
      <c r="M10" s="25">
        <v>45185</v>
      </c>
      <c r="N10" s="25">
        <f t="shared" ref="N10" si="37">L10+1</f>
        <v>45178</v>
      </c>
      <c r="O10" s="34">
        <v>45186</v>
      </c>
      <c r="P10" s="46">
        <f t="shared" ref="P10" si="38">N10+3</f>
        <v>45181</v>
      </c>
      <c r="Q10" s="25">
        <v>45189</v>
      </c>
      <c r="R10" s="25">
        <f t="shared" ref="R10" si="39">P10+14</f>
        <v>45195</v>
      </c>
      <c r="S10" s="25">
        <v>45196</v>
      </c>
      <c r="T10" s="25">
        <f t="shared" ref="T10" si="40">R10+3</f>
        <v>45198</v>
      </c>
      <c r="U10" s="25"/>
      <c r="V10" s="25">
        <f t="shared" ref="V10" si="41">T10+1</f>
        <v>45199</v>
      </c>
      <c r="W10" s="25"/>
      <c r="X10" s="25">
        <f t="shared" ref="X10" si="42">V10+5</f>
        <v>45204</v>
      </c>
      <c r="Y10" s="26"/>
    </row>
    <row r="11" spans="1:25" ht="15.75" hidden="1" thickBot="1" x14ac:dyDescent="0.3">
      <c r="A11" s="27"/>
      <c r="B11" s="28" t="s">
        <v>3</v>
      </c>
      <c r="C11" s="29"/>
      <c r="D11" s="30"/>
      <c r="E11" s="31"/>
      <c r="F11" s="47"/>
      <c r="G11" s="47">
        <f>IF(G10-F10&lt;0,"",G10-F10)</f>
        <v>1</v>
      </c>
      <c r="H11" s="47"/>
      <c r="I11" s="47">
        <f t="shared" ref="I11" si="43">IF(I10-H10&lt;0,"",I10-H10)</f>
        <v>5</v>
      </c>
      <c r="J11" s="47"/>
      <c r="K11" s="47">
        <f t="shared" ref="K11" si="44">IF(K10-J10&lt;0,"",K10-J10)</f>
        <v>8</v>
      </c>
      <c r="L11" s="47"/>
      <c r="M11" s="47">
        <f t="shared" ref="M11" si="45">IF(M10-L10&lt;0,"",M10-L10)</f>
        <v>8</v>
      </c>
      <c r="N11" s="47"/>
      <c r="O11" s="49">
        <f t="shared" ref="O11" si="46">IF(O10-N10&lt;0,"",O10-N10)</f>
        <v>8</v>
      </c>
      <c r="P11" s="50"/>
      <c r="Q11" s="47">
        <f t="shared" ref="Q11" si="47">IF(Q10-P10&lt;0,"",Q10-P10)</f>
        <v>8</v>
      </c>
      <c r="R11" s="47"/>
      <c r="S11" s="47">
        <f t="shared" ref="S11" si="48">IF(S10-R10&lt;0,"",S10-R10)</f>
        <v>1</v>
      </c>
      <c r="T11" s="47"/>
      <c r="U11" s="47" t="str">
        <f t="shared" ref="U11" si="49">IF(U10-T10&lt;0,"",U10-T10)</f>
        <v/>
      </c>
      <c r="V11" s="47"/>
      <c r="W11" s="47" t="str">
        <f t="shared" ref="W11" si="50">IF(W10-V10&lt;0,"",W10-V10)</f>
        <v/>
      </c>
      <c r="X11" s="47"/>
      <c r="Y11" s="48" t="str">
        <f t="shared" ref="Y11" si="51">IF(Y10-X10&lt;0,"",Y10-X10)</f>
        <v/>
      </c>
    </row>
    <row r="12" spans="1:25" ht="15.75" thickBot="1" x14ac:dyDescent="0.3">
      <c r="A12" s="21">
        <v>4</v>
      </c>
      <c r="B12" s="22">
        <v>45170</v>
      </c>
      <c r="C12" s="55">
        <f t="shared" ref="C12" si="52">B12+33</f>
        <v>45203</v>
      </c>
      <c r="D12" s="23">
        <f t="shared" ref="D12" si="53">HLOOKUP(MAX(G12,I12,K12,M12,O12,Q12,S12,U12,W12,Y12),F12:Y13,2,FALSE)</f>
        <v>8</v>
      </c>
      <c r="E12" s="24">
        <f t="shared" ref="E12" si="54">HLOOKUP(MAX(G12,I12,K12,M12,O12,Q12,S12,U12,W12,Y12),F12:Y13,2,FALSE)+C12</f>
        <v>45211</v>
      </c>
      <c r="F12" s="25">
        <f t="shared" ref="F12" si="55">B12+3</f>
        <v>45173</v>
      </c>
      <c r="G12" s="25">
        <v>45174</v>
      </c>
      <c r="H12" s="25">
        <f t="shared" ref="H12" si="56">F12+1</f>
        <v>45174</v>
      </c>
      <c r="I12" s="25">
        <v>45179</v>
      </c>
      <c r="J12" s="25">
        <f t="shared" ref="J12" si="57">H12+1</f>
        <v>45175</v>
      </c>
      <c r="K12" s="25">
        <v>45183</v>
      </c>
      <c r="L12" s="25">
        <f t="shared" ref="L12" si="58">J12+2</f>
        <v>45177</v>
      </c>
      <c r="M12" s="25">
        <v>45185</v>
      </c>
      <c r="N12" s="25">
        <f t="shared" ref="N12" si="59">L12+1</f>
        <v>45178</v>
      </c>
      <c r="O12" s="34">
        <v>45186</v>
      </c>
      <c r="P12" s="46">
        <f t="shared" ref="P12" si="60">N12+3</f>
        <v>45181</v>
      </c>
      <c r="Q12" s="25">
        <v>45189</v>
      </c>
      <c r="R12" s="25">
        <f t="shared" ref="R12" si="61">P12+14</f>
        <v>45195</v>
      </c>
      <c r="S12" s="25"/>
      <c r="T12" s="25">
        <f t="shared" ref="T12" si="62">R12+3</f>
        <v>45198</v>
      </c>
      <c r="U12" s="25"/>
      <c r="V12" s="25">
        <f t="shared" ref="V12" si="63">T12+1</f>
        <v>45199</v>
      </c>
      <c r="W12" s="25"/>
      <c r="X12" s="25">
        <f t="shared" ref="X12" si="64">V12+5</f>
        <v>45204</v>
      </c>
      <c r="Y12" s="26"/>
    </row>
    <row r="13" spans="1:25" ht="15.75" hidden="1" thickBot="1" x14ac:dyDescent="0.3">
      <c r="A13" s="27"/>
      <c r="B13" s="28" t="s">
        <v>3</v>
      </c>
      <c r="C13" s="29"/>
      <c r="D13" s="30"/>
      <c r="E13" s="31"/>
      <c r="F13" s="47"/>
      <c r="G13" s="47">
        <f>IF(G12-F12&lt;0,"",G12-F12)</f>
        <v>1</v>
      </c>
      <c r="H13" s="47"/>
      <c r="I13" s="47">
        <f t="shared" ref="I13" si="65">IF(I12-H12&lt;0,"",I12-H12)</f>
        <v>5</v>
      </c>
      <c r="J13" s="47"/>
      <c r="K13" s="47">
        <f t="shared" ref="K13" si="66">IF(K12-J12&lt;0,"",K12-J12)</f>
        <v>8</v>
      </c>
      <c r="L13" s="47"/>
      <c r="M13" s="47">
        <f t="shared" ref="M13" si="67">IF(M12-L12&lt;0,"",M12-L12)</f>
        <v>8</v>
      </c>
      <c r="N13" s="47"/>
      <c r="O13" s="49">
        <f t="shared" ref="O13" si="68">IF(O12-N12&lt;0,"",O12-N12)</f>
        <v>8</v>
      </c>
      <c r="P13" s="50"/>
      <c r="Q13" s="47">
        <f t="shared" ref="Q13" si="69">IF(Q12-P12&lt;0,"",Q12-P12)</f>
        <v>8</v>
      </c>
      <c r="R13" s="47"/>
      <c r="S13" s="47" t="str">
        <f t="shared" ref="S13" si="70">IF(S12-R12&lt;0,"",S12-R12)</f>
        <v/>
      </c>
      <c r="T13" s="47"/>
      <c r="U13" s="47" t="str">
        <f t="shared" ref="U13" si="71">IF(U12-T12&lt;0,"",U12-T12)</f>
        <v/>
      </c>
      <c r="V13" s="47"/>
      <c r="W13" s="47" t="str">
        <f t="shared" ref="W13" si="72">IF(W12-V12&lt;0,"",W12-V12)</f>
        <v/>
      </c>
      <c r="X13" s="47"/>
      <c r="Y13" s="48" t="str">
        <f t="shared" ref="Y13" si="73">IF(Y12-X12&lt;0,"",Y12-X12)</f>
        <v/>
      </c>
    </row>
    <row r="14" spans="1:25" ht="15.75" thickBot="1" x14ac:dyDescent="0.3">
      <c r="A14" s="21">
        <v>5</v>
      </c>
      <c r="B14" s="22">
        <v>45170</v>
      </c>
      <c r="C14" s="55">
        <f t="shared" ref="C14" si="74">B14+33</f>
        <v>45203</v>
      </c>
      <c r="D14" s="23">
        <f t="shared" ref="D14" si="75">HLOOKUP(MAX(G14,I14,K14,M14,O14,Q14,S14,U14,W14,Y14),F14:Y15,2,FALSE)</f>
        <v>8</v>
      </c>
      <c r="E14" s="24">
        <f t="shared" ref="E14" si="76">HLOOKUP(MAX(G14,I14,K14,M14,O14,Q14,S14,U14,W14,Y14),F14:Y15,2,FALSE)+C14</f>
        <v>45211</v>
      </c>
      <c r="F14" s="25">
        <f t="shared" ref="F14" si="77">B14+3</f>
        <v>45173</v>
      </c>
      <c r="G14" s="25">
        <v>45174</v>
      </c>
      <c r="H14" s="25">
        <f t="shared" ref="H14" si="78">F14+1</f>
        <v>45174</v>
      </c>
      <c r="I14" s="25">
        <v>45179</v>
      </c>
      <c r="J14" s="25">
        <f t="shared" ref="J14" si="79">H14+1</f>
        <v>45175</v>
      </c>
      <c r="K14" s="25">
        <v>45183</v>
      </c>
      <c r="L14" s="25">
        <f t="shared" ref="L14" si="80">J14+2</f>
        <v>45177</v>
      </c>
      <c r="M14" s="25">
        <v>45185</v>
      </c>
      <c r="N14" s="25">
        <f t="shared" ref="N14" si="81">L14+1</f>
        <v>45178</v>
      </c>
      <c r="O14" s="34">
        <v>45186</v>
      </c>
      <c r="P14" s="46">
        <f t="shared" ref="P14" si="82">N14+3</f>
        <v>45181</v>
      </c>
      <c r="Q14" s="25"/>
      <c r="R14" s="25">
        <f t="shared" ref="R14" si="83">P14+14</f>
        <v>45195</v>
      </c>
      <c r="S14" s="25"/>
      <c r="T14" s="25">
        <f t="shared" ref="T14" si="84">R14+3</f>
        <v>45198</v>
      </c>
      <c r="U14" s="25"/>
      <c r="V14" s="25">
        <f t="shared" ref="V14" si="85">T14+1</f>
        <v>45199</v>
      </c>
      <c r="W14" s="25"/>
      <c r="X14" s="25">
        <f t="shared" ref="X14" si="86">V14+5</f>
        <v>45204</v>
      </c>
      <c r="Y14" s="26"/>
    </row>
    <row r="15" spans="1:25" ht="15.75" hidden="1" thickBot="1" x14ac:dyDescent="0.3">
      <c r="A15" s="27"/>
      <c r="B15" s="28" t="s">
        <v>3</v>
      </c>
      <c r="C15" s="29"/>
      <c r="D15" s="30"/>
      <c r="E15" s="31"/>
      <c r="F15" s="47"/>
      <c r="G15" s="47">
        <f>IF(G14-F14&lt;0,"",G14-F14)</f>
        <v>1</v>
      </c>
      <c r="H15" s="47"/>
      <c r="I15" s="47">
        <f t="shared" ref="I15" si="87">IF(I14-H14&lt;0,"",I14-H14)</f>
        <v>5</v>
      </c>
      <c r="J15" s="47"/>
      <c r="K15" s="47">
        <f t="shared" ref="K15" si="88">IF(K14-J14&lt;0,"",K14-J14)</f>
        <v>8</v>
      </c>
      <c r="L15" s="47"/>
      <c r="M15" s="47">
        <f t="shared" ref="M15" si="89">IF(M14-L14&lt;0,"",M14-L14)</f>
        <v>8</v>
      </c>
      <c r="N15" s="47"/>
      <c r="O15" s="49">
        <f t="shared" ref="O15" si="90">IF(O14-N14&lt;0,"",O14-N14)</f>
        <v>8</v>
      </c>
      <c r="P15" s="50"/>
      <c r="Q15" s="47" t="str">
        <f t="shared" ref="Q15" si="91">IF(Q14-P14&lt;0,"",Q14-P14)</f>
        <v/>
      </c>
      <c r="R15" s="47"/>
      <c r="S15" s="47" t="str">
        <f t="shared" ref="S15" si="92">IF(S14-R14&lt;0,"",S14-R14)</f>
        <v/>
      </c>
      <c r="T15" s="47"/>
      <c r="U15" s="47" t="str">
        <f t="shared" ref="U15" si="93">IF(U14-T14&lt;0,"",U14-T14)</f>
        <v/>
      </c>
      <c r="V15" s="47"/>
      <c r="W15" s="47" t="str">
        <f t="shared" ref="W15" si="94">IF(W14-V14&lt;0,"",W14-V14)</f>
        <v/>
      </c>
      <c r="X15" s="47"/>
      <c r="Y15" s="48" t="str">
        <f t="shared" ref="Y15" si="95">IF(Y14-X14&lt;0,"",Y14-X14)</f>
        <v/>
      </c>
    </row>
    <row r="16" spans="1:25" ht="15.75" thickBot="1" x14ac:dyDescent="0.3">
      <c r="A16" s="21">
        <v>6</v>
      </c>
      <c r="B16" s="22">
        <v>45170</v>
      </c>
      <c r="C16" s="55">
        <f t="shared" ref="C16" si="96">B16+33</f>
        <v>45203</v>
      </c>
      <c r="D16" s="23">
        <f t="shared" ref="D16" si="97">HLOOKUP(MAX(G16,I16,K16,M16,O16,Q16,S16,U16,W16,Y16),F16:Y17,2,FALSE)</f>
        <v>8</v>
      </c>
      <c r="E16" s="24">
        <f t="shared" ref="E16" si="98">HLOOKUP(MAX(G16,I16,K16,M16,O16,Q16,S16,U16,W16,Y16),F16:Y17,2,FALSE)+C16</f>
        <v>45211</v>
      </c>
      <c r="F16" s="25">
        <f t="shared" ref="F16" si="99">B16+3</f>
        <v>45173</v>
      </c>
      <c r="G16" s="25">
        <v>45174</v>
      </c>
      <c r="H16" s="25">
        <f t="shared" ref="H16" si="100">F16+1</f>
        <v>45174</v>
      </c>
      <c r="I16" s="25">
        <v>45179</v>
      </c>
      <c r="J16" s="25">
        <f t="shared" ref="J16" si="101">H16+1</f>
        <v>45175</v>
      </c>
      <c r="K16" s="25">
        <v>45183</v>
      </c>
      <c r="L16" s="25">
        <f t="shared" ref="L16" si="102">J16+2</f>
        <v>45177</v>
      </c>
      <c r="M16" s="25"/>
      <c r="N16" s="25">
        <f t="shared" ref="N16" si="103">L16+1</f>
        <v>45178</v>
      </c>
      <c r="O16" s="34"/>
      <c r="P16" s="46">
        <f t="shared" ref="P16" si="104">N16+3</f>
        <v>45181</v>
      </c>
      <c r="Q16" s="25"/>
      <c r="R16" s="25">
        <f t="shared" ref="R16" si="105">P16+14</f>
        <v>45195</v>
      </c>
      <c r="S16" s="25"/>
      <c r="T16" s="25">
        <f t="shared" ref="T16" si="106">R16+3</f>
        <v>45198</v>
      </c>
      <c r="U16" s="25"/>
      <c r="V16" s="25">
        <f t="shared" ref="V16" si="107">T16+1</f>
        <v>45199</v>
      </c>
      <c r="W16" s="25"/>
      <c r="X16" s="25">
        <f t="shared" ref="X16" si="108">V16+5</f>
        <v>45204</v>
      </c>
      <c r="Y16" s="26"/>
    </row>
    <row r="17" spans="1:25" ht="15.75" hidden="1" thickBot="1" x14ac:dyDescent="0.3">
      <c r="A17" s="27"/>
      <c r="B17" s="28" t="s">
        <v>3</v>
      </c>
      <c r="C17" s="29"/>
      <c r="D17" s="30"/>
      <c r="E17" s="31"/>
      <c r="F17" s="47"/>
      <c r="G17" s="47">
        <f>IF(G16-F16&lt;0,"",G16-F16)</f>
        <v>1</v>
      </c>
      <c r="H17" s="47"/>
      <c r="I17" s="47">
        <f t="shared" ref="I17" si="109">IF(I16-H16&lt;0,"",I16-H16)</f>
        <v>5</v>
      </c>
      <c r="J17" s="47"/>
      <c r="K17" s="47">
        <f t="shared" ref="K17" si="110">IF(K16-J16&lt;0,"",K16-J16)</f>
        <v>8</v>
      </c>
      <c r="L17" s="47"/>
      <c r="M17" s="47" t="str">
        <f t="shared" ref="M17" si="111">IF(M16-L16&lt;0,"",M16-L16)</f>
        <v/>
      </c>
      <c r="N17" s="47"/>
      <c r="O17" s="49" t="str">
        <f t="shared" ref="O17" si="112">IF(O16-N16&lt;0,"",O16-N16)</f>
        <v/>
      </c>
      <c r="P17" s="50"/>
      <c r="Q17" s="47" t="str">
        <f t="shared" ref="Q17" si="113">IF(Q16-P16&lt;0,"",Q16-P16)</f>
        <v/>
      </c>
      <c r="R17" s="47"/>
      <c r="S17" s="47" t="str">
        <f t="shared" ref="S17" si="114">IF(S16-R16&lt;0,"",S16-R16)</f>
        <v/>
      </c>
      <c r="T17" s="47"/>
      <c r="U17" s="47" t="str">
        <f t="shared" ref="U17" si="115">IF(U16-T16&lt;0,"",U16-T16)</f>
        <v/>
      </c>
      <c r="V17" s="47"/>
      <c r="W17" s="47" t="str">
        <f t="shared" ref="W17" si="116">IF(W16-V16&lt;0,"",W16-V16)</f>
        <v/>
      </c>
      <c r="X17" s="47"/>
      <c r="Y17" s="48" t="str">
        <f t="shared" ref="Y17" si="117">IF(Y16-X16&lt;0,"",Y16-X16)</f>
        <v/>
      </c>
    </row>
    <row r="18" spans="1:25" ht="15.75" thickBot="1" x14ac:dyDescent="0.3">
      <c r="A18" s="21">
        <v>7</v>
      </c>
      <c r="B18" s="22">
        <v>45170</v>
      </c>
      <c r="C18" s="55">
        <f t="shared" ref="C18" si="118">B18+33</f>
        <v>45203</v>
      </c>
      <c r="D18" s="23">
        <f t="shared" ref="D18" si="119">HLOOKUP(MAX(G18,I18,K18,M18,O18,Q18,S18,U18,W18,Y18),F18:Y19,2,FALSE)</f>
        <v>5</v>
      </c>
      <c r="E18" s="24">
        <f t="shared" ref="E18" si="120">HLOOKUP(MAX(G18,I18,K18,M18,O18,Q18,S18,U18,W18,Y18),F18:Y19,2,FALSE)+C18</f>
        <v>45208</v>
      </c>
      <c r="F18" s="25">
        <f t="shared" ref="F18" si="121">B18+3</f>
        <v>45173</v>
      </c>
      <c r="G18" s="25">
        <v>45174</v>
      </c>
      <c r="H18" s="25">
        <f t="shared" ref="H18" si="122">F18+1</f>
        <v>45174</v>
      </c>
      <c r="I18" s="25">
        <v>45179</v>
      </c>
      <c r="J18" s="25">
        <f t="shared" ref="J18" si="123">H18+1</f>
        <v>45175</v>
      </c>
      <c r="K18" s="25"/>
      <c r="L18" s="25">
        <f t="shared" ref="L18" si="124">J18+2</f>
        <v>45177</v>
      </c>
      <c r="M18" s="25"/>
      <c r="N18" s="25">
        <f t="shared" ref="N18" si="125">L18+1</f>
        <v>45178</v>
      </c>
      <c r="O18" s="34"/>
      <c r="P18" s="46">
        <f t="shared" ref="P18" si="126">N18+3</f>
        <v>45181</v>
      </c>
      <c r="Q18" s="25"/>
      <c r="R18" s="25">
        <f t="shared" ref="R18" si="127">P18+14</f>
        <v>45195</v>
      </c>
      <c r="S18" s="25"/>
      <c r="T18" s="25">
        <f t="shared" ref="T18" si="128">R18+3</f>
        <v>45198</v>
      </c>
      <c r="U18" s="25"/>
      <c r="V18" s="25">
        <f t="shared" ref="V18" si="129">T18+1</f>
        <v>45199</v>
      </c>
      <c r="W18" s="25"/>
      <c r="X18" s="25">
        <f t="shared" ref="X18" si="130">V18+5</f>
        <v>45204</v>
      </c>
      <c r="Y18" s="26"/>
    </row>
    <row r="19" spans="1:25" ht="15.75" hidden="1" thickBot="1" x14ac:dyDescent="0.3">
      <c r="A19" s="27"/>
      <c r="B19" s="28" t="s">
        <v>3</v>
      </c>
      <c r="C19" s="29"/>
      <c r="D19" s="30"/>
      <c r="E19" s="31"/>
      <c r="F19" s="47"/>
      <c r="G19" s="47">
        <f>IF(G18-F18&lt;0,"",G18-F18)</f>
        <v>1</v>
      </c>
      <c r="H19" s="47"/>
      <c r="I19" s="47">
        <f t="shared" ref="I19" si="131">IF(I18-H18&lt;0,"",I18-H18)</f>
        <v>5</v>
      </c>
      <c r="J19" s="47"/>
      <c r="K19" s="47" t="str">
        <f t="shared" ref="K19" si="132">IF(K18-J18&lt;0,"",K18-J18)</f>
        <v/>
      </c>
      <c r="L19" s="47"/>
      <c r="M19" s="47" t="str">
        <f t="shared" ref="M19" si="133">IF(M18-L18&lt;0,"",M18-L18)</f>
        <v/>
      </c>
      <c r="N19" s="47"/>
      <c r="O19" s="49" t="str">
        <f t="shared" ref="O19" si="134">IF(O18-N18&lt;0,"",O18-N18)</f>
        <v/>
      </c>
      <c r="P19" s="50"/>
      <c r="Q19" s="47" t="str">
        <f t="shared" ref="Q19" si="135">IF(Q18-P18&lt;0,"",Q18-P18)</f>
        <v/>
      </c>
      <c r="R19" s="47"/>
      <c r="S19" s="47" t="str">
        <f t="shared" ref="S19" si="136">IF(S18-R18&lt;0,"",S18-R18)</f>
        <v/>
      </c>
      <c r="T19" s="47"/>
      <c r="U19" s="47" t="str">
        <f t="shared" ref="U19" si="137">IF(U18-T18&lt;0,"",U18-T18)</f>
        <v/>
      </c>
      <c r="V19" s="47"/>
      <c r="W19" s="47" t="str">
        <f t="shared" ref="W19" si="138">IF(W18-V18&lt;0,"",W18-V18)</f>
        <v/>
      </c>
      <c r="X19" s="47"/>
      <c r="Y19" s="48" t="str">
        <f t="shared" ref="Y19" si="139">IF(Y18-X18&lt;0,"",Y18-X18)</f>
        <v/>
      </c>
    </row>
    <row r="20" spans="1:25" x14ac:dyDescent="0.25">
      <c r="A20" s="21">
        <v>8</v>
      </c>
      <c r="B20" s="22">
        <v>45170</v>
      </c>
      <c r="C20" s="55">
        <f t="shared" ref="C20" si="140">B20+33</f>
        <v>45203</v>
      </c>
      <c r="D20" s="23">
        <f t="shared" ref="D20" si="141">HLOOKUP(MAX(G20,I20,K20,M20,O20,Q20,S20,U20,W20,Y20),F20:Y21,2,FALSE)</f>
        <v>1</v>
      </c>
      <c r="E20" s="24">
        <f t="shared" ref="E20" si="142">HLOOKUP(MAX(G20,I20,K20,M20,O20,Q20,S20,U20,W20,Y20),F20:Y21,2,FALSE)+C20</f>
        <v>45204</v>
      </c>
      <c r="F20" s="25">
        <f t="shared" ref="F20" si="143">B20+3</f>
        <v>45173</v>
      </c>
      <c r="G20" s="25">
        <v>45174</v>
      </c>
      <c r="H20" s="25">
        <f t="shared" ref="H20" si="144">F20+1</f>
        <v>45174</v>
      </c>
      <c r="I20" s="25"/>
      <c r="J20" s="25">
        <f t="shared" ref="J20" si="145">H20+1</f>
        <v>45175</v>
      </c>
      <c r="K20" s="25"/>
      <c r="L20" s="25">
        <f t="shared" ref="L20" si="146">J20+2</f>
        <v>45177</v>
      </c>
      <c r="M20" s="25"/>
      <c r="N20" s="25">
        <f t="shared" ref="N20" si="147">L20+1</f>
        <v>45178</v>
      </c>
      <c r="O20" s="34"/>
      <c r="P20" s="46">
        <f t="shared" ref="P20" si="148">N20+3</f>
        <v>45181</v>
      </c>
      <c r="Q20" s="25"/>
      <c r="R20" s="25">
        <f t="shared" ref="R20" si="149">P20+14</f>
        <v>45195</v>
      </c>
      <c r="S20" s="25"/>
      <c r="T20" s="25">
        <f t="shared" ref="T20" si="150">R20+3</f>
        <v>45198</v>
      </c>
      <c r="U20" s="25"/>
      <c r="V20" s="25">
        <f t="shared" ref="V20" si="151">T20+1</f>
        <v>45199</v>
      </c>
      <c r="W20" s="25"/>
      <c r="X20" s="25">
        <f t="shared" ref="X20" si="152">V20+5</f>
        <v>45204</v>
      </c>
      <c r="Y20" s="26"/>
    </row>
    <row r="21" spans="1:25" ht="15.75" hidden="1" thickBot="1" x14ac:dyDescent="0.3">
      <c r="A21" s="27"/>
      <c r="B21" s="28" t="s">
        <v>3</v>
      </c>
      <c r="C21" s="29"/>
      <c r="D21" s="30"/>
      <c r="E21" s="31"/>
      <c r="F21" s="47"/>
      <c r="G21" s="47">
        <f>IF(G20-F20&lt;0,"",G20-F20)</f>
        <v>1</v>
      </c>
      <c r="H21" s="47"/>
      <c r="I21" s="47" t="str">
        <f t="shared" ref="I21" si="153">IF(I20-H20&lt;0,"",I20-H20)</f>
        <v/>
      </c>
      <c r="J21" s="47"/>
      <c r="K21" s="47" t="str">
        <f t="shared" ref="K21" si="154">IF(K20-J20&lt;0,"",K20-J20)</f>
        <v/>
      </c>
      <c r="L21" s="47"/>
      <c r="M21" s="47" t="str">
        <f t="shared" ref="M21" si="155">IF(M20-L20&lt;0,"",M20-L20)</f>
        <v/>
      </c>
      <c r="N21" s="47"/>
      <c r="O21" s="49" t="str">
        <f t="shared" ref="O21" si="156">IF(O20-N20&lt;0,"",O20-N20)</f>
        <v/>
      </c>
      <c r="P21" s="50"/>
      <c r="Q21" s="47" t="str">
        <f t="shared" ref="Q21" si="157">IF(Q20-P20&lt;0,"",Q20-P20)</f>
        <v/>
      </c>
      <c r="R21" s="47"/>
      <c r="S21" s="47" t="str">
        <f t="shared" ref="S21" si="158">IF(S20-R20&lt;0,"",S20-R20)</f>
        <v/>
      </c>
      <c r="T21" s="47"/>
      <c r="U21" s="47" t="str">
        <f t="shared" ref="U21" si="159">IF(U20-T20&lt;0,"",U20-T20)</f>
        <v/>
      </c>
      <c r="V21" s="47"/>
      <c r="W21" s="47" t="str">
        <f t="shared" ref="W21" si="160">IF(W20-V20&lt;0,"",W20-V20)</f>
        <v/>
      </c>
      <c r="X21" s="47"/>
      <c r="Y21" s="48" t="str">
        <f t="shared" ref="Y21" si="161">IF(Y20-X20&lt;0,"",Y20-X20)</f>
        <v/>
      </c>
    </row>
  </sheetData>
  <autoFilter ref="A5:Y21" xr:uid="{00000000-0001-0000-0000-000000000000}">
    <filterColumn colId="0">
      <customFilters>
        <customFilter operator="notEqual" val=" "/>
      </customFilters>
    </filterColumn>
  </autoFilter>
  <mergeCells count="17">
    <mergeCell ref="X3:Y3"/>
    <mergeCell ref="P1:Y2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1:A4"/>
    <mergeCell ref="B1:B4"/>
    <mergeCell ref="C1:C3"/>
    <mergeCell ref="D1:D3"/>
    <mergeCell ref="E1:E3"/>
    <mergeCell ref="F1:O2"/>
  </mergeCells>
  <conditionalFormatting sqref="F6:G6 F8:G8 F10:G10 F12:G12 F14:G14 F16:G16 F18:G18 F20:G20">
    <cfRule type="expression" dxfId="29" priority="1">
      <formula>($F6="выполнено не в срок     ✅❓")</formula>
    </cfRule>
    <cfRule type="expression" dxfId="28" priority="2">
      <formula>($F6="выполнено                       ✅")</formula>
    </cfRule>
    <cfRule type="expression" dxfId="27" priority="3">
      <formula>($F6="просрочено                      ❗")</formula>
    </cfRule>
  </conditionalFormatting>
  <conditionalFormatting sqref="H6:I6 H8:I8 H10:I10 H12:I12 H14:I14 H16:I16 H18:I18 H20:I20">
    <cfRule type="expression" dxfId="26" priority="4">
      <formula>($H6="выполнено не в срок     ✅❓")</formula>
    </cfRule>
    <cfRule type="expression" dxfId="25" priority="5">
      <formula>($H6="выполнено                       ✅")</formula>
    </cfRule>
    <cfRule type="expression" dxfId="24" priority="6">
      <formula>($H6="просрочено                      ❗")</formula>
    </cfRule>
  </conditionalFormatting>
  <conditionalFormatting sqref="J6:K6 J8:K8 J10:K10 J12:K12 J14:K14 J16:K16 J18:K18 J20:K20">
    <cfRule type="expression" dxfId="23" priority="7">
      <formula>($J6="выполнено не в срок     ✅❓")</formula>
    </cfRule>
    <cfRule type="expression" dxfId="22" priority="8">
      <formula>($J6="выполнено                       ✅")</formula>
    </cfRule>
    <cfRule type="expression" dxfId="21" priority="9">
      <formula>($J6="просрочено                      ❗")</formula>
    </cfRule>
  </conditionalFormatting>
  <conditionalFormatting sqref="L6:M6 L8:M8 L10:M10 L12:M12 L14:M14 L16:M16 L18:M18 L20:M20">
    <cfRule type="expression" dxfId="20" priority="10">
      <formula>($L6="выполнено не в срок     ✅❓")</formula>
    </cfRule>
    <cfRule type="expression" dxfId="19" priority="11">
      <formula>($L6="выполнено                       ✅")</formula>
    </cfRule>
    <cfRule type="expression" dxfId="18" priority="12">
      <formula>($L6="просрочено                      ❗")</formula>
    </cfRule>
  </conditionalFormatting>
  <conditionalFormatting sqref="N6:O6 N8:O8 N10:O10 N12:O12 N14:O14 N16:O16 N18:O18 N20:O20">
    <cfRule type="expression" dxfId="17" priority="13">
      <formula>($O6="выполнено не в срок     ✅❓")</formula>
    </cfRule>
    <cfRule type="expression" dxfId="16" priority="14">
      <formula>($O6="выполнено                       ✅")</formula>
    </cfRule>
    <cfRule type="expression" dxfId="15" priority="15">
      <formula>($O6="просрочено                      ❗")</formula>
    </cfRule>
  </conditionalFormatting>
  <conditionalFormatting sqref="P6:Q6 P8:Q8 P10:Q10 P12:Q12 P14:Q14 P16:Q16 P18:Q18 P20:Q20">
    <cfRule type="expression" dxfId="14" priority="16">
      <formula>($P6="выполнено не в срок     ✅❓")</formula>
    </cfRule>
    <cfRule type="expression" dxfId="13" priority="17">
      <formula>($P6="выполнено                       ✅")</formula>
    </cfRule>
    <cfRule type="expression" dxfId="12" priority="18">
      <formula>($P6="просрочено                      ❗")</formula>
    </cfRule>
  </conditionalFormatting>
  <conditionalFormatting sqref="R6:S6 R8:S8 R10:S10 R12:S12 R14:S14 R16:S16 R18:S18 R20:S20">
    <cfRule type="expression" dxfId="11" priority="19">
      <formula>($R6="выполнено не в срок     ✅❓")</formula>
    </cfRule>
    <cfRule type="expression" dxfId="10" priority="20">
      <formula>($R6="выполнено                       ✅")</formula>
    </cfRule>
    <cfRule type="expression" dxfId="9" priority="21">
      <formula>($R6="просрочено                      ❗")</formula>
    </cfRule>
  </conditionalFormatting>
  <conditionalFormatting sqref="T6:U6 T8:U8 T10:U10 T12:U12 T14:U14 T16:U16 T18:U18 T20:U20">
    <cfRule type="expression" dxfId="8" priority="22">
      <formula>($T6="выполнено не в срок     ✅❓")</formula>
    </cfRule>
    <cfRule type="expression" dxfId="7" priority="23">
      <formula>($T6="выполнено                       ✅")</formula>
    </cfRule>
    <cfRule type="expression" dxfId="6" priority="24">
      <formula>($T6="просрочено                      ❗")</formula>
    </cfRule>
  </conditionalFormatting>
  <conditionalFormatting sqref="V6:W6 V8:W8 V10:W10 V12:W12 V14:W14 V16:W16 V18:W18 V20:W20">
    <cfRule type="expression" dxfId="5" priority="25">
      <formula>($V6="выполнено не в срок     ✅❓")</formula>
    </cfRule>
    <cfRule type="expression" dxfId="4" priority="26">
      <formula>($V6="выполнено                       ✅")</formula>
    </cfRule>
    <cfRule type="expression" dxfId="3" priority="27">
      <formula>($V6="просрочено                      ❗")</formula>
    </cfRule>
  </conditionalFormatting>
  <conditionalFormatting sqref="X6:Y6 X8:Y8 X10:Y10 X12:Y12 X14:Y14 X16:Y16 X18:Y18 X20:Y20">
    <cfRule type="expression" dxfId="2" priority="28">
      <formula>($Y6="выполнено не в срок     ✅❓")</formula>
    </cfRule>
    <cfRule type="expression" dxfId="1" priority="29">
      <formula>($Y6="выполнено                       ✅")</formula>
    </cfRule>
    <cfRule type="expression" dxfId="0" priority="30">
      <formula>($Y6="просрочено                      ❗")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Широкова Ольга</dc:creator>
  <cp:lastModifiedBy>1</cp:lastModifiedBy>
  <dcterms:created xsi:type="dcterms:W3CDTF">2023-09-10T14:18:36Z</dcterms:created>
  <dcterms:modified xsi:type="dcterms:W3CDTF">2023-09-12T18:03:10Z</dcterms:modified>
</cp:coreProperties>
</file>