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B9" i="1" l="1"/>
  <c r="D9" i="1" l="1"/>
  <c r="H6" i="1"/>
  <c r="H7" i="1"/>
  <c r="H8" i="1"/>
  <c r="H2" i="1"/>
  <c r="H3" i="1"/>
  <c r="H4" i="1"/>
  <c r="H5" i="1"/>
  <c r="E3" i="1" l="1"/>
  <c r="E2" i="1"/>
  <c r="F2" i="1" s="1"/>
  <c r="E8" i="1"/>
  <c r="F8" i="1" s="1"/>
  <c r="E4" i="1"/>
  <c r="E6" i="1"/>
  <c r="F6" i="1" s="1"/>
  <c r="E7" i="1"/>
  <c r="F7" i="1" s="1"/>
  <c r="E5" i="1"/>
  <c r="F5" i="1" s="1"/>
  <c r="F3" i="1"/>
  <c r="F4" i="1"/>
  <c r="H9" i="1"/>
  <c r="G9" i="1"/>
  <c r="I2" i="1" l="1"/>
  <c r="I3" i="1"/>
  <c r="F9" i="1"/>
  <c r="E9" i="1"/>
  <c r="I8" i="1"/>
  <c r="I5" i="1"/>
  <c r="I6" i="1"/>
  <c r="I7" i="1"/>
  <c r="I4" i="1"/>
  <c r="J7" i="1" l="1"/>
  <c r="J5" i="1"/>
  <c r="J3" i="1"/>
  <c r="J8" i="1"/>
  <c r="J2" i="1"/>
  <c r="J6" i="1"/>
  <c r="J4" i="1"/>
  <c r="I9" i="1"/>
  <c r="J9" i="1" l="1"/>
</calcChain>
</file>

<file path=xl/sharedStrings.xml><?xml version="1.0" encoding="utf-8"?>
<sst xmlns="http://schemas.openxmlformats.org/spreadsheetml/2006/main" count="19" uniqueCount="19">
  <si>
    <t>Чистая прибыль</t>
  </si>
  <si>
    <t>% от общей прибыли</t>
  </si>
  <si>
    <t>Сумма в зависимости от общей прибыли</t>
  </si>
  <si>
    <t>Общая премия</t>
  </si>
  <si>
    <t>Менеджер</t>
  </si>
  <si>
    <t>Сумма расхода на человека</t>
  </si>
  <si>
    <t>Вал</t>
  </si>
  <si>
    <t>% вала</t>
  </si>
  <si>
    <t>Если от вала</t>
  </si>
  <si>
    <t>ЧП - расход</t>
  </si>
  <si>
    <t>МЕНЕДЖЕР_1</t>
  </si>
  <si>
    <t>МЕНЕДЖЕР_2</t>
  </si>
  <si>
    <t>МЕНЕДЖЕР_3</t>
  </si>
  <si>
    <t>МЕНЕДЖЕР_4</t>
  </si>
  <si>
    <t>МЕНЕДЖЕР_5</t>
  </si>
  <si>
    <t>МЕНЕДЖЕР_6</t>
  </si>
  <si>
    <t>МЕНЕДЖЕР_7</t>
  </si>
  <si>
    <t>Рентабильность</t>
  </si>
  <si>
    <t>Вал -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</si>
</sst>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/>
    <xf numFmtId="3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Сумма</a:t>
            </a:r>
            <a:r>
              <a:rPr lang="ru-RU" baseline="0"/>
              <a:t> в зависимости от общей прибыли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9A-4D33-8DA0-A5FB4268DE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9A-4D33-8DA0-A5FB4268DE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9A-4D33-8DA0-A5FB4268DE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9A-4D33-8DA0-A5FB4268DE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9A-4D33-8DA0-A5FB4268DE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9A-4D33-8DA0-A5FB4268DE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BB1-4038-98D6-B22E0DF9B89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Лист1!$A$2:$A$8</c:f>
              <c:strCache>
                <c:ptCount val="7"/>
                <c:pt idx="0">
                  <c:v>МЕНЕДЖЕР_1</c:v>
                </c:pt>
                <c:pt idx="1">
                  <c:v>МЕНЕДЖЕР_2</c:v>
                </c:pt>
                <c:pt idx="2">
                  <c:v>МЕНЕДЖЕР_3</c:v>
                </c:pt>
                <c:pt idx="3">
                  <c:v>МЕНЕДЖЕР_4</c:v>
                </c:pt>
                <c:pt idx="4">
                  <c:v>МЕНЕДЖЕР_5</c:v>
                </c:pt>
                <c:pt idx="5">
                  <c:v>МЕНЕДЖЕР_6</c:v>
                </c:pt>
                <c:pt idx="6">
                  <c:v>МЕНЕДЖЕР_7</c:v>
                </c:pt>
              </c:strCache>
            </c:strRef>
          </c:cat>
          <c:val>
            <c:numRef>
              <c:f>Лист1!$J$2:$J$8</c:f>
              <c:numCache>
                <c:formatCode>#,##0.00</c:formatCode>
                <c:ptCount val="7"/>
                <c:pt idx="0">
                  <c:v>152382.42000000001</c:v>
                </c:pt>
                <c:pt idx="1">
                  <c:v>261130.08</c:v>
                </c:pt>
                <c:pt idx="2">
                  <c:v>153157.81</c:v>
                </c:pt>
                <c:pt idx="3">
                  <c:v>254345.47</c:v>
                </c:pt>
                <c:pt idx="4">
                  <c:v>86280.9</c:v>
                </c:pt>
                <c:pt idx="5">
                  <c:v>148311.65</c:v>
                </c:pt>
                <c:pt idx="6">
                  <c:v>95391.67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A-494F-94C2-9FC4C99592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49562554680667"/>
          <c:y val="0.28928036728527906"/>
          <c:w val="0.24172659667541557"/>
          <c:h val="0.59700196639407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152399</xdr:rowOff>
    </xdr:from>
    <xdr:to>
      <xdr:col>9</xdr:col>
      <xdr:colOff>1171575</xdr:colOff>
      <xdr:row>26</xdr:row>
      <xdr:rowOff>66674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L8" sqref="L8"/>
    </sheetView>
  </sheetViews>
  <sheetFormatPr defaultRowHeight="15" x14ac:dyDescent="0.25"/>
  <cols>
    <col min="1" max="1" width="13.7109375" bestFit="1" customWidth="1"/>
    <col min="2" max="5" width="13.7109375" customWidth="1"/>
    <col min="6" max="6" width="14.28515625" bestFit="1" customWidth="1"/>
    <col min="7" max="7" width="15.7109375" bestFit="1" customWidth="1"/>
    <col min="8" max="8" width="11.85546875" customWidth="1"/>
    <col min="9" max="9" width="16" customWidth="1"/>
    <col min="10" max="10" width="26.28515625" customWidth="1"/>
    <col min="11" max="11" width="3.42578125" customWidth="1"/>
    <col min="12" max="12" width="14.85546875" bestFit="1" customWidth="1"/>
    <col min="13" max="13" width="14.7109375" bestFit="1" customWidth="1"/>
    <col min="15" max="15" width="21.85546875" customWidth="1"/>
    <col min="16" max="16" width="11.140625" customWidth="1"/>
    <col min="17" max="17" width="9.7109375" bestFit="1" customWidth="1"/>
    <col min="18" max="18" width="12.7109375" bestFit="1" customWidth="1"/>
  </cols>
  <sheetData>
    <row r="1" spans="1:18" s="3" customFormat="1" ht="31.5" customHeight="1" x14ac:dyDescent="0.25">
      <c r="A1" s="11" t="s">
        <v>4</v>
      </c>
      <c r="B1" s="8" t="s">
        <v>6</v>
      </c>
      <c r="C1" s="8" t="s">
        <v>17</v>
      </c>
      <c r="D1" s="8" t="s">
        <v>18</v>
      </c>
      <c r="E1" s="8" t="s">
        <v>7</v>
      </c>
      <c r="F1" s="8" t="s">
        <v>8</v>
      </c>
      <c r="G1" s="7" t="s">
        <v>0</v>
      </c>
      <c r="H1" s="7" t="s">
        <v>9</v>
      </c>
      <c r="I1" s="7" t="s">
        <v>1</v>
      </c>
      <c r="J1" s="7" t="s">
        <v>2</v>
      </c>
      <c r="K1" s="5"/>
      <c r="L1" s="4" t="s">
        <v>5</v>
      </c>
      <c r="M1" s="4" t="s">
        <v>3</v>
      </c>
      <c r="O1"/>
      <c r="P1"/>
      <c r="Q1"/>
      <c r="R1"/>
    </row>
    <row r="2" spans="1:18" x14ac:dyDescent="0.25">
      <c r="A2" s="1" t="s">
        <v>10</v>
      </c>
      <c r="B2" s="10">
        <v>8154758</v>
      </c>
      <c r="C2" s="2">
        <v>0.17760000000000001</v>
      </c>
      <c r="D2" s="10">
        <f>B2-$L$2</f>
        <v>7711858</v>
      </c>
      <c r="E2" s="2">
        <f>(100%/($D$9/D2))</f>
        <v>0.14503286121120806</v>
      </c>
      <c r="F2">
        <f>ROUND(($M$2/100%)*E2,2)</f>
        <v>166932.82</v>
      </c>
      <c r="G2" s="10">
        <v>1229000</v>
      </c>
      <c r="H2" s="10">
        <f t="shared" ref="H2:H8" si="0">G2-$L$2</f>
        <v>786100</v>
      </c>
      <c r="I2" s="2">
        <f t="shared" ref="I2:I3" si="1">100%/($H$9/H2)</f>
        <v>0.13239132997625344</v>
      </c>
      <c r="J2" s="9">
        <f>ROUND(($M$2/100%)*I2,2)</f>
        <v>152382.42000000001</v>
      </c>
      <c r="L2" s="10">
        <v>442900</v>
      </c>
      <c r="M2" s="10">
        <v>1151000</v>
      </c>
    </row>
    <row r="3" spans="1:18" x14ac:dyDescent="0.25">
      <c r="A3" s="1" t="s">
        <v>11</v>
      </c>
      <c r="B3" s="10">
        <v>12175712</v>
      </c>
      <c r="C3" s="2">
        <v>0.17630000000000001</v>
      </c>
      <c r="D3" s="10">
        <f t="shared" ref="D3:D8" si="2">B3-$L$2</f>
        <v>11732812</v>
      </c>
      <c r="E3" s="2">
        <f>(100%/($D$9/D3))</f>
        <v>0.2206528302794471</v>
      </c>
      <c r="F3">
        <f t="shared" ref="F3:F8" si="3">ROUND(($M$2/100%)*E3,2)</f>
        <v>253971.41</v>
      </c>
      <c r="G3" s="10">
        <v>1790000</v>
      </c>
      <c r="H3" s="10">
        <f t="shared" si="0"/>
        <v>1347100</v>
      </c>
      <c r="I3" s="2">
        <f t="shared" si="1"/>
        <v>0.22687235798373107</v>
      </c>
      <c r="J3" s="9">
        <f t="shared" ref="J3" si="4">ROUND(($M$2/100%)*I3,2)</f>
        <v>261130.08</v>
      </c>
    </row>
    <row r="4" spans="1:18" x14ac:dyDescent="0.25">
      <c r="A4" s="1" t="s">
        <v>12</v>
      </c>
      <c r="B4" s="10">
        <v>7139347</v>
      </c>
      <c r="C4" s="2">
        <v>0.20880000000000001</v>
      </c>
      <c r="D4" s="10">
        <f t="shared" si="2"/>
        <v>6696447</v>
      </c>
      <c r="E4" s="2">
        <f t="shared" ref="E4:E8" si="5">(100%/($D$9/D4))</f>
        <v>0.12593656008178711</v>
      </c>
      <c r="F4">
        <f t="shared" si="3"/>
        <v>144952.98000000001</v>
      </c>
      <c r="G4" s="10">
        <v>1233000</v>
      </c>
      <c r="H4" s="10">
        <f t="shared" si="0"/>
        <v>790100</v>
      </c>
      <c r="I4" s="2">
        <f t="shared" ref="I4:I8" si="6">100%/($H$9/H4)</f>
        <v>0.13306499149502332</v>
      </c>
      <c r="J4" s="9">
        <f t="shared" ref="J4:J8" si="7">ROUND(($M$2/100%)*I4,2)</f>
        <v>153157.81</v>
      </c>
    </row>
    <row r="5" spans="1:18" x14ac:dyDescent="0.25">
      <c r="A5" s="1" t="s">
        <v>13</v>
      </c>
      <c r="B5" s="10">
        <v>9073286</v>
      </c>
      <c r="C5" s="2">
        <v>0.24049999999999999</v>
      </c>
      <c r="D5" s="10">
        <f t="shared" si="2"/>
        <v>8630386</v>
      </c>
      <c r="E5" s="2">
        <f t="shared" si="5"/>
        <v>0.16230713466678887</v>
      </c>
      <c r="F5">
        <f t="shared" si="3"/>
        <v>186815.51</v>
      </c>
      <c r="G5" s="10">
        <v>1755000</v>
      </c>
      <c r="H5" s="10">
        <f t="shared" si="0"/>
        <v>1312100</v>
      </c>
      <c r="I5" s="2">
        <f t="shared" si="6"/>
        <v>0.22097781969449451</v>
      </c>
      <c r="J5" s="9">
        <f>ROUND(($M$2/100%)*I5,2)</f>
        <v>254345.47</v>
      </c>
    </row>
    <row r="6" spans="1:18" x14ac:dyDescent="0.25">
      <c r="A6" s="1" t="s">
        <v>14</v>
      </c>
      <c r="B6" s="10">
        <v>6100129</v>
      </c>
      <c r="C6" s="2">
        <v>0.17050000000000001</v>
      </c>
      <c r="D6" s="10">
        <f t="shared" si="2"/>
        <v>5657229</v>
      </c>
      <c r="E6" s="2">
        <f t="shared" si="5"/>
        <v>0.10639253321275123</v>
      </c>
      <c r="F6">
        <f t="shared" si="3"/>
        <v>122457.81</v>
      </c>
      <c r="G6" s="10">
        <v>888000</v>
      </c>
      <c r="H6" s="10">
        <f t="shared" si="0"/>
        <v>445100</v>
      </c>
      <c r="I6" s="2">
        <f t="shared" si="6"/>
        <v>7.4961685501119965E-2</v>
      </c>
      <c r="J6" s="9">
        <f t="shared" si="7"/>
        <v>86280.9</v>
      </c>
    </row>
    <row r="7" spans="1:18" x14ac:dyDescent="0.25">
      <c r="A7" s="1" t="s">
        <v>15</v>
      </c>
      <c r="B7" s="10">
        <v>6586505</v>
      </c>
      <c r="C7" s="2">
        <v>0.22459999999999999</v>
      </c>
      <c r="D7" s="10">
        <f t="shared" si="2"/>
        <v>6143605</v>
      </c>
      <c r="E7" s="2">
        <f t="shared" si="5"/>
        <v>0.11553955107854474</v>
      </c>
      <c r="F7">
        <f t="shared" si="3"/>
        <v>132986.01999999999</v>
      </c>
      <c r="G7" s="10">
        <v>1208000</v>
      </c>
      <c r="H7" s="10">
        <f t="shared" si="0"/>
        <v>765100</v>
      </c>
      <c r="I7" s="2">
        <f t="shared" si="6"/>
        <v>0.12885460700271148</v>
      </c>
      <c r="J7" s="9">
        <f t="shared" si="7"/>
        <v>148311.65</v>
      </c>
    </row>
    <row r="8" spans="1:18" x14ac:dyDescent="0.25">
      <c r="A8" s="1" t="s">
        <v>16</v>
      </c>
      <c r="B8" s="10">
        <v>7043740</v>
      </c>
      <c r="C8" s="2">
        <v>0.153</v>
      </c>
      <c r="D8" s="10">
        <f t="shared" si="2"/>
        <v>6600840</v>
      </c>
      <c r="E8" s="2">
        <f t="shared" si="5"/>
        <v>0.12413852946947292</v>
      </c>
      <c r="F8">
        <f t="shared" si="3"/>
        <v>142883.45000000001</v>
      </c>
      <c r="G8" s="10">
        <v>935000</v>
      </c>
      <c r="H8" s="10">
        <f t="shared" si="0"/>
        <v>492100</v>
      </c>
      <c r="I8" s="2">
        <f t="shared" si="6"/>
        <v>8.2877208346666217E-2</v>
      </c>
      <c r="J8" s="9">
        <f t="shared" si="7"/>
        <v>95391.67</v>
      </c>
    </row>
    <row r="9" spans="1:18" x14ac:dyDescent="0.25">
      <c r="B9" s="10">
        <f t="shared" ref="B9:E9" si="8">SUM(B2:B8)</f>
        <v>56273477</v>
      </c>
      <c r="C9" s="10"/>
      <c r="D9" s="10">
        <f>SUM(D2:D8)</f>
        <v>53173177</v>
      </c>
      <c r="E9" s="2">
        <f t="shared" si="8"/>
        <v>1</v>
      </c>
      <c r="F9" s="6">
        <f>SUM(F2:F8)</f>
        <v>1151000</v>
      </c>
      <c r="G9" s="10">
        <f>SUM(G2:G8)</f>
        <v>9038000</v>
      </c>
      <c r="H9" s="10">
        <f>SUM(H2:H8)</f>
        <v>5937700</v>
      </c>
      <c r="I9" s="2">
        <f>SUM(I2:I8)</f>
        <v>1</v>
      </c>
      <c r="J9" s="9">
        <f>SUM(J2:J8)</f>
        <v>1151000</v>
      </c>
    </row>
  </sheetData>
  <sortState ref="J2:J8">
    <sortCondition descending="1" ref="J2"/>
  </sortState>
  <conditionalFormatting sqref="E2:E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{DCD0E934-AAF3-4A53-B137-59E7BF53DFBA}</x14:id>
        </ext>
      </extLst>
    </cfRule>
  </conditionalFormatting>
  <conditionalFormatting sqref="I2:I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J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{123556A6-3B60-488C-9C34-0D39DA2F4FBD}</x14:id>
        </ext>
      </extLst>
    </cfRule>
  </conditionalFormatting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D0E934-AAF3-4A53-B137-59E7BF53DF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F2:F8</xm:sqref>
        </x14:conditionalFormatting>
        <x14:conditionalFormatting xmlns:xm="http://schemas.microsoft.com/office/excel/2006/main">
          <x14:cfRule type="dataBar" id="{123556A6-3B60-488C-9C34-0D39DA2F4F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I2:J8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2023-08-13T05:21:45Z</dcterms:modified>
</cp:coreProperties>
</file>