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filterPrivacy="1"/>
  <xr:revisionPtr revIDLastSave="0" documentId="13_ncr:1_{5C3AF81E-0FC2-4E73-BD83-83178F8944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  <c r="D3" i="1"/>
  <c r="P8" i="1"/>
  <c r="Q8" i="1"/>
  <c r="N2" i="1"/>
  <c r="O2" i="1"/>
  <c r="Q2" i="1" s="1"/>
  <c r="N8" i="1"/>
  <c r="Q3" i="1"/>
  <c r="Q4" i="1"/>
  <c r="Q5" i="1"/>
  <c r="Q6" i="1"/>
  <c r="Q7" i="1"/>
  <c r="Q9" i="1"/>
  <c r="P3" i="1"/>
  <c r="P4" i="1"/>
  <c r="P5" i="1"/>
  <c r="P6" i="1"/>
  <c r="P7" i="1"/>
  <c r="O9" i="1"/>
  <c r="O3" i="1"/>
  <c r="O4" i="1"/>
  <c r="O5" i="1"/>
  <c r="O6" i="1"/>
  <c r="O7" i="1"/>
  <c r="O8" i="1"/>
  <c r="I2" i="1"/>
  <c r="N3" i="1"/>
  <c r="N4" i="1"/>
  <c r="N5" i="1"/>
  <c r="N6" i="1"/>
  <c r="N7" i="1"/>
  <c r="N9" i="1"/>
  <c r="D2" i="1"/>
  <c r="C3" i="1"/>
  <c r="C4" i="1"/>
  <c r="C5" i="1"/>
  <c r="C6" i="1"/>
  <c r="C7" i="1"/>
  <c r="C8" i="1"/>
  <c r="C2" i="1"/>
  <c r="P2" i="1" l="1"/>
  <c r="B9" i="1"/>
  <c r="C9" i="1" l="1"/>
  <c r="G6" i="1"/>
  <c r="G7" i="1"/>
  <c r="G8" i="1"/>
  <c r="G2" i="1"/>
  <c r="G3" i="1"/>
  <c r="G4" i="1"/>
  <c r="G5" i="1"/>
  <c r="D8" i="1" l="1"/>
  <c r="E8" i="1" s="1"/>
  <c r="D4" i="1"/>
  <c r="D6" i="1"/>
  <c r="E6" i="1" s="1"/>
  <c r="D7" i="1"/>
  <c r="E7" i="1" s="1"/>
  <c r="D5" i="1"/>
  <c r="E5" i="1" s="1"/>
  <c r="E3" i="1"/>
  <c r="E4" i="1"/>
  <c r="G9" i="1"/>
  <c r="F9" i="1"/>
  <c r="H2" i="1" l="1"/>
  <c r="H3" i="1"/>
  <c r="I3" i="1" s="1"/>
  <c r="E9" i="1"/>
  <c r="P9" i="1" s="1"/>
  <c r="D9" i="1"/>
  <c r="H8" i="1"/>
  <c r="I8" i="1" s="1"/>
  <c r="H5" i="1"/>
  <c r="I5" i="1" s="1"/>
  <c r="H6" i="1"/>
  <c r="H7" i="1"/>
  <c r="I7" i="1" s="1"/>
  <c r="H4" i="1"/>
  <c r="I6" i="1" l="1"/>
  <c r="I4" i="1"/>
  <c r="H9" i="1"/>
  <c r="I9" i="1" l="1"/>
</calcChain>
</file>

<file path=xl/sharedStrings.xml><?xml version="1.0" encoding="utf-8"?>
<sst xmlns="http://schemas.openxmlformats.org/spreadsheetml/2006/main" count="20" uniqueCount="20">
  <si>
    <t>Чистая прибыль</t>
  </si>
  <si>
    <t>% от общей прибыли</t>
  </si>
  <si>
    <t>Сумма в зависимости от общей прибыли</t>
  </si>
  <si>
    <t>Общая премия</t>
  </si>
  <si>
    <t>Менеджер</t>
  </si>
  <si>
    <t>Сумма расхода на человека</t>
  </si>
  <si>
    <t>Вал</t>
  </si>
  <si>
    <t>% вала</t>
  </si>
  <si>
    <t>Если от вала</t>
  </si>
  <si>
    <t>ЧП - расход</t>
  </si>
  <si>
    <t>МЕНЕДЖЕР_1</t>
  </si>
  <si>
    <t>МЕНЕДЖЕР_2</t>
  </si>
  <si>
    <t>МЕНЕДЖЕР_3</t>
  </si>
  <si>
    <t>МЕНЕДЖЕР_4</t>
  </si>
  <si>
    <t>МЕНЕДЖЕР_5</t>
  </si>
  <si>
    <t>МЕНЕДЖЕР_6</t>
  </si>
  <si>
    <t>МЕНЕДЖЕР_7</t>
  </si>
  <si>
    <t>СРЕДНЕЕ ОТ ВАЛА И ОБЩЕЙ ПРИБЫЛИ</t>
  </si>
  <si>
    <t>РАЗНИЦА ВАЛА</t>
  </si>
  <si>
    <t>РАЗНИЦА ОТ ОБЩ ПРИБ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</si>
</sst>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10" fontId="0" fillId="0" borderId="1" xfId="0" applyNumberFormat="1" applyBorder="1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0" fillId="0" borderId="1" xfId="0" applyNumberFormat="1" applyBorder="1"/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" fontId="0" fillId="0" borderId="1" xfId="0" applyNumberFormat="1" applyBorder="1"/>
    <xf numFmtId="3" fontId="0" fillId="0" borderId="1" xfId="0" applyNumberFormat="1" applyBorder="1"/>
    <xf numFmtId="10" fontId="0" fillId="0" borderId="0" xfId="0" applyNumberFormat="1"/>
    <xf numFmtId="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Сумма</a:t>
            </a:r>
            <a:r>
              <a:rPr lang="ru-RU" baseline="0"/>
              <a:t> в зависимости от общей прибыли</a:t>
            </a:r>
            <a:endParaRPr lang="ru-R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C9A-4D33-8DA0-A5FB4268DEA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C9A-4D33-8DA0-A5FB4268DEA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C9A-4D33-8DA0-A5FB4268DEA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5C9A-4D33-8DA0-A5FB4268DEA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5C9A-4D33-8DA0-A5FB4268DEA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5C9A-4D33-8DA0-A5FB4268DEA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DBB1-4038-98D6-B22E0DF9B89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Лист1!$A$2:$A$8</c:f>
              <c:strCache>
                <c:ptCount val="7"/>
                <c:pt idx="0">
                  <c:v>МЕНЕДЖЕР_1</c:v>
                </c:pt>
                <c:pt idx="1">
                  <c:v>МЕНЕДЖЕР_2</c:v>
                </c:pt>
                <c:pt idx="2">
                  <c:v>МЕНЕДЖЕР_3</c:v>
                </c:pt>
                <c:pt idx="3">
                  <c:v>МЕНЕДЖЕР_4</c:v>
                </c:pt>
                <c:pt idx="4">
                  <c:v>МЕНЕДЖЕР_5</c:v>
                </c:pt>
                <c:pt idx="5">
                  <c:v>МЕНЕДЖЕР_6</c:v>
                </c:pt>
                <c:pt idx="6">
                  <c:v>МЕНЕДЖЕР_7</c:v>
                </c:pt>
              </c:strCache>
            </c:strRef>
          </c:cat>
          <c:val>
            <c:numRef>
              <c:f>Лист1!$I$2:$I$8</c:f>
              <c:numCache>
                <c:formatCode>#,##0.00</c:formatCode>
                <c:ptCount val="7"/>
                <c:pt idx="0">
                  <c:v>152382.42000000001</c:v>
                </c:pt>
                <c:pt idx="1">
                  <c:v>261130.08</c:v>
                </c:pt>
                <c:pt idx="2">
                  <c:v>153157.81</c:v>
                </c:pt>
                <c:pt idx="3">
                  <c:v>254345.47</c:v>
                </c:pt>
                <c:pt idx="4">
                  <c:v>86280.9</c:v>
                </c:pt>
                <c:pt idx="5">
                  <c:v>148311.65</c:v>
                </c:pt>
                <c:pt idx="6">
                  <c:v>95391.67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9A-494F-94C2-9FC4C995920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549562554680667"/>
          <c:y val="0.28928036728527906"/>
          <c:w val="0.24172659667541557"/>
          <c:h val="0.597001966394072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9</xdr:row>
      <xdr:rowOff>152399</xdr:rowOff>
    </xdr:from>
    <xdr:to>
      <xdr:col>8</xdr:col>
      <xdr:colOff>1171575</xdr:colOff>
      <xdr:row>26</xdr:row>
      <xdr:rowOff>66674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"/>
  <sheetViews>
    <sheetView tabSelected="1" workbookViewId="0">
      <selection activeCell="K12" sqref="K12"/>
    </sheetView>
  </sheetViews>
  <sheetFormatPr defaultRowHeight="15" x14ac:dyDescent="0.25"/>
  <cols>
    <col min="1" max="1" width="13.7109375" bestFit="1" customWidth="1"/>
    <col min="2" max="4" width="13.7109375" customWidth="1"/>
    <col min="5" max="5" width="14.28515625" bestFit="1" customWidth="1"/>
    <col min="6" max="6" width="15.7109375" bestFit="1" customWidth="1"/>
    <col min="7" max="7" width="11.85546875" customWidth="1"/>
    <col min="8" max="8" width="16" customWidth="1"/>
    <col min="9" max="9" width="26.28515625" customWidth="1"/>
    <col min="10" max="10" width="3.42578125" customWidth="1"/>
    <col min="11" max="11" width="14.85546875" bestFit="1" customWidth="1"/>
    <col min="12" max="12" width="14.7109375" bestFit="1" customWidth="1"/>
    <col min="14" max="14" width="36.28515625" customWidth="1"/>
    <col min="15" max="15" width="11.140625" customWidth="1"/>
    <col min="16" max="16" width="9.7109375" bestFit="1" customWidth="1"/>
    <col min="17" max="17" width="12.7109375" bestFit="1" customWidth="1"/>
  </cols>
  <sheetData>
    <row r="1" spans="1:17" s="3" customFormat="1" ht="31.5" customHeight="1" x14ac:dyDescent="0.25">
      <c r="A1" s="8" t="s">
        <v>4</v>
      </c>
      <c r="B1" s="8" t="s">
        <v>6</v>
      </c>
      <c r="C1" s="8"/>
      <c r="D1" s="8" t="s">
        <v>7</v>
      </c>
      <c r="E1" s="8" t="s">
        <v>8</v>
      </c>
      <c r="F1" s="7" t="s">
        <v>0</v>
      </c>
      <c r="G1" s="7" t="s">
        <v>9</v>
      </c>
      <c r="H1" s="7" t="s">
        <v>1</v>
      </c>
      <c r="I1" s="7" t="s">
        <v>2</v>
      </c>
      <c r="J1" s="5"/>
      <c r="K1" s="4" t="s">
        <v>5</v>
      </c>
      <c r="L1" s="4" t="s">
        <v>3</v>
      </c>
      <c r="N1" s="3" t="s">
        <v>17</v>
      </c>
      <c r="P1" s="3" t="s">
        <v>18</v>
      </c>
      <c r="Q1" s="3" t="s">
        <v>19</v>
      </c>
    </row>
    <row r="2" spans="1:17" x14ac:dyDescent="0.25">
      <c r="A2" s="1" t="s">
        <v>10</v>
      </c>
      <c r="B2" s="10">
        <v>8154758</v>
      </c>
      <c r="C2" s="10">
        <f>B2-$K$2</f>
        <v>7711858</v>
      </c>
      <c r="D2" s="2">
        <f>(100%/($C$9/C2))</f>
        <v>0.14503286121120806</v>
      </c>
      <c r="E2">
        <f>ROUND(($L$2/100%)*D2,2)</f>
        <v>166932.82</v>
      </c>
      <c r="F2" s="10">
        <v>1229000</v>
      </c>
      <c r="G2" s="10">
        <f t="shared" ref="G2:G8" si="0">F2-$K$2</f>
        <v>786100</v>
      </c>
      <c r="H2" s="2">
        <f t="shared" ref="H2:H3" si="1">100%/($G$9/G2)</f>
        <v>0.13239132997625344</v>
      </c>
      <c r="I2" s="9">
        <f>ROUND(($L$2/100%)*H2,2)</f>
        <v>152382.42000000001</v>
      </c>
      <c r="K2" s="10">
        <v>442900</v>
      </c>
      <c r="L2" s="10">
        <v>1151000</v>
      </c>
      <c r="N2" s="11">
        <f>(H2+D2)/2</f>
        <v>0.13871209559373077</v>
      </c>
      <c r="O2" s="9">
        <f>ROUND(($L$2/100%)*N2,2)</f>
        <v>159657.62</v>
      </c>
      <c r="P2" s="12">
        <f>O2-E2</f>
        <v>-7275.2000000000116</v>
      </c>
      <c r="Q2" s="12">
        <f>O2-I2</f>
        <v>7275.1999999999825</v>
      </c>
    </row>
    <row r="3" spans="1:17" x14ac:dyDescent="0.25">
      <c r="A3" s="1" t="s">
        <v>11</v>
      </c>
      <c r="B3" s="10">
        <v>12175712</v>
      </c>
      <c r="C3" s="10">
        <f t="shared" ref="C3:C8" si="2">B3-$K$2</f>
        <v>11732812</v>
      </c>
      <c r="D3" s="2">
        <f>(100%/($C$9/C3))</f>
        <v>0.2206528302794471</v>
      </c>
      <c r="E3">
        <f t="shared" ref="E3:E8" si="3">ROUND(($L$2/100%)*D3,2)</f>
        <v>253971.41</v>
      </c>
      <c r="F3" s="10">
        <v>1790000</v>
      </c>
      <c r="G3" s="10">
        <f t="shared" si="0"/>
        <v>1347100</v>
      </c>
      <c r="H3" s="2">
        <f t="shared" si="1"/>
        <v>0.22687235798373107</v>
      </c>
      <c r="I3" s="9">
        <f t="shared" ref="I3" si="4">ROUND(($L$2/100%)*H3,2)</f>
        <v>261130.08</v>
      </c>
      <c r="N3" s="11">
        <f t="shared" ref="N3:N9" si="5">(H3+D3)/2</f>
        <v>0.22376259413158908</v>
      </c>
      <c r="O3" s="9">
        <f t="shared" ref="O3:O8" si="6">ROUND(($L$2/100%)*N3,2)</f>
        <v>257550.75</v>
      </c>
      <c r="P3" s="12">
        <f t="shared" ref="P3:P9" si="7">O3-E3</f>
        <v>3579.3399999999965</v>
      </c>
      <c r="Q3" s="12">
        <f t="shared" ref="Q3:Q9" si="8">O3-I3</f>
        <v>-3579.3299999999872</v>
      </c>
    </row>
    <row r="4" spans="1:17" x14ac:dyDescent="0.25">
      <c r="A4" s="1" t="s">
        <v>12</v>
      </c>
      <c r="B4" s="10">
        <v>7139347</v>
      </c>
      <c r="C4" s="10">
        <f t="shared" si="2"/>
        <v>6696447</v>
      </c>
      <c r="D4" s="2">
        <f t="shared" ref="D3:D8" si="9">(100%/($C$9/C4))</f>
        <v>0.12593656008178711</v>
      </c>
      <c r="E4">
        <f t="shared" si="3"/>
        <v>144952.98000000001</v>
      </c>
      <c r="F4" s="10">
        <v>1233000</v>
      </c>
      <c r="G4" s="10">
        <f t="shared" si="0"/>
        <v>790100</v>
      </c>
      <c r="H4" s="2">
        <f t="shared" ref="H4:H8" si="10">100%/($G$9/G4)</f>
        <v>0.13306499149502332</v>
      </c>
      <c r="I4" s="9">
        <f t="shared" ref="I4:I8" si="11">ROUND(($L$2/100%)*H4,2)</f>
        <v>153157.81</v>
      </c>
      <c r="N4" s="11">
        <f t="shared" si="5"/>
        <v>0.12950077578840521</v>
      </c>
      <c r="O4" s="9">
        <f t="shared" si="6"/>
        <v>149055.39000000001</v>
      </c>
      <c r="P4" s="12">
        <f t="shared" si="7"/>
        <v>4102.4100000000035</v>
      </c>
      <c r="Q4" s="12">
        <f t="shared" si="8"/>
        <v>-4102.4199999999837</v>
      </c>
    </row>
    <row r="5" spans="1:17" x14ac:dyDescent="0.25">
      <c r="A5" s="1" t="s">
        <v>13</v>
      </c>
      <c r="B5" s="10">
        <v>9073286</v>
      </c>
      <c r="C5" s="10">
        <f t="shared" si="2"/>
        <v>8630386</v>
      </c>
      <c r="D5" s="2">
        <f t="shared" si="9"/>
        <v>0.16230713466678887</v>
      </c>
      <c r="E5">
        <f t="shared" si="3"/>
        <v>186815.51</v>
      </c>
      <c r="F5" s="10">
        <v>1755000</v>
      </c>
      <c r="G5" s="10">
        <f t="shared" si="0"/>
        <v>1312100</v>
      </c>
      <c r="H5" s="2">
        <f t="shared" si="10"/>
        <v>0.22097781969449451</v>
      </c>
      <c r="I5" s="9">
        <f>ROUND(($L$2/100%)*H5,2)</f>
        <v>254345.47</v>
      </c>
      <c r="N5" s="11">
        <f t="shared" si="5"/>
        <v>0.1916424771806417</v>
      </c>
      <c r="O5" s="9">
        <f t="shared" si="6"/>
        <v>220580.49</v>
      </c>
      <c r="P5" s="12">
        <f t="shared" si="7"/>
        <v>33764.979999999981</v>
      </c>
      <c r="Q5" s="12">
        <f t="shared" si="8"/>
        <v>-33764.98000000001</v>
      </c>
    </row>
    <row r="6" spans="1:17" x14ac:dyDescent="0.25">
      <c r="A6" s="1" t="s">
        <v>14</v>
      </c>
      <c r="B6" s="10">
        <v>6100129</v>
      </c>
      <c r="C6" s="10">
        <f t="shared" si="2"/>
        <v>5657229</v>
      </c>
      <c r="D6" s="2">
        <f t="shared" si="9"/>
        <v>0.10639253321275123</v>
      </c>
      <c r="E6">
        <f t="shared" si="3"/>
        <v>122457.81</v>
      </c>
      <c r="F6" s="10">
        <v>888000</v>
      </c>
      <c r="G6" s="10">
        <f t="shared" si="0"/>
        <v>445100</v>
      </c>
      <c r="H6" s="2">
        <f t="shared" si="10"/>
        <v>7.4961685501119965E-2</v>
      </c>
      <c r="I6" s="9">
        <f t="shared" si="11"/>
        <v>86280.9</v>
      </c>
      <c r="N6" s="11">
        <f t="shared" si="5"/>
        <v>9.0677109356935598E-2</v>
      </c>
      <c r="O6" s="9">
        <f t="shared" si="6"/>
        <v>104369.35</v>
      </c>
      <c r="P6" s="12">
        <f t="shared" si="7"/>
        <v>-18088.459999999992</v>
      </c>
      <c r="Q6" s="12">
        <f t="shared" si="8"/>
        <v>18088.450000000012</v>
      </c>
    </row>
    <row r="7" spans="1:17" x14ac:dyDescent="0.25">
      <c r="A7" s="1" t="s">
        <v>15</v>
      </c>
      <c r="B7" s="10">
        <v>6586505</v>
      </c>
      <c r="C7" s="10">
        <f t="shared" si="2"/>
        <v>6143605</v>
      </c>
      <c r="D7" s="2">
        <f t="shared" si="9"/>
        <v>0.11553955107854474</v>
      </c>
      <c r="E7">
        <f t="shared" si="3"/>
        <v>132986.01999999999</v>
      </c>
      <c r="F7" s="10">
        <v>1208000</v>
      </c>
      <c r="G7" s="10">
        <f t="shared" si="0"/>
        <v>765100</v>
      </c>
      <c r="H7" s="2">
        <f t="shared" si="10"/>
        <v>0.12885460700271148</v>
      </c>
      <c r="I7" s="9">
        <f t="shared" si="11"/>
        <v>148311.65</v>
      </c>
      <c r="N7" s="11">
        <f t="shared" si="5"/>
        <v>0.12219707904062811</v>
      </c>
      <c r="O7" s="9">
        <f t="shared" si="6"/>
        <v>140648.84</v>
      </c>
      <c r="P7" s="12">
        <f t="shared" si="7"/>
        <v>7662.820000000007</v>
      </c>
      <c r="Q7" s="12">
        <f t="shared" si="8"/>
        <v>-7662.8099999999977</v>
      </c>
    </row>
    <row r="8" spans="1:17" x14ac:dyDescent="0.25">
      <c r="A8" s="1" t="s">
        <v>16</v>
      </c>
      <c r="B8" s="10">
        <v>7043740</v>
      </c>
      <c r="C8" s="10">
        <f t="shared" si="2"/>
        <v>6600840</v>
      </c>
      <c r="D8" s="2">
        <f t="shared" si="9"/>
        <v>0.12413852946947292</v>
      </c>
      <c r="E8">
        <f t="shared" si="3"/>
        <v>142883.45000000001</v>
      </c>
      <c r="F8" s="10">
        <v>935000</v>
      </c>
      <c r="G8" s="10">
        <f t="shared" si="0"/>
        <v>492100</v>
      </c>
      <c r="H8" s="2">
        <f t="shared" si="10"/>
        <v>8.2877208346666217E-2</v>
      </c>
      <c r="I8" s="9">
        <f t="shared" si="11"/>
        <v>95391.67</v>
      </c>
      <c r="N8" s="11">
        <f>(H8+D8)/2</f>
        <v>0.10350786890806957</v>
      </c>
      <c r="O8" s="9">
        <f t="shared" si="6"/>
        <v>119137.56</v>
      </c>
      <c r="P8" s="12">
        <f>O8-E8</f>
        <v>-23745.890000000014</v>
      </c>
      <c r="Q8" s="12">
        <f>O8-I8</f>
        <v>23745.89</v>
      </c>
    </row>
    <row r="9" spans="1:17" x14ac:dyDescent="0.25">
      <c r="B9" s="10">
        <f t="shared" ref="B9:D9" si="12">SUM(B2:B8)</f>
        <v>56273477</v>
      </c>
      <c r="C9" s="10">
        <f>SUM(C2:C8)</f>
        <v>53173177</v>
      </c>
      <c r="D9" s="2">
        <f t="shared" si="12"/>
        <v>1</v>
      </c>
      <c r="E9" s="6">
        <f>SUM(E2:E8)</f>
        <v>1151000</v>
      </c>
      <c r="F9" s="10">
        <f>SUM(F2:F8)</f>
        <v>9038000</v>
      </c>
      <c r="G9" s="10">
        <f>SUM(G2:G8)</f>
        <v>5937700</v>
      </c>
      <c r="H9" s="2">
        <f>SUM(H2:H8)</f>
        <v>1</v>
      </c>
      <c r="I9" s="9">
        <f>SUM(I2:I8)</f>
        <v>1151000</v>
      </c>
      <c r="N9" s="11">
        <f t="shared" si="5"/>
        <v>1</v>
      </c>
      <c r="O9">
        <f>ROUND(($L$2/100%)*N9,2)</f>
        <v>1151000</v>
      </c>
      <c r="P9" s="12">
        <f t="shared" si="7"/>
        <v>0</v>
      </c>
      <c r="Q9" s="12">
        <f t="shared" si="8"/>
        <v>0</v>
      </c>
    </row>
  </sheetData>
  <sortState xmlns:xlrd2="http://schemas.microsoft.com/office/spreadsheetml/2017/richdata2" ref="I2:I8">
    <sortCondition descending="1" ref="I2"/>
  </sortState>
  <conditionalFormatting sqref="D2:D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:E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{DCD0E934-AAF3-4A53-B137-59E7BF53DFBA}</x14:id>
        </ext>
      </extLst>
    </cfRule>
  </conditionalFormatting>
  <conditionalFormatting sqref="H2:H8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I8">
    <cfRule type="dataBar" priority="1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{123556A6-3B60-488C-9C34-0D39DA2F4FBD}</x14:id>
        </ext>
      </extLst>
    </cfRule>
  </conditionalFormatting>
  <conditionalFormatting sqref="O2:O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{9457922E-79D3-4713-9660-7A234F30B8F2}</x14:id>
        </ext>
      </extLst>
    </cfRule>
  </conditionalFormatting>
  <pageMargins left="0.25" right="0.25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CD0E934-AAF3-4A53-B137-59E7BF53DFB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E2:E8</xm:sqref>
        </x14:conditionalFormatting>
        <x14:conditionalFormatting xmlns:xm="http://schemas.microsoft.com/office/excel/2006/main">
          <x14:cfRule type="dataBar" id="{123556A6-3B60-488C-9C34-0D39DA2F4FB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H2:I8</xm:sqref>
        </x14:conditionalFormatting>
        <x14:conditionalFormatting xmlns:xm="http://schemas.microsoft.com/office/excel/2006/main">
          <x14:cfRule type="dataBar" id="{9457922E-79D3-4713-9660-7A234F30B8F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O2:O8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2023-08-12T16:26:48Z</dcterms:modified>
</cp:coreProperties>
</file>