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/>
  <xr:revisionPtr revIDLastSave="0" documentId="13_ncr:1_{EFB13C61-8C15-4398-8F14-85F1AB76756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Срез_Дата_изменения">#N/A</definedName>
    <definedName name="Срез_Статус">#N/A</definedName>
    <definedName name="Срез_Участник">#N/A</definedName>
  </definedNames>
  <calcPr calcId="191029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B9" i="1" l="1"/>
  <c r="B7" i="1"/>
</calcChain>
</file>

<file path=xl/sharedStrings.xml><?xml version="1.0" encoding="utf-8"?>
<sst xmlns="http://schemas.openxmlformats.org/spreadsheetml/2006/main" count="47" uniqueCount="19">
  <si>
    <t>Участник</t>
  </si>
  <si>
    <t>ИНН Участника</t>
  </si>
  <si>
    <t>Размер доли</t>
  </si>
  <si>
    <t>Номинальная стоимость</t>
  </si>
  <si>
    <t>Компания</t>
  </si>
  <si>
    <t>Дата изменения</t>
  </si>
  <si>
    <t>ООО Ромашка</t>
  </si>
  <si>
    <t>ООО Вектор</t>
  </si>
  <si>
    <t>ООО Тест</t>
  </si>
  <si>
    <t>ООО Пробник</t>
  </si>
  <si>
    <t>ООО Роза</t>
  </si>
  <si>
    <t>АО ЛокалСерч</t>
  </si>
  <si>
    <t>Названия строк</t>
  </si>
  <si>
    <t>Даты</t>
  </si>
  <si>
    <t>Статус</t>
  </si>
  <si>
    <t>Не актуально</t>
  </si>
  <si>
    <t>Актуально</t>
  </si>
  <si>
    <t>АО Локал Тред</t>
  </si>
  <si>
    <t>ООО 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</si>
</sst>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164" fontId="0" fillId="0" borderId="0" xfId="0" applyNumberFormat="1"/>
    <xf numFmtId="14" fontId="0" fillId="0" borderId="0" xfId="0" applyNumberFormat="1"/>
    <xf numFmtId="0" fontId="0" fillId="0" borderId="1" xfId="0" applyFont="1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0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5">
    <dxf>
      <numFmt numFmtId="14" formatCode="0.0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numFmt numFmtId="19" formatCode="dd/mm/yyyy"/>
    </dxf>
    <dxf>
      <numFmt numFmtId="164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928688</xdr:colOff>
      <xdr:row>24</xdr:row>
      <xdr:rowOff>188119</xdr:rowOff>
    </xdr:from>
    <xdr:to>
      <xdr:col>5</xdr:col>
      <xdr:colOff>426244</xdr:colOff>
      <xdr:row>40</xdr:row>
      <xdr:rowOff>26194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ата изменения">
              <a:extLst>
                <a:ext uri="{FF2B5EF4-FFF2-40B4-BE49-F238E27FC236}">
                  <a16:creationId xmlns:a16="http://schemas.microsoft.com/office/drawing/2014/main" id="{57F4749E-A4A7-4F0A-90A8-FF9BC1568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изменен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31469" y="4760119"/>
              <a:ext cx="1831181" cy="2886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900112</xdr:colOff>
      <xdr:row>12</xdr:row>
      <xdr:rowOff>14288</xdr:rowOff>
    </xdr:from>
    <xdr:to>
      <xdr:col>5</xdr:col>
      <xdr:colOff>395287</xdr:colOff>
      <xdr:row>23</xdr:row>
      <xdr:rowOff>59532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Участник">
              <a:extLst>
                <a:ext uri="{FF2B5EF4-FFF2-40B4-BE49-F238E27FC236}">
                  <a16:creationId xmlns:a16="http://schemas.microsoft.com/office/drawing/2014/main" id="{CB5F00F0-B475-4397-B12B-830AE45F10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частн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57612" y="2300287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9524</xdr:colOff>
      <xdr:row>21</xdr:row>
      <xdr:rowOff>2382</xdr:rowOff>
    </xdr:from>
    <xdr:to>
      <xdr:col>8</xdr:col>
      <xdr:colOff>302418</xdr:colOff>
      <xdr:row>26</xdr:row>
      <xdr:rowOff>166688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Статус">
              <a:extLst>
                <a:ext uri="{FF2B5EF4-FFF2-40B4-BE49-F238E27FC236}">
                  <a16:creationId xmlns:a16="http://schemas.microsoft.com/office/drawing/2014/main" id="{96994728-DBD5-445A-A8BC-4F6A7B44B3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атус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8462" y="4002882"/>
              <a:ext cx="1828800" cy="11168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159.71181990741" createdVersion="6" refreshedVersion="6" minRefreshableVersion="3" recordCount="9" xr:uid="{E43D2332-DAA7-4B59-BBFD-3B6F86A01306}">
  <cacheSource type="worksheet">
    <worksheetSource name="Таблица1"/>
  </cacheSource>
  <cacheFields count="7">
    <cacheField name="Участник" numFmtId="0">
      <sharedItems count="7">
        <s v="ООО Ромашка"/>
        <s v="ООО Вектор"/>
        <s v="ООО Тест"/>
        <s v="ООО Пробник"/>
        <s v="АО Локал Тред"/>
        <s v="ООО Роза"/>
        <s v="АО Локал Серч" u="1"/>
      </sharedItems>
    </cacheField>
    <cacheField name="ИНН Участника" numFmtId="0">
      <sharedItems containsSemiMixedTypes="0" containsString="0" containsNumber="1" containsInteger="1" minValue="6789" maxValue="785836"/>
    </cacheField>
    <cacheField name="Размер доли" numFmtId="9">
      <sharedItems containsSemiMixedTypes="0" containsString="0" containsNumber="1" minValue="0.01" maxValue="0.75"/>
    </cacheField>
    <cacheField name="Номинальная стоимость" numFmtId="164">
      <sharedItems containsSemiMixedTypes="0" containsString="0" containsNumber="1" containsInteger="1" minValue="1000" maxValue="45000"/>
    </cacheField>
    <cacheField name="Компания" numFmtId="0">
      <sharedItems/>
    </cacheField>
    <cacheField name="Дата изменения" numFmtId="14">
      <sharedItems containsSemiMixedTypes="0" containsNonDate="0" containsDate="1" containsString="0" minDate="2016-12-12T00:00:00" maxDate="2023-04-02T00:00:00" count="9">
        <d v="2016-12-12T00:00:00"/>
        <d v="2017-07-03T00:00:00"/>
        <d v="2018-04-08T00:00:00"/>
        <d v="2019-01-01T00:00:00"/>
        <d v="2023-04-01T00:00:00"/>
        <d v="2017-04-03T00:00:00"/>
        <d v="2022-09-08T00:00:00"/>
        <d v="2020-02-14T00:00:00"/>
        <d v="2021-03-29T00:00:00"/>
      </sharedItems>
    </cacheField>
    <cacheField name="Статус" numFmtId="0">
      <sharedItems count="2">
        <s v="Не актуально"/>
        <s v="Актуально"/>
      </sharedItems>
    </cacheField>
  </cacheFields>
  <extLst>
    <ext xmlns:x14="http://schemas.microsoft.com/office/spreadsheetml/2009/9/main" uri="{725AE2AE-9491-48be-B2B4-4EB974FC3084}">
      <x14:pivotCacheDefinition pivotCacheId="80097176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6789"/>
    <n v="0.5"/>
    <n v="5000"/>
    <s v="ООО РиК"/>
    <x v="0"/>
    <x v="0"/>
  </r>
  <r>
    <x v="1"/>
    <n v="87567"/>
    <n v="0.25"/>
    <n v="5000"/>
    <s v="ООО РиК"/>
    <x v="1"/>
    <x v="1"/>
  </r>
  <r>
    <x v="2"/>
    <n v="76544"/>
    <n v="0.01"/>
    <n v="1000"/>
    <s v="ООО РиК"/>
    <x v="2"/>
    <x v="0"/>
  </r>
  <r>
    <x v="3"/>
    <n v="678567"/>
    <n v="0.25"/>
    <n v="12000"/>
    <s v="ООО Ромашка"/>
    <x v="3"/>
    <x v="1"/>
  </r>
  <r>
    <x v="4"/>
    <n v="785836"/>
    <n v="0.3"/>
    <n v="3000"/>
    <s v="ООО Пробник"/>
    <x v="4"/>
    <x v="1"/>
  </r>
  <r>
    <x v="0"/>
    <n v="6789"/>
    <n v="0.57999999999999996"/>
    <n v="5800"/>
    <s v="ООО РиК"/>
    <x v="5"/>
    <x v="0"/>
  </r>
  <r>
    <x v="0"/>
    <n v="6789"/>
    <n v="0.75"/>
    <n v="7500"/>
    <s v="ООО РиК"/>
    <x v="6"/>
    <x v="1"/>
  </r>
  <r>
    <x v="2"/>
    <n v="76544"/>
    <n v="0.02"/>
    <n v="2000"/>
    <s v="ООО РиК"/>
    <x v="7"/>
    <x v="1"/>
  </r>
  <r>
    <x v="5"/>
    <n v="675746"/>
    <n v="0.24"/>
    <n v="45000"/>
    <s v="АО ЛокалСерч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7E6ED9-6578-475E-B2B2-B910507C4914}" name="Стату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S1:S2" firstHeaderRow="1" firstDataRow="1" firstDataCol="1"/>
  <pivotFields count="7">
    <pivotField showAll="0">
      <items count="8">
        <item h="1" m="1" x="6"/>
        <item h="1" x="4"/>
        <item h="1" x="1"/>
        <item h="1" x="3"/>
        <item h="1" x="5"/>
        <item x="0"/>
        <item h="1" x="2"/>
        <item t="default"/>
      </items>
    </pivotField>
    <pivotField showAll="0"/>
    <pivotField numFmtId="9" showAll="0"/>
    <pivotField numFmtId="164" showAll="0"/>
    <pivotField showAll="0"/>
    <pivotField numFmtId="14" showAll="0">
      <items count="10">
        <item x="0"/>
        <item h="1" x="5"/>
        <item h="1" x="1"/>
        <item h="1" x="2"/>
        <item h="1" x="3"/>
        <item h="1" x="7"/>
        <item h="1" x="8"/>
        <item h="1" x="6"/>
        <item h="1" x="4"/>
        <item t="default"/>
      </items>
    </pivotField>
    <pivotField axis="axisRow" showAll="0">
      <items count="3">
        <item h="1" x="1"/>
        <item x="0"/>
        <item t="default"/>
      </items>
    </pivotField>
  </pivotFields>
  <rowFields count="1">
    <field x="6"/>
  </rowFields>
  <rowItems count="1">
    <i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690E1-9837-415B-A160-B4B69F3C7AF8}" name="Участники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Q1:Q2" firstHeaderRow="1" firstDataRow="1" firstDataCol="1"/>
  <pivotFields count="7">
    <pivotField axis="axisRow" showAll="0">
      <items count="8">
        <item h="1" m="1" x="6"/>
        <item h="1" x="1"/>
        <item h="1" x="3"/>
        <item h="1" x="5"/>
        <item x="0"/>
        <item h="1" x="2"/>
        <item h="1" x="4"/>
        <item t="default"/>
      </items>
    </pivotField>
    <pivotField showAll="0"/>
    <pivotField numFmtId="9" showAll="0"/>
    <pivotField numFmtId="164" showAll="0"/>
    <pivotField showAll="0"/>
    <pivotField numFmtId="14" showAll="0">
      <items count="10">
        <item x="0"/>
        <item h="1" x="5"/>
        <item h="1" x="1"/>
        <item h="1" x="2"/>
        <item h="1" x="3"/>
        <item h="1" x="7"/>
        <item h="1" x="8"/>
        <item h="1" x="6"/>
        <item h="1" x="4"/>
        <item t="default"/>
      </items>
    </pivotField>
    <pivotField showAll="0">
      <items count="3">
        <item h="1" x="1"/>
        <item x="0"/>
        <item t="default"/>
      </items>
    </pivotField>
  </pivotFields>
  <rowFields count="1">
    <field x="0"/>
  </rowFields>
  <rowItems count="1">
    <i>
      <x v="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06B4B4-F9D8-4F91-90F3-078AAFA15CDB}" name="Даты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rowHeaderCaption="Даты">
  <location ref="N1:N2" firstHeaderRow="1" firstDataRow="1" firstDataCol="1"/>
  <pivotFields count="7">
    <pivotField showAll="0">
      <items count="8">
        <item h="1" m="1" x="6"/>
        <item h="1" x="4"/>
        <item h="1" x="1"/>
        <item h="1" x="3"/>
        <item h="1" x="5"/>
        <item x="0"/>
        <item h="1" x="2"/>
        <item t="default"/>
      </items>
    </pivotField>
    <pivotField showAll="0"/>
    <pivotField numFmtId="9" showAll="0"/>
    <pivotField numFmtId="164" showAll="0"/>
    <pivotField showAll="0"/>
    <pivotField axis="axisRow" numFmtId="14" showAll="0">
      <items count="10">
        <item x="0"/>
        <item h="1" x="5"/>
        <item h="1" x="1"/>
        <item h="1" x="2"/>
        <item h="1" x="3"/>
        <item h="1" x="7"/>
        <item h="1" x="8"/>
        <item h="1" x="6"/>
        <item h="1" x="4"/>
        <item t="default"/>
      </items>
    </pivotField>
    <pivotField showAll="0">
      <items count="3">
        <item h="1" x="1"/>
        <item x="0"/>
        <item t="default"/>
      </items>
    </pivotField>
  </pivotFields>
  <rowFields count="1">
    <field x="5"/>
  </rowFields>
  <rowItems count="1">
    <i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_изменения" xr10:uid="{CE7D4014-AA0E-4CC0-B7A4-EE5B7A89CD2B}" sourceName="Дата изменения">
  <pivotTables>
    <pivotTable tabId="1" name="Даты"/>
    <pivotTable tabId="1" name="Участники"/>
    <pivotTable tabId="1" name="Статус"/>
  </pivotTables>
  <data>
    <tabular pivotCacheId="800971769">
      <items count="9">
        <i x="0" s="1"/>
        <i x="5"/>
        <i x="1" nd="1"/>
        <i x="2" nd="1"/>
        <i x="3" nd="1"/>
        <i x="7" nd="1"/>
        <i x="8" nd="1"/>
        <i x="6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Участник" xr10:uid="{E1F6667B-7030-4217-B3B9-6C2853ED39FB}" sourceName="Участник">
  <pivotTables>
    <pivotTable tabId="1" name="Участники"/>
    <pivotTable tabId="1" name="Даты"/>
    <pivotTable tabId="1" name="Статус"/>
  </pivotTables>
  <data>
    <tabular pivotCacheId="800971769">
      <items count="7">
        <i x="0" s="1"/>
        <i x="6" nd="1"/>
        <i x="4" nd="1"/>
        <i x="1" nd="1"/>
        <i x="3" nd="1"/>
        <i x="5" nd="1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татус" xr10:uid="{EE8B543B-0743-45D9-8B30-525947070515}" sourceName="Статус">
  <pivotTables>
    <pivotTable tabId="1" name="Статус"/>
    <pivotTable tabId="1" name="Даты"/>
    <pivotTable tabId="1" name="Участники"/>
  </pivotTables>
  <data>
    <tabular pivotCacheId="800971769">
      <items count="2">
        <i x="0" s="1"/>
        <i x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Дата изменения" xr10:uid="{727CF565-CD26-49F6-BF4C-6E11C652D55A}" cache="Срез_Дата_изменения" caption="Дата изменения" rowHeight="241300"/>
  <slicer name="Участник" xr10:uid="{56160868-27B7-40A5-937D-C7AE56C2EF10}" cache="Срез_Участник" caption="Участник" rowHeight="241300"/>
  <slicer name="Статус" xr10:uid="{942C75DB-AACF-4B27-B902-854C10E7048E}" cache="Срез_Статус" caption="Статус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681784-5CF1-4FDF-A831-F81D4ED5FFF4}" name="Таблица1" displayName="Таблица1" ref="A1:G10" totalsRowShown="0">
  <autoFilter ref="A1:G10" xr:uid="{D5C543CE-6C95-4C77-9026-B9CC6C900AE6}"/>
  <tableColumns count="7">
    <tableColumn id="1" xr3:uid="{0D0949A2-C799-46C8-8642-8606409A665E}" name="Участник"/>
    <tableColumn id="2" xr3:uid="{1F8CE7F2-8687-485B-8196-D2049F732C89}" name="ИНН Участника"/>
    <tableColumn id="3" xr3:uid="{23F09793-60A7-401B-A8DA-D1F40C01610E}" name="Размер доли" dataDxfId="4" dataCellStyle="Процентный"/>
    <tableColumn id="4" xr3:uid="{09234171-842D-411A-A314-6A91740978B1}" name="Номинальная стоимость" dataDxfId="3"/>
    <tableColumn id="5" xr3:uid="{3BF77F53-B607-4C83-BF5F-C493DCEDB659}" name="Компания"/>
    <tableColumn id="7" xr3:uid="{26614E41-94AC-47A9-808E-748BD4563FAF}" name="Дата изменения" dataDxfId="2"/>
    <tableColumn id="9" xr3:uid="{3475055F-C0CE-42F9-9A66-CF5FCC300509}" name="Статус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93A748-4748-4B75-AFD0-59936BFB8E8E}" name="Таблица2" displayName="Таблица2" ref="I1:J7" totalsRowShown="0">
  <autoFilter ref="I1:J7" xr:uid="{173D6496-A588-46D0-B160-E3D01E6D2846}"/>
  <tableColumns count="2">
    <tableColumn id="1" xr3:uid="{EBAAAECD-B062-4C98-8EDD-563DB73E5B6A}" name="Участник" dataDxfId="1"/>
    <tableColumn id="2" xr3:uid="{AB3C215B-07BF-478D-8EDB-6CE132DCB60B}" name="Размер доли" dataDxfId="0">
      <calculatedColumnFormula>SUMIFS(C:C,A:A,Таблица2[[#This Row],[Участник]],G:G,$S$2)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="80" zoomScaleNormal="80" workbookViewId="0">
      <selection activeCell="N2" sqref="N2:Q2"/>
    </sheetView>
  </sheetViews>
  <sheetFormatPr defaultRowHeight="15" x14ac:dyDescent="0.25"/>
  <cols>
    <col min="1" max="1" width="16.42578125" customWidth="1"/>
    <col min="2" max="2" width="16.7109375" customWidth="1"/>
    <col min="3" max="3" width="14.85546875" style="1" customWidth="1"/>
    <col min="4" max="4" width="14.140625" style="2" customWidth="1"/>
    <col min="5" max="5" width="20.85546875" customWidth="1"/>
    <col min="6" max="6" width="18" customWidth="1"/>
    <col min="7" max="7" width="13.85546875" customWidth="1"/>
    <col min="9" max="9" width="17.42578125" customWidth="1"/>
    <col min="10" max="10" width="17" style="8" customWidth="1"/>
    <col min="14" max="14" width="10.85546875" bestFit="1" customWidth="1"/>
    <col min="15" max="15" width="20.85546875" bestFit="1" customWidth="1"/>
    <col min="16" max="16" width="4.5703125" bestFit="1" customWidth="1"/>
    <col min="17" max="17" width="18.85546875" bestFit="1" customWidth="1"/>
    <col min="18" max="18" width="4.28515625" bestFit="1" customWidth="1"/>
    <col min="19" max="20" width="18.85546875" bestFit="1" customWidth="1"/>
    <col min="21" max="21" width="4.42578125" bestFit="1" customWidth="1"/>
    <col min="22" max="22" width="11.85546875" bestFit="1" customWidth="1"/>
  </cols>
  <sheetData>
    <row r="1" spans="1:19" x14ac:dyDescent="0.25">
      <c r="A1" t="s">
        <v>0</v>
      </c>
      <c r="B1" t="s">
        <v>1</v>
      </c>
      <c r="C1" s="1" t="s">
        <v>2</v>
      </c>
      <c r="D1" s="2" t="s">
        <v>3</v>
      </c>
      <c r="E1" t="s">
        <v>4</v>
      </c>
      <c r="F1" t="s">
        <v>5</v>
      </c>
      <c r="G1" t="s">
        <v>14</v>
      </c>
      <c r="I1" t="s">
        <v>0</v>
      </c>
      <c r="J1" s="8" t="s">
        <v>2</v>
      </c>
      <c r="N1" s="5" t="s">
        <v>13</v>
      </c>
      <c r="Q1" s="5" t="s">
        <v>12</v>
      </c>
      <c r="S1" s="5" t="s">
        <v>12</v>
      </c>
    </row>
    <row r="2" spans="1:19" x14ac:dyDescent="0.25">
      <c r="A2" t="s">
        <v>6</v>
      </c>
      <c r="B2">
        <v>6789</v>
      </c>
      <c r="C2" s="1">
        <v>0.5</v>
      </c>
      <c r="D2" s="2">
        <v>5000</v>
      </c>
      <c r="E2" t="s">
        <v>18</v>
      </c>
      <c r="F2" s="3">
        <v>42716</v>
      </c>
      <c r="G2" t="s">
        <v>15</v>
      </c>
      <c r="I2" s="4" t="s">
        <v>6</v>
      </c>
      <c r="J2" s="9">
        <f>SUMIFS(C:C,A:A,Таблица2[[#This Row],[Участник]],G:G,$S$2)</f>
        <v>1.08</v>
      </c>
      <c r="N2" s="6">
        <v>42716</v>
      </c>
      <c r="Q2" s="7" t="s">
        <v>6</v>
      </c>
      <c r="S2" s="7" t="s">
        <v>15</v>
      </c>
    </row>
    <row r="3" spans="1:19" x14ac:dyDescent="0.25">
      <c r="A3" t="s">
        <v>7</v>
      </c>
      <c r="B3">
        <v>87567</v>
      </c>
      <c r="C3" s="1">
        <v>0.25</v>
      </c>
      <c r="D3" s="2">
        <v>5000</v>
      </c>
      <c r="E3" t="s">
        <v>18</v>
      </c>
      <c r="F3" s="3">
        <v>42919</v>
      </c>
      <c r="G3" t="s">
        <v>16</v>
      </c>
      <c r="I3" s="4" t="s">
        <v>7</v>
      </c>
      <c r="J3" s="9">
        <f>SUMIFS(C:C,A:A,Таблица2[[#This Row],[Участник]],G:G,$S$2)</f>
        <v>0</v>
      </c>
    </row>
    <row r="4" spans="1:19" x14ac:dyDescent="0.25">
      <c r="A4" t="s">
        <v>8</v>
      </c>
      <c r="B4">
        <v>76544</v>
      </c>
      <c r="C4" s="1">
        <v>0.01</v>
      </c>
      <c r="D4" s="2">
        <v>1000</v>
      </c>
      <c r="E4" t="s">
        <v>18</v>
      </c>
      <c r="F4" s="3">
        <v>43198</v>
      </c>
      <c r="G4" t="s">
        <v>15</v>
      </c>
      <c r="I4" s="4" t="s">
        <v>8</v>
      </c>
      <c r="J4" s="9">
        <f>SUMIFS(C:C,A:A,Таблица2[[#This Row],[Участник]],G:G,$S$2)</f>
        <v>0.01</v>
      </c>
    </row>
    <row r="5" spans="1:19" x14ac:dyDescent="0.25">
      <c r="A5" t="s">
        <v>9</v>
      </c>
      <c r="B5">
        <v>678567</v>
      </c>
      <c r="C5" s="1">
        <v>0.25</v>
      </c>
      <c r="D5" s="2">
        <v>12000</v>
      </c>
      <c r="E5" t="s">
        <v>6</v>
      </c>
      <c r="F5" s="3">
        <v>43466</v>
      </c>
      <c r="G5" t="s">
        <v>16</v>
      </c>
      <c r="I5" s="4" t="s">
        <v>9</v>
      </c>
      <c r="J5" s="9">
        <f>SUMIFS(C:C,A:A,Таблица2[[#This Row],[Участник]],G:G,$S$2)</f>
        <v>0</v>
      </c>
    </row>
    <row r="6" spans="1:19" x14ac:dyDescent="0.25">
      <c r="A6" t="s">
        <v>17</v>
      </c>
      <c r="B6">
        <v>785836</v>
      </c>
      <c r="C6" s="1">
        <v>0.3</v>
      </c>
      <c r="D6" s="2">
        <v>3000</v>
      </c>
      <c r="E6" t="s">
        <v>9</v>
      </c>
      <c r="F6" s="3">
        <v>45017</v>
      </c>
      <c r="G6" t="s">
        <v>16</v>
      </c>
      <c r="I6" s="4" t="s">
        <v>17</v>
      </c>
      <c r="J6" s="9">
        <f>SUMIFS(C:C,A:A,Таблица2[[#This Row],[Участник]],G:G,$S$2)</f>
        <v>0</v>
      </c>
    </row>
    <row r="7" spans="1:19" x14ac:dyDescent="0.25">
      <c r="A7" t="s">
        <v>6</v>
      </c>
      <c r="B7">
        <f>B2</f>
        <v>6789</v>
      </c>
      <c r="C7" s="1">
        <v>0.57999999999999996</v>
      </c>
      <c r="D7" s="2">
        <v>5800</v>
      </c>
      <c r="E7" t="s">
        <v>18</v>
      </c>
      <c r="F7" s="3">
        <v>42828</v>
      </c>
      <c r="G7" t="s">
        <v>15</v>
      </c>
      <c r="I7" s="4" t="s">
        <v>10</v>
      </c>
      <c r="J7" s="9">
        <f>SUMIFS(C:C,A:A,Таблица2[[#This Row],[Участник]],G:G,$S$2)</f>
        <v>0</v>
      </c>
    </row>
    <row r="8" spans="1:19" x14ac:dyDescent="0.25">
      <c r="A8" t="s">
        <v>6</v>
      </c>
      <c r="B8">
        <v>6789</v>
      </c>
      <c r="C8" s="1">
        <v>0.75</v>
      </c>
      <c r="D8" s="2">
        <v>7500</v>
      </c>
      <c r="E8" t="s">
        <v>18</v>
      </c>
      <c r="F8" s="3">
        <v>44812</v>
      </c>
      <c r="G8" t="s">
        <v>16</v>
      </c>
    </row>
    <row r="9" spans="1:19" x14ac:dyDescent="0.25">
      <c r="A9" t="s">
        <v>8</v>
      </c>
      <c r="B9">
        <f>B4</f>
        <v>76544</v>
      </c>
      <c r="C9" s="1">
        <v>0.02</v>
      </c>
      <c r="D9" s="2">
        <v>2000</v>
      </c>
      <c r="E9" t="s">
        <v>18</v>
      </c>
      <c r="F9" s="3">
        <v>43875</v>
      </c>
      <c r="G9" t="s">
        <v>16</v>
      </c>
    </row>
    <row r="10" spans="1:19" x14ac:dyDescent="0.25">
      <c r="A10" t="s">
        <v>10</v>
      </c>
      <c r="B10">
        <v>675746</v>
      </c>
      <c r="C10" s="1">
        <v>0.24</v>
      </c>
      <c r="D10" s="2">
        <v>45000</v>
      </c>
      <c r="E10" t="s">
        <v>11</v>
      </c>
      <c r="F10" s="3">
        <v>44284</v>
      </c>
      <c r="G10" t="s">
        <v>16</v>
      </c>
    </row>
  </sheetData>
  <pageMargins left="0.7" right="0.7" top="0.75" bottom="0.75" header="0.3" footer="0.3"/>
  <pageSetup orientation="portrait" horizontalDpi="1200" verticalDpi="1200" r:id="rId4"/>
  <drawing r:id="rId5"/>
  <tableParts count="2"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2023-08-21T10:06:39Z</dcterms:modified>
</cp:coreProperties>
</file>