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08"/>
  <workbookPr/>
  <mc:AlternateContent xmlns:mc="http://schemas.openxmlformats.org/markup-compatibility/2006">
    <mc:Choice Requires="x15">
      <x15ac:absPath xmlns:x15ac="http://schemas.microsoft.com/office/spreadsheetml/2010/11/ac" url="C:\Users\usr\Downloads\"/>
    </mc:Choice>
  </mc:AlternateContent>
  <xr:revisionPtr revIDLastSave="0" documentId="13_ncr:1_{663FB149-73A3-4DF9-B3AA-BD00FC12B685}" xr6:coauthVersionLast="47" xr6:coauthVersionMax="47" xr10:uidLastSave="{00000000-0000-0000-0000-000000000000}"/>
  <bookViews>
    <workbookView xWindow="1008" yWindow="-108" windowWidth="22140" windowHeight="13176" xr2:uid="{00000000-000D-0000-FFFF-FFFF00000000}"/>
  </bookViews>
  <sheets>
    <sheet name="1-15 JULY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" i="3" l="1"/>
  <c r="F3" i="3"/>
  <c r="F4" i="3"/>
  <c r="F5" i="3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E2" i="3"/>
  <c r="D2" i="3"/>
</calcChain>
</file>

<file path=xl/sharedStrings.xml><?xml version="1.0" encoding="utf-8"?>
<sst xmlns="http://schemas.openxmlformats.org/spreadsheetml/2006/main" count="33" uniqueCount="15">
  <si>
    <t>GW</t>
  </si>
  <si>
    <t>CW</t>
  </si>
  <si>
    <t>SVO</t>
  </si>
  <si>
    <t>ICN</t>
  </si>
  <si>
    <t>ASB</t>
  </si>
  <si>
    <t>HAN</t>
  </si>
  <si>
    <t>ORG</t>
  </si>
  <si>
    <t>DES</t>
  </si>
  <si>
    <t>AWB</t>
  </si>
  <si>
    <t>BUY
USD</t>
  </si>
  <si>
    <t>01 July</t>
  </si>
  <si>
    <t>03 July</t>
  </si>
  <si>
    <t>08 July</t>
  </si>
  <si>
    <t>10 July</t>
  </si>
  <si>
    <t>15 July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</si>
</sst>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$-C09]#,##0.00"/>
  </numFmts>
  <fonts count="4" x14ac:knownFonts="1">
    <font>
      <sz val="12"/>
      <color theme="1"/>
      <name val="Calibri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0" fillId="0" borderId="0" xfId="0" applyProtection="1">
      <protection locked="0"/>
    </xf>
    <xf numFmtId="0" fontId="3" fillId="0" borderId="0" xfId="0" applyFont="1"/>
    <xf numFmtId="0" fontId="2" fillId="0" borderId="0" xfId="0" applyFont="1" applyProtection="1">
      <protection locked="0"/>
    </xf>
    <xf numFmtId="0" fontId="2" fillId="0" borderId="0" xfId="0" applyFont="1"/>
    <xf numFmtId="164" fontId="1" fillId="0" borderId="0" xfId="0" applyNumberFormat="1" applyFont="1" applyAlignment="1">
      <alignment horizontal="center" vertical="center" wrapText="1"/>
    </xf>
    <xf numFmtId="164" fontId="0" fillId="0" borderId="0" xfId="0" applyNumberFormat="1"/>
    <xf numFmtId="164" fontId="0" fillId="0" borderId="0" xfId="0" applyNumberFormat="1" applyProtection="1">
      <protection locked="0"/>
    </xf>
    <xf numFmtId="164" fontId="3" fillId="0" borderId="0" xfId="0" applyNumberFormat="1" applyFont="1"/>
  </cellXfs>
  <cellStyles count="1">
    <cellStyle name="Обычный" xfId="0" builtinId="0"/>
  </cellStyles>
  <dxfs count="2">
    <dxf>
      <numFmt numFmtId="164" formatCode="[$$-C09]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A3105783-0B07-4340-9CC7-F8E2E976AA02}" name="Таблица3" displayName="Таблица3" ref="A1:F25" totalsRowShown="0" headerRowDxfId="1">
  <autoFilter ref="A1:F25" xr:uid="{A3105783-0B07-4340-9CC7-F8E2E976AA02}"/>
  <tableColumns count="6">
    <tableColumn id="1" xr3:uid="{76453CFF-8893-184C-9C73-FB0C49783177}" name="ORG"/>
    <tableColumn id="2" xr3:uid="{B100FC55-F383-0B44-9B76-2E2C60EFFE98}" name="DES"/>
    <tableColumn id="3" xr3:uid="{646D3966-1968-B740-9A4D-916B04E56EB9}" name="AWB"/>
    <tableColumn id="4" xr3:uid="{65389F6F-3B97-9D44-8CDB-D9EE523FECDB}" name="GW"/>
    <tableColumn id="6" xr3:uid="{D8FC5C6A-D7A5-1243-8EA9-42A4D363DF91}" name="CW"/>
    <tableColumn id="7" xr3:uid="{C6F4C86B-3451-D245-919C-BBEC410A1051}" name="BUY_x000a_USD" dataDxfId="0">
      <calculatedColumnFormula>IFERROR(INDEX($X$3:$AA$5,MATCH(Таблица3[[#This Row],[CW]],$W$3:$W$5,1),MATCH(Таблица3[[#This Row],[DES]],$X$2:$AA$2,)),"")</calculatedColumnFormula>
    </tableColumn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E30709-CF43-9444-A20B-60505530FA88}">
  <dimension ref="A1:AA25"/>
  <sheetViews>
    <sheetView tabSelected="1" topLeftCell="A2" zoomScale="55" zoomScaleNormal="55" workbookViewId="0">
      <selection activeCell="F5" sqref="F5"/>
    </sheetView>
  </sheetViews>
  <sheetFormatPr defaultColWidth="11.19921875" defaultRowHeight="15.6" x14ac:dyDescent="0.3"/>
  <cols>
    <col min="1" max="2" width="11.296875" customWidth="1"/>
    <col min="3" max="3" width="12.796875" bestFit="1" customWidth="1"/>
    <col min="4" max="4" width="11.296875" customWidth="1"/>
    <col min="5" max="5" width="12" customWidth="1"/>
    <col min="6" max="6" width="11.296875" style="8" customWidth="1"/>
  </cols>
  <sheetData>
    <row r="1" spans="1:27" ht="31.2" x14ac:dyDescent="0.3">
      <c r="A1" s="2" t="s">
        <v>6</v>
      </c>
      <c r="B1" s="2" t="s">
        <v>7</v>
      </c>
      <c r="C1" s="2" t="s">
        <v>8</v>
      </c>
      <c r="D1" s="2" t="s">
        <v>0</v>
      </c>
      <c r="E1" s="2" t="s">
        <v>1</v>
      </c>
      <c r="F1" s="7" t="s">
        <v>9</v>
      </c>
    </row>
    <row r="2" spans="1:27" x14ac:dyDescent="0.3">
      <c r="D2">
        <f>SUM(D3:D100)</f>
        <v>30270.86</v>
      </c>
      <c r="E2">
        <f>SUM(E3:E100)</f>
        <v>45039.5</v>
      </c>
      <c r="F2" s="8" t="str">
        <f>IFERROR(INDEX($X$3:$AA$5,MATCH(Таблица3[[#This Row],[CW]],$W$3:$W$5,1),MATCH(Таблица3[[#This Row],[DES]],$X$2:$AA$2,)),"")</f>
        <v/>
      </c>
      <c r="X2" s="1" t="s">
        <v>3</v>
      </c>
      <c r="Y2" s="1" t="s">
        <v>5</v>
      </c>
      <c r="Z2" s="1" t="s">
        <v>4</v>
      </c>
      <c r="AA2" s="1" t="s">
        <v>2</v>
      </c>
    </row>
    <row r="3" spans="1:27" x14ac:dyDescent="0.3">
      <c r="A3" s="5" t="s">
        <v>10</v>
      </c>
      <c r="B3" s="3"/>
      <c r="C3" s="3"/>
      <c r="D3" s="3"/>
      <c r="E3" s="3"/>
      <c r="F3" s="9" t="str">
        <f>IFERROR(INDEX($X$3:$AA$5,MATCH(Таблица3[[#This Row],[CW]],$W$3:$W$5,1),MATCH(Таблица3[[#This Row],[DES]],$X$2:$AA$2,)),"")</f>
        <v/>
      </c>
      <c r="W3" s="1">
        <v>100</v>
      </c>
      <c r="X3">
        <v>1.5</v>
      </c>
      <c r="Y3">
        <v>1.8</v>
      </c>
      <c r="Z3">
        <v>1.8</v>
      </c>
      <c r="AA3" s="4">
        <v>1.8</v>
      </c>
    </row>
    <row r="4" spans="1:27" x14ac:dyDescent="0.3">
      <c r="A4" s="4"/>
      <c r="B4" s="4" t="s">
        <v>4</v>
      </c>
      <c r="C4" s="4"/>
      <c r="D4" s="4">
        <v>478</v>
      </c>
      <c r="E4" s="4">
        <v>478</v>
      </c>
      <c r="F4" s="10">
        <f>IFERROR(INDEX($X$3:$AA$5,MATCH(Таблица3[[#This Row],[CW]],$W$3:$W$5,1),MATCH(Таблица3[[#This Row],[DES]],$X$2:$AA$2,)),"")</f>
        <v>1.8</v>
      </c>
      <c r="W4" s="1">
        <v>500</v>
      </c>
      <c r="X4">
        <v>1.2</v>
      </c>
      <c r="Y4">
        <v>1.3</v>
      </c>
      <c r="Z4">
        <v>1.3</v>
      </c>
      <c r="AA4" s="4">
        <v>1.3</v>
      </c>
    </row>
    <row r="5" spans="1:27" x14ac:dyDescent="0.3">
      <c r="A5" s="4"/>
      <c r="B5" s="4" t="s">
        <v>4</v>
      </c>
      <c r="C5" s="4"/>
      <c r="D5" s="4">
        <v>286</v>
      </c>
      <c r="E5" s="4">
        <v>330</v>
      </c>
      <c r="F5" s="10">
        <f>IFERROR(INDEX($X$3:$AA$5,MATCH(Таблица3[[#This Row],[CW]],$W$3:$W$5,1),MATCH(Таблица3[[#This Row],[DES]],$X$2:$AA$2,)),"")</f>
        <v>1.8</v>
      </c>
      <c r="W5" s="1">
        <v>1000</v>
      </c>
      <c r="X5">
        <v>1.1000000000000001</v>
      </c>
      <c r="Y5">
        <v>1.1000000000000001</v>
      </c>
      <c r="Z5">
        <v>1.1000000000000001</v>
      </c>
      <c r="AA5" s="4">
        <v>1.1000000000000001</v>
      </c>
    </row>
    <row r="6" spans="1:27" x14ac:dyDescent="0.3">
      <c r="A6" s="4"/>
      <c r="B6" s="4" t="s">
        <v>3</v>
      </c>
      <c r="C6" s="4"/>
      <c r="D6" s="4">
        <v>1343.5</v>
      </c>
      <c r="E6" s="4">
        <v>1343.5</v>
      </c>
      <c r="F6" s="10">
        <f>IFERROR(INDEX($X$3:$AA$5,MATCH(Таблица3[[#This Row],[CW]],$W$3:$W$5,1),MATCH(Таблица3[[#This Row],[DES]],$X$2:$AA$2,)),"")</f>
        <v>1.1000000000000001</v>
      </c>
    </row>
    <row r="7" spans="1:27" x14ac:dyDescent="0.3">
      <c r="A7" s="6" t="s">
        <v>11</v>
      </c>
      <c r="F7" s="8" t="str">
        <f>IFERROR(INDEX($X$3:$AA$5,MATCH(Таблица3[[#This Row],[CW]],$W$3:$W$5,1),MATCH(Таблица3[[#This Row],[DES]],$X$2:$AA$2,)),"")</f>
        <v/>
      </c>
    </row>
    <row r="8" spans="1:27" x14ac:dyDescent="0.3">
      <c r="A8" s="4"/>
      <c r="B8" s="4" t="s">
        <v>4</v>
      </c>
      <c r="C8" s="4"/>
      <c r="D8" s="4">
        <v>344</v>
      </c>
      <c r="E8" s="4">
        <v>344</v>
      </c>
      <c r="F8" s="8">
        <f>IFERROR(INDEX($X$3:$AA$5,MATCH(Таблица3[[#This Row],[CW]],$W$3:$W$5,1),MATCH(Таблица3[[#This Row],[DES]],$X$2:$AA$2,)),"")</f>
        <v>1.8</v>
      </c>
    </row>
    <row r="9" spans="1:27" x14ac:dyDescent="0.3">
      <c r="A9" s="4"/>
      <c r="B9" s="4" t="s">
        <v>5</v>
      </c>
      <c r="C9" s="4"/>
      <c r="D9" s="4">
        <v>1019</v>
      </c>
      <c r="E9" s="4">
        <v>1868</v>
      </c>
      <c r="F9" s="8">
        <f>IFERROR(INDEX($X$3:$AA$5,MATCH(Таблица3[[#This Row],[CW]],$W$3:$W$5,1),MATCH(Таблица3[[#This Row],[DES]],$X$2:$AA$2,)),"")</f>
        <v>1.1000000000000001</v>
      </c>
    </row>
    <row r="10" spans="1:27" x14ac:dyDescent="0.3">
      <c r="A10" s="4"/>
      <c r="B10" s="4" t="s">
        <v>3</v>
      </c>
      <c r="C10" s="4"/>
      <c r="D10" s="4">
        <v>3938.36</v>
      </c>
      <c r="E10" s="4">
        <v>4370.5</v>
      </c>
      <c r="F10" s="8">
        <f>IFERROR(INDEX($X$3:$AA$5,MATCH(Таблица3[[#This Row],[CW]],$W$3:$W$5,1),MATCH(Таблица3[[#This Row],[DES]],$X$2:$AA$2,)),"")</f>
        <v>1.1000000000000001</v>
      </c>
    </row>
    <row r="11" spans="1:27" x14ac:dyDescent="0.3">
      <c r="A11" s="4"/>
      <c r="B11" s="4" t="s">
        <v>3</v>
      </c>
      <c r="C11" s="4"/>
      <c r="D11" s="4">
        <v>6470.4</v>
      </c>
      <c r="E11" s="4">
        <v>11214</v>
      </c>
      <c r="F11" s="8">
        <f>IFERROR(INDEX($X$3:$AA$5,MATCH(Таблица3[[#This Row],[CW]],$W$3:$W$5,1),MATCH(Таблица3[[#This Row],[DES]],$X$2:$AA$2,)),"")</f>
        <v>1.1000000000000001</v>
      </c>
    </row>
    <row r="12" spans="1:27" x14ac:dyDescent="0.3">
      <c r="A12" s="6" t="s">
        <v>12</v>
      </c>
      <c r="F12" s="8" t="str">
        <f>IFERROR(INDEX($X$3:$AA$5,MATCH(Таблица3[[#This Row],[CW]],$W$3:$W$5,1),MATCH(Таблица3[[#This Row],[DES]],$X$2:$AA$2,)),"")</f>
        <v/>
      </c>
    </row>
    <row r="13" spans="1:27" x14ac:dyDescent="0.3">
      <c r="A13" s="4"/>
      <c r="B13" s="4" t="s">
        <v>4</v>
      </c>
      <c r="C13" s="4"/>
      <c r="D13" s="4">
        <v>1757</v>
      </c>
      <c r="E13" s="4">
        <v>2530.5</v>
      </c>
      <c r="F13" s="8">
        <f>IFERROR(INDEX($X$3:$AA$5,MATCH(Таблица3[[#This Row],[CW]],$W$3:$W$5,1),MATCH(Таблица3[[#This Row],[DES]],$X$2:$AA$2,)),"")</f>
        <v>1.1000000000000001</v>
      </c>
    </row>
    <row r="14" spans="1:27" x14ac:dyDescent="0.3">
      <c r="A14" s="4"/>
      <c r="B14" s="4" t="s">
        <v>4</v>
      </c>
      <c r="C14" s="4"/>
      <c r="D14" s="4">
        <v>575.1</v>
      </c>
      <c r="E14" s="4">
        <v>705</v>
      </c>
      <c r="F14" s="8">
        <f>IFERROR(INDEX($X$3:$AA$5,MATCH(Таблица3[[#This Row],[CW]],$W$3:$W$5,1),MATCH(Таблица3[[#This Row],[DES]],$X$2:$AA$2,)),"")</f>
        <v>1.3</v>
      </c>
    </row>
    <row r="15" spans="1:27" x14ac:dyDescent="0.3">
      <c r="A15" s="6" t="s">
        <v>13</v>
      </c>
      <c r="F15" s="8" t="str">
        <f>IFERROR(INDEX($X$3:$AA$5,MATCH(Таблица3[[#This Row],[CW]],$W$3:$W$5,1),MATCH(Таблица3[[#This Row],[DES]],$X$2:$AA$2,)),"")</f>
        <v/>
      </c>
    </row>
    <row r="16" spans="1:27" x14ac:dyDescent="0.3">
      <c r="A16" s="4"/>
      <c r="B16" s="4" t="s">
        <v>3</v>
      </c>
      <c r="C16" s="4"/>
      <c r="D16" s="4">
        <v>5118</v>
      </c>
      <c r="E16" s="4">
        <v>5118</v>
      </c>
      <c r="F16" s="8">
        <f>IFERROR(INDEX($X$3:$AA$5,MATCH(Таблица3[[#This Row],[CW]],$W$3:$W$5,1),MATCH(Таблица3[[#This Row],[DES]],$X$2:$AA$2,)),"")</f>
        <v>1.1000000000000001</v>
      </c>
    </row>
    <row r="17" spans="1:6" x14ac:dyDescent="0.3">
      <c r="A17" s="4"/>
      <c r="B17" s="4" t="s">
        <v>3</v>
      </c>
      <c r="C17" s="4"/>
      <c r="D17" s="4">
        <v>3224</v>
      </c>
      <c r="E17" s="4">
        <v>10847</v>
      </c>
      <c r="F17" s="8">
        <f>IFERROR(INDEX($X$3:$AA$5,MATCH(Таблица3[[#This Row],[CW]],$W$3:$W$5,1),MATCH(Таблица3[[#This Row],[DES]],$X$2:$AA$2,)),"")</f>
        <v>1.1000000000000001</v>
      </c>
    </row>
    <row r="18" spans="1:6" x14ac:dyDescent="0.3">
      <c r="A18" s="4"/>
      <c r="B18" s="4" t="s">
        <v>3</v>
      </c>
      <c r="C18" s="4"/>
      <c r="D18" s="4">
        <v>2316.5</v>
      </c>
      <c r="E18" s="4">
        <v>2316.5</v>
      </c>
      <c r="F18" s="8">
        <f>IFERROR(INDEX($X$3:$AA$5,MATCH(Таблица3[[#This Row],[CW]],$W$3:$W$5,1),MATCH(Таблица3[[#This Row],[DES]],$X$2:$AA$2,)),"")</f>
        <v>1.1000000000000001</v>
      </c>
    </row>
    <row r="19" spans="1:6" x14ac:dyDescent="0.3">
      <c r="A19" s="4"/>
      <c r="B19" s="4" t="s">
        <v>4</v>
      </c>
      <c r="C19" s="4"/>
      <c r="D19" s="4">
        <v>160</v>
      </c>
      <c r="E19" s="4">
        <v>160</v>
      </c>
      <c r="F19" s="8">
        <f>IFERROR(INDEX($X$3:$AA$5,MATCH(Таблица3[[#This Row],[CW]],$W$3:$W$5,1),MATCH(Таблица3[[#This Row],[DES]],$X$2:$AA$2,)),"")</f>
        <v>1.8</v>
      </c>
    </row>
    <row r="20" spans="1:6" x14ac:dyDescent="0.3">
      <c r="A20" s="4"/>
      <c r="B20" s="4" t="s">
        <v>2</v>
      </c>
      <c r="C20" s="4"/>
      <c r="D20" s="4">
        <v>1138</v>
      </c>
      <c r="E20" s="4">
        <v>1138</v>
      </c>
      <c r="F20" s="8">
        <f>IFERROR(INDEX($X$3:$AA$5,MATCH(Таблица3[[#This Row],[CW]],$W$3:$W$5,1),MATCH(Таблица3[[#This Row],[DES]],$X$2:$AA$2,)),"")</f>
        <v>1.1000000000000001</v>
      </c>
    </row>
    <row r="21" spans="1:6" x14ac:dyDescent="0.3">
      <c r="A21" s="4"/>
      <c r="B21" s="4" t="s">
        <v>4</v>
      </c>
      <c r="C21" s="4"/>
      <c r="D21" s="4">
        <v>263</v>
      </c>
      <c r="E21" s="4">
        <v>338.5</v>
      </c>
      <c r="F21" s="8">
        <f>IFERROR(INDEX($X$3:$AA$5,MATCH(Таблица3[[#This Row],[CW]],$W$3:$W$5,1),MATCH(Таблица3[[#This Row],[DES]],$X$2:$AA$2,)),"")</f>
        <v>1.8</v>
      </c>
    </row>
    <row r="22" spans="1:6" x14ac:dyDescent="0.3">
      <c r="A22" s="4"/>
      <c r="B22" s="4" t="s">
        <v>3</v>
      </c>
      <c r="C22" s="4"/>
      <c r="D22" s="4">
        <v>1314</v>
      </c>
      <c r="E22" s="4">
        <v>1314</v>
      </c>
      <c r="F22" s="8">
        <f>IFERROR(INDEX($X$3:$AA$5,MATCH(Таблица3[[#This Row],[CW]],$W$3:$W$5,1),MATCH(Таблица3[[#This Row],[DES]],$X$2:$AA$2,)),"")</f>
        <v>1.1000000000000001</v>
      </c>
    </row>
    <row r="23" spans="1:6" x14ac:dyDescent="0.3">
      <c r="A23" s="6" t="s">
        <v>14</v>
      </c>
      <c r="F23" s="8" t="str">
        <f>IFERROR(INDEX($X$3:$AA$5,MATCH(Таблица3[[#This Row],[CW]],$W$3:$W$5,1),MATCH(Таблица3[[#This Row],[DES]],$X$2:$AA$2,)),"")</f>
        <v/>
      </c>
    </row>
    <row r="24" spans="1:6" x14ac:dyDescent="0.3">
      <c r="A24" s="4"/>
      <c r="B24" s="4" t="s">
        <v>4</v>
      </c>
      <c r="C24" s="4"/>
      <c r="D24" s="4">
        <v>276</v>
      </c>
      <c r="E24" s="4">
        <v>276</v>
      </c>
      <c r="F24" s="8">
        <f>IFERROR(INDEX($X$3:$AA$5,MATCH(Таблица3[[#This Row],[CW]],$W$3:$W$5,1),MATCH(Таблица3[[#This Row],[DES]],$X$2:$AA$2,)),"")</f>
        <v>1.8</v>
      </c>
    </row>
    <row r="25" spans="1:6" x14ac:dyDescent="0.3">
      <c r="A25" s="4"/>
      <c r="B25" s="4" t="s">
        <v>4</v>
      </c>
      <c r="C25" s="4"/>
      <c r="D25" s="4">
        <v>250</v>
      </c>
      <c r="E25" s="4">
        <v>348</v>
      </c>
      <c r="F25" s="8">
        <f>IFERROR(INDEX($X$3:$AA$5,MATCH(Таблица3[[#This Row],[CW]],$W$3:$W$5,1),MATCH(Таблица3[[#This Row],[DES]],$X$2:$AA$2,)),"")</f>
        <v>1.8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1-15 JULY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Vladislav Volzhanin</dc:creator>
  <cp:lastModifiedBy>usr</cp:lastModifiedBy>
  <cp:revision>19</cp:revision>
  <dcterms:created xsi:type="dcterms:W3CDTF">2023-06-28T11:29:57Z</dcterms:created>
  <dcterms:modified xsi:type="dcterms:W3CDTF">2023-07-28T17:24:40Z</dcterms:modified>
</cp:coreProperties>
</file>