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sn\OneDrive\Рабочий стол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12" i="1"/>
  <c r="I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12" i="1"/>
  <c r="J8" i="1" l="1"/>
</calcChain>
</file>

<file path=xl/sharedStrings.xml><?xml version="1.0" encoding="utf-8"?>
<sst xmlns="http://schemas.openxmlformats.org/spreadsheetml/2006/main" count="696" uniqueCount="96">
  <si>
    <t>↓ Заполнить ↓</t>
  </si>
  <si>
    <t>ГР20</t>
  </si>
  <si>
    <t>ГР21</t>
  </si>
  <si>
    <t>ГР22</t>
  </si>
  <si>
    <t>ГР23</t>
  </si>
  <si>
    <t>Наименование позиции</t>
  </si>
  <si>
    <t>Код позиции</t>
  </si>
  <si>
    <t>Маржа, %</t>
  </si>
  <si>
    <t>Подтянуть значение Оборот (руб) по позиции со вспомогательного листа</t>
  </si>
  <si>
    <t>Применяя функцию СУММЕСЛИ подтянуть значение Оборот (руб) по ГР22</t>
  </si>
  <si>
    <t>Расчитать SKU в общем обороте (НЕ в обороте ГР22)</t>
  </si>
  <si>
    <t>Молоко и молочные товары</t>
  </si>
  <si>
    <t>Молоко и сливки</t>
  </si>
  <si>
    <t>Сливки пастеризованные</t>
  </si>
  <si>
    <t>КВИЛИ-МИЛЛИ Сливки 10% 0,45л п/пак(Молоко Фирма):8</t>
  </si>
  <si>
    <t>Молоко с добавками</t>
  </si>
  <si>
    <t>ЧУДО Коктейль мол стер Клубника ПЭТ 2% 950г(ВБД):8</t>
  </si>
  <si>
    <t>Молоко стерилизованное</t>
  </si>
  <si>
    <t>LATTER Молоко безлактозное 1,5% 1л ТБА(Останкинский МК):12</t>
  </si>
  <si>
    <t>КОШКИНСКОЕ Молоко стер 2,5% 0,9л ТФА (МК Заволжский):12</t>
  </si>
  <si>
    <t>Молоко стер 2,5% 0,9л ТФА (Эдельвейс):12</t>
  </si>
  <si>
    <t>ПРОСТО Молоко у/паст 3,2% 0,9кг ТФА (ПРОСТО МОЛОКО УК):12</t>
  </si>
  <si>
    <t>САВУШКИН ПРОДУКТ Молоко у/паст 2,5% ПЭТ 1л(Савушкин Прод):6</t>
  </si>
  <si>
    <t>Сливки стерилизованные</t>
  </si>
  <si>
    <t>Взбитые сливки</t>
  </si>
  <si>
    <t>СПРЕЙ ПАН сливки взбитые 27% 250г балон (Италия):12</t>
  </si>
  <si>
    <t>Питьевые сливки</t>
  </si>
  <si>
    <t>ДОМИК В ДЕРЕВНЕ Сливки стер 10% 0,2л т/рекс (ВБД):21</t>
  </si>
  <si>
    <t>ДОМИК В ДЕРЕВНЕ Сливки у/паст 20% 480г ТБА(ВБД):12</t>
  </si>
  <si>
    <t>ПЕТМОЛ Крем сливочный стер 33% 500г ТБА (ЮниМилк):12</t>
  </si>
  <si>
    <t>ПРОСТОКВАШИНО Сливки стер 20% 0,35л ТБА(Юнимилк):27</t>
  </si>
  <si>
    <t>Молочнокислые продукты</t>
  </si>
  <si>
    <t>Кефир</t>
  </si>
  <si>
    <t>АКТИВИЯ Кефирный биопродукт 1% 870г ПЭТ(Данон Индустрия):6</t>
  </si>
  <si>
    <t>ВАРВАРА-КРАСА Кефир 2,5% 0,5кг ф/п(ГлазовМолоко) :15</t>
  </si>
  <si>
    <t>ДАВЛЕКАНОВО Кефир 3,2% 450г линпак(Давлеканово ТД):8</t>
  </si>
  <si>
    <t>ДАВЛЕКАНОВО Кефир 3,2% 900г линпак(Давлеканово ТД):12</t>
  </si>
  <si>
    <t>ДАРЕНКА Кефир 1% 950г т/рекс(Уфамолзавод):12</t>
  </si>
  <si>
    <t>ДОМИК В ДЕРЕВНЕ кефир 1% 0,95л тетра рекс(ВБД):10</t>
  </si>
  <si>
    <t>ДОМИК В ДЕРЕВНЕ кефир 3.2% 0.5л ТБА (ВБД):12</t>
  </si>
  <si>
    <t>Кефир 2,5% 1000г ТБА(Юнимилк):12</t>
  </si>
  <si>
    <t>Кефир 2,5% 1л ф/п(Кезский сыр завод):15</t>
  </si>
  <si>
    <t>МОЛОЧНАЯ ЛАВКА Кефир 2,5% 0,900г финпак (Светловодский МК):9</t>
  </si>
  <si>
    <t>ПРОСТОКВАШИНО Кефир 2,5% 0,93 кг ПЭТ(Юнимилк): 6</t>
  </si>
  <si>
    <t>ПРОСТОКВАШИНО Кефир 2,5% 0,9л л/пак(Юнимилк):12</t>
  </si>
  <si>
    <t>Молоко пастеризованное</t>
  </si>
  <si>
    <t>БОН-ДАРИ Молоко паст 2,5% 1л ф/п (Бондарский СЗ):10</t>
  </si>
  <si>
    <t>БОН-ДАРИ Молоко паст 3,2% 1л п/пак (Успех):10</t>
  </si>
  <si>
    <t>ДАРЕНКА Молоко 3,2% 0,930л ПЭТ(Аллат):9</t>
  </si>
  <si>
    <t>ДАРЕНКА Молоко паст 2,5% 0,9л ф/п (Стерлитам. МК):12</t>
  </si>
  <si>
    <t>ЛЕТНИЙ ДЕНЬ Молоко паст 3,2% 0,9л ф/п (Юнимилк):10</t>
  </si>
  <si>
    <t>Молоко паст 3,2% 0,9кг ф/п (Молоко Шахунья):16</t>
  </si>
  <si>
    <t>Молоко пит паст Вологодское2,5% 1л п/пак(Северное молоко):12</t>
  </si>
  <si>
    <t>МОЛОЧНЫЙ ГОСТЬ молоко паст 2,5% 0,9л ф/п(Саратовский МК):12</t>
  </si>
  <si>
    <t>ПРОСТО Молоко паст 3,2% 0,93кг ПЭТ (ПРОСТО МОЛОКО УК) :6</t>
  </si>
  <si>
    <t>ПРОСТОКВАШИНО Молоко паст 2,5% 0,9л л/пак(Юнимилк):12</t>
  </si>
  <si>
    <t>ПРОСТОКВАШИНО Молоко паст 3,2% 0,9л л/пак(Юнимилк):12</t>
  </si>
  <si>
    <t>СНЕЖОК Молоко паст 2,5% 0,9л п/э (Лактис ЗАО):12</t>
  </si>
  <si>
    <t>ТД СМЕТАНИН Молоко паст 2,5%п/п 0,97л(ООО Ивмолокопродукт):6</t>
  </si>
  <si>
    <t>ЯДРИНМОЛОКО Молоко паст 3,2% 0,9л ф/п(Ядринмолоко):6</t>
  </si>
  <si>
    <t>Диетические кисломолочные традиционные продукты</t>
  </si>
  <si>
    <t>Прочие диет. кисломолочн. традиционные продукты</t>
  </si>
  <si>
    <t>ВАРВАРА КРАСА Снежок 3,2% 0,5л ф/п (ГлазовМолоко):10</t>
  </si>
  <si>
    <t>ВАСЬКИНО СЧАСТЬЕ Бифидок 3,2% 0,5л ф/п (Зеленод.МК) :10</t>
  </si>
  <si>
    <t>ВКУСНОТЕЕВО Снежок 1,5%750г тет/т(Воронежский МК):8</t>
  </si>
  <si>
    <t>ЛЕТНИЙ ДЕНЬ снежок прод к/м 450г п/пак (ЮниМилк):10</t>
  </si>
  <si>
    <t>МИЛКОВО Варенец 2,5% 380г пл/ст(Ува Молоко):5</t>
  </si>
  <si>
    <t>МИЛКОВО Простокваша 2,5% 0,5л ф/п(Ува Молоко):8</t>
  </si>
  <si>
    <t>Моя Маруся Снежок 2,5% 0,45л п/пак(СМК):6</t>
  </si>
  <si>
    <t>На Лугу Простокваша 2,5% 1л п/пак (На Лугу МЗ):8</t>
  </si>
  <si>
    <t>ПЕРШИНСКОЕ Варенец 2,5% 0,5л пюр-пак(Тюменьмолоко):8</t>
  </si>
  <si>
    <t>ПЕРШИНСКОЕ Снежок 2,5% 0,5л пюр-пак(Тюменьмолоко):8</t>
  </si>
  <si>
    <t>Простокваша 4% Мечниковская 0,25кг ст/п(Агрофирма Оптина):12</t>
  </si>
  <si>
    <t>ПРОСТОКВАШИНО Закваска 1% 900г злаки ПЭТ(Юнимилк):6</t>
  </si>
  <si>
    <t>ПРОСТОКВАШИНО Прод к/м Закваска 2,5% 900г ПЭТ (Юнимилк):6</t>
  </si>
  <si>
    <t>ПРОСТОКВАШИНО Снежок 2,5% 450г т/пак (ЮниМилк):10</t>
  </si>
  <si>
    <t>СЕМЕЙНЫЕ ФЕРМЫ Варенец пастер 4% 900г ПЭТ (Тамбов-молоко):6</t>
  </si>
  <si>
    <t>Снежок 2,5% 0,5л п/пак (Стерлитамакский МК):12</t>
  </si>
  <si>
    <t>Снежок 2,5% 0,9л линпак (Саратовский МК):12</t>
  </si>
  <si>
    <t>ЭКОМИЛК Варенец кислом/прод 0,45л пюр/п(Нальчикский МК):12</t>
  </si>
  <si>
    <t>Ряженка</t>
  </si>
  <si>
    <t>ВЕСЕЛЫЙ МОЛОЧНИК Ряженка 2,5% 475г т/рекс (ВБД):10</t>
  </si>
  <si>
    <t>ДОМИК В ДЕРЕВНЕ Ряженка 3,2% 0,5г т/рекс (ВБД):12</t>
  </si>
  <si>
    <t>ДОМИК В ДЕРЕВНЕ Ряженка 3,2% 1л т/рекс (ВБД):12</t>
  </si>
  <si>
    <t>КУБАНСКАЯ БУРЕНКА Ряженка отборная 4% 0,475кг т/рекс(ВБД):10</t>
  </si>
  <si>
    <t>ЛЕТНИЙ ДЕНЬ ряженка 4% 450г п/пак (ЮниМилк):10</t>
  </si>
  <si>
    <t>МИЛГРАД Ряженка классич 4% 1л т/рекс (Брянский МК):12</t>
  </si>
  <si>
    <t>ПРОСТО Ряженка 2,5% 0,5л п/э (ПРОСТО МОЛОКО УК) :8</t>
  </si>
  <si>
    <t>Ряженка 2,5% 0,5л ф/п (Ува Молоко) :8</t>
  </si>
  <si>
    <t>Ряженка 4% 0,4кг линпак (Кезский сырзавод):12</t>
  </si>
  <si>
    <t>Ряженка 4% 500г ТБА(Юнимилк):12</t>
  </si>
  <si>
    <t>ШАХУНЬЯ Ряженка 4% 0,45л финпак(Шахунья):10</t>
  </si>
  <si>
    <t xml:space="preserve">оборот, руб </t>
  </si>
  <si>
    <t>Суммарный оборот по всем SKU</t>
  </si>
  <si>
    <t>Суммарный оборот по всем ГР22</t>
  </si>
  <si>
    <t>Ср. взвешенная маржа по всей выборке товаров,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</si>
</sst>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7" formatCode="_-* #,##0.00\ _₽_-;\-* #,##0.00\ _₽_-;_-* &quot;-&quot;??\ _₽_-;_-@_-"/>
    <numFmt numFmtId="168" formatCode="_-* #,##0.00_-;\-* #,##0.00_-;_-* &quot;-&quot;??_-;_-@_-"/>
    <numFmt numFmtId="169" formatCode="###,000"/>
    <numFmt numFmtId="172" formatCode="0.0%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 Cyr"/>
      <charset val="204"/>
    </font>
    <font>
      <sz val="8"/>
      <name val="Sans EE"/>
      <family val="2"/>
      <charset val="238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color rgb="FF00000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16365C"/>
      </left>
      <right style="thin">
        <color rgb="FF16365C"/>
      </right>
      <top style="thin">
        <color rgb="FF16365C"/>
      </top>
      <bottom style="thin">
        <color rgb="FF16365C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2" borderId="1" applyNumberFormat="0" applyAlignment="0" applyProtection="0">
      <alignment horizontal="left" vertical="center" indent="1"/>
    </xf>
    <xf numFmtId="169" fontId="4" fillId="3" borderId="1" applyNumberFormat="0" applyAlignment="0" applyProtection="0">
      <alignment horizontal="left" vertical="center" indent="1"/>
    </xf>
    <xf numFmtId="169" fontId="4" fillId="0" borderId="2" applyNumberFormat="0" applyProtection="0">
      <alignment horizontal="right" vertical="center"/>
    </xf>
    <xf numFmtId="1" fontId="6" fillId="0" borderId="0"/>
    <xf numFmtId="0" fontId="1" fillId="0" borderId="0"/>
    <xf numFmtId="0" fontId="7" fillId="4" borderId="3" applyNumberFormat="0" applyProtection="0">
      <alignment horizontal="left" vertical="center" indent="1"/>
    </xf>
    <xf numFmtId="0" fontId="7" fillId="4" borderId="3" applyNumberFormat="0" applyProtection="0">
      <alignment horizontal="left" vertical="center" indent="1"/>
    </xf>
    <xf numFmtId="4" fontId="8" fillId="5" borderId="3" applyNumberFormat="0" applyProtection="0">
      <alignment horizontal="right" vertical="center"/>
    </xf>
    <xf numFmtId="0" fontId="7" fillId="4" borderId="3" applyNumberFormat="0" applyProtection="0">
      <alignment horizontal="left" vertical="center" indent="1"/>
    </xf>
    <xf numFmtId="0" fontId="9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15"/>
    <xf numFmtId="0" fontId="12" fillId="6" borderId="0" xfId="15" applyFont="1" applyFill="1"/>
    <xf numFmtId="0" fontId="5" fillId="0" borderId="0" xfId="15" applyNumberFormat="1"/>
    <xf numFmtId="3" fontId="5" fillId="0" borderId="0" xfId="15" applyNumberFormat="1"/>
    <xf numFmtId="0" fontId="2" fillId="0" borderId="0" xfId="1"/>
    <xf numFmtId="0" fontId="11" fillId="6" borderId="4" xfId="15" applyFont="1" applyFill="1" applyBorder="1" applyAlignment="1">
      <alignment horizontal="left" vertical="top" wrapText="1"/>
    </xf>
    <xf numFmtId="0" fontId="11" fillId="6" borderId="4" xfId="15" applyFont="1" applyFill="1" applyBorder="1" applyAlignment="1">
      <alignment horizontal="center" vertical="top" wrapText="1"/>
    </xf>
    <xf numFmtId="0" fontId="10" fillId="0" borderId="4" xfId="15" applyFont="1" applyBorder="1"/>
    <xf numFmtId="172" fontId="10" fillId="0" borderId="4" xfId="13" applyNumberFormat="1" applyFont="1" applyBorder="1" applyAlignment="1">
      <alignment horizontal="center"/>
    </xf>
    <xf numFmtId="3" fontId="10" fillId="7" borderId="4" xfId="15" applyNumberFormat="1" applyFont="1" applyFill="1" applyBorder="1"/>
    <xf numFmtId="172" fontId="10" fillId="7" borderId="4" xfId="13" applyNumberFormat="1" applyFont="1" applyFill="1" applyBorder="1"/>
    <xf numFmtId="0" fontId="11" fillId="8" borderId="4" xfId="15" applyFont="1" applyFill="1" applyBorder="1" applyAlignment="1">
      <alignment horizontal="center" vertical="top" wrapText="1"/>
    </xf>
    <xf numFmtId="0" fontId="10" fillId="0" borderId="4" xfId="15" applyNumberFormat="1" applyFont="1" applyBorder="1"/>
    <xf numFmtId="0" fontId="11" fillId="6" borderId="4" xfId="15" applyFont="1" applyFill="1" applyBorder="1" applyAlignment="1">
      <alignment horizontal="center" vertical="top" wrapText="1"/>
    </xf>
    <xf numFmtId="3" fontId="10" fillId="7" borderId="4" xfId="15" applyNumberFormat="1" applyFont="1" applyFill="1" applyBorder="1"/>
    <xf numFmtId="172" fontId="10" fillId="7" borderId="4" xfId="13" applyNumberFormat="1" applyFont="1" applyFill="1" applyBorder="1"/>
    <xf numFmtId="0" fontId="11" fillId="8" borderId="4" xfId="15" applyFont="1" applyFill="1" applyBorder="1" applyAlignment="1">
      <alignment horizontal="center" vertical="top" wrapText="1"/>
    </xf>
    <xf numFmtId="10" fontId="10" fillId="7" borderId="4" xfId="13" applyNumberFormat="1" applyFont="1" applyFill="1" applyBorder="1"/>
  </cellXfs>
  <cellStyles count="17">
    <cellStyle name="SAPBEXchaText" xfId="9"/>
    <cellStyle name="SAPBEXstdData" xfId="10"/>
    <cellStyle name="SAPBEXstdItem" xfId="8"/>
    <cellStyle name="SAPBEXstdItemX" xfId="11"/>
    <cellStyle name="SAPDataCell" xfId="5"/>
    <cellStyle name="SAPDimensionCell" xfId="3"/>
    <cellStyle name="SAPMemberCell" xfId="4"/>
    <cellStyle name="Обычный" xfId="0" builtinId="0"/>
    <cellStyle name="Обычный 2" xfId="7"/>
    <cellStyle name="Обычный 3" xfId="12"/>
    <cellStyle name="Обычный 4" xfId="15"/>
    <cellStyle name="Обычный 5" xfId="1"/>
    <cellStyle name="Процентный 2" xfId="13"/>
    <cellStyle name="Процентный 3" xfId="2"/>
    <cellStyle name="Стиль 1" xfId="6"/>
    <cellStyle name="Финансовый 2" xfId="14"/>
    <cellStyle name="Финансовый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47625</xdr:rowOff>
    </xdr:from>
    <xdr:to>
      <xdr:col>6</xdr:col>
      <xdr:colOff>309096</xdr:colOff>
      <xdr:row>6</xdr:row>
      <xdr:rowOff>608540</xdr:rowOff>
    </xdr:to>
    <xdr:sp macro="" textlink="">
      <xdr:nvSpPr>
        <xdr:cNvPr id="2" name="Скругленная прямоугольная выноска 1">
          <a:extLst>
            <a:ext uri="{FF2B5EF4-FFF2-40B4-BE49-F238E27FC236}">
              <a16:creationId xmlns:a16="http://schemas.microsoft.com/office/drawing/2014/main" id="{52321CDD-346E-4124-9169-6A8AC6E1EA7A}"/>
            </a:ext>
          </a:extLst>
        </xdr:cNvPr>
        <xdr:cNvSpPr/>
      </xdr:nvSpPr>
      <xdr:spPr>
        <a:xfrm>
          <a:off x="1104900" y="47625"/>
          <a:ext cx="6452721" cy="1703915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lang="ru-RU" sz="9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* Имеющиеся</a:t>
          </a:r>
          <a:r>
            <a:rPr lang="ru-RU" sz="900" b="1" baseline="0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данные:</a:t>
          </a:r>
        </a:p>
        <a:p>
          <a:pPr algn="l"/>
          <a:r>
            <a:rPr lang="ru-RU" sz="900" b="1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На текущем листе указан % коммерческой</a:t>
          </a:r>
          <a:r>
            <a:rPr lang="ru-RU" sz="900" b="1" baseline="0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маржи в разрезе товаров</a:t>
          </a:r>
        </a:p>
        <a:p>
          <a:pPr algn="l"/>
          <a:r>
            <a:rPr lang="ru-RU" sz="900" b="1" baseline="0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На вспомогательном листе (7.1) указаны продажи в разрезе товаров</a:t>
          </a:r>
        </a:p>
        <a:p>
          <a:pPr algn="l"/>
          <a:endParaRPr lang="ru-RU" sz="900" b="1">
            <a:solidFill>
              <a:schemeClr val="tx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/>
          <a:r>
            <a:rPr lang="ru-RU" sz="900" b="1" baseline="0">
              <a:solidFill>
                <a:srgbClr val="C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* ЗАДАЧА:</a:t>
          </a:r>
        </a:p>
        <a:p>
          <a:pPr algn="l"/>
          <a:r>
            <a:rPr lang="ru-RU" sz="900" b="1" baseline="0">
              <a:solidFill>
                <a:srgbClr val="C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Заполнить данными все ячейки, выделенные желтым цветом. </a:t>
          </a:r>
        </a:p>
        <a:p>
          <a:pPr algn="l"/>
          <a:r>
            <a:rPr lang="ru-RU" sz="900" b="1" baseline="0">
              <a:solidFill>
                <a:srgbClr val="C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По каждому показателю указано краткое описание в заголовке столбца.</a:t>
          </a:r>
        </a:p>
        <a:p>
          <a:pPr algn="l"/>
          <a:endParaRPr lang="ru-RU" sz="700" b="1" baseline="0">
            <a:solidFill>
              <a:srgbClr val="C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/>
          <a:r>
            <a:rPr lang="ru-RU" sz="900" b="1" baseline="0">
              <a:solidFill>
                <a:srgbClr val="C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Формулы обязательно сохранить.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78"/>
  <sheetViews>
    <sheetView tabSelected="1" workbookViewId="0">
      <selection activeCell="J12" sqref="J12:J78"/>
    </sheetView>
  </sheetViews>
  <sheetFormatPr defaultRowHeight="15"/>
  <cols>
    <col min="2" max="2" width="13.42578125" customWidth="1"/>
    <col min="3" max="3" width="21.5703125" bestFit="1" customWidth="1"/>
    <col min="4" max="4" width="18.7109375" customWidth="1"/>
    <col min="5" max="5" width="19.140625" customWidth="1"/>
    <col min="6" max="6" width="26.7109375" customWidth="1"/>
    <col min="7" max="7" width="9.5703125" bestFit="1" customWidth="1"/>
    <col min="8" max="8" width="8.42578125" bestFit="1" customWidth="1"/>
    <col min="9" max="9" width="17.28515625" customWidth="1"/>
    <col min="10" max="10" width="16.5703125" customWidth="1"/>
    <col min="11" max="11" width="23.140625" customWidth="1"/>
  </cols>
  <sheetData>
    <row r="6" spans="2:11">
      <c r="I6" s="17" t="s">
        <v>0</v>
      </c>
      <c r="J6" s="17" t="s">
        <v>0</v>
      </c>
      <c r="K6" s="17" t="s">
        <v>0</v>
      </c>
    </row>
    <row r="7" spans="2:11" ht="48">
      <c r="I7" s="14" t="s">
        <v>93</v>
      </c>
      <c r="J7" s="14" t="s">
        <v>94</v>
      </c>
      <c r="K7" s="14" t="s">
        <v>95</v>
      </c>
    </row>
    <row r="8" spans="2:11">
      <c r="I8" s="15">
        <f>SUM(I12:I78)</f>
        <v>751859.8600000001</v>
      </c>
      <c r="J8" s="15">
        <f>SUM(J12:J78)</f>
        <v>14679700.040000012</v>
      </c>
      <c r="K8" s="18"/>
    </row>
    <row r="10" spans="2:11">
      <c r="B10" s="5"/>
      <c r="C10" s="5"/>
      <c r="D10" s="5"/>
      <c r="E10" s="5"/>
      <c r="F10" s="5"/>
      <c r="G10" s="5"/>
      <c r="H10" s="5"/>
      <c r="I10" s="12" t="s">
        <v>0</v>
      </c>
      <c r="J10" s="12" t="s">
        <v>0</v>
      </c>
      <c r="K10" s="12" t="s">
        <v>0</v>
      </c>
    </row>
    <row r="11" spans="2:11" ht="48" customHeight="1"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7" t="s">
        <v>7</v>
      </c>
      <c r="I11" s="7" t="s">
        <v>8</v>
      </c>
      <c r="J11" s="7" t="s">
        <v>9</v>
      </c>
      <c r="K11" s="7" t="s">
        <v>10</v>
      </c>
    </row>
    <row r="12" spans="2:11">
      <c r="B12" s="8" t="s">
        <v>11</v>
      </c>
      <c r="C12" s="8" t="s">
        <v>12</v>
      </c>
      <c r="D12" s="8" t="s">
        <v>13</v>
      </c>
      <c r="E12" s="8" t="s">
        <v>13</v>
      </c>
      <c r="F12" s="8" t="s">
        <v>14</v>
      </c>
      <c r="G12" s="13">
        <v>1000060985</v>
      </c>
      <c r="H12" s="9">
        <v>0.33299999999999996</v>
      </c>
      <c r="I12" s="10">
        <f>VLOOKUP(G12,Лист2!$F$2:$G$68,2,0)</f>
        <v>1854.9</v>
      </c>
      <c r="J12" s="10">
        <f>SUMIF($D$12:$D$78,D12,$I$12:$I$78)</f>
        <v>1854.9</v>
      </c>
      <c r="K12" s="11">
        <f>I12/$I$8</f>
        <v>2.4670820969216255E-3</v>
      </c>
    </row>
    <row r="13" spans="2:11">
      <c r="B13" s="8" t="s">
        <v>11</v>
      </c>
      <c r="C13" s="8" t="s">
        <v>12</v>
      </c>
      <c r="D13" s="8" t="s">
        <v>15</v>
      </c>
      <c r="E13" s="8" t="s">
        <v>15</v>
      </c>
      <c r="F13" s="8" t="s">
        <v>16</v>
      </c>
      <c r="G13" s="13">
        <v>1000048677</v>
      </c>
      <c r="H13" s="9">
        <v>0.38600000000000001</v>
      </c>
      <c r="I13" s="15">
        <f>VLOOKUP(G13,Лист2!$F$2:$G$68,2,0)</f>
        <v>6143.46</v>
      </c>
      <c r="J13" s="15">
        <f t="shared" ref="J13:J76" si="0">SUMIF($D$12:$D$78,D13,$I$12:$I$78)</f>
        <v>6143.46</v>
      </c>
      <c r="K13" s="16">
        <f t="shared" ref="K13:K76" si="1">I13/$I$8</f>
        <v>8.1710174020993738E-3</v>
      </c>
    </row>
    <row r="14" spans="2:11">
      <c r="B14" s="8" t="s">
        <v>11</v>
      </c>
      <c r="C14" s="8" t="s">
        <v>12</v>
      </c>
      <c r="D14" s="8" t="s">
        <v>17</v>
      </c>
      <c r="E14" s="8" t="s">
        <v>17</v>
      </c>
      <c r="F14" s="8" t="s">
        <v>18</v>
      </c>
      <c r="G14" s="13">
        <v>1000148908</v>
      </c>
      <c r="H14" s="9">
        <v>0.33999999999999997</v>
      </c>
      <c r="I14" s="15">
        <f>VLOOKUP(G14,Лист2!$F$2:$G$68,2,0)</f>
        <v>4251.84</v>
      </c>
      <c r="J14" s="15">
        <f t="shared" si="0"/>
        <v>46116.61</v>
      </c>
      <c r="K14" s="16">
        <f t="shared" si="1"/>
        <v>5.6550964165050649E-3</v>
      </c>
    </row>
    <row r="15" spans="2:11">
      <c r="B15" s="8" t="s">
        <v>11</v>
      </c>
      <c r="C15" s="8" t="s">
        <v>12</v>
      </c>
      <c r="D15" s="8" t="s">
        <v>17</v>
      </c>
      <c r="E15" s="8" t="s">
        <v>17</v>
      </c>
      <c r="F15" s="8" t="s">
        <v>19</v>
      </c>
      <c r="G15" s="13">
        <v>1899900314</v>
      </c>
      <c r="H15" s="9">
        <v>0.38500000000000001</v>
      </c>
      <c r="I15" s="15">
        <f>VLOOKUP(G15,Лист2!$F$2:$G$68,2,0)</f>
        <v>14860.290000000003</v>
      </c>
      <c r="J15" s="15">
        <f t="shared" si="0"/>
        <v>46116.61</v>
      </c>
      <c r="K15" s="16">
        <f t="shared" si="1"/>
        <v>1.976470721551753E-2</v>
      </c>
    </row>
    <row r="16" spans="2:11">
      <c r="B16" s="8" t="s">
        <v>11</v>
      </c>
      <c r="C16" s="8" t="s">
        <v>12</v>
      </c>
      <c r="D16" s="8" t="s">
        <v>17</v>
      </c>
      <c r="E16" s="8" t="s">
        <v>17</v>
      </c>
      <c r="F16" s="8" t="s">
        <v>20</v>
      </c>
      <c r="G16" s="13">
        <v>1899800674</v>
      </c>
      <c r="H16" s="9">
        <v>0.32200000000000001</v>
      </c>
      <c r="I16" s="15">
        <f>VLOOKUP(G16,Лист2!$F$2:$G$68,2,0)</f>
        <v>8694.7199999999993</v>
      </c>
      <c r="J16" s="15">
        <f t="shared" si="0"/>
        <v>46116.61</v>
      </c>
      <c r="K16" s="16">
        <f t="shared" si="1"/>
        <v>1.1564282737477165E-2</v>
      </c>
    </row>
    <row r="17" spans="2:11">
      <c r="B17" s="8" t="s">
        <v>11</v>
      </c>
      <c r="C17" s="8" t="s">
        <v>12</v>
      </c>
      <c r="D17" s="8" t="s">
        <v>17</v>
      </c>
      <c r="E17" s="8" t="s">
        <v>17</v>
      </c>
      <c r="F17" s="8" t="s">
        <v>21</v>
      </c>
      <c r="G17" s="13">
        <v>1899913308</v>
      </c>
      <c r="H17" s="9">
        <v>0.39400000000000002</v>
      </c>
      <c r="I17" s="15">
        <f>VLOOKUP(G17,Лист2!$F$2:$G$68,2,0)</f>
        <v>5671.96</v>
      </c>
      <c r="J17" s="15">
        <f t="shared" si="0"/>
        <v>46116.61</v>
      </c>
      <c r="K17" s="16">
        <f t="shared" si="1"/>
        <v>7.5439058550086707E-3</v>
      </c>
    </row>
    <row r="18" spans="2:11">
      <c r="B18" s="8" t="s">
        <v>11</v>
      </c>
      <c r="C18" s="8" t="s">
        <v>12</v>
      </c>
      <c r="D18" s="8" t="s">
        <v>17</v>
      </c>
      <c r="E18" s="8" t="s">
        <v>17</v>
      </c>
      <c r="F18" s="8" t="s">
        <v>22</v>
      </c>
      <c r="G18" s="13">
        <v>1000057563</v>
      </c>
      <c r="H18" s="9">
        <v>0.36399999999999999</v>
      </c>
      <c r="I18" s="15">
        <f>VLOOKUP(G18,Лист2!$F$2:$G$68,2,0)</f>
        <v>12637.8</v>
      </c>
      <c r="J18" s="15">
        <f t="shared" si="0"/>
        <v>46116.61</v>
      </c>
      <c r="K18" s="16">
        <f t="shared" si="1"/>
        <v>1.6808717518182175E-2</v>
      </c>
    </row>
    <row r="19" spans="2:11">
      <c r="B19" s="8" t="s">
        <v>11</v>
      </c>
      <c r="C19" s="8" t="s">
        <v>12</v>
      </c>
      <c r="D19" s="8" t="s">
        <v>23</v>
      </c>
      <c r="E19" s="8" t="s">
        <v>24</v>
      </c>
      <c r="F19" s="8" t="s">
        <v>25</v>
      </c>
      <c r="G19" s="13">
        <v>1000051185</v>
      </c>
      <c r="H19" s="9">
        <v>0.33199999999999996</v>
      </c>
      <c r="I19" s="15">
        <f>VLOOKUP(G19,Лист2!$F$2:$G$68,2,0)</f>
        <v>44528.89</v>
      </c>
      <c r="J19" s="15">
        <f t="shared" si="0"/>
        <v>79766.239999999991</v>
      </c>
      <c r="K19" s="16">
        <f t="shared" si="1"/>
        <v>5.9224986422336728E-2</v>
      </c>
    </row>
    <row r="20" spans="2:11">
      <c r="B20" s="8" t="s">
        <v>11</v>
      </c>
      <c r="C20" s="8" t="s">
        <v>12</v>
      </c>
      <c r="D20" s="8" t="s">
        <v>23</v>
      </c>
      <c r="E20" s="8" t="s">
        <v>26</v>
      </c>
      <c r="F20" s="8" t="s">
        <v>27</v>
      </c>
      <c r="G20" s="13">
        <v>3201860040</v>
      </c>
      <c r="H20" s="9">
        <v>0.30099999999999999</v>
      </c>
      <c r="I20" s="15">
        <f>VLOOKUP(G20,Лист2!$F$2:$G$68,2,0)</f>
        <v>1130.8500000000001</v>
      </c>
      <c r="J20" s="15">
        <f t="shared" si="0"/>
        <v>79766.239999999991</v>
      </c>
      <c r="K20" s="16">
        <f t="shared" si="1"/>
        <v>1.5040701866967602E-3</v>
      </c>
    </row>
    <row r="21" spans="2:11">
      <c r="B21" s="8" t="s">
        <v>11</v>
      </c>
      <c r="C21" s="8" t="s">
        <v>12</v>
      </c>
      <c r="D21" s="8" t="s">
        <v>23</v>
      </c>
      <c r="E21" s="8" t="s">
        <v>26</v>
      </c>
      <c r="F21" s="8" t="s">
        <v>28</v>
      </c>
      <c r="G21" s="13">
        <v>1000071969</v>
      </c>
      <c r="H21" s="9">
        <v>0.314</v>
      </c>
      <c r="I21" s="15">
        <f>VLOOKUP(G21,Лист2!$F$2:$G$68,2,0)</f>
        <v>3010.88</v>
      </c>
      <c r="J21" s="15">
        <f t="shared" si="0"/>
        <v>79766.239999999991</v>
      </c>
      <c r="K21" s="16">
        <f t="shared" si="1"/>
        <v>4.0045760655449802E-3</v>
      </c>
    </row>
    <row r="22" spans="2:11">
      <c r="B22" s="8" t="s">
        <v>11</v>
      </c>
      <c r="C22" s="8" t="s">
        <v>12</v>
      </c>
      <c r="D22" s="8" t="s">
        <v>23</v>
      </c>
      <c r="E22" s="8" t="s">
        <v>26</v>
      </c>
      <c r="F22" s="8" t="s">
        <v>29</v>
      </c>
      <c r="G22" s="13">
        <v>1899910036</v>
      </c>
      <c r="H22" s="9">
        <v>0.36599999999999999</v>
      </c>
      <c r="I22" s="15">
        <f>VLOOKUP(G22,Лист2!$F$2:$G$68,2,0)</f>
        <v>6589.0800000000008</v>
      </c>
      <c r="J22" s="15">
        <f t="shared" si="0"/>
        <v>79766.239999999991</v>
      </c>
      <c r="K22" s="16">
        <f t="shared" si="1"/>
        <v>8.763707640942555E-3</v>
      </c>
    </row>
    <row r="23" spans="2:11">
      <c r="B23" s="8" t="s">
        <v>11</v>
      </c>
      <c r="C23" s="8" t="s">
        <v>12</v>
      </c>
      <c r="D23" s="8" t="s">
        <v>23</v>
      </c>
      <c r="E23" s="8" t="s">
        <v>26</v>
      </c>
      <c r="F23" s="8" t="s">
        <v>30</v>
      </c>
      <c r="G23" s="13">
        <v>1899910272</v>
      </c>
      <c r="H23" s="9">
        <v>0.33899999999999997</v>
      </c>
      <c r="I23" s="15">
        <f>VLOOKUP(G23,Лист2!$F$2:$G$68,2,0)</f>
        <v>24506.54</v>
      </c>
      <c r="J23" s="15">
        <f t="shared" si="0"/>
        <v>79766.239999999991</v>
      </c>
      <c r="K23" s="16">
        <f t="shared" si="1"/>
        <v>3.2594558246532804E-2</v>
      </c>
    </row>
    <row r="24" spans="2:11">
      <c r="B24" s="8" t="s">
        <v>11</v>
      </c>
      <c r="C24" s="8" t="s">
        <v>31</v>
      </c>
      <c r="D24" s="8" t="s">
        <v>32</v>
      </c>
      <c r="E24" s="8" t="s">
        <v>32</v>
      </c>
      <c r="F24" s="8" t="s">
        <v>33</v>
      </c>
      <c r="G24" s="13">
        <v>1000120807</v>
      </c>
      <c r="H24" s="9">
        <v>0.376</v>
      </c>
      <c r="I24" s="15">
        <f>VLOOKUP(G24,Лист2!$F$2:$G$68,2,0)</f>
        <v>4660.1100000000006</v>
      </c>
      <c r="J24" s="15">
        <f t="shared" si="0"/>
        <v>109287.21</v>
      </c>
      <c r="K24" s="16">
        <f t="shared" si="1"/>
        <v>6.1981098445659808E-3</v>
      </c>
    </row>
    <row r="25" spans="2:11">
      <c r="B25" s="8" t="s">
        <v>11</v>
      </c>
      <c r="C25" s="8" t="s">
        <v>31</v>
      </c>
      <c r="D25" s="8" t="s">
        <v>32</v>
      </c>
      <c r="E25" s="8" t="s">
        <v>32</v>
      </c>
      <c r="F25" s="8" t="s">
        <v>34</v>
      </c>
      <c r="G25" s="13">
        <v>1899910109</v>
      </c>
      <c r="H25" s="9">
        <v>0.33999999999999997</v>
      </c>
      <c r="I25" s="15">
        <f>VLOOKUP(G25,Лист2!$F$2:$G$68,2,0)</f>
        <v>994.5</v>
      </c>
      <c r="J25" s="15">
        <f t="shared" si="0"/>
        <v>109287.21</v>
      </c>
      <c r="K25" s="16">
        <f t="shared" si="1"/>
        <v>1.3227199015518661E-3</v>
      </c>
    </row>
    <row r="26" spans="2:11">
      <c r="B26" s="8" t="s">
        <v>11</v>
      </c>
      <c r="C26" s="8" t="s">
        <v>31</v>
      </c>
      <c r="D26" s="8" t="s">
        <v>32</v>
      </c>
      <c r="E26" s="8" t="s">
        <v>32</v>
      </c>
      <c r="F26" s="8" t="s">
        <v>35</v>
      </c>
      <c r="G26" s="13">
        <v>1000038217</v>
      </c>
      <c r="H26" s="9">
        <v>0.32300000000000001</v>
      </c>
      <c r="I26" s="15">
        <f>VLOOKUP(G26,Лист2!$F$2:$G$68,2,0)</f>
        <v>21292.58</v>
      </c>
      <c r="J26" s="15">
        <f t="shared" si="0"/>
        <v>109287.21</v>
      </c>
      <c r="K26" s="16">
        <f t="shared" si="1"/>
        <v>2.8319878653982139E-2</v>
      </c>
    </row>
    <row r="27" spans="2:11">
      <c r="B27" s="8" t="s">
        <v>11</v>
      </c>
      <c r="C27" s="8" t="s">
        <v>31</v>
      </c>
      <c r="D27" s="8" t="s">
        <v>32</v>
      </c>
      <c r="E27" s="8" t="s">
        <v>32</v>
      </c>
      <c r="F27" s="8" t="s">
        <v>36</v>
      </c>
      <c r="G27" s="13">
        <v>1000038218</v>
      </c>
      <c r="H27" s="9">
        <v>0.30599999999999999</v>
      </c>
      <c r="I27" s="15">
        <f>VLOOKUP(G27,Лист2!$F$2:$G$68,2,0)</f>
        <v>11161.51</v>
      </c>
      <c r="J27" s="15">
        <f t="shared" si="0"/>
        <v>109287.21</v>
      </c>
      <c r="K27" s="16">
        <f t="shared" si="1"/>
        <v>1.484520000841646E-2</v>
      </c>
    </row>
    <row r="28" spans="2:11">
      <c r="B28" s="8" t="s">
        <v>11</v>
      </c>
      <c r="C28" s="8" t="s">
        <v>31</v>
      </c>
      <c r="D28" s="8" t="s">
        <v>32</v>
      </c>
      <c r="E28" s="8" t="s">
        <v>32</v>
      </c>
      <c r="F28" s="8" t="s">
        <v>37</v>
      </c>
      <c r="G28" s="13">
        <v>1000035563</v>
      </c>
      <c r="H28" s="9">
        <v>0.32800000000000001</v>
      </c>
      <c r="I28" s="15">
        <f>VLOOKUP(G28,Лист2!$F$2:$G$68,2,0)</f>
        <v>3854.8500000000004</v>
      </c>
      <c r="J28" s="15">
        <f t="shared" si="0"/>
        <v>109287.21</v>
      </c>
      <c r="K28" s="16">
        <f t="shared" si="1"/>
        <v>5.1270857843109217E-3</v>
      </c>
    </row>
    <row r="29" spans="2:11">
      <c r="B29" s="8" t="s">
        <v>11</v>
      </c>
      <c r="C29" s="8" t="s">
        <v>31</v>
      </c>
      <c r="D29" s="8" t="s">
        <v>32</v>
      </c>
      <c r="E29" s="8" t="s">
        <v>32</v>
      </c>
      <c r="F29" s="8" t="s">
        <v>38</v>
      </c>
      <c r="G29" s="13">
        <v>1000105522</v>
      </c>
      <c r="H29" s="9">
        <v>0.312</v>
      </c>
      <c r="I29" s="15">
        <f>VLOOKUP(G29,Лист2!$F$2:$G$68,2,0)</f>
        <v>11793.560000000001</v>
      </c>
      <c r="J29" s="15">
        <f t="shared" si="0"/>
        <v>109287.21</v>
      </c>
      <c r="K29" s="16">
        <f t="shared" si="1"/>
        <v>1.5685848689940701E-2</v>
      </c>
    </row>
    <row r="30" spans="2:11">
      <c r="B30" s="8" t="s">
        <v>11</v>
      </c>
      <c r="C30" s="8" t="s">
        <v>31</v>
      </c>
      <c r="D30" s="8" t="s">
        <v>32</v>
      </c>
      <c r="E30" s="8" t="s">
        <v>32</v>
      </c>
      <c r="F30" s="8" t="s">
        <v>39</v>
      </c>
      <c r="G30" s="13">
        <v>1009972770</v>
      </c>
      <c r="H30" s="9">
        <v>0.38</v>
      </c>
      <c r="I30" s="15">
        <f>VLOOKUP(G30,Лист2!$F$2:$G$68,2,0)</f>
        <v>19114.190000000002</v>
      </c>
      <c r="J30" s="15">
        <f t="shared" si="0"/>
        <v>109287.21</v>
      </c>
      <c r="K30" s="16">
        <f t="shared" si="1"/>
        <v>2.5422543504317413E-2</v>
      </c>
    </row>
    <row r="31" spans="2:11">
      <c r="B31" s="8" t="s">
        <v>11</v>
      </c>
      <c r="C31" s="8" t="s">
        <v>31</v>
      </c>
      <c r="D31" s="8" t="s">
        <v>32</v>
      </c>
      <c r="E31" s="8" t="s">
        <v>32</v>
      </c>
      <c r="F31" s="8" t="s">
        <v>40</v>
      </c>
      <c r="G31" s="13">
        <v>1000131908</v>
      </c>
      <c r="H31" s="9">
        <v>0.32500000000000001</v>
      </c>
      <c r="I31" s="15">
        <f>VLOOKUP(G31,Лист2!$F$2:$G$68,2,0)</f>
        <v>1124.6600000000001</v>
      </c>
      <c r="J31" s="15">
        <f t="shared" si="0"/>
        <v>109287.21</v>
      </c>
      <c r="K31" s="16">
        <f t="shared" si="1"/>
        <v>1.4958372694613593E-3</v>
      </c>
    </row>
    <row r="32" spans="2:11">
      <c r="B32" s="8" t="s">
        <v>11</v>
      </c>
      <c r="C32" s="8" t="s">
        <v>31</v>
      </c>
      <c r="D32" s="8" t="s">
        <v>32</v>
      </c>
      <c r="E32" s="8" t="s">
        <v>32</v>
      </c>
      <c r="F32" s="8" t="s">
        <v>41</v>
      </c>
      <c r="G32" s="13">
        <v>1000015321</v>
      </c>
      <c r="H32" s="9">
        <v>0.38400000000000001</v>
      </c>
      <c r="I32" s="15">
        <f>VLOOKUP(G32,Лист2!$F$2:$G$68,2,0)</f>
        <v>23657.42</v>
      </c>
      <c r="J32" s="15">
        <f t="shared" si="0"/>
        <v>109287.21</v>
      </c>
      <c r="K32" s="16">
        <f t="shared" si="1"/>
        <v>3.1465198847029814E-2</v>
      </c>
    </row>
    <row r="33" spans="2:11">
      <c r="B33" s="8" t="s">
        <v>11</v>
      </c>
      <c r="C33" s="8" t="s">
        <v>31</v>
      </c>
      <c r="D33" s="8" t="s">
        <v>32</v>
      </c>
      <c r="E33" s="8" t="s">
        <v>32</v>
      </c>
      <c r="F33" s="8" t="s">
        <v>42</v>
      </c>
      <c r="G33" s="13">
        <v>1000144941</v>
      </c>
      <c r="H33" s="9">
        <v>0.33999999999999997</v>
      </c>
      <c r="I33" s="15">
        <f>VLOOKUP(G33,Лист2!$F$2:$G$68,2,0)</f>
        <v>5413.42</v>
      </c>
      <c r="J33" s="15">
        <f t="shared" si="0"/>
        <v>109287.21</v>
      </c>
      <c r="K33" s="16">
        <f t="shared" si="1"/>
        <v>7.2000385816580227E-3</v>
      </c>
    </row>
    <row r="34" spans="2:11">
      <c r="B34" s="8" t="s">
        <v>11</v>
      </c>
      <c r="C34" s="8" t="s">
        <v>31</v>
      </c>
      <c r="D34" s="8" t="s">
        <v>32</v>
      </c>
      <c r="E34" s="8" t="s">
        <v>32</v>
      </c>
      <c r="F34" s="8" t="s">
        <v>43</v>
      </c>
      <c r="G34" s="13">
        <v>1899800689</v>
      </c>
      <c r="H34" s="9">
        <v>0.4</v>
      </c>
      <c r="I34" s="15">
        <f>VLOOKUP(G34,Лист2!$F$2:$G$68,2,0)</f>
        <v>4151.93</v>
      </c>
      <c r="J34" s="15">
        <f t="shared" si="0"/>
        <v>109287.21</v>
      </c>
      <c r="K34" s="16">
        <f t="shared" si="1"/>
        <v>5.5222126102063753E-3</v>
      </c>
    </row>
    <row r="35" spans="2:11">
      <c r="B35" s="8" t="s">
        <v>11</v>
      </c>
      <c r="C35" s="8" t="s">
        <v>31</v>
      </c>
      <c r="D35" s="8" t="s">
        <v>32</v>
      </c>
      <c r="E35" s="8" t="s">
        <v>32</v>
      </c>
      <c r="F35" s="8" t="s">
        <v>44</v>
      </c>
      <c r="G35" s="13">
        <v>1000090178</v>
      </c>
      <c r="H35" s="9">
        <v>0.311</v>
      </c>
      <c r="I35" s="15">
        <f>VLOOKUP(G35,Лист2!$F$2:$G$68,2,0)</f>
        <v>2068.48</v>
      </c>
      <c r="J35" s="15">
        <f t="shared" si="0"/>
        <v>109287.21</v>
      </c>
      <c r="K35" s="16">
        <f t="shared" si="1"/>
        <v>2.751150992420316E-3</v>
      </c>
    </row>
    <row r="36" spans="2:11">
      <c r="B36" s="8" t="s">
        <v>11</v>
      </c>
      <c r="C36" s="8" t="s">
        <v>12</v>
      </c>
      <c r="D36" s="8" t="s">
        <v>45</v>
      </c>
      <c r="E36" s="8" t="s">
        <v>45</v>
      </c>
      <c r="F36" s="8" t="s">
        <v>46</v>
      </c>
      <c r="G36" s="13">
        <v>1000041117</v>
      </c>
      <c r="H36" s="9">
        <v>0.32900000000000001</v>
      </c>
      <c r="I36" s="15">
        <f>VLOOKUP(G36,Лист2!$F$2:$G$68,2,0)</f>
        <v>10614.72</v>
      </c>
      <c r="J36" s="15">
        <f t="shared" si="0"/>
        <v>134747.39000000001</v>
      </c>
      <c r="K36" s="16">
        <f t="shared" si="1"/>
        <v>1.4117950119055429E-2</v>
      </c>
    </row>
    <row r="37" spans="2:11">
      <c r="B37" s="8" t="s">
        <v>11</v>
      </c>
      <c r="C37" s="8" t="s">
        <v>12</v>
      </c>
      <c r="D37" s="8" t="s">
        <v>45</v>
      </c>
      <c r="E37" s="8" t="s">
        <v>45</v>
      </c>
      <c r="F37" s="8" t="s">
        <v>47</v>
      </c>
      <c r="G37" s="13">
        <v>1000075844</v>
      </c>
      <c r="H37" s="9">
        <v>0.33099999999999996</v>
      </c>
      <c r="I37" s="15">
        <f>VLOOKUP(G37,Лист2!$F$2:$G$68,2,0)</f>
        <v>14310.8</v>
      </c>
      <c r="J37" s="15">
        <f t="shared" si="0"/>
        <v>134747.39000000001</v>
      </c>
      <c r="K37" s="16">
        <f t="shared" si="1"/>
        <v>1.9033866231401152E-2</v>
      </c>
    </row>
    <row r="38" spans="2:11">
      <c r="B38" s="8" t="s">
        <v>11</v>
      </c>
      <c r="C38" s="8" t="s">
        <v>12</v>
      </c>
      <c r="D38" s="8" t="s">
        <v>45</v>
      </c>
      <c r="E38" s="8" t="s">
        <v>45</v>
      </c>
      <c r="F38" s="8" t="s">
        <v>48</v>
      </c>
      <c r="G38" s="13">
        <v>1000072620</v>
      </c>
      <c r="H38" s="9">
        <v>0.35399999999999998</v>
      </c>
      <c r="I38" s="15">
        <f>VLOOKUP(G38,Лист2!$F$2:$G$68,2,0)</f>
        <v>1032.8500000000001</v>
      </c>
      <c r="J38" s="15">
        <f t="shared" si="0"/>
        <v>134747.39000000001</v>
      </c>
      <c r="K38" s="16">
        <f t="shared" si="1"/>
        <v>1.3737267474287029E-3</v>
      </c>
    </row>
    <row r="39" spans="2:11">
      <c r="B39" s="8" t="s">
        <v>11</v>
      </c>
      <c r="C39" s="8" t="s">
        <v>12</v>
      </c>
      <c r="D39" s="8" t="s">
        <v>45</v>
      </c>
      <c r="E39" s="8" t="s">
        <v>45</v>
      </c>
      <c r="F39" s="8" t="s">
        <v>49</v>
      </c>
      <c r="G39" s="13">
        <v>1899912329</v>
      </c>
      <c r="H39" s="9">
        <v>0.36899999999999999</v>
      </c>
      <c r="I39" s="15">
        <f>VLOOKUP(G39,Лист2!$F$2:$G$68,2,0)</f>
        <v>7459.2000000000007</v>
      </c>
      <c r="J39" s="15">
        <f t="shared" si="0"/>
        <v>134747.39000000001</v>
      </c>
      <c r="K39" s="16">
        <f t="shared" si="1"/>
        <v>9.920997777431554E-3</v>
      </c>
    </row>
    <row r="40" spans="2:11">
      <c r="B40" s="8" t="s">
        <v>11</v>
      </c>
      <c r="C40" s="8" t="s">
        <v>12</v>
      </c>
      <c r="D40" s="8" t="s">
        <v>45</v>
      </c>
      <c r="E40" s="8" t="s">
        <v>45</v>
      </c>
      <c r="F40" s="8" t="s">
        <v>50</v>
      </c>
      <c r="G40" s="13">
        <v>1000091391</v>
      </c>
      <c r="H40" s="9">
        <v>0.34299999999999997</v>
      </c>
      <c r="I40" s="15">
        <f>VLOOKUP(G40,Лист2!$F$2:$G$68,2,0)</f>
        <v>10535.7</v>
      </c>
      <c r="J40" s="15">
        <f t="shared" si="0"/>
        <v>134747.39000000001</v>
      </c>
      <c r="K40" s="16">
        <f t="shared" si="1"/>
        <v>1.4012850745882349E-2</v>
      </c>
    </row>
    <row r="41" spans="2:11">
      <c r="B41" s="8" t="s">
        <v>11</v>
      </c>
      <c r="C41" s="8" t="s">
        <v>12</v>
      </c>
      <c r="D41" s="8" t="s">
        <v>45</v>
      </c>
      <c r="E41" s="8" t="s">
        <v>45</v>
      </c>
      <c r="F41" s="8" t="s">
        <v>51</v>
      </c>
      <c r="G41" s="13">
        <v>1000003039</v>
      </c>
      <c r="H41" s="9">
        <v>0.30299999999999999</v>
      </c>
      <c r="I41" s="15">
        <f>VLOOKUP(G41,Лист2!$F$2:$G$68,2,0)</f>
        <v>5425.97</v>
      </c>
      <c r="J41" s="15">
        <f t="shared" si="0"/>
        <v>134747.39000000001</v>
      </c>
      <c r="K41" s="16">
        <f t="shared" si="1"/>
        <v>7.2167305220949014E-3</v>
      </c>
    </row>
    <row r="42" spans="2:11">
      <c r="B42" s="8" t="s">
        <v>11</v>
      </c>
      <c r="C42" s="8" t="s">
        <v>12</v>
      </c>
      <c r="D42" s="8" t="s">
        <v>45</v>
      </c>
      <c r="E42" s="8" t="s">
        <v>45</v>
      </c>
      <c r="F42" s="8" t="s">
        <v>52</v>
      </c>
      <c r="G42" s="13">
        <v>1899911884</v>
      </c>
      <c r="H42" s="9">
        <v>0.39800000000000002</v>
      </c>
      <c r="I42" s="15">
        <f>VLOOKUP(G42,Лист2!$F$2:$G$68,2,0)</f>
        <v>11304.66</v>
      </c>
      <c r="J42" s="15">
        <f t="shared" si="0"/>
        <v>134747.39000000001</v>
      </c>
      <c r="K42" s="16">
        <f t="shared" si="1"/>
        <v>1.5035594532204443E-2</v>
      </c>
    </row>
    <row r="43" spans="2:11">
      <c r="B43" s="8" t="s">
        <v>11</v>
      </c>
      <c r="C43" s="8" t="s">
        <v>12</v>
      </c>
      <c r="D43" s="8" t="s">
        <v>45</v>
      </c>
      <c r="E43" s="8" t="s">
        <v>45</v>
      </c>
      <c r="F43" s="8" t="s">
        <v>53</v>
      </c>
      <c r="G43" s="13">
        <v>1899911642</v>
      </c>
      <c r="H43" s="9">
        <v>0.4</v>
      </c>
      <c r="I43" s="15">
        <f>VLOOKUP(G43,Лист2!$F$2:$G$68,2,0)</f>
        <v>12811.16</v>
      </c>
      <c r="J43" s="15">
        <f t="shared" si="0"/>
        <v>134747.39000000001</v>
      </c>
      <c r="K43" s="16">
        <f t="shared" si="1"/>
        <v>1.7039292402177181E-2</v>
      </c>
    </row>
    <row r="44" spans="2:11">
      <c r="B44" s="8" t="s">
        <v>11</v>
      </c>
      <c r="C44" s="8" t="s">
        <v>12</v>
      </c>
      <c r="D44" s="8" t="s">
        <v>45</v>
      </c>
      <c r="E44" s="8" t="s">
        <v>45</v>
      </c>
      <c r="F44" s="8" t="s">
        <v>54</v>
      </c>
      <c r="G44" s="13">
        <v>1000022074</v>
      </c>
      <c r="H44" s="9">
        <v>0.34199999999999997</v>
      </c>
      <c r="I44" s="15">
        <f>VLOOKUP(G44,Лист2!$F$2:$G$68,2,0)</f>
        <v>1132</v>
      </c>
      <c r="J44" s="15">
        <f t="shared" si="0"/>
        <v>134747.39000000001</v>
      </c>
      <c r="K44" s="16">
        <f t="shared" si="1"/>
        <v>1.5055997270555178E-3</v>
      </c>
    </row>
    <row r="45" spans="2:11">
      <c r="B45" s="8" t="s">
        <v>11</v>
      </c>
      <c r="C45" s="8" t="s">
        <v>12</v>
      </c>
      <c r="D45" s="8" t="s">
        <v>45</v>
      </c>
      <c r="E45" s="8" t="s">
        <v>45</v>
      </c>
      <c r="F45" s="8" t="s">
        <v>55</v>
      </c>
      <c r="G45" s="13">
        <v>1000090176</v>
      </c>
      <c r="H45" s="9">
        <v>0.315</v>
      </c>
      <c r="I45" s="15">
        <f>VLOOKUP(G45,Лист2!$F$2:$G$68,2,0)</f>
        <v>22639.1</v>
      </c>
      <c r="J45" s="15">
        <f t="shared" si="0"/>
        <v>134747.39000000001</v>
      </c>
      <c r="K45" s="16">
        <f t="shared" si="1"/>
        <v>3.011079750952524E-2</v>
      </c>
    </row>
    <row r="46" spans="2:11">
      <c r="B46" s="8" t="s">
        <v>11</v>
      </c>
      <c r="C46" s="8" t="s">
        <v>12</v>
      </c>
      <c r="D46" s="8" t="s">
        <v>45</v>
      </c>
      <c r="E46" s="8" t="s">
        <v>45</v>
      </c>
      <c r="F46" s="8" t="s">
        <v>56</v>
      </c>
      <c r="G46" s="13">
        <v>1000090177</v>
      </c>
      <c r="H46" s="9">
        <v>0.36299999999999999</v>
      </c>
      <c r="I46" s="15">
        <f>VLOOKUP(G46,Лист2!$F$2:$G$68,2,0)</f>
        <v>10794.190000000002</v>
      </c>
      <c r="J46" s="15">
        <f t="shared" si="0"/>
        <v>134747.39000000001</v>
      </c>
      <c r="K46" s="16">
        <f t="shared" si="1"/>
        <v>1.4356651517478272E-2</v>
      </c>
    </row>
    <row r="47" spans="2:11">
      <c r="B47" s="8" t="s">
        <v>11</v>
      </c>
      <c r="C47" s="8" t="s">
        <v>12</v>
      </c>
      <c r="D47" s="8" t="s">
        <v>45</v>
      </c>
      <c r="E47" s="8" t="s">
        <v>45</v>
      </c>
      <c r="F47" s="8" t="s">
        <v>57</v>
      </c>
      <c r="G47" s="13">
        <v>1000008926</v>
      </c>
      <c r="H47" s="9">
        <v>0.371</v>
      </c>
      <c r="I47" s="15">
        <f>VLOOKUP(G47,Лист2!$F$2:$G$68,2,0)</f>
        <v>3323.4100000000003</v>
      </c>
      <c r="J47" s="15">
        <f t="shared" si="0"/>
        <v>134747.39000000001</v>
      </c>
      <c r="K47" s="16">
        <f t="shared" si="1"/>
        <v>4.4202519336515719E-3</v>
      </c>
    </row>
    <row r="48" spans="2:11">
      <c r="B48" s="8" t="s">
        <v>11</v>
      </c>
      <c r="C48" s="8" t="s">
        <v>12</v>
      </c>
      <c r="D48" s="8" t="s">
        <v>45</v>
      </c>
      <c r="E48" s="8" t="s">
        <v>45</v>
      </c>
      <c r="F48" s="8" t="s">
        <v>58</v>
      </c>
      <c r="G48" s="13">
        <v>1899911302</v>
      </c>
      <c r="H48" s="9">
        <v>0.39400000000000002</v>
      </c>
      <c r="I48" s="15">
        <f>VLOOKUP(G48,Лист2!$F$2:$G$68,2,0)</f>
        <v>20345.23</v>
      </c>
      <c r="J48" s="15">
        <f t="shared" si="0"/>
        <v>134747.39000000001</v>
      </c>
      <c r="K48" s="16">
        <f t="shared" si="1"/>
        <v>2.705986990713934E-2</v>
      </c>
    </row>
    <row r="49" spans="2:11">
      <c r="B49" s="8" t="s">
        <v>11</v>
      </c>
      <c r="C49" s="8" t="s">
        <v>12</v>
      </c>
      <c r="D49" s="8" t="s">
        <v>45</v>
      </c>
      <c r="E49" s="8" t="s">
        <v>45</v>
      </c>
      <c r="F49" s="8" t="s">
        <v>59</v>
      </c>
      <c r="G49" s="13">
        <v>6009999919</v>
      </c>
      <c r="H49" s="9">
        <v>0.33999999999999997</v>
      </c>
      <c r="I49" s="15">
        <f>VLOOKUP(G49,Лист2!$F$2:$G$68,2,0)</f>
        <v>3018.4</v>
      </c>
      <c r="J49" s="15">
        <f t="shared" si="0"/>
        <v>134747.39000000001</v>
      </c>
      <c r="K49" s="16">
        <f t="shared" si="1"/>
        <v>4.0145779294561614E-3</v>
      </c>
    </row>
    <row r="50" spans="2:11">
      <c r="B50" s="8" t="s">
        <v>11</v>
      </c>
      <c r="C50" s="8" t="s">
        <v>31</v>
      </c>
      <c r="D50" s="8" t="s">
        <v>60</v>
      </c>
      <c r="E50" s="8" t="s">
        <v>61</v>
      </c>
      <c r="F50" s="8" t="s">
        <v>62</v>
      </c>
      <c r="G50" s="13">
        <v>1899910120</v>
      </c>
      <c r="H50" s="9">
        <v>0.35199999999999998</v>
      </c>
      <c r="I50" s="15">
        <f>VLOOKUP(G50,Лист2!$F$2:$G$68,2,0)</f>
        <v>36885.919999999998</v>
      </c>
      <c r="J50" s="15">
        <f t="shared" si="0"/>
        <v>373944.05</v>
      </c>
      <c r="K50" s="16">
        <f t="shared" si="1"/>
        <v>4.9059568095575677E-2</v>
      </c>
    </row>
    <row r="51" spans="2:11">
      <c r="B51" s="8" t="s">
        <v>11</v>
      </c>
      <c r="C51" s="8" t="s">
        <v>31</v>
      </c>
      <c r="D51" s="8" t="s">
        <v>60</v>
      </c>
      <c r="E51" s="8" t="s">
        <v>61</v>
      </c>
      <c r="F51" s="8" t="s">
        <v>63</v>
      </c>
      <c r="G51" s="13">
        <v>1899900468</v>
      </c>
      <c r="H51" s="9">
        <v>0.4</v>
      </c>
      <c r="I51" s="15">
        <f>VLOOKUP(G51,Лист2!$F$2:$G$68,2,0)</f>
        <v>2239.6000000000004</v>
      </c>
      <c r="J51" s="15">
        <f t="shared" si="0"/>
        <v>373944.05</v>
      </c>
      <c r="K51" s="16">
        <f t="shared" si="1"/>
        <v>2.978746597803479E-3</v>
      </c>
    </row>
    <row r="52" spans="2:11">
      <c r="B52" s="8" t="s">
        <v>11</v>
      </c>
      <c r="C52" s="8" t="s">
        <v>31</v>
      </c>
      <c r="D52" s="8" t="s">
        <v>60</v>
      </c>
      <c r="E52" s="8" t="s">
        <v>61</v>
      </c>
      <c r="F52" s="8" t="s">
        <v>64</v>
      </c>
      <c r="G52" s="13">
        <v>1000129812</v>
      </c>
      <c r="H52" s="9">
        <v>0.38700000000000001</v>
      </c>
      <c r="I52" s="15">
        <f>VLOOKUP(G52,Лист2!$F$2:$G$68,2,0)</f>
        <v>5011.38</v>
      </c>
      <c r="J52" s="15">
        <f t="shared" si="0"/>
        <v>373944.05</v>
      </c>
      <c r="K52" s="16">
        <f t="shared" si="1"/>
        <v>6.665311272236291E-3</v>
      </c>
    </row>
    <row r="53" spans="2:11">
      <c r="B53" s="8" t="s">
        <v>11</v>
      </c>
      <c r="C53" s="8" t="s">
        <v>31</v>
      </c>
      <c r="D53" s="8" t="s">
        <v>60</v>
      </c>
      <c r="E53" s="8" t="s">
        <v>61</v>
      </c>
      <c r="F53" s="8" t="s">
        <v>65</v>
      </c>
      <c r="G53" s="13">
        <v>1000121831</v>
      </c>
      <c r="H53" s="9">
        <v>0.32999999999999996</v>
      </c>
      <c r="I53" s="15">
        <f>VLOOKUP(G53,Лист2!$F$2:$G$68,2,0)</f>
        <v>8227.31</v>
      </c>
      <c r="J53" s="15">
        <f t="shared" si="0"/>
        <v>373944.05</v>
      </c>
      <c r="K53" s="16">
        <f t="shared" si="1"/>
        <v>1.0942611033923261E-2</v>
      </c>
    </row>
    <row r="54" spans="2:11">
      <c r="B54" s="8" t="s">
        <v>11</v>
      </c>
      <c r="C54" s="8" t="s">
        <v>31</v>
      </c>
      <c r="D54" s="8" t="s">
        <v>60</v>
      </c>
      <c r="E54" s="8" t="s">
        <v>61</v>
      </c>
      <c r="F54" s="8" t="s">
        <v>66</v>
      </c>
      <c r="G54" s="13">
        <v>1000070973</v>
      </c>
      <c r="H54" s="9">
        <v>0.38</v>
      </c>
      <c r="I54" s="15">
        <f>VLOOKUP(G54,Лист2!$F$2:$G$68,2,0)</f>
        <v>7807.8</v>
      </c>
      <c r="J54" s="15">
        <f t="shared" si="0"/>
        <v>373944.05</v>
      </c>
      <c r="K54" s="16">
        <f t="shared" si="1"/>
        <v>1.0384648011399357E-2</v>
      </c>
    </row>
    <row r="55" spans="2:11">
      <c r="B55" s="8" t="s">
        <v>11</v>
      </c>
      <c r="C55" s="8" t="s">
        <v>31</v>
      </c>
      <c r="D55" s="8" t="s">
        <v>60</v>
      </c>
      <c r="E55" s="8" t="s">
        <v>61</v>
      </c>
      <c r="F55" s="8" t="s">
        <v>67</v>
      </c>
      <c r="G55" s="13">
        <v>1000070971</v>
      </c>
      <c r="H55" s="9">
        <v>0.35599999999999998</v>
      </c>
      <c r="I55" s="15">
        <f>VLOOKUP(G55,Лист2!$F$2:$G$68,2,0)</f>
        <v>6573.01</v>
      </c>
      <c r="J55" s="15">
        <f t="shared" si="0"/>
        <v>373944.05</v>
      </c>
      <c r="K55" s="16">
        <f t="shared" si="1"/>
        <v>8.7423339769727819E-3</v>
      </c>
    </row>
    <row r="56" spans="2:11">
      <c r="B56" s="8" t="s">
        <v>11</v>
      </c>
      <c r="C56" s="8" t="s">
        <v>31</v>
      </c>
      <c r="D56" s="8" t="s">
        <v>60</v>
      </c>
      <c r="E56" s="8" t="s">
        <v>61</v>
      </c>
      <c r="F56" s="8" t="s">
        <v>68</v>
      </c>
      <c r="G56" s="13">
        <v>1000081864</v>
      </c>
      <c r="H56" s="9">
        <v>0.32700000000000001</v>
      </c>
      <c r="I56" s="15">
        <f>VLOOKUP(G56,Лист2!$F$2:$G$68,2,0)</f>
        <v>2180.88</v>
      </c>
      <c r="J56" s="15">
        <f t="shared" si="0"/>
        <v>373944.05</v>
      </c>
      <c r="K56" s="16">
        <f t="shared" si="1"/>
        <v>2.9006469370502102E-3</v>
      </c>
    </row>
    <row r="57" spans="2:11">
      <c r="B57" s="8" t="s">
        <v>11</v>
      </c>
      <c r="C57" s="8" t="s">
        <v>31</v>
      </c>
      <c r="D57" s="8" t="s">
        <v>60</v>
      </c>
      <c r="E57" s="8" t="s">
        <v>61</v>
      </c>
      <c r="F57" s="8" t="s">
        <v>69</v>
      </c>
      <c r="G57" s="13">
        <v>3202140021</v>
      </c>
      <c r="H57" s="9">
        <v>0.39900000000000002</v>
      </c>
      <c r="I57" s="15">
        <f>VLOOKUP(G57,Лист2!$F$2:$G$68,2,0)</f>
        <v>11074</v>
      </c>
      <c r="J57" s="15">
        <f t="shared" si="0"/>
        <v>373944.05</v>
      </c>
      <c r="K57" s="16">
        <f t="shared" si="1"/>
        <v>1.4728808637290463E-2</v>
      </c>
    </row>
    <row r="58" spans="2:11">
      <c r="B58" s="8" t="s">
        <v>11</v>
      </c>
      <c r="C58" s="8" t="s">
        <v>31</v>
      </c>
      <c r="D58" s="8" t="s">
        <v>60</v>
      </c>
      <c r="E58" s="8" t="s">
        <v>61</v>
      </c>
      <c r="F58" s="8" t="s">
        <v>70</v>
      </c>
      <c r="G58" s="13">
        <v>1000096567</v>
      </c>
      <c r="H58" s="9">
        <v>0.33299999999999996</v>
      </c>
      <c r="I58" s="15">
        <f>VLOOKUP(G58,Лист2!$F$2:$G$68,2,0)</f>
        <v>25811.4</v>
      </c>
      <c r="J58" s="15">
        <f t="shared" si="0"/>
        <v>373944.05</v>
      </c>
      <c r="K58" s="16">
        <f t="shared" si="1"/>
        <v>3.433006784003604E-2</v>
      </c>
    </row>
    <row r="59" spans="2:11">
      <c r="B59" s="8" t="s">
        <v>11</v>
      </c>
      <c r="C59" s="8" t="s">
        <v>31</v>
      </c>
      <c r="D59" s="8" t="s">
        <v>60</v>
      </c>
      <c r="E59" s="8" t="s">
        <v>61</v>
      </c>
      <c r="F59" s="8" t="s">
        <v>71</v>
      </c>
      <c r="G59" s="13">
        <v>1000096572</v>
      </c>
      <c r="H59" s="9">
        <v>0.30099999999999999</v>
      </c>
      <c r="I59" s="15">
        <f>VLOOKUP(G59,Лист2!$F$2:$G$68,2,0)</f>
        <v>14375.880000000001</v>
      </c>
      <c r="J59" s="15">
        <f t="shared" si="0"/>
        <v>373944.05</v>
      </c>
      <c r="K59" s="16">
        <f t="shared" si="1"/>
        <v>1.9120424915355899E-2</v>
      </c>
    </row>
    <row r="60" spans="2:11">
      <c r="B60" s="8" t="s">
        <v>11</v>
      </c>
      <c r="C60" s="8" t="s">
        <v>31</v>
      </c>
      <c r="D60" s="8" t="s">
        <v>60</v>
      </c>
      <c r="E60" s="8" t="s">
        <v>61</v>
      </c>
      <c r="F60" s="8" t="s">
        <v>72</v>
      </c>
      <c r="G60" s="13">
        <v>1853462009</v>
      </c>
      <c r="H60" s="9">
        <v>0.39700000000000002</v>
      </c>
      <c r="I60" s="15">
        <f>VLOOKUP(G60,Лист2!$F$2:$G$68,2,0)</f>
        <v>2073.6799999999998</v>
      </c>
      <c r="J60" s="15">
        <f t="shared" si="0"/>
        <v>373944.05</v>
      </c>
      <c r="K60" s="16">
        <f t="shared" si="1"/>
        <v>2.7580671749120899E-3</v>
      </c>
    </row>
    <row r="61" spans="2:11">
      <c r="B61" s="8" t="s">
        <v>11</v>
      </c>
      <c r="C61" s="8" t="s">
        <v>31</v>
      </c>
      <c r="D61" s="8" t="s">
        <v>60</v>
      </c>
      <c r="E61" s="8" t="s">
        <v>61</v>
      </c>
      <c r="F61" s="8" t="s">
        <v>73</v>
      </c>
      <c r="G61" s="13">
        <v>1000126985</v>
      </c>
      <c r="H61" s="9">
        <v>0.34399999999999997</v>
      </c>
      <c r="I61" s="15">
        <f>VLOOKUP(G61,Лист2!$F$2:$G$68,2,0)</f>
        <v>8201.73</v>
      </c>
      <c r="J61" s="15">
        <f t="shared" si="0"/>
        <v>373944.05</v>
      </c>
      <c r="K61" s="16">
        <f t="shared" si="1"/>
        <v>1.0908588736204108E-2</v>
      </c>
    </row>
    <row r="62" spans="2:11">
      <c r="B62" s="8" t="s">
        <v>11</v>
      </c>
      <c r="C62" s="8" t="s">
        <v>31</v>
      </c>
      <c r="D62" s="8" t="s">
        <v>60</v>
      </c>
      <c r="E62" s="8" t="s">
        <v>61</v>
      </c>
      <c r="F62" s="8" t="s">
        <v>74</v>
      </c>
      <c r="G62" s="13">
        <v>1000117055</v>
      </c>
      <c r="H62" s="9">
        <v>0.30299999999999999</v>
      </c>
      <c r="I62" s="15">
        <f>VLOOKUP(G62,Лист2!$F$2:$G$68,2,0)</f>
        <v>86647.89</v>
      </c>
      <c r="J62" s="15">
        <f t="shared" si="0"/>
        <v>373944.05</v>
      </c>
      <c r="K62" s="16">
        <f t="shared" si="1"/>
        <v>0.11524473457061531</v>
      </c>
    </row>
    <row r="63" spans="2:11">
      <c r="B63" s="8" t="s">
        <v>11</v>
      </c>
      <c r="C63" s="8" t="s">
        <v>31</v>
      </c>
      <c r="D63" s="8" t="s">
        <v>60</v>
      </c>
      <c r="E63" s="8" t="s">
        <v>61</v>
      </c>
      <c r="F63" s="8" t="s">
        <v>75</v>
      </c>
      <c r="G63" s="13">
        <v>1000121783</v>
      </c>
      <c r="H63" s="9">
        <v>0.35899999999999999</v>
      </c>
      <c r="I63" s="15">
        <f>VLOOKUP(G63,Лист2!$F$2:$G$68,2,0)</f>
        <v>8918</v>
      </c>
      <c r="J63" s="15">
        <f t="shared" si="0"/>
        <v>373944.05</v>
      </c>
      <c r="K63" s="16">
        <f t="shared" si="1"/>
        <v>1.1861252973393206E-2</v>
      </c>
    </row>
    <row r="64" spans="2:11">
      <c r="B64" s="8" t="s">
        <v>11</v>
      </c>
      <c r="C64" s="8" t="s">
        <v>31</v>
      </c>
      <c r="D64" s="8" t="s">
        <v>60</v>
      </c>
      <c r="E64" s="8" t="s">
        <v>61</v>
      </c>
      <c r="F64" s="8" t="s">
        <v>76</v>
      </c>
      <c r="G64" s="13">
        <v>1000108646</v>
      </c>
      <c r="H64" s="9">
        <v>0.30199999999999999</v>
      </c>
      <c r="I64" s="15">
        <f>VLOOKUP(G64,Лист2!$F$2:$G$68,2,0)</f>
        <v>3995.46</v>
      </c>
      <c r="J64" s="15">
        <f t="shared" si="0"/>
        <v>373944.05</v>
      </c>
      <c r="K64" s="16">
        <f t="shared" si="1"/>
        <v>5.3141020189586916E-3</v>
      </c>
    </row>
    <row r="65" spans="2:11">
      <c r="B65" s="8" t="s">
        <v>11</v>
      </c>
      <c r="C65" s="8" t="s">
        <v>31</v>
      </c>
      <c r="D65" s="8" t="s">
        <v>60</v>
      </c>
      <c r="E65" s="8" t="s">
        <v>61</v>
      </c>
      <c r="F65" s="8" t="s">
        <v>77</v>
      </c>
      <c r="G65" s="13">
        <v>1883600066</v>
      </c>
      <c r="H65" s="9">
        <v>0.33999999999999997</v>
      </c>
      <c r="I65" s="15">
        <f>VLOOKUP(G65,Лист2!$F$2:$G$68,2,0)</f>
        <v>18494.940000000002</v>
      </c>
      <c r="J65" s="15">
        <f t="shared" si="0"/>
        <v>373944.05</v>
      </c>
      <c r="K65" s="16">
        <f t="shared" si="1"/>
        <v>2.4598919272003694E-2</v>
      </c>
    </row>
    <row r="66" spans="2:11">
      <c r="B66" s="8" t="s">
        <v>11</v>
      </c>
      <c r="C66" s="8" t="s">
        <v>31</v>
      </c>
      <c r="D66" s="8" t="s">
        <v>60</v>
      </c>
      <c r="E66" s="8" t="s">
        <v>61</v>
      </c>
      <c r="F66" s="8" t="s">
        <v>78</v>
      </c>
      <c r="G66" s="13">
        <v>1899913301</v>
      </c>
      <c r="H66" s="9">
        <v>0.33799999999999997</v>
      </c>
      <c r="I66" s="15">
        <f>VLOOKUP(G66,Лист2!$F$2:$G$68,2,0)</f>
        <v>2154.88</v>
      </c>
      <c r="J66" s="15">
        <f t="shared" si="0"/>
        <v>373944.05</v>
      </c>
      <c r="K66" s="16">
        <f t="shared" si="1"/>
        <v>2.8660660245913377E-3</v>
      </c>
    </row>
    <row r="67" spans="2:11">
      <c r="B67" s="8" t="s">
        <v>11</v>
      </c>
      <c r="C67" s="8" t="s">
        <v>31</v>
      </c>
      <c r="D67" s="8" t="s">
        <v>60</v>
      </c>
      <c r="E67" s="8" t="s">
        <v>61</v>
      </c>
      <c r="F67" s="8" t="s">
        <v>79</v>
      </c>
      <c r="G67" s="13">
        <v>1000140178</v>
      </c>
      <c r="H67" s="9">
        <v>0.38200000000000001</v>
      </c>
      <c r="I67" s="15">
        <f>VLOOKUP(G67,Лист2!$F$2:$G$68,2,0)</f>
        <v>3142.53</v>
      </c>
      <c r="J67" s="15">
        <f t="shared" si="0"/>
        <v>373944.05</v>
      </c>
      <c r="K67" s="16">
        <f t="shared" si="1"/>
        <v>4.179675185745386E-3</v>
      </c>
    </row>
    <row r="68" spans="2:11">
      <c r="B68" s="8" t="s">
        <v>11</v>
      </c>
      <c r="C68" s="8" t="s">
        <v>31</v>
      </c>
      <c r="D68" s="8" t="s">
        <v>60</v>
      </c>
      <c r="E68" s="8" t="s">
        <v>80</v>
      </c>
      <c r="F68" s="8" t="s">
        <v>81</v>
      </c>
      <c r="G68" s="13">
        <v>1893100479</v>
      </c>
      <c r="H68" s="9">
        <v>0.35099999999999998</v>
      </c>
      <c r="I68" s="15">
        <f>VLOOKUP(G68,Лист2!$F$2:$G$68,2,0)</f>
        <v>12795.26</v>
      </c>
      <c r="J68" s="15">
        <f t="shared" si="0"/>
        <v>373944.05</v>
      </c>
      <c r="K68" s="16">
        <f t="shared" si="1"/>
        <v>1.7018144844173487E-2</v>
      </c>
    </row>
    <row r="69" spans="2:11">
      <c r="B69" s="8" t="s">
        <v>11</v>
      </c>
      <c r="C69" s="8" t="s">
        <v>31</v>
      </c>
      <c r="D69" s="8" t="s">
        <v>60</v>
      </c>
      <c r="E69" s="8" t="s">
        <v>80</v>
      </c>
      <c r="F69" s="8" t="s">
        <v>82</v>
      </c>
      <c r="G69" s="13">
        <v>1812423012</v>
      </c>
      <c r="H69" s="9">
        <v>0.36299999999999999</v>
      </c>
      <c r="I69" s="15">
        <f>VLOOKUP(G69,Лист2!$F$2:$G$68,2,0)</f>
        <v>10582.05</v>
      </c>
      <c r="J69" s="15">
        <f t="shared" si="0"/>
        <v>373944.05</v>
      </c>
      <c r="K69" s="16">
        <f t="shared" si="1"/>
        <v>1.4074497872515761E-2</v>
      </c>
    </row>
    <row r="70" spans="2:11">
      <c r="B70" s="8" t="s">
        <v>11</v>
      </c>
      <c r="C70" s="8" t="s">
        <v>31</v>
      </c>
      <c r="D70" s="8" t="s">
        <v>60</v>
      </c>
      <c r="E70" s="8" t="s">
        <v>80</v>
      </c>
      <c r="F70" s="8" t="s">
        <v>83</v>
      </c>
      <c r="G70" s="13">
        <v>1812417039</v>
      </c>
      <c r="H70" s="9">
        <v>0.32</v>
      </c>
      <c r="I70" s="15">
        <f>VLOOKUP(G70,Лист2!$F$2:$G$68,2,0)</f>
        <v>7329.92</v>
      </c>
      <c r="J70" s="15">
        <f t="shared" si="0"/>
        <v>373944.05</v>
      </c>
      <c r="K70" s="16">
        <f t="shared" si="1"/>
        <v>9.749050840405284E-3</v>
      </c>
    </row>
    <row r="71" spans="2:11">
      <c r="B71" s="8" t="s">
        <v>11</v>
      </c>
      <c r="C71" s="8" t="s">
        <v>31</v>
      </c>
      <c r="D71" s="8" t="s">
        <v>60</v>
      </c>
      <c r="E71" s="8" t="s">
        <v>80</v>
      </c>
      <c r="F71" s="8" t="s">
        <v>84</v>
      </c>
      <c r="G71" s="13">
        <v>1812440011</v>
      </c>
      <c r="H71" s="9">
        <v>0.34399999999999997</v>
      </c>
      <c r="I71" s="15">
        <f>VLOOKUP(G71,Лист2!$F$2:$G$68,2,0)</f>
        <v>12498.720000000001</v>
      </c>
      <c r="J71" s="15">
        <f t="shared" si="0"/>
        <v>373944.05</v>
      </c>
      <c r="K71" s="16">
        <f t="shared" si="1"/>
        <v>1.6623736237229101E-2</v>
      </c>
    </row>
    <row r="72" spans="2:11">
      <c r="B72" s="8" t="s">
        <v>11</v>
      </c>
      <c r="C72" s="8" t="s">
        <v>31</v>
      </c>
      <c r="D72" s="8" t="s">
        <v>60</v>
      </c>
      <c r="E72" s="8" t="s">
        <v>80</v>
      </c>
      <c r="F72" s="8" t="s">
        <v>85</v>
      </c>
      <c r="G72" s="13">
        <v>1000121825</v>
      </c>
      <c r="H72" s="9">
        <v>0.34199999999999997</v>
      </c>
      <c r="I72" s="15">
        <f>VLOOKUP(G72,Лист2!$F$2:$G$68,2,0)</f>
        <v>5644.1</v>
      </c>
      <c r="J72" s="15">
        <f t="shared" si="0"/>
        <v>373944.05</v>
      </c>
      <c r="K72" s="16">
        <f t="shared" si="1"/>
        <v>7.5068510772738949E-3</v>
      </c>
    </row>
    <row r="73" spans="2:11">
      <c r="B73" s="8" t="s">
        <v>11</v>
      </c>
      <c r="C73" s="8" t="s">
        <v>31</v>
      </c>
      <c r="D73" s="8" t="s">
        <v>60</v>
      </c>
      <c r="E73" s="8" t="s">
        <v>80</v>
      </c>
      <c r="F73" s="8" t="s">
        <v>86</v>
      </c>
      <c r="G73" s="13">
        <v>3205740047</v>
      </c>
      <c r="H73" s="9">
        <v>0.36899999999999999</v>
      </c>
      <c r="I73" s="15">
        <f>VLOOKUP(G73,Лист2!$F$2:$G$68,2,0)</f>
        <v>14613.05</v>
      </c>
      <c r="J73" s="15">
        <f t="shared" si="0"/>
        <v>373944.05</v>
      </c>
      <c r="K73" s="16">
        <f t="shared" si="1"/>
        <v>1.9435869338735541E-2</v>
      </c>
    </row>
    <row r="74" spans="2:11">
      <c r="B74" s="8" t="s">
        <v>11</v>
      </c>
      <c r="C74" s="8" t="s">
        <v>31</v>
      </c>
      <c r="D74" s="8" t="s">
        <v>60</v>
      </c>
      <c r="E74" s="8" t="s">
        <v>80</v>
      </c>
      <c r="F74" s="8" t="s">
        <v>87</v>
      </c>
      <c r="G74" s="13">
        <v>1899910836</v>
      </c>
      <c r="H74" s="9">
        <v>0.35399999999999998</v>
      </c>
      <c r="I74" s="15">
        <f>VLOOKUP(G74,Лист2!$F$2:$G$68,2,0)</f>
        <v>3105.75</v>
      </c>
      <c r="J74" s="15">
        <f t="shared" si="0"/>
        <v>373944.05</v>
      </c>
      <c r="K74" s="16">
        <f t="shared" si="1"/>
        <v>4.1307564949670268E-3</v>
      </c>
    </row>
    <row r="75" spans="2:11">
      <c r="B75" s="8" t="s">
        <v>11</v>
      </c>
      <c r="C75" s="8" t="s">
        <v>31</v>
      </c>
      <c r="D75" s="8" t="s">
        <v>60</v>
      </c>
      <c r="E75" s="8" t="s">
        <v>80</v>
      </c>
      <c r="F75" s="8" t="s">
        <v>88</v>
      </c>
      <c r="G75" s="13">
        <v>1899910983</v>
      </c>
      <c r="H75" s="9">
        <v>0.38</v>
      </c>
      <c r="I75" s="15">
        <f>VLOOKUP(G75,Лист2!$F$2:$G$68,2,0)</f>
        <v>25492.65</v>
      </c>
      <c r="J75" s="15">
        <f t="shared" si="0"/>
        <v>373944.05</v>
      </c>
      <c r="K75" s="16">
        <f t="shared" si="1"/>
        <v>3.3906119153641209E-2</v>
      </c>
    </row>
    <row r="76" spans="2:11">
      <c r="B76" s="8" t="s">
        <v>11</v>
      </c>
      <c r="C76" s="8" t="s">
        <v>31</v>
      </c>
      <c r="D76" s="8" t="s">
        <v>60</v>
      </c>
      <c r="E76" s="8" t="s">
        <v>80</v>
      </c>
      <c r="F76" s="8" t="s">
        <v>89</v>
      </c>
      <c r="G76" s="13">
        <v>1000082796</v>
      </c>
      <c r="H76" s="9">
        <v>0.39600000000000002</v>
      </c>
      <c r="I76" s="15">
        <f>VLOOKUP(G76,Лист2!$F$2:$G$68,2,0)</f>
        <v>10910.16</v>
      </c>
      <c r="J76" s="15">
        <f t="shared" si="0"/>
        <v>373944.05</v>
      </c>
      <c r="K76" s="16">
        <f t="shared" si="1"/>
        <v>1.4510895687395784E-2</v>
      </c>
    </row>
    <row r="77" spans="2:11">
      <c r="B77" s="8" t="s">
        <v>11</v>
      </c>
      <c r="C77" s="8" t="s">
        <v>31</v>
      </c>
      <c r="D77" s="8" t="s">
        <v>60</v>
      </c>
      <c r="E77" s="8" t="s">
        <v>80</v>
      </c>
      <c r="F77" s="8" t="s">
        <v>90</v>
      </c>
      <c r="G77" s="13">
        <v>1000131907</v>
      </c>
      <c r="H77" s="9">
        <v>0.32999999999999996</v>
      </c>
      <c r="I77" s="15">
        <f>VLOOKUP(G77,Лист2!$F$2:$G$68,2,0)</f>
        <v>8573.2800000000007</v>
      </c>
      <c r="J77" s="15">
        <f t="shared" ref="J77:J78" si="2">SUMIF($D$12:$D$78,D77,$I$12:$I$78)</f>
        <v>373944.05</v>
      </c>
      <c r="K77" s="16">
        <f t="shared" ref="K77:K78" si="3">I77/$I$8</f>
        <v>1.1402763275592342E-2</v>
      </c>
    </row>
    <row r="78" spans="2:11">
      <c r="B78" s="8" t="s">
        <v>11</v>
      </c>
      <c r="C78" s="8" t="s">
        <v>31</v>
      </c>
      <c r="D78" s="8" t="s">
        <v>60</v>
      </c>
      <c r="E78" s="8" t="s">
        <v>80</v>
      </c>
      <c r="F78" s="8" t="s">
        <v>91</v>
      </c>
      <c r="G78" s="13">
        <v>1000060257</v>
      </c>
      <c r="H78" s="9">
        <v>0.34299999999999997</v>
      </c>
      <c r="I78" s="15">
        <f>VLOOKUP(G78,Лист2!$F$2:$G$68,2,0)</f>
        <v>8582.82</v>
      </c>
      <c r="J78" s="15">
        <f t="shared" si="2"/>
        <v>373944.05</v>
      </c>
      <c r="K78" s="16">
        <f t="shared" si="3"/>
        <v>1.1415451810394557E-2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3" workbookViewId="0">
      <selection sqref="A1:G68"/>
    </sheetView>
  </sheetViews>
  <sheetFormatPr defaultRowHeight="15"/>
  <cols>
    <col min="1" max="1" width="25.140625" bestFit="1" customWidth="1"/>
    <col min="2" max="2" width="23.7109375" bestFit="1" customWidth="1"/>
    <col min="3" max="3" width="48.42578125" bestFit="1" customWidth="1"/>
    <col min="4" max="4" width="47.140625" bestFit="1" customWidth="1"/>
    <col min="5" max="5" width="63.7109375" bestFit="1" customWidth="1"/>
    <col min="6" max="6" width="12.85546875" bestFit="1" customWidth="1"/>
    <col min="7" max="7" width="12.5703125" bestFit="1" customWidth="1"/>
  </cols>
  <sheetData>
    <row r="1" spans="1:7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92</v>
      </c>
    </row>
    <row r="2" spans="1:7">
      <c r="A2" s="1" t="s">
        <v>11</v>
      </c>
      <c r="B2" s="1" t="s">
        <v>12</v>
      </c>
      <c r="C2" s="1" t="s">
        <v>45</v>
      </c>
      <c r="D2" s="1" t="s">
        <v>45</v>
      </c>
      <c r="E2" s="1" t="s">
        <v>46</v>
      </c>
      <c r="F2" s="3">
        <v>1000041117</v>
      </c>
      <c r="G2" s="4">
        <v>10614.72</v>
      </c>
    </row>
    <row r="3" spans="1:7">
      <c r="A3" s="1" t="s">
        <v>11</v>
      </c>
      <c r="B3" s="1" t="s">
        <v>12</v>
      </c>
      <c r="C3" s="1" t="s">
        <v>45</v>
      </c>
      <c r="D3" s="1" t="s">
        <v>45</v>
      </c>
      <c r="E3" s="1" t="s">
        <v>47</v>
      </c>
      <c r="F3" s="3">
        <v>1000075844</v>
      </c>
      <c r="G3" s="4">
        <v>14310.8</v>
      </c>
    </row>
    <row r="4" spans="1:7">
      <c r="A4" s="1" t="s">
        <v>11</v>
      </c>
      <c r="B4" s="1" t="s">
        <v>12</v>
      </c>
      <c r="C4" s="1" t="s">
        <v>45</v>
      </c>
      <c r="D4" s="1" t="s">
        <v>45</v>
      </c>
      <c r="E4" s="1" t="s">
        <v>48</v>
      </c>
      <c r="F4" s="3">
        <v>1000072620</v>
      </c>
      <c r="G4" s="4">
        <v>1032.8500000000001</v>
      </c>
    </row>
    <row r="5" spans="1:7">
      <c r="A5" s="1" t="s">
        <v>11</v>
      </c>
      <c r="B5" s="1" t="s">
        <v>12</v>
      </c>
      <c r="C5" s="1" t="s">
        <v>45</v>
      </c>
      <c r="D5" s="1" t="s">
        <v>45</v>
      </c>
      <c r="E5" s="1" t="s">
        <v>49</v>
      </c>
      <c r="F5" s="3">
        <v>1899912329</v>
      </c>
      <c r="G5" s="4">
        <v>7459.2000000000007</v>
      </c>
    </row>
    <row r="6" spans="1:7">
      <c r="A6" s="1" t="s">
        <v>11</v>
      </c>
      <c r="B6" s="1" t="s">
        <v>12</v>
      </c>
      <c r="C6" s="1" t="s">
        <v>45</v>
      </c>
      <c r="D6" s="1" t="s">
        <v>45</v>
      </c>
      <c r="E6" s="1" t="s">
        <v>50</v>
      </c>
      <c r="F6" s="3">
        <v>1000091391</v>
      </c>
      <c r="G6" s="4">
        <v>10535.7</v>
      </c>
    </row>
    <row r="7" spans="1:7">
      <c r="A7" s="1" t="s">
        <v>11</v>
      </c>
      <c r="B7" s="1" t="s">
        <v>12</v>
      </c>
      <c r="C7" s="1" t="s">
        <v>45</v>
      </c>
      <c r="D7" s="1" t="s">
        <v>45</v>
      </c>
      <c r="E7" s="1" t="s">
        <v>51</v>
      </c>
      <c r="F7" s="3">
        <v>1000003039</v>
      </c>
      <c r="G7" s="4">
        <v>5425.97</v>
      </c>
    </row>
    <row r="8" spans="1:7">
      <c r="A8" s="1" t="s">
        <v>11</v>
      </c>
      <c r="B8" s="1" t="s">
        <v>12</v>
      </c>
      <c r="C8" s="1" t="s">
        <v>45</v>
      </c>
      <c r="D8" s="1" t="s">
        <v>45</v>
      </c>
      <c r="E8" s="1" t="s">
        <v>52</v>
      </c>
      <c r="F8" s="3">
        <v>1899911884</v>
      </c>
      <c r="G8" s="4">
        <v>11304.66</v>
      </c>
    </row>
    <row r="9" spans="1:7">
      <c r="A9" s="1" t="s">
        <v>11</v>
      </c>
      <c r="B9" s="1" t="s">
        <v>12</v>
      </c>
      <c r="C9" s="1" t="s">
        <v>45</v>
      </c>
      <c r="D9" s="1" t="s">
        <v>45</v>
      </c>
      <c r="E9" s="1" t="s">
        <v>53</v>
      </c>
      <c r="F9" s="3">
        <v>1899911642</v>
      </c>
      <c r="G9" s="4">
        <v>12811.16</v>
      </c>
    </row>
    <row r="10" spans="1:7">
      <c r="A10" s="1" t="s">
        <v>11</v>
      </c>
      <c r="B10" s="1" t="s">
        <v>12</v>
      </c>
      <c r="C10" s="1" t="s">
        <v>45</v>
      </c>
      <c r="D10" s="1" t="s">
        <v>45</v>
      </c>
      <c r="E10" s="1" t="s">
        <v>54</v>
      </c>
      <c r="F10" s="3">
        <v>1000022074</v>
      </c>
      <c r="G10" s="4">
        <v>1132</v>
      </c>
    </row>
    <row r="11" spans="1:7">
      <c r="A11" s="1" t="s">
        <v>11</v>
      </c>
      <c r="B11" s="1" t="s">
        <v>12</v>
      </c>
      <c r="C11" s="1" t="s">
        <v>45</v>
      </c>
      <c r="D11" s="1" t="s">
        <v>45</v>
      </c>
      <c r="E11" s="1" t="s">
        <v>55</v>
      </c>
      <c r="F11" s="3">
        <v>1000090176</v>
      </c>
      <c r="G11" s="4">
        <v>22639.1</v>
      </c>
    </row>
    <row r="12" spans="1:7">
      <c r="A12" s="1" t="s">
        <v>11</v>
      </c>
      <c r="B12" s="1" t="s">
        <v>12</v>
      </c>
      <c r="C12" s="1" t="s">
        <v>45</v>
      </c>
      <c r="D12" s="1" t="s">
        <v>45</v>
      </c>
      <c r="E12" s="1" t="s">
        <v>56</v>
      </c>
      <c r="F12" s="3">
        <v>1000090177</v>
      </c>
      <c r="G12" s="4">
        <v>10794.190000000002</v>
      </c>
    </row>
    <row r="13" spans="1:7">
      <c r="A13" s="1" t="s">
        <v>11</v>
      </c>
      <c r="B13" s="1" t="s">
        <v>12</v>
      </c>
      <c r="C13" s="1" t="s">
        <v>45</v>
      </c>
      <c r="D13" s="1" t="s">
        <v>45</v>
      </c>
      <c r="E13" s="1" t="s">
        <v>57</v>
      </c>
      <c r="F13" s="3">
        <v>1000008926</v>
      </c>
      <c r="G13" s="4">
        <v>3323.4100000000003</v>
      </c>
    </row>
    <row r="14" spans="1:7">
      <c r="A14" s="1" t="s">
        <v>11</v>
      </c>
      <c r="B14" s="1" t="s">
        <v>12</v>
      </c>
      <c r="C14" s="1" t="s">
        <v>45</v>
      </c>
      <c r="D14" s="1" t="s">
        <v>45</v>
      </c>
      <c r="E14" s="1" t="s">
        <v>58</v>
      </c>
      <c r="F14" s="3">
        <v>1899911302</v>
      </c>
      <c r="G14" s="4">
        <v>20345.23</v>
      </c>
    </row>
    <row r="15" spans="1:7">
      <c r="A15" s="1" t="s">
        <v>11</v>
      </c>
      <c r="B15" s="1" t="s">
        <v>12</v>
      </c>
      <c r="C15" s="1" t="s">
        <v>45</v>
      </c>
      <c r="D15" s="1" t="s">
        <v>45</v>
      </c>
      <c r="E15" s="1" t="s">
        <v>59</v>
      </c>
      <c r="F15" s="3">
        <v>6009999919</v>
      </c>
      <c r="G15" s="4">
        <v>3018.4</v>
      </c>
    </row>
    <row r="16" spans="1:7">
      <c r="A16" s="1" t="s">
        <v>11</v>
      </c>
      <c r="B16" s="1" t="s">
        <v>12</v>
      </c>
      <c r="C16" s="1" t="s">
        <v>15</v>
      </c>
      <c r="D16" s="1" t="s">
        <v>15</v>
      </c>
      <c r="E16" s="1" t="s">
        <v>16</v>
      </c>
      <c r="F16" s="3">
        <v>1000048677</v>
      </c>
      <c r="G16" s="4">
        <v>6143.46</v>
      </c>
    </row>
    <row r="17" spans="1:7">
      <c r="A17" s="1" t="s">
        <v>11</v>
      </c>
      <c r="B17" s="1" t="s">
        <v>12</v>
      </c>
      <c r="C17" s="1" t="s">
        <v>17</v>
      </c>
      <c r="D17" s="1" t="s">
        <v>17</v>
      </c>
      <c r="E17" s="1" t="s">
        <v>18</v>
      </c>
      <c r="F17" s="3">
        <v>1000148908</v>
      </c>
      <c r="G17" s="4">
        <v>4251.84</v>
      </c>
    </row>
    <row r="18" spans="1:7">
      <c r="A18" s="1" t="s">
        <v>11</v>
      </c>
      <c r="B18" s="1" t="s">
        <v>12</v>
      </c>
      <c r="C18" s="1" t="s">
        <v>17</v>
      </c>
      <c r="D18" s="1" t="s">
        <v>17</v>
      </c>
      <c r="E18" s="1" t="s">
        <v>19</v>
      </c>
      <c r="F18" s="3">
        <v>1899900314</v>
      </c>
      <c r="G18" s="4">
        <v>14860.290000000003</v>
      </c>
    </row>
    <row r="19" spans="1:7">
      <c r="A19" s="1" t="s">
        <v>11</v>
      </c>
      <c r="B19" s="1" t="s">
        <v>12</v>
      </c>
      <c r="C19" s="1" t="s">
        <v>17</v>
      </c>
      <c r="D19" s="1" t="s">
        <v>17</v>
      </c>
      <c r="E19" s="1" t="s">
        <v>20</v>
      </c>
      <c r="F19" s="3">
        <v>1899800674</v>
      </c>
      <c r="G19" s="4">
        <v>8694.7199999999993</v>
      </c>
    </row>
    <row r="20" spans="1:7">
      <c r="A20" s="1" t="s">
        <v>11</v>
      </c>
      <c r="B20" s="1" t="s">
        <v>12</v>
      </c>
      <c r="C20" s="1" t="s">
        <v>17</v>
      </c>
      <c r="D20" s="1" t="s">
        <v>17</v>
      </c>
      <c r="E20" s="1" t="s">
        <v>21</v>
      </c>
      <c r="F20" s="3">
        <v>1899913308</v>
      </c>
      <c r="G20" s="4">
        <v>5671.96</v>
      </c>
    </row>
    <row r="21" spans="1:7">
      <c r="A21" s="1" t="s">
        <v>11</v>
      </c>
      <c r="B21" s="1" t="s">
        <v>12</v>
      </c>
      <c r="C21" s="1" t="s">
        <v>17</v>
      </c>
      <c r="D21" s="1" t="s">
        <v>17</v>
      </c>
      <c r="E21" s="1" t="s">
        <v>22</v>
      </c>
      <c r="F21" s="3">
        <v>1000057563</v>
      </c>
      <c r="G21" s="4">
        <v>12637.8</v>
      </c>
    </row>
    <row r="22" spans="1:7">
      <c r="A22" s="1" t="s">
        <v>11</v>
      </c>
      <c r="B22" s="1" t="s">
        <v>12</v>
      </c>
      <c r="C22" s="1" t="s">
        <v>13</v>
      </c>
      <c r="D22" s="1" t="s">
        <v>13</v>
      </c>
      <c r="E22" s="1" t="s">
        <v>14</v>
      </c>
      <c r="F22" s="3">
        <v>1000060985</v>
      </c>
      <c r="G22" s="4">
        <v>1854.9</v>
      </c>
    </row>
    <row r="23" spans="1:7">
      <c r="A23" s="1" t="s">
        <v>11</v>
      </c>
      <c r="B23" s="1" t="s">
        <v>12</v>
      </c>
      <c r="C23" s="1" t="s">
        <v>23</v>
      </c>
      <c r="D23" s="1" t="s">
        <v>24</v>
      </c>
      <c r="E23" s="1" t="s">
        <v>25</v>
      </c>
      <c r="F23" s="3">
        <v>1000051185</v>
      </c>
      <c r="G23" s="4">
        <v>44528.89</v>
      </c>
    </row>
    <row r="24" spans="1:7">
      <c r="A24" s="1" t="s">
        <v>11</v>
      </c>
      <c r="B24" s="1" t="s">
        <v>12</v>
      </c>
      <c r="C24" s="1" t="s">
        <v>23</v>
      </c>
      <c r="D24" s="1" t="s">
        <v>26</v>
      </c>
      <c r="E24" s="1" t="s">
        <v>27</v>
      </c>
      <c r="F24" s="3">
        <v>3201860040</v>
      </c>
      <c r="G24" s="4">
        <v>1130.8500000000001</v>
      </c>
    </row>
    <row r="25" spans="1:7">
      <c r="A25" s="1" t="s">
        <v>11</v>
      </c>
      <c r="B25" s="1" t="s">
        <v>12</v>
      </c>
      <c r="C25" s="1" t="s">
        <v>23</v>
      </c>
      <c r="D25" s="1" t="s">
        <v>26</v>
      </c>
      <c r="E25" s="1" t="s">
        <v>28</v>
      </c>
      <c r="F25" s="3">
        <v>1000071969</v>
      </c>
      <c r="G25" s="4">
        <v>3010.88</v>
      </c>
    </row>
    <row r="26" spans="1:7">
      <c r="A26" s="1" t="s">
        <v>11</v>
      </c>
      <c r="B26" s="1" t="s">
        <v>12</v>
      </c>
      <c r="C26" s="1" t="s">
        <v>23</v>
      </c>
      <c r="D26" s="1" t="s">
        <v>26</v>
      </c>
      <c r="E26" s="1" t="s">
        <v>29</v>
      </c>
      <c r="F26" s="3">
        <v>1899910036</v>
      </c>
      <c r="G26" s="4">
        <v>6589.0800000000008</v>
      </c>
    </row>
    <row r="27" spans="1:7">
      <c r="A27" s="1" t="s">
        <v>11</v>
      </c>
      <c r="B27" s="1" t="s">
        <v>12</v>
      </c>
      <c r="C27" s="1" t="s">
        <v>23</v>
      </c>
      <c r="D27" s="1" t="s">
        <v>26</v>
      </c>
      <c r="E27" s="1" t="s">
        <v>30</v>
      </c>
      <c r="F27" s="3">
        <v>1899910272</v>
      </c>
      <c r="G27" s="4">
        <v>24506.54</v>
      </c>
    </row>
    <row r="28" spans="1:7">
      <c r="A28" s="1" t="s">
        <v>11</v>
      </c>
      <c r="B28" s="1" t="s">
        <v>31</v>
      </c>
      <c r="C28" s="1" t="s">
        <v>60</v>
      </c>
      <c r="D28" s="1" t="s">
        <v>61</v>
      </c>
      <c r="E28" s="1" t="s">
        <v>62</v>
      </c>
      <c r="F28" s="3">
        <v>1899910120</v>
      </c>
      <c r="G28" s="4">
        <v>36885.919999999998</v>
      </c>
    </row>
    <row r="29" spans="1:7">
      <c r="A29" s="1" t="s">
        <v>11</v>
      </c>
      <c r="B29" s="1" t="s">
        <v>31</v>
      </c>
      <c r="C29" s="1" t="s">
        <v>60</v>
      </c>
      <c r="D29" s="1" t="s">
        <v>61</v>
      </c>
      <c r="E29" s="1" t="s">
        <v>63</v>
      </c>
      <c r="F29" s="3">
        <v>1899900468</v>
      </c>
      <c r="G29" s="4">
        <v>2239.6000000000004</v>
      </c>
    </row>
    <row r="30" spans="1:7">
      <c r="A30" s="1" t="s">
        <v>11</v>
      </c>
      <c r="B30" s="1" t="s">
        <v>31</v>
      </c>
      <c r="C30" s="1" t="s">
        <v>60</v>
      </c>
      <c r="D30" s="1" t="s">
        <v>61</v>
      </c>
      <c r="E30" s="1" t="s">
        <v>64</v>
      </c>
      <c r="F30" s="3">
        <v>1000129812</v>
      </c>
      <c r="G30" s="4">
        <v>5011.38</v>
      </c>
    </row>
    <row r="31" spans="1:7">
      <c r="A31" s="1" t="s">
        <v>11</v>
      </c>
      <c r="B31" s="1" t="s">
        <v>31</v>
      </c>
      <c r="C31" s="1" t="s">
        <v>60</v>
      </c>
      <c r="D31" s="1" t="s">
        <v>61</v>
      </c>
      <c r="E31" s="1" t="s">
        <v>65</v>
      </c>
      <c r="F31" s="3">
        <v>1000121831</v>
      </c>
      <c r="G31" s="4">
        <v>8227.31</v>
      </c>
    </row>
    <row r="32" spans="1:7">
      <c r="A32" s="1" t="s">
        <v>11</v>
      </c>
      <c r="B32" s="1" t="s">
        <v>31</v>
      </c>
      <c r="C32" s="1" t="s">
        <v>60</v>
      </c>
      <c r="D32" s="1" t="s">
        <v>61</v>
      </c>
      <c r="E32" s="1" t="s">
        <v>66</v>
      </c>
      <c r="F32" s="3">
        <v>1000070973</v>
      </c>
      <c r="G32" s="4">
        <v>7807.8</v>
      </c>
    </row>
    <row r="33" spans="1:7">
      <c r="A33" s="1" t="s">
        <v>11</v>
      </c>
      <c r="B33" s="1" t="s">
        <v>31</v>
      </c>
      <c r="C33" s="1" t="s">
        <v>60</v>
      </c>
      <c r="D33" s="1" t="s">
        <v>61</v>
      </c>
      <c r="E33" s="1" t="s">
        <v>67</v>
      </c>
      <c r="F33" s="3">
        <v>1000070971</v>
      </c>
      <c r="G33" s="4">
        <v>6573.01</v>
      </c>
    </row>
    <row r="34" spans="1:7">
      <c r="A34" s="1" t="s">
        <v>11</v>
      </c>
      <c r="B34" s="1" t="s">
        <v>31</v>
      </c>
      <c r="C34" s="1" t="s">
        <v>60</v>
      </c>
      <c r="D34" s="1" t="s">
        <v>61</v>
      </c>
      <c r="E34" s="1" t="s">
        <v>68</v>
      </c>
      <c r="F34" s="3">
        <v>1000081864</v>
      </c>
      <c r="G34" s="4">
        <v>2180.88</v>
      </c>
    </row>
    <row r="35" spans="1:7">
      <c r="A35" s="1" t="s">
        <v>11</v>
      </c>
      <c r="B35" s="1" t="s">
        <v>31</v>
      </c>
      <c r="C35" s="1" t="s">
        <v>60</v>
      </c>
      <c r="D35" s="1" t="s">
        <v>61</v>
      </c>
      <c r="E35" s="1" t="s">
        <v>69</v>
      </c>
      <c r="F35" s="3">
        <v>3202140021</v>
      </c>
      <c r="G35" s="4">
        <v>11074</v>
      </c>
    </row>
    <row r="36" spans="1:7">
      <c r="A36" s="1" t="s">
        <v>11</v>
      </c>
      <c r="B36" s="1" t="s">
        <v>31</v>
      </c>
      <c r="C36" s="1" t="s">
        <v>60</v>
      </c>
      <c r="D36" s="1" t="s">
        <v>61</v>
      </c>
      <c r="E36" s="1" t="s">
        <v>70</v>
      </c>
      <c r="F36" s="3">
        <v>1000096567</v>
      </c>
      <c r="G36" s="4">
        <v>25811.4</v>
      </c>
    </row>
    <row r="37" spans="1:7">
      <c r="A37" s="1" t="s">
        <v>11</v>
      </c>
      <c r="B37" s="1" t="s">
        <v>31</v>
      </c>
      <c r="C37" s="1" t="s">
        <v>60</v>
      </c>
      <c r="D37" s="1" t="s">
        <v>61</v>
      </c>
      <c r="E37" s="1" t="s">
        <v>71</v>
      </c>
      <c r="F37" s="3">
        <v>1000096572</v>
      </c>
      <c r="G37" s="4">
        <v>14375.880000000001</v>
      </c>
    </row>
    <row r="38" spans="1:7">
      <c r="A38" s="1" t="s">
        <v>11</v>
      </c>
      <c r="B38" s="1" t="s">
        <v>31</v>
      </c>
      <c r="C38" s="1" t="s">
        <v>60</v>
      </c>
      <c r="D38" s="1" t="s">
        <v>61</v>
      </c>
      <c r="E38" s="1" t="s">
        <v>72</v>
      </c>
      <c r="F38" s="3">
        <v>1853462009</v>
      </c>
      <c r="G38" s="4">
        <v>2073.6799999999998</v>
      </c>
    </row>
    <row r="39" spans="1:7">
      <c r="A39" s="1" t="s">
        <v>11</v>
      </c>
      <c r="B39" s="1" t="s">
        <v>31</v>
      </c>
      <c r="C39" s="1" t="s">
        <v>60</v>
      </c>
      <c r="D39" s="1" t="s">
        <v>61</v>
      </c>
      <c r="E39" s="1" t="s">
        <v>73</v>
      </c>
      <c r="F39" s="3">
        <v>1000126985</v>
      </c>
      <c r="G39" s="4">
        <v>8201.73</v>
      </c>
    </row>
    <row r="40" spans="1:7">
      <c r="A40" s="1" t="s">
        <v>11</v>
      </c>
      <c r="B40" s="1" t="s">
        <v>31</v>
      </c>
      <c r="C40" s="1" t="s">
        <v>60</v>
      </c>
      <c r="D40" s="1" t="s">
        <v>61</v>
      </c>
      <c r="E40" s="1" t="s">
        <v>74</v>
      </c>
      <c r="F40" s="3">
        <v>1000117055</v>
      </c>
      <c r="G40" s="4">
        <v>86647.89</v>
      </c>
    </row>
    <row r="41" spans="1:7">
      <c r="A41" s="1" t="s">
        <v>11</v>
      </c>
      <c r="B41" s="1" t="s">
        <v>31</v>
      </c>
      <c r="C41" s="1" t="s">
        <v>60</v>
      </c>
      <c r="D41" s="1" t="s">
        <v>61</v>
      </c>
      <c r="E41" s="1" t="s">
        <v>75</v>
      </c>
      <c r="F41" s="3">
        <v>1000121783</v>
      </c>
      <c r="G41" s="4">
        <v>8918</v>
      </c>
    </row>
    <row r="42" spans="1:7">
      <c r="A42" s="1" t="s">
        <v>11</v>
      </c>
      <c r="B42" s="1" t="s">
        <v>31</v>
      </c>
      <c r="C42" s="1" t="s">
        <v>60</v>
      </c>
      <c r="D42" s="1" t="s">
        <v>61</v>
      </c>
      <c r="E42" s="1" t="s">
        <v>76</v>
      </c>
      <c r="F42" s="3">
        <v>1000108646</v>
      </c>
      <c r="G42" s="4">
        <v>3995.46</v>
      </c>
    </row>
    <row r="43" spans="1:7">
      <c r="A43" s="1" t="s">
        <v>11</v>
      </c>
      <c r="B43" s="1" t="s">
        <v>31</v>
      </c>
      <c r="C43" s="1" t="s">
        <v>60</v>
      </c>
      <c r="D43" s="1" t="s">
        <v>61</v>
      </c>
      <c r="E43" s="1" t="s">
        <v>77</v>
      </c>
      <c r="F43" s="3">
        <v>1883600066</v>
      </c>
      <c r="G43" s="4">
        <v>18494.940000000002</v>
      </c>
    </row>
    <row r="44" spans="1:7">
      <c r="A44" s="1" t="s">
        <v>11</v>
      </c>
      <c r="B44" s="1" t="s">
        <v>31</v>
      </c>
      <c r="C44" s="1" t="s">
        <v>60</v>
      </c>
      <c r="D44" s="1" t="s">
        <v>61</v>
      </c>
      <c r="E44" s="1" t="s">
        <v>78</v>
      </c>
      <c r="F44" s="3">
        <v>1899913301</v>
      </c>
      <c r="G44" s="4">
        <v>2154.88</v>
      </c>
    </row>
    <row r="45" spans="1:7">
      <c r="A45" s="1" t="s">
        <v>11</v>
      </c>
      <c r="B45" s="1" t="s">
        <v>31</v>
      </c>
      <c r="C45" s="1" t="s">
        <v>60</v>
      </c>
      <c r="D45" s="1" t="s">
        <v>61</v>
      </c>
      <c r="E45" s="1" t="s">
        <v>79</v>
      </c>
      <c r="F45" s="3">
        <v>1000140178</v>
      </c>
      <c r="G45" s="4">
        <v>3142.53</v>
      </c>
    </row>
    <row r="46" spans="1:7">
      <c r="A46" s="1" t="s">
        <v>11</v>
      </c>
      <c r="B46" s="1" t="s">
        <v>31</v>
      </c>
      <c r="C46" s="1" t="s">
        <v>60</v>
      </c>
      <c r="D46" s="1" t="s">
        <v>80</v>
      </c>
      <c r="E46" s="1" t="s">
        <v>81</v>
      </c>
      <c r="F46" s="3">
        <v>1893100479</v>
      </c>
      <c r="G46" s="4">
        <v>12795.26</v>
      </c>
    </row>
    <row r="47" spans="1:7">
      <c r="A47" s="1" t="s">
        <v>11</v>
      </c>
      <c r="B47" s="1" t="s">
        <v>31</v>
      </c>
      <c r="C47" s="1" t="s">
        <v>60</v>
      </c>
      <c r="D47" s="1" t="s">
        <v>80</v>
      </c>
      <c r="E47" s="1" t="s">
        <v>82</v>
      </c>
      <c r="F47" s="3">
        <v>1812423012</v>
      </c>
      <c r="G47" s="4">
        <v>10582.05</v>
      </c>
    </row>
    <row r="48" spans="1:7">
      <c r="A48" s="1" t="s">
        <v>11</v>
      </c>
      <c r="B48" s="1" t="s">
        <v>31</v>
      </c>
      <c r="C48" s="1" t="s">
        <v>60</v>
      </c>
      <c r="D48" s="1" t="s">
        <v>80</v>
      </c>
      <c r="E48" s="1" t="s">
        <v>83</v>
      </c>
      <c r="F48" s="3">
        <v>1812417039</v>
      </c>
      <c r="G48" s="4">
        <v>7329.92</v>
      </c>
    </row>
    <row r="49" spans="1:7">
      <c r="A49" s="1" t="s">
        <v>11</v>
      </c>
      <c r="B49" s="1" t="s">
        <v>31</v>
      </c>
      <c r="C49" s="1" t="s">
        <v>60</v>
      </c>
      <c r="D49" s="1" t="s">
        <v>80</v>
      </c>
      <c r="E49" s="1" t="s">
        <v>84</v>
      </c>
      <c r="F49" s="3">
        <v>1812440011</v>
      </c>
      <c r="G49" s="4">
        <v>12498.720000000001</v>
      </c>
    </row>
    <row r="50" spans="1:7">
      <c r="A50" s="1" t="s">
        <v>11</v>
      </c>
      <c r="B50" s="1" t="s">
        <v>31</v>
      </c>
      <c r="C50" s="1" t="s">
        <v>60</v>
      </c>
      <c r="D50" s="1" t="s">
        <v>80</v>
      </c>
      <c r="E50" s="1" t="s">
        <v>85</v>
      </c>
      <c r="F50" s="3">
        <v>1000121825</v>
      </c>
      <c r="G50" s="4">
        <v>5644.1</v>
      </c>
    </row>
    <row r="51" spans="1:7">
      <c r="A51" s="1" t="s">
        <v>11</v>
      </c>
      <c r="B51" s="1" t="s">
        <v>31</v>
      </c>
      <c r="C51" s="1" t="s">
        <v>60</v>
      </c>
      <c r="D51" s="1" t="s">
        <v>80</v>
      </c>
      <c r="E51" s="1" t="s">
        <v>86</v>
      </c>
      <c r="F51" s="3">
        <v>3205740047</v>
      </c>
      <c r="G51" s="4">
        <v>14613.05</v>
      </c>
    </row>
    <row r="52" spans="1:7">
      <c r="A52" s="1" t="s">
        <v>11</v>
      </c>
      <c r="B52" s="1" t="s">
        <v>31</v>
      </c>
      <c r="C52" s="1" t="s">
        <v>60</v>
      </c>
      <c r="D52" s="1" t="s">
        <v>80</v>
      </c>
      <c r="E52" s="1" t="s">
        <v>87</v>
      </c>
      <c r="F52" s="3">
        <v>1899910836</v>
      </c>
      <c r="G52" s="4">
        <v>3105.75</v>
      </c>
    </row>
    <row r="53" spans="1:7">
      <c r="A53" s="1" t="s">
        <v>11</v>
      </c>
      <c r="B53" s="1" t="s">
        <v>31</v>
      </c>
      <c r="C53" s="1" t="s">
        <v>60</v>
      </c>
      <c r="D53" s="1" t="s">
        <v>80</v>
      </c>
      <c r="E53" s="1" t="s">
        <v>88</v>
      </c>
      <c r="F53" s="3">
        <v>1899910983</v>
      </c>
      <c r="G53" s="4">
        <v>25492.65</v>
      </c>
    </row>
    <row r="54" spans="1:7">
      <c r="A54" s="1" t="s">
        <v>11</v>
      </c>
      <c r="B54" s="1" t="s">
        <v>31</v>
      </c>
      <c r="C54" s="1" t="s">
        <v>60</v>
      </c>
      <c r="D54" s="1" t="s">
        <v>80</v>
      </c>
      <c r="E54" s="1" t="s">
        <v>89</v>
      </c>
      <c r="F54" s="3">
        <v>1000082796</v>
      </c>
      <c r="G54" s="4">
        <v>10910.16</v>
      </c>
    </row>
    <row r="55" spans="1:7">
      <c r="A55" s="1" t="s">
        <v>11</v>
      </c>
      <c r="B55" s="1" t="s">
        <v>31</v>
      </c>
      <c r="C55" s="1" t="s">
        <v>60</v>
      </c>
      <c r="D55" s="1" t="s">
        <v>80</v>
      </c>
      <c r="E55" s="1" t="s">
        <v>90</v>
      </c>
      <c r="F55" s="3">
        <v>1000131907</v>
      </c>
      <c r="G55" s="4">
        <v>8573.2800000000007</v>
      </c>
    </row>
    <row r="56" spans="1:7">
      <c r="A56" s="1" t="s">
        <v>11</v>
      </c>
      <c r="B56" s="1" t="s">
        <v>31</v>
      </c>
      <c r="C56" s="1" t="s">
        <v>60</v>
      </c>
      <c r="D56" s="1" t="s">
        <v>80</v>
      </c>
      <c r="E56" s="1" t="s">
        <v>91</v>
      </c>
      <c r="F56" s="3">
        <v>1000060257</v>
      </c>
      <c r="G56" s="4">
        <v>8582.82</v>
      </c>
    </row>
    <row r="57" spans="1:7">
      <c r="A57" s="1" t="s">
        <v>11</v>
      </c>
      <c r="B57" s="1" t="s">
        <v>31</v>
      </c>
      <c r="C57" s="1" t="s">
        <v>32</v>
      </c>
      <c r="D57" s="1" t="s">
        <v>32</v>
      </c>
      <c r="E57" s="1" t="s">
        <v>33</v>
      </c>
      <c r="F57" s="3">
        <v>1000120807</v>
      </c>
      <c r="G57" s="4">
        <v>4660.1100000000006</v>
      </c>
    </row>
    <row r="58" spans="1:7">
      <c r="A58" s="1" t="s">
        <v>11</v>
      </c>
      <c r="B58" s="1" t="s">
        <v>31</v>
      </c>
      <c r="C58" s="1" t="s">
        <v>32</v>
      </c>
      <c r="D58" s="1" t="s">
        <v>32</v>
      </c>
      <c r="E58" s="1" t="s">
        <v>34</v>
      </c>
      <c r="F58" s="3">
        <v>1899910109</v>
      </c>
      <c r="G58" s="4">
        <v>994.5</v>
      </c>
    </row>
    <row r="59" spans="1:7">
      <c r="A59" s="1" t="s">
        <v>11</v>
      </c>
      <c r="B59" s="1" t="s">
        <v>31</v>
      </c>
      <c r="C59" s="1" t="s">
        <v>32</v>
      </c>
      <c r="D59" s="1" t="s">
        <v>32</v>
      </c>
      <c r="E59" s="1" t="s">
        <v>35</v>
      </c>
      <c r="F59" s="3">
        <v>1000038217</v>
      </c>
      <c r="G59" s="4">
        <v>21292.58</v>
      </c>
    </row>
    <row r="60" spans="1:7">
      <c r="A60" s="1" t="s">
        <v>11</v>
      </c>
      <c r="B60" s="1" t="s">
        <v>31</v>
      </c>
      <c r="C60" s="1" t="s">
        <v>32</v>
      </c>
      <c r="D60" s="1" t="s">
        <v>32</v>
      </c>
      <c r="E60" s="1" t="s">
        <v>36</v>
      </c>
      <c r="F60" s="3">
        <v>1000038218</v>
      </c>
      <c r="G60" s="4">
        <v>11161.51</v>
      </c>
    </row>
    <row r="61" spans="1:7">
      <c r="A61" s="1" t="s">
        <v>11</v>
      </c>
      <c r="B61" s="1" t="s">
        <v>31</v>
      </c>
      <c r="C61" s="1" t="s">
        <v>32</v>
      </c>
      <c r="D61" s="1" t="s">
        <v>32</v>
      </c>
      <c r="E61" s="1" t="s">
        <v>37</v>
      </c>
      <c r="F61" s="3">
        <v>1000035563</v>
      </c>
      <c r="G61" s="4">
        <v>3854.8500000000004</v>
      </c>
    </row>
    <row r="62" spans="1:7">
      <c r="A62" s="1" t="s">
        <v>11</v>
      </c>
      <c r="B62" s="1" t="s">
        <v>31</v>
      </c>
      <c r="C62" s="1" t="s">
        <v>32</v>
      </c>
      <c r="D62" s="1" t="s">
        <v>32</v>
      </c>
      <c r="E62" s="1" t="s">
        <v>38</v>
      </c>
      <c r="F62" s="3">
        <v>1000105522</v>
      </c>
      <c r="G62" s="4">
        <v>11793.560000000001</v>
      </c>
    </row>
    <row r="63" spans="1:7">
      <c r="A63" s="1" t="s">
        <v>11</v>
      </c>
      <c r="B63" s="1" t="s">
        <v>31</v>
      </c>
      <c r="C63" s="1" t="s">
        <v>32</v>
      </c>
      <c r="D63" s="1" t="s">
        <v>32</v>
      </c>
      <c r="E63" s="1" t="s">
        <v>39</v>
      </c>
      <c r="F63" s="3">
        <v>1009972770</v>
      </c>
      <c r="G63" s="4">
        <v>19114.190000000002</v>
      </c>
    </row>
    <row r="64" spans="1:7">
      <c r="A64" s="1" t="s">
        <v>11</v>
      </c>
      <c r="B64" s="1" t="s">
        <v>31</v>
      </c>
      <c r="C64" s="1" t="s">
        <v>32</v>
      </c>
      <c r="D64" s="1" t="s">
        <v>32</v>
      </c>
      <c r="E64" s="1" t="s">
        <v>40</v>
      </c>
      <c r="F64" s="3">
        <v>1000131908</v>
      </c>
      <c r="G64" s="4">
        <v>1124.6600000000001</v>
      </c>
    </row>
    <row r="65" spans="1:7">
      <c r="A65" s="1" t="s">
        <v>11</v>
      </c>
      <c r="B65" s="1" t="s">
        <v>31</v>
      </c>
      <c r="C65" s="1" t="s">
        <v>32</v>
      </c>
      <c r="D65" s="1" t="s">
        <v>32</v>
      </c>
      <c r="E65" s="1" t="s">
        <v>41</v>
      </c>
      <c r="F65" s="3">
        <v>1000015321</v>
      </c>
      <c r="G65" s="4">
        <v>23657.42</v>
      </c>
    </row>
    <row r="66" spans="1:7">
      <c r="A66" s="1" t="s">
        <v>11</v>
      </c>
      <c r="B66" s="1" t="s">
        <v>31</v>
      </c>
      <c r="C66" s="1" t="s">
        <v>32</v>
      </c>
      <c r="D66" s="1" t="s">
        <v>32</v>
      </c>
      <c r="E66" s="1" t="s">
        <v>42</v>
      </c>
      <c r="F66" s="3">
        <v>1000144941</v>
      </c>
      <c r="G66" s="4">
        <v>5413.42</v>
      </c>
    </row>
    <row r="67" spans="1:7">
      <c r="A67" s="1" t="s">
        <v>11</v>
      </c>
      <c r="B67" s="1" t="s">
        <v>31</v>
      </c>
      <c r="C67" s="1" t="s">
        <v>32</v>
      </c>
      <c r="D67" s="1" t="s">
        <v>32</v>
      </c>
      <c r="E67" s="1" t="s">
        <v>43</v>
      </c>
      <c r="F67" s="3">
        <v>1899800689</v>
      </c>
      <c r="G67" s="4">
        <v>4151.93</v>
      </c>
    </row>
    <row r="68" spans="1:7">
      <c r="A68" s="1" t="s">
        <v>11</v>
      </c>
      <c r="B68" s="1" t="s">
        <v>31</v>
      </c>
      <c r="C68" s="1" t="s">
        <v>32</v>
      </c>
      <c r="D68" s="1" t="s">
        <v>32</v>
      </c>
      <c r="E68" s="1" t="s">
        <v>44</v>
      </c>
      <c r="F68" s="3">
        <v>1000090178</v>
      </c>
      <c r="G68" s="4">
        <v>2068.48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Eugeniy Krasnoperov</dc:creator>
  <cp:lastModifiedBy>Eugeniy Krasnoperov</cp:lastModifiedBy>
  <dcterms:created xsi:type="dcterms:W3CDTF">2023-07-14T15:18:59Z</dcterms:created>
  <dcterms:modified xsi:type="dcterms:W3CDTF">2023-07-14T15:42:36Z</dcterms:modified>
</cp:coreProperties>
</file>