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r\Downloads\"/>
    </mc:Choice>
  </mc:AlternateContent>
  <xr:revisionPtr revIDLastSave="0" documentId="8_{AB8F3450-07D6-41A7-9B37-932C415A7749}" xr6:coauthVersionLast="47" xr6:coauthVersionMax="47" xr10:uidLastSave="{00000000-0000-0000-0000-000000000000}"/>
  <bookViews>
    <workbookView xWindow="1008" yWindow="-108" windowWidth="22140" windowHeight="13176" activeTab="2" xr2:uid="{00000000-000D-0000-FFFF-FFFF00000000}"/>
  </bookViews>
  <sheets>
    <sheet name="Расчет" sheetId="1" r:id="rId1"/>
    <sheet name="Построение" sheetId="2" r:id="rId2"/>
    <sheet name="Лист1" sheetId="3" r:id="rId3"/>
    <sheet name="для красоты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 a="1"/>
  <c r="C4" i="4" s="1"/>
  <c r="D4" i="4" s="1"/>
  <c r="E4" i="4" s="1"/>
  <c r="C5" i="4" a="1"/>
  <c r="C5" i="4" s="1"/>
  <c r="D5" i="4" s="1"/>
  <c r="E5" i="4" s="1"/>
  <c r="C6" i="4" a="1"/>
  <c r="C6" i="4" s="1"/>
  <c r="D6" i="4" s="1"/>
  <c r="E6" i="4" s="1"/>
  <c r="C7" i="4" a="1"/>
  <c r="C7" i="4" s="1"/>
  <c r="D7" i="4" s="1"/>
  <c r="E7" i="4" s="1"/>
  <c r="C8" i="4" a="1"/>
  <c r="C8" i="4" s="1"/>
  <c r="D8" i="4" s="1"/>
  <c r="E8" i="4" s="1"/>
  <c r="C9" i="4" a="1"/>
  <c r="C9" i="4" s="1"/>
  <c r="D9" i="4" s="1"/>
  <c r="E9" i="4" s="1"/>
  <c r="C10" i="4" a="1"/>
  <c r="C10" i="4" s="1"/>
  <c r="D10" i="4" s="1"/>
  <c r="E10" i="4" s="1"/>
  <c r="C11" i="4" a="1"/>
  <c r="C11" i="4" s="1"/>
  <c r="D11" i="4" s="1"/>
  <c r="E11" i="4" s="1"/>
  <c r="C12" i="4" a="1"/>
  <c r="C12" i="4" s="1"/>
  <c r="D12" i="4" s="1"/>
  <c r="E12" i="4" s="1"/>
  <c r="C13" i="4" a="1"/>
  <c r="C13" i="4" s="1"/>
  <c r="D13" i="4" s="1"/>
  <c r="E13" i="4" s="1"/>
  <c r="C14" i="4" a="1"/>
  <c r="C14" i="4" s="1"/>
  <c r="D14" i="4" s="1"/>
  <c r="E14" i="4" s="1"/>
  <c r="C15" i="4" a="1"/>
  <c r="C15" i="4" s="1"/>
  <c r="D15" i="4" s="1"/>
  <c r="E15" i="4" s="1"/>
  <c r="C16" i="4" a="1"/>
  <c r="C16" i="4"/>
  <c r="D16" i="4" s="1"/>
  <c r="E16" i="4" s="1"/>
  <c r="C17" i="4" a="1"/>
  <c r="C17" i="4" s="1"/>
  <c r="D17" i="4" s="1"/>
  <c r="E17" i="4" s="1"/>
  <c r="C18" i="4" a="1"/>
  <c r="C18" i="4" s="1"/>
  <c r="D18" i="4" s="1"/>
  <c r="E18" i="4" s="1"/>
  <c r="C19" i="4" a="1"/>
  <c r="C19" i="4" s="1"/>
  <c r="D19" i="4" s="1"/>
  <c r="E19" i="4" s="1"/>
  <c r="C20" i="4" a="1"/>
  <c r="C20" i="4" s="1"/>
  <c r="D20" i="4" s="1"/>
  <c r="E20" i="4" s="1"/>
  <c r="C21" i="4" a="1"/>
  <c r="C21" i="4" s="1"/>
  <c r="D21" i="4" s="1"/>
  <c r="E21" i="4" s="1"/>
  <c r="C3" i="4" a="1"/>
  <c r="C3" i="4" s="1"/>
  <c r="D3" i="4" s="1"/>
  <c r="E3" i="4" s="1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4" i="4"/>
  <c r="E4" i="2"/>
  <c r="D4" i="2"/>
  <c r="A3" i="2"/>
  <c r="C3" i="2"/>
  <c r="K3" i="2" s="1"/>
  <c r="AK4" i="2"/>
  <c r="AK5" i="2"/>
  <c r="AF4" i="2"/>
  <c r="AF5" i="2"/>
  <c r="AK3" i="2"/>
  <c r="AF3" i="2"/>
  <c r="B3" i="2"/>
  <c r="AI2" i="2"/>
  <c r="AI3" i="2" s="1"/>
  <c r="AI5" i="2" s="1"/>
  <c r="C15" i="1" l="1"/>
  <c r="G3" i="2"/>
  <c r="H3" i="2" s="1"/>
  <c r="A9" i="2"/>
  <c r="C7" i="2"/>
  <c r="D7" i="2" s="1"/>
  <c r="E3" i="2"/>
  <c r="D3" i="2"/>
  <c r="A10" i="2" l="1"/>
  <c r="C17" i="1"/>
  <c r="AD2" i="2" s="1"/>
  <c r="I3" i="2"/>
  <c r="A11" i="2"/>
  <c r="E7" i="2"/>
  <c r="A12" i="2" l="1"/>
  <c r="F7" i="2"/>
  <c r="G7" i="2" l="1"/>
  <c r="A13" i="2"/>
  <c r="A14" i="2" l="1"/>
  <c r="H7" i="2"/>
  <c r="I7" i="2" l="1"/>
  <c r="A15" i="2"/>
  <c r="A16" i="2" l="1"/>
  <c r="J7" i="2"/>
  <c r="K7" i="2" l="1"/>
  <c r="A17" i="2"/>
  <c r="L7" i="2" l="1"/>
  <c r="A18" i="2"/>
  <c r="M7" i="2" l="1"/>
  <c r="A19" i="2"/>
  <c r="N7" i="2" l="1"/>
  <c r="A20" i="2"/>
  <c r="A21" i="2" l="1"/>
  <c r="O7" i="2"/>
  <c r="P7" i="2" l="1"/>
  <c r="A22" i="2"/>
  <c r="Q7" i="2" l="1"/>
  <c r="A23" i="2"/>
  <c r="R7" i="2" l="1"/>
  <c r="A24" i="2"/>
  <c r="A25" i="2" l="1"/>
  <c r="S7" i="2"/>
  <c r="T7" i="2" l="1"/>
  <c r="A26" i="2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52" i="2" l="1"/>
  <c r="A53" i="2" l="1"/>
  <c r="A54" i="2" l="1"/>
  <c r="A55" i="2" l="1"/>
  <c r="A56" i="2" l="1"/>
  <c r="A57" i="2" l="1"/>
  <c r="A58" i="2" l="1"/>
  <c r="A59" i="2" l="1"/>
  <c r="A60" i="2" l="1"/>
  <c r="A61" i="2" l="1"/>
  <c r="A62" i="2" l="1"/>
  <c r="A63" i="2" l="1"/>
  <c r="A64" i="2" l="1"/>
  <c r="A65" i="2" l="1"/>
  <c r="A66" i="2" l="1"/>
  <c r="A67" i="2" l="1"/>
  <c r="A68" i="2" l="1"/>
  <c r="A69" i="2" l="1"/>
  <c r="A70" i="2" l="1"/>
  <c r="A71" i="2" l="1"/>
  <c r="A72" i="2" l="1"/>
  <c r="A73" i="2" l="1"/>
  <c r="A74" i="2" l="1"/>
  <c r="A75" i="2" l="1"/>
  <c r="A76" i="2" l="1"/>
  <c r="A77" i="2" l="1"/>
  <c r="A78" i="2" l="1"/>
  <c r="A79" i="2" l="1"/>
  <c r="A80" i="2" l="1"/>
  <c r="A81" i="2" l="1"/>
  <c r="A82" i="2" l="1"/>
  <c r="A83" i="2" l="1"/>
  <c r="A84" i="2" l="1"/>
  <c r="A85" i="2" l="1"/>
  <c r="A86" i="2" l="1"/>
  <c r="A87" i="2" l="1"/>
  <c r="A88" i="2" l="1"/>
  <c r="A89" i="2" l="1"/>
  <c r="A90" i="2" l="1"/>
  <c r="A91" i="2" l="1"/>
  <c r="A92" i="2" l="1"/>
  <c r="A93" i="2" l="1"/>
  <c r="A94" i="2" l="1"/>
  <c r="A95" i="2" l="1"/>
  <c r="A96" i="2" l="1"/>
  <c r="A97" i="2" l="1"/>
  <c r="A98" i="2" l="1"/>
  <c r="L3" i="2"/>
  <c r="M3" i="2" s="1"/>
  <c r="J3" i="2" l="1"/>
  <c r="N3" i="2" s="1"/>
  <c r="F82" i="2" s="1"/>
  <c r="C98" i="2"/>
  <c r="D9" i="2"/>
  <c r="C95" i="2"/>
  <c r="C52" i="2"/>
  <c r="B60" i="2"/>
  <c r="B10" i="2"/>
  <c r="D80" i="2"/>
  <c r="C97" i="2"/>
  <c r="C54" i="2"/>
  <c r="B62" i="2"/>
  <c r="C51" i="2"/>
  <c r="B59" i="2"/>
  <c r="B80" i="2"/>
  <c r="C12" i="2"/>
  <c r="F13" i="2"/>
  <c r="I13" i="2"/>
  <c r="J8" i="2"/>
  <c r="B61" i="2"/>
  <c r="C74" i="2"/>
  <c r="C71" i="2"/>
  <c r="B79" i="2"/>
  <c r="C92" i="2"/>
  <c r="C11" i="2"/>
  <c r="D13" i="2"/>
  <c r="D14" i="2"/>
  <c r="E82" i="2"/>
  <c r="B81" i="2"/>
  <c r="C94" i="2"/>
  <c r="C9" i="2"/>
  <c r="C91" i="2"/>
  <c r="C48" i="2"/>
  <c r="B56" i="2"/>
  <c r="E8" i="2"/>
  <c r="B14" i="2"/>
  <c r="I12" i="2"/>
  <c r="K14" i="2"/>
  <c r="C50" i="2"/>
  <c r="B58" i="2"/>
  <c r="D98" i="2"/>
  <c r="B55" i="2"/>
  <c r="B76" i="2"/>
  <c r="B12" i="2"/>
  <c r="G10" i="2"/>
  <c r="F74" i="2"/>
  <c r="C49" i="2"/>
  <c r="B57" i="2"/>
  <c r="C70" i="2"/>
  <c r="C67" i="2"/>
  <c r="B75" i="2"/>
  <c r="C88" i="2"/>
  <c r="B96" i="2"/>
  <c r="H8" i="2"/>
  <c r="H15" i="2"/>
  <c r="J15" i="2"/>
  <c r="C90" i="2"/>
  <c r="B98" i="2"/>
  <c r="C87" i="2"/>
  <c r="B95" i="2"/>
  <c r="B52" i="2"/>
  <c r="E10" i="2"/>
  <c r="G9" i="2"/>
  <c r="D68" i="2"/>
  <c r="C89" i="2"/>
  <c r="B97" i="2"/>
  <c r="B54" i="2"/>
  <c r="D92" i="2"/>
  <c r="B51" i="2"/>
  <c r="C64" i="2"/>
  <c r="F9" i="2"/>
  <c r="G14" i="2"/>
  <c r="G15" i="2"/>
  <c r="J12" i="2"/>
  <c r="B53" i="2"/>
  <c r="C66" i="2"/>
  <c r="B74" i="2"/>
  <c r="B71" i="2"/>
  <c r="C84" i="2"/>
  <c r="B92" i="2"/>
  <c r="F12" i="2"/>
  <c r="H10" i="2"/>
  <c r="E66" i="2"/>
  <c r="C65" i="2"/>
  <c r="C86" i="2"/>
  <c r="B94" i="2"/>
  <c r="C83" i="2"/>
  <c r="B91" i="2"/>
  <c r="B48" i="2"/>
  <c r="B11" i="2"/>
  <c r="G11" i="2"/>
  <c r="I16" i="2"/>
  <c r="B16" i="2"/>
  <c r="B93" i="2"/>
  <c r="B50" i="2"/>
  <c r="E9" i="2"/>
  <c r="B47" i="2"/>
  <c r="C60" i="2"/>
  <c r="F11" i="2"/>
  <c r="C13" i="2"/>
  <c r="G91" i="2"/>
  <c r="D88" i="2"/>
  <c r="B49" i="2"/>
  <c r="C62" i="2"/>
  <c r="B70" i="2"/>
  <c r="B67" i="2"/>
  <c r="C80" i="2"/>
  <c r="B88" i="2"/>
  <c r="D12" i="2"/>
  <c r="H12" i="2"/>
  <c r="I9" i="2"/>
  <c r="E16" i="2"/>
  <c r="C82" i="2"/>
  <c r="B90" i="2"/>
  <c r="C79" i="2"/>
  <c r="B87" i="2"/>
  <c r="B44" i="2"/>
  <c r="B8" i="2"/>
  <c r="G13" i="2"/>
  <c r="E98" i="2"/>
  <c r="C81" i="2"/>
  <c r="B89" i="2"/>
  <c r="B46" i="2"/>
  <c r="E11" i="2"/>
  <c r="B43" i="2"/>
  <c r="C56" i="2"/>
  <c r="E12" i="2"/>
  <c r="B13" i="2"/>
  <c r="D15" i="2"/>
  <c r="J16" i="2"/>
  <c r="B45" i="2"/>
  <c r="C58" i="2"/>
  <c r="B66" i="2"/>
  <c r="B63" i="2"/>
  <c r="C76" i="2"/>
  <c r="B84" i="2"/>
  <c r="F10" i="2"/>
  <c r="H14" i="2"/>
  <c r="F90" i="2"/>
  <c r="C57" i="2"/>
  <c r="C78" i="2"/>
  <c r="B86" i="2"/>
  <c r="C75" i="2"/>
  <c r="B83" i="2"/>
  <c r="C96" i="2"/>
  <c r="D11" i="2"/>
  <c r="E13" i="2"/>
  <c r="C15" i="2"/>
  <c r="D17" i="2"/>
  <c r="F16" i="2"/>
  <c r="K9" i="2"/>
  <c r="L17" i="2"/>
  <c r="M8" i="2"/>
  <c r="J19" i="2"/>
  <c r="E20" i="2"/>
  <c r="O11" i="2"/>
  <c r="D21" i="2"/>
  <c r="I22" i="2"/>
  <c r="L22" i="2"/>
  <c r="M23" i="2"/>
  <c r="N23" i="2"/>
  <c r="R12" i="2"/>
  <c r="R13" i="2"/>
  <c r="J25" i="2"/>
  <c r="G25" i="2"/>
  <c r="C26" i="2"/>
  <c r="T11" i="2"/>
  <c r="O27" i="2"/>
  <c r="I28" i="2"/>
  <c r="F15" i="2"/>
  <c r="J9" i="2"/>
  <c r="K15" i="2"/>
  <c r="G18" i="2"/>
  <c r="M14" i="2"/>
  <c r="C19" i="2"/>
  <c r="N10" i="2"/>
  <c r="O17" i="2"/>
  <c r="O12" i="2"/>
  <c r="D22" i="2"/>
  <c r="F22" i="2"/>
  <c r="G23" i="2"/>
  <c r="H23" i="2"/>
  <c r="R18" i="2"/>
  <c r="R19" i="2"/>
  <c r="C25" i="2"/>
  <c r="S8" i="2"/>
  <c r="T10" i="2"/>
  <c r="T17" i="2"/>
  <c r="I27" i="2"/>
  <c r="D28" i="2"/>
  <c r="L28" i="2"/>
  <c r="F29" i="2"/>
  <c r="K10" i="2"/>
  <c r="L16" i="2"/>
  <c r="C18" i="2"/>
  <c r="M19" i="2"/>
  <c r="J20" i="2"/>
  <c r="N17" i="2"/>
  <c r="J21" i="2"/>
  <c r="P20" i="2"/>
  <c r="P17" i="2"/>
  <c r="Q16" i="2"/>
  <c r="Q15" i="2"/>
  <c r="J24" i="2"/>
  <c r="I24" i="2"/>
  <c r="S19" i="2"/>
  <c r="S22" i="2"/>
  <c r="T24" i="2"/>
  <c r="P26" i="2"/>
  <c r="K26" i="2"/>
  <c r="C27" i="2"/>
  <c r="E15" i="2"/>
  <c r="J14" i="2"/>
  <c r="K16" i="2"/>
  <c r="F17" i="2"/>
  <c r="L11" i="2"/>
  <c r="G19" i="2"/>
  <c r="C20" i="2"/>
  <c r="K20" i="2"/>
  <c r="C21" i="2"/>
  <c r="I21" i="2"/>
  <c r="O22" i="2"/>
  <c r="Q22" i="2"/>
  <c r="Q21" i="2"/>
  <c r="C24" i="2"/>
  <c r="D24" i="2"/>
  <c r="S25" i="2"/>
  <c r="P25" i="2"/>
  <c r="M25" i="2"/>
  <c r="J26" i="2"/>
  <c r="E26" i="2"/>
  <c r="P27" i="2"/>
  <c r="O28" i="2"/>
  <c r="I29" i="2"/>
  <c r="G30" i="2"/>
  <c r="H17" i="2"/>
  <c r="L9" i="2"/>
  <c r="I19" i="2"/>
  <c r="F20" i="2"/>
  <c r="N21" i="2"/>
  <c r="F21" i="2"/>
  <c r="K21" i="2"/>
  <c r="P21" i="2"/>
  <c r="Q20" i="2"/>
  <c r="Q19" i="2"/>
  <c r="F24" i="2"/>
  <c r="E24" i="2"/>
  <c r="S23" i="2"/>
  <c r="Q25" i="2"/>
  <c r="O25" i="2"/>
  <c r="L26" i="2"/>
  <c r="G26" i="2"/>
  <c r="T27" i="2"/>
  <c r="F14" i="2"/>
  <c r="I8" i="2"/>
  <c r="H16" i="2"/>
  <c r="B17" i="2"/>
  <c r="L15" i="2"/>
  <c r="D19" i="2"/>
  <c r="M20" i="2"/>
  <c r="G20" i="2"/>
  <c r="O9" i="2"/>
  <c r="E21" i="2"/>
  <c r="K22" i="2"/>
  <c r="N22" i="2"/>
  <c r="O23" i="2"/>
  <c r="Q24" i="2"/>
  <c r="R10" i="2"/>
  <c r="R11" i="2"/>
  <c r="L25" i="2"/>
  <c r="I25" i="2"/>
  <c r="F26" i="2"/>
  <c r="T9" i="2"/>
  <c r="Q27" i="2"/>
  <c r="K28" i="2"/>
  <c r="E29" i="2"/>
  <c r="N29" i="2"/>
  <c r="G17" i="2"/>
  <c r="L8" i="2"/>
  <c r="L19" i="2"/>
  <c r="M11" i="2"/>
  <c r="N16" i="2"/>
  <c r="N9" i="2"/>
  <c r="O18" i="2"/>
  <c r="P12" i="2"/>
  <c r="P9" i="2"/>
  <c r="Q8" i="2"/>
  <c r="B23" i="2"/>
  <c r="R24" i="2"/>
  <c r="R25" i="2"/>
  <c r="S11" i="2"/>
  <c r="S14" i="2"/>
  <c r="T16" i="2"/>
  <c r="T23" i="2"/>
  <c r="D27" i="2"/>
  <c r="L27" i="2"/>
  <c r="I11" i="2"/>
  <c r="D16" i="2"/>
  <c r="K8" i="2"/>
  <c r="L14" i="2"/>
  <c r="F18" i="2"/>
  <c r="M17" i="2"/>
  <c r="L20" i="2"/>
  <c r="N15" i="2"/>
  <c r="L21" i="2"/>
  <c r="P18" i="2"/>
  <c r="P15" i="2"/>
  <c r="Q14" i="2"/>
  <c r="Q13" i="2"/>
  <c r="L24" i="2"/>
  <c r="K24" i="2"/>
  <c r="S17" i="2"/>
  <c r="S20" i="2"/>
  <c r="T22" i="2"/>
  <c r="R26" i="2"/>
  <c r="M26" i="2"/>
  <c r="F27" i="2"/>
  <c r="T28" i="2"/>
  <c r="J29" i="2"/>
  <c r="H18" i="2"/>
  <c r="N20" i="2"/>
  <c r="M21" i="2"/>
  <c r="P13" i="2"/>
  <c r="Q11" i="2"/>
  <c r="M24" i="2"/>
  <c r="S18" i="2"/>
  <c r="S26" i="2"/>
  <c r="H27" i="2"/>
  <c r="J10" i="2"/>
  <c r="L18" i="2"/>
  <c r="K19" i="2"/>
  <c r="N19" i="2"/>
  <c r="P22" i="2"/>
  <c r="Q18" i="2"/>
  <c r="H24" i="2"/>
  <c r="S21" i="2"/>
  <c r="T26" i="2"/>
  <c r="I26" i="2"/>
  <c r="S28" i="2"/>
  <c r="J11" i="2"/>
  <c r="I18" i="2"/>
  <c r="F19" i="2"/>
  <c r="O15" i="2"/>
  <c r="E22" i="2"/>
  <c r="I23" i="2"/>
  <c r="R16" i="2"/>
  <c r="F25" i="2"/>
  <c r="T8" i="2"/>
  <c r="K27" i="2"/>
  <c r="B15" i="2"/>
  <c r="I17" i="2"/>
  <c r="M18" i="2"/>
  <c r="N14" i="2"/>
  <c r="O16" i="2"/>
  <c r="B22" i="2"/>
  <c r="C23" i="2"/>
  <c r="R23" i="2"/>
  <c r="S12" i="2"/>
  <c r="T21" i="2"/>
  <c r="N27" i="2"/>
  <c r="B29" i="2"/>
  <c r="E18" i="2"/>
  <c r="B19" i="2"/>
  <c r="O19" i="2"/>
  <c r="P8" i="2"/>
  <c r="E23" i="2"/>
  <c r="R20" i="2"/>
  <c r="B25" i="2"/>
  <c r="T12" i="2"/>
  <c r="G27" i="2"/>
  <c r="I10" i="2"/>
  <c r="E17" i="2"/>
  <c r="J18" i="2"/>
  <c r="N18" i="2"/>
  <c r="O20" i="2"/>
  <c r="P11" i="2"/>
  <c r="Q9" i="2"/>
  <c r="O24" i="2"/>
  <c r="S16" i="2"/>
  <c r="T25" i="2"/>
  <c r="J27" i="2"/>
  <c r="P29" i="2"/>
  <c r="C17" i="2"/>
  <c r="E19" i="2"/>
  <c r="I20" i="2"/>
  <c r="G21" i="2"/>
  <c r="P23" i="2"/>
  <c r="B24" i="2"/>
  <c r="R9" i="2"/>
  <c r="K25" i="2"/>
  <c r="D26" i="2"/>
  <c r="M28" i="2"/>
  <c r="C16" i="2"/>
  <c r="K18" i="2"/>
  <c r="H19" i="2"/>
  <c r="O13" i="2"/>
  <c r="G22" i="2"/>
  <c r="K23" i="2"/>
  <c r="R14" i="2"/>
  <c r="H25" i="2"/>
  <c r="B26" i="2"/>
  <c r="M27" i="2"/>
  <c r="R28" i="2"/>
  <c r="R30" i="2"/>
  <c r="J31" i="2"/>
  <c r="C32" i="2"/>
  <c r="R33" i="2"/>
  <c r="M34" i="2"/>
  <c r="G35" i="2"/>
  <c r="B36" i="2"/>
  <c r="N36" i="2"/>
  <c r="H37" i="2"/>
  <c r="T38" i="2"/>
  <c r="O39" i="2"/>
  <c r="I40" i="2"/>
  <c r="C41" i="2"/>
  <c r="P41" i="2"/>
  <c r="J42" i="2"/>
  <c r="E43" i="2"/>
  <c r="S44" i="2"/>
  <c r="R45" i="2"/>
  <c r="N46" i="2"/>
  <c r="J28" i="2"/>
  <c r="C29" i="2"/>
  <c r="P30" i="2"/>
  <c r="O31" i="2"/>
  <c r="I32" i="2"/>
  <c r="D33" i="2"/>
  <c r="N33" i="2"/>
  <c r="J34" i="2"/>
  <c r="H35" i="2"/>
  <c r="O36" i="2"/>
  <c r="I37" i="2"/>
  <c r="C38" i="2"/>
  <c r="P38" i="2"/>
  <c r="J39" i="2"/>
  <c r="D40" i="2"/>
  <c r="Q41" i="2"/>
  <c r="K42" i="2"/>
  <c r="H43" i="2"/>
  <c r="D44" i="2"/>
  <c r="O44" i="2"/>
  <c r="K45" i="2"/>
  <c r="K46" i="2"/>
  <c r="G47" i="2"/>
  <c r="S30" i="2"/>
  <c r="M31" i="2"/>
  <c r="G32" i="2"/>
  <c r="R32" i="2"/>
  <c r="L33" i="2"/>
  <c r="H34" i="2"/>
  <c r="F35" i="2"/>
  <c r="M36" i="2"/>
  <c r="G37" i="2"/>
  <c r="B38" i="2"/>
  <c r="N38" i="2"/>
  <c r="H39" i="2"/>
  <c r="T40" i="2"/>
  <c r="O41" i="2"/>
  <c r="I42" i="2"/>
  <c r="F43" i="2"/>
  <c r="Q43" i="2"/>
  <c r="M44" i="2"/>
  <c r="I45" i="2"/>
  <c r="E46" i="2"/>
  <c r="G29" i="2"/>
  <c r="R29" i="2"/>
  <c r="J30" i="2"/>
  <c r="C31" i="2"/>
  <c r="P32" i="2"/>
  <c r="O33" i="2"/>
  <c r="G34" i="2"/>
  <c r="B35" i="2"/>
  <c r="T35" i="2"/>
  <c r="H36" i="2"/>
  <c r="T37" i="2"/>
  <c r="O38" i="2"/>
  <c r="I39" i="2"/>
  <c r="C40" i="2"/>
  <c r="P40" i="2"/>
  <c r="J41" i="2"/>
  <c r="D42" i="2"/>
  <c r="T43" i="2"/>
  <c r="P44" i="2"/>
  <c r="L45" i="2"/>
  <c r="H46" i="2"/>
  <c r="H47" i="2"/>
  <c r="I48" i="2"/>
  <c r="G49" i="2"/>
  <c r="L12" i="2"/>
  <c r="M15" i="2"/>
  <c r="N13" i="2"/>
  <c r="P16" i="2"/>
  <c r="Q12" i="2"/>
  <c r="N24" i="2"/>
  <c r="S15" i="2"/>
  <c r="T20" i="2"/>
  <c r="O26" i="2"/>
  <c r="I15" i="2"/>
  <c r="K12" i="2"/>
  <c r="B18" i="2"/>
  <c r="H20" i="2"/>
  <c r="H21" i="2"/>
  <c r="P19" i="2"/>
  <c r="Q17" i="2"/>
  <c r="G24" i="2"/>
  <c r="S24" i="2"/>
  <c r="N26" i="2"/>
  <c r="B27" i="2"/>
  <c r="M29" i="2"/>
  <c r="K13" i="2"/>
  <c r="M12" i="2"/>
  <c r="N8" i="2"/>
  <c r="O10" i="2"/>
  <c r="H22" i="2"/>
  <c r="J23" i="2"/>
  <c r="R17" i="2"/>
  <c r="D25" i="2"/>
  <c r="T15" i="2"/>
  <c r="E28" i="2"/>
  <c r="J13" i="2"/>
  <c r="D18" i="2"/>
  <c r="M9" i="2"/>
  <c r="O21" i="2"/>
  <c r="P10" i="2"/>
  <c r="R22" i="2"/>
  <c r="T14" i="2"/>
  <c r="H28" i="2"/>
  <c r="M16" i="2"/>
  <c r="O14" i="2"/>
  <c r="F23" i="2"/>
  <c r="S10" i="2"/>
  <c r="R27" i="2"/>
  <c r="L10" i="2"/>
  <c r="N11" i="2"/>
  <c r="Q10" i="2"/>
  <c r="S13" i="2"/>
  <c r="Q26" i="2"/>
  <c r="J17" i="2"/>
  <c r="B20" i="2"/>
  <c r="M22" i="2"/>
  <c r="R8" i="2"/>
  <c r="H26" i="2"/>
  <c r="I14" i="2"/>
  <c r="M10" i="2"/>
  <c r="O8" i="2"/>
  <c r="L23" i="2"/>
  <c r="E25" i="2"/>
  <c r="G28" i="2"/>
  <c r="Q31" i="2"/>
  <c r="E33" i="2"/>
  <c r="L34" i="2"/>
  <c r="Q36" i="2"/>
  <c r="E38" i="2"/>
  <c r="L39" i="2"/>
  <c r="S41" i="2"/>
  <c r="J43" i="2"/>
  <c r="Q44" i="2"/>
  <c r="Q28" i="2"/>
  <c r="E30" i="2"/>
  <c r="H31" i="2"/>
  <c r="S33" i="2"/>
  <c r="E35" i="2"/>
  <c r="L36" i="2"/>
  <c r="S38" i="2"/>
  <c r="G40" i="2"/>
  <c r="N41" i="2"/>
  <c r="C43" i="2"/>
  <c r="P45" i="2"/>
  <c r="L47" i="2"/>
  <c r="L30" i="2"/>
  <c r="T32" i="2"/>
  <c r="I34" i="2"/>
  <c r="M35" i="2"/>
  <c r="D37" i="2"/>
  <c r="K39" i="2"/>
  <c r="R40" i="2"/>
  <c r="F42" i="2"/>
  <c r="R44" i="2"/>
  <c r="J46" i="2"/>
  <c r="T29" i="2"/>
  <c r="K31" i="2"/>
  <c r="N32" i="2"/>
  <c r="F34" i="2"/>
  <c r="K36" i="2"/>
  <c r="R37" i="2"/>
  <c r="F39" i="2"/>
  <c r="M41" i="2"/>
  <c r="D43" i="2"/>
  <c r="K44" i="2"/>
  <c r="G46" i="2"/>
  <c r="F48" i="2"/>
  <c r="O30" i="2"/>
  <c r="I31" i="2"/>
  <c r="D32" i="2"/>
  <c r="L32" i="2"/>
  <c r="H33" i="2"/>
  <c r="C34" i="2"/>
  <c r="S35" i="2"/>
  <c r="I36" i="2"/>
  <c r="C37" i="2"/>
  <c r="P37" i="2"/>
  <c r="J38" i="2"/>
  <c r="D39" i="2"/>
  <c r="Q40" i="2"/>
  <c r="K41" i="2"/>
  <c r="E42" i="2"/>
  <c r="R42" i="2"/>
  <c r="M43" i="2"/>
  <c r="I44" i="2"/>
  <c r="E45" i="2"/>
  <c r="S46" i="2"/>
  <c r="D29" i="2"/>
  <c r="L29" i="2"/>
  <c r="F30" i="2"/>
  <c r="T31" i="2"/>
  <c r="Q32" i="2"/>
  <c r="K33" i="2"/>
  <c r="D34" i="2"/>
  <c r="R34" i="2"/>
  <c r="P35" i="2"/>
  <c r="D36" i="2"/>
  <c r="Q37" i="2"/>
  <c r="K38" i="2"/>
  <c r="E39" i="2"/>
  <c r="R39" i="2"/>
  <c r="L40" i="2"/>
  <c r="F41" i="2"/>
  <c r="S42" i="2"/>
  <c r="P43" i="2"/>
  <c r="L44" i="2"/>
  <c r="H45" i="2"/>
  <c r="D46" i="2"/>
  <c r="D47" i="2"/>
  <c r="O47" i="2"/>
  <c r="C30" i="2"/>
  <c r="P31" i="2"/>
  <c r="O32" i="2"/>
  <c r="I33" i="2"/>
  <c r="B34" i="2"/>
  <c r="P34" i="2"/>
  <c r="N35" i="2"/>
  <c r="T36" i="2"/>
  <c r="O37" i="2"/>
  <c r="I38" i="2"/>
  <c r="C39" i="2"/>
  <c r="P39" i="2"/>
  <c r="J40" i="2"/>
  <c r="D41" i="2"/>
  <c r="Q42" i="2"/>
  <c r="N43" i="2"/>
  <c r="J44" i="2"/>
  <c r="F45" i="2"/>
  <c r="Q45" i="2"/>
  <c r="P28" i="2"/>
  <c r="O29" i="2"/>
  <c r="I30" i="2"/>
  <c r="D31" i="2"/>
  <c r="L31" i="2"/>
  <c r="F32" i="2"/>
  <c r="B33" i="2"/>
  <c r="O34" i="2"/>
  <c r="I35" i="2"/>
  <c r="C36" i="2"/>
  <c r="P36" i="2"/>
  <c r="J37" i="2"/>
  <c r="D38" i="2"/>
  <c r="Q39" i="2"/>
  <c r="K40" i="2"/>
  <c r="E41" i="2"/>
  <c r="R41" i="2"/>
  <c r="L42" i="2"/>
  <c r="G43" i="2"/>
  <c r="C44" i="2"/>
  <c r="T45" i="2"/>
  <c r="P46" i="2"/>
  <c r="P47" i="2"/>
  <c r="N48" i="2"/>
  <c r="E50" i="2"/>
  <c r="T50" i="2"/>
  <c r="P51" i="2"/>
  <c r="L52" i="2"/>
  <c r="M53" i="2"/>
  <c r="M54" i="2"/>
  <c r="M55" i="2"/>
  <c r="M56" i="2"/>
  <c r="M57" i="2"/>
  <c r="M58" i="2"/>
  <c r="N59" i="2"/>
  <c r="R60" i="2"/>
  <c r="G62" i="2"/>
  <c r="I63" i="2"/>
  <c r="K64" i="2"/>
  <c r="M65" i="2"/>
  <c r="K66" i="2"/>
  <c r="T67" i="2"/>
  <c r="G68" i="2"/>
  <c r="K69" i="2"/>
  <c r="S70" i="2"/>
  <c r="H72" i="2"/>
  <c r="M73" i="2"/>
  <c r="S74" i="2"/>
  <c r="H75" i="2"/>
  <c r="N76" i="2"/>
  <c r="K78" i="2"/>
  <c r="Q79" i="2"/>
  <c r="T80" i="2"/>
  <c r="L81" i="2"/>
  <c r="L83" i="2"/>
  <c r="T84" i="2"/>
  <c r="M85" i="2"/>
  <c r="L87" i="2"/>
  <c r="T88" i="2"/>
  <c r="M89" i="2"/>
  <c r="M91" i="2"/>
  <c r="J92" i="2"/>
  <c r="K94" i="2"/>
  <c r="I46" i="2"/>
  <c r="E47" i="2"/>
  <c r="D48" i="2"/>
  <c r="R49" i="2"/>
  <c r="S50" i="2"/>
  <c r="Q51" i="2"/>
  <c r="O52" i="2"/>
  <c r="N53" i="2"/>
  <c r="N54" i="2"/>
  <c r="N55" i="2"/>
  <c r="N56" i="2"/>
  <c r="N57" i="2"/>
  <c r="N58" i="2"/>
  <c r="O59" i="2"/>
  <c r="Q60" i="2"/>
  <c r="S61" i="2"/>
  <c r="P62" i="2"/>
  <c r="T63" i="2"/>
  <c r="F64" i="2"/>
  <c r="H65" i="2"/>
  <c r="N66" i="2"/>
  <c r="Q67" i="2"/>
  <c r="J69" i="2"/>
  <c r="N70" i="2"/>
  <c r="R71" i="2"/>
  <c r="Q72" i="2"/>
  <c r="J73" i="2"/>
  <c r="R74" i="2"/>
  <c r="M76" i="2"/>
  <c r="S77" i="2"/>
  <c r="H78" i="2"/>
  <c r="N79" i="2"/>
  <c r="K81" i="2"/>
  <c r="R82" i="2"/>
  <c r="K83" i="2"/>
  <c r="J85" i="2"/>
  <c r="R86" i="2"/>
  <c r="K87" i="2"/>
  <c r="J89" i="2"/>
  <c r="R90" i="2"/>
  <c r="N91" i="2"/>
  <c r="O93" i="2"/>
  <c r="L95" i="2"/>
  <c r="M97" i="2"/>
  <c r="S98" i="2"/>
  <c r="J48" i="2"/>
  <c r="H49" i="2"/>
  <c r="F50" i="2"/>
  <c r="D51" i="2"/>
  <c r="R52" i="2"/>
  <c r="T53" i="2"/>
  <c r="T54" i="2"/>
  <c r="T55" i="2"/>
  <c r="T56" i="2"/>
  <c r="T57" i="2"/>
  <c r="T58" i="2"/>
  <c r="P59" i="2"/>
  <c r="T60" i="2"/>
  <c r="F61" i="2"/>
  <c r="H62" i="2"/>
  <c r="J63" i="2"/>
  <c r="L64" i="2"/>
  <c r="N65" i="2"/>
  <c r="H67" i="2"/>
  <c r="L68" i="2"/>
  <c r="P69" i="2"/>
  <c r="G70" i="2"/>
  <c r="G71" i="2"/>
  <c r="K72" i="2"/>
  <c r="R73" i="2"/>
  <c r="M75" i="2"/>
  <c r="S76" i="2"/>
  <c r="H77" i="2"/>
  <c r="N78" i="2"/>
  <c r="K80" i="2"/>
  <c r="Q81" i="2"/>
  <c r="I82" i="2"/>
  <c r="Q83" i="2"/>
  <c r="P85" i="2"/>
  <c r="I86" i="2"/>
  <c r="Q87" i="2"/>
  <c r="P89" i="2"/>
  <c r="I90" i="2"/>
  <c r="K92" i="2"/>
  <c r="R93" i="2"/>
  <c r="T94" i="2"/>
  <c r="N47" i="2"/>
  <c r="K48" i="2"/>
  <c r="I49" i="2"/>
  <c r="G50" i="2"/>
  <c r="E51" i="2"/>
  <c r="T51" i="2"/>
  <c r="N52" i="2"/>
  <c r="O53" i="2"/>
  <c r="O54" i="2"/>
  <c r="O55" i="2"/>
  <c r="O56" i="2"/>
  <c r="O57" i="2"/>
  <c r="O58" i="2"/>
  <c r="R59" i="2"/>
  <c r="G61" i="2"/>
  <c r="I62" i="2"/>
  <c r="K63" i="2"/>
  <c r="M64" i="2"/>
  <c r="O65" i="2"/>
  <c r="M66" i="2"/>
  <c r="O67" i="2"/>
  <c r="I68" i="2"/>
  <c r="M69" i="2"/>
  <c r="T70" i="2"/>
  <c r="O73" i="2"/>
  <c r="J75" i="2"/>
  <c r="M78" i="2"/>
  <c r="H80" i="2"/>
  <c r="N83" i="2"/>
  <c r="O85" i="2"/>
  <c r="S88" i="2"/>
  <c r="O91" i="2"/>
  <c r="K95" i="2"/>
  <c r="J98" i="2"/>
  <c r="P94" i="2"/>
  <c r="R96" i="2"/>
  <c r="R97" i="2"/>
  <c r="M71" i="2"/>
  <c r="M74" i="2"/>
  <c r="H76" i="2"/>
  <c r="K79" i="2"/>
  <c r="T81" i="2"/>
  <c r="N84" i="2"/>
  <c r="O86" i="2"/>
  <c r="Q48" i="2"/>
  <c r="L49" i="2"/>
  <c r="J50" i="2"/>
  <c r="H51" i="2"/>
  <c r="D52" i="2"/>
  <c r="E53" i="2"/>
  <c r="E54" i="2"/>
  <c r="E55" i="2"/>
  <c r="E56" i="2"/>
  <c r="E57" i="2"/>
  <c r="E58" i="2"/>
  <c r="F59" i="2"/>
  <c r="H60" i="2"/>
  <c r="J61" i="2"/>
  <c r="L62" i="2"/>
  <c r="N63" i="2"/>
  <c r="R64" i="2"/>
  <c r="L66" i="2"/>
  <c r="L67" i="2"/>
  <c r="D23" i="2"/>
  <c r="S9" i="2"/>
  <c r="E27" i="2"/>
  <c r="K17" i="2"/>
  <c r="N12" i="2"/>
  <c r="C22" i="2"/>
  <c r="R21" i="2"/>
  <c r="T19" i="2"/>
  <c r="G16" i="2"/>
  <c r="M13" i="2"/>
  <c r="P14" i="2"/>
  <c r="P24" i="2"/>
  <c r="T18" i="2"/>
  <c r="C28" i="2"/>
  <c r="L13" i="2"/>
  <c r="B21" i="2"/>
  <c r="Q23" i="2"/>
  <c r="N25" i="2"/>
  <c r="S27" i="2"/>
  <c r="K11" i="2"/>
  <c r="D20" i="2"/>
  <c r="J22" i="2"/>
  <c r="R15" i="2"/>
  <c r="T13" i="2"/>
  <c r="T30" i="2"/>
  <c r="K32" i="2"/>
  <c r="P33" i="2"/>
  <c r="J35" i="2"/>
  <c r="K37" i="2"/>
  <c r="R38" i="2"/>
  <c r="F40" i="2"/>
  <c r="M42" i="2"/>
  <c r="F44" i="2"/>
  <c r="M45" i="2"/>
  <c r="K29" i="2"/>
  <c r="N30" i="2"/>
  <c r="B32" i="2"/>
  <c r="K34" i="2"/>
  <c r="Q35" i="2"/>
  <c r="F37" i="2"/>
  <c r="M39" i="2"/>
  <c r="B41" i="2"/>
  <c r="H42" i="2"/>
  <c r="T44" i="2"/>
  <c r="L46" i="2"/>
  <c r="D30" i="2"/>
  <c r="F31" i="2"/>
  <c r="Q33" i="2"/>
  <c r="C35" i="2"/>
  <c r="J36" i="2"/>
  <c r="Q38" i="2"/>
  <c r="E40" i="2"/>
  <c r="L41" i="2"/>
  <c r="S43" i="2"/>
  <c r="N45" i="2"/>
  <c r="F28" i="2"/>
  <c r="Q30" i="2"/>
  <c r="E32" i="2"/>
  <c r="J33" i="2"/>
  <c r="D35" i="2"/>
  <c r="E37" i="2"/>
  <c r="L38" i="2"/>
  <c r="S40" i="2"/>
  <c r="G42" i="2"/>
  <c r="O43" i="2"/>
  <c r="G45" i="2"/>
  <c r="C47" i="2"/>
  <c r="Q29" i="2"/>
  <c r="H30" i="2"/>
  <c r="B31" i="2"/>
  <c r="S32" i="2"/>
  <c r="M33" i="2"/>
  <c r="E34" i="2"/>
  <c r="T34" i="2"/>
  <c r="R35" i="2"/>
  <c r="F36" i="2"/>
  <c r="S37" i="2"/>
  <c r="M38" i="2"/>
  <c r="G39" i="2"/>
  <c r="B40" i="2"/>
  <c r="N40" i="2"/>
  <c r="H41" i="2"/>
  <c r="T42" i="2"/>
  <c r="R43" i="2"/>
  <c r="N44" i="2"/>
  <c r="J45" i="2"/>
  <c r="F46" i="2"/>
  <c r="B28" i="2"/>
  <c r="S29" i="2"/>
  <c r="M30" i="2"/>
  <c r="G31" i="2"/>
  <c r="R31" i="2"/>
  <c r="J32" i="2"/>
  <c r="F33" i="2"/>
  <c r="S34" i="2"/>
  <c r="O35" i="2"/>
  <c r="G36" i="2"/>
  <c r="B37" i="2"/>
  <c r="N37" i="2"/>
  <c r="H38" i="2"/>
  <c r="T39" i="2"/>
  <c r="O40" i="2"/>
  <c r="I41" i="2"/>
  <c r="C42" i="2"/>
  <c r="P42" i="2"/>
  <c r="K43" i="2"/>
  <c r="G44" i="2"/>
  <c r="C45" i="2"/>
  <c r="T46" i="2"/>
  <c r="T47" i="2"/>
  <c r="K30" i="2"/>
  <c r="E31" i="2"/>
  <c r="N31" i="2"/>
  <c r="H32" i="2"/>
  <c r="C33" i="2"/>
  <c r="Q34" i="2"/>
  <c r="K35" i="2"/>
  <c r="E36" i="2"/>
  <c r="R36" i="2"/>
  <c r="L37" i="2"/>
  <c r="F38" i="2"/>
  <c r="S39" i="2"/>
  <c r="M40" i="2"/>
  <c r="G41" i="2"/>
  <c r="B42" i="2"/>
  <c r="N42" i="2"/>
  <c r="I43" i="2"/>
  <c r="E44" i="2"/>
  <c r="S45" i="2"/>
  <c r="R46" i="2"/>
  <c r="N28" i="2"/>
  <c r="H29" i="2"/>
  <c r="B30" i="2"/>
  <c r="S31" i="2"/>
  <c r="M32" i="2"/>
  <c r="G33" i="2"/>
  <c r="T33" i="2"/>
  <c r="N34" i="2"/>
  <c r="L35" i="2"/>
  <c r="S36" i="2"/>
  <c r="M37" i="2"/>
  <c r="G38" i="2"/>
  <c r="B39" i="2"/>
  <c r="N39" i="2"/>
  <c r="H40" i="2"/>
  <c r="T41" i="2"/>
  <c r="O42" i="2"/>
  <c r="L43" i="2"/>
  <c r="H44" i="2"/>
  <c r="D45" i="2"/>
  <c r="O45" i="2"/>
  <c r="O46" i="2"/>
  <c r="K47" i="2"/>
  <c r="D49" i="2"/>
  <c r="R50" i="2"/>
  <c r="S51" i="2"/>
  <c r="Q52" i="2"/>
  <c r="P53" i="2"/>
  <c r="P54" i="2"/>
  <c r="P55" i="2"/>
  <c r="P56" i="2"/>
  <c r="P57" i="2"/>
  <c r="P58" i="2"/>
  <c r="Q59" i="2"/>
  <c r="S60" i="2"/>
  <c r="P61" i="2"/>
  <c r="T62" i="2"/>
  <c r="F63" i="2"/>
  <c r="H64" i="2"/>
  <c r="J65" i="2"/>
  <c r="P66" i="2"/>
  <c r="H68" i="2"/>
  <c r="L69" i="2"/>
  <c r="P70" i="2"/>
  <c r="T71" i="2"/>
  <c r="G72" i="2"/>
  <c r="L73" i="2"/>
  <c r="I75" i="2"/>
  <c r="O76" i="2"/>
  <c r="P77" i="2"/>
  <c r="J78" i="2"/>
  <c r="R79" i="2"/>
  <c r="M81" i="2"/>
  <c r="T82" i="2"/>
  <c r="M83" i="2"/>
  <c r="L85" i="2"/>
  <c r="T86" i="2"/>
  <c r="M87" i="2"/>
  <c r="L89" i="2"/>
  <c r="T90" i="2"/>
  <c r="P91" i="2"/>
  <c r="Q93" i="2"/>
  <c r="N94" i="2"/>
  <c r="J47" i="2"/>
  <c r="G48" i="2"/>
  <c r="E49" i="2"/>
  <c r="T49" i="2"/>
  <c r="P50" i="2"/>
  <c r="N51" i="2"/>
  <c r="J52" i="2"/>
  <c r="K53" i="2"/>
  <c r="K54" i="2"/>
  <c r="K55" i="2"/>
  <c r="K56" i="2"/>
  <c r="K57" i="2"/>
  <c r="K58" i="2"/>
  <c r="L59" i="2"/>
  <c r="N60" i="2"/>
  <c r="R61" i="2"/>
  <c r="G63" i="2"/>
  <c r="I64" i="2"/>
  <c r="K65" i="2"/>
  <c r="I66" i="2"/>
  <c r="R67" i="2"/>
  <c r="Q68" i="2"/>
  <c r="I69" i="2"/>
  <c r="Q70" i="2"/>
  <c r="Q71" i="2"/>
  <c r="K73" i="2"/>
  <c r="Q74" i="2"/>
  <c r="T75" i="2"/>
  <c r="L76" i="2"/>
  <c r="I78" i="2"/>
  <c r="O79" i="2"/>
  <c r="P80" i="2"/>
  <c r="J81" i="2"/>
  <c r="J83" i="2"/>
  <c r="R84" i="2"/>
  <c r="K85" i="2"/>
  <c r="J87" i="2"/>
  <c r="R88" i="2"/>
  <c r="K89" i="2"/>
  <c r="K91" i="2"/>
  <c r="R92" i="2"/>
  <c r="L94" i="2"/>
  <c r="S96" i="2"/>
  <c r="N97" i="2"/>
  <c r="M48" i="2"/>
  <c r="K49" i="2"/>
  <c r="I50" i="2"/>
  <c r="G51" i="2"/>
  <c r="E52" i="2"/>
  <c r="P52" i="2"/>
  <c r="Q53" i="2"/>
  <c r="Q54" i="2"/>
  <c r="S55" i="2"/>
  <c r="Q56" i="2"/>
  <c r="S57" i="2"/>
  <c r="Q58" i="2"/>
  <c r="G60" i="2"/>
  <c r="I61" i="2"/>
  <c r="K62" i="2"/>
  <c r="M63" i="2"/>
  <c r="O64" i="2"/>
  <c r="Q65" i="2"/>
  <c r="O66" i="2"/>
  <c r="S67" i="2"/>
  <c r="K68" i="2"/>
  <c r="O69" i="2"/>
  <c r="H71" i="2"/>
  <c r="L72" i="2"/>
  <c r="Q73" i="2"/>
  <c r="T74" i="2"/>
  <c r="L75" i="2"/>
  <c r="I77" i="2"/>
  <c r="O78" i="2"/>
  <c r="P79" i="2"/>
  <c r="J80" i="2"/>
  <c r="R81" i="2"/>
  <c r="P83" i="2"/>
  <c r="I84" i="2"/>
  <c r="Q85" i="2"/>
  <c r="P87" i="2"/>
  <c r="I88" i="2"/>
  <c r="Q89" i="2"/>
  <c r="Q91" i="2"/>
  <c r="N92" i="2"/>
  <c r="O94" i="2"/>
  <c r="M46" i="2"/>
  <c r="I47" i="2"/>
  <c r="H48" i="2"/>
  <c r="F49" i="2"/>
  <c r="D50" i="2"/>
  <c r="R51" i="2"/>
  <c r="S52" i="2"/>
  <c r="R53" i="2"/>
  <c r="R54" i="2"/>
  <c r="R55" i="2"/>
  <c r="R56" i="2"/>
  <c r="R57" i="2"/>
  <c r="R58" i="2"/>
  <c r="S59" i="2"/>
  <c r="P60" i="2"/>
  <c r="T61" i="2"/>
  <c r="F62" i="2"/>
  <c r="H63" i="2"/>
  <c r="J64" i="2"/>
  <c r="L65" i="2"/>
  <c r="R66" i="2"/>
  <c r="J68" i="2"/>
  <c r="N69" i="2"/>
  <c r="R70" i="2"/>
  <c r="J72" i="2"/>
  <c r="P74" i="2"/>
  <c r="R76" i="2"/>
  <c r="S79" i="2"/>
  <c r="N81" i="2"/>
  <c r="S84" i="2"/>
  <c r="N87" i="2"/>
  <c r="O89" i="2"/>
  <c r="L92" i="2"/>
  <c r="J96" i="2"/>
  <c r="S93" i="2"/>
  <c r="N95" i="2"/>
  <c r="O97" i="2"/>
  <c r="K98" i="2"/>
  <c r="S72" i="2"/>
  <c r="S75" i="2"/>
  <c r="N77" i="2"/>
  <c r="Q80" i="2"/>
  <c r="O82" i="2"/>
  <c r="S85" i="2"/>
  <c r="N88" i="2"/>
  <c r="O49" i="2"/>
  <c r="M50" i="2"/>
  <c r="K51" i="2"/>
  <c r="I52" i="2"/>
  <c r="H53" i="2"/>
  <c r="H54" i="2"/>
  <c r="H55" i="2"/>
  <c r="H56" i="2"/>
  <c r="H57" i="2"/>
  <c r="H58" i="2"/>
  <c r="I59" i="2"/>
  <c r="K60" i="2"/>
  <c r="M61" i="2"/>
  <c r="O62" i="2"/>
  <c r="Q63" i="2"/>
  <c r="S64" i="2"/>
  <c r="P65" i="2"/>
  <c r="S66" i="2"/>
  <c r="P68" i="2"/>
  <c r="T69" i="2"/>
  <c r="K70" i="2"/>
  <c r="K71" i="2"/>
  <c r="O72" i="2"/>
  <c r="K74" i="2"/>
  <c r="Q75" i="2"/>
  <c r="T76" i="2"/>
  <c r="L77" i="2"/>
  <c r="I79" i="2"/>
  <c r="O80" i="2"/>
  <c r="P81" i="2"/>
  <c r="M82" i="2"/>
  <c r="L84" i="2"/>
  <c r="T85" i="2"/>
  <c r="M86" i="2"/>
  <c r="L88" i="2"/>
  <c r="T89" i="2"/>
  <c r="M90" i="2"/>
  <c r="O92" i="2"/>
  <c r="L93" i="2"/>
  <c r="M95" i="2"/>
  <c r="R47" i="2"/>
  <c r="O48" i="2"/>
  <c r="M49" i="2"/>
  <c r="K50" i="2"/>
  <c r="I51" i="2"/>
  <c r="G52" i="2"/>
  <c r="F53" i="2"/>
  <c r="F54" i="2"/>
  <c r="F55" i="2"/>
  <c r="F56" i="2"/>
  <c r="F57" i="2"/>
  <c r="F58" i="2"/>
  <c r="G59" i="2"/>
  <c r="I60" i="2"/>
  <c r="K61" i="2"/>
  <c r="M62" i="2"/>
  <c r="O63" i="2"/>
  <c r="Q64" i="2"/>
  <c r="S65" i="2"/>
  <c r="Q66" i="2"/>
  <c r="G67" i="2"/>
  <c r="M68" i="2"/>
  <c r="S69" i="2"/>
  <c r="J71" i="2"/>
  <c r="N72" i="2"/>
  <c r="S73" i="2"/>
  <c r="H74" i="2"/>
  <c r="N75" i="2"/>
  <c r="K77" i="2"/>
  <c r="Q78" i="2"/>
  <c r="T79" i="2"/>
  <c r="L80" i="2"/>
  <c r="J82" i="2"/>
  <c r="R83" i="2"/>
  <c r="K84" i="2"/>
  <c r="J86" i="2"/>
  <c r="R87" i="2"/>
  <c r="K88" i="2"/>
  <c r="J90" i="2"/>
  <c r="S91" i="2"/>
  <c r="P92" i="2"/>
  <c r="Q95" i="2"/>
  <c r="N96" i="2"/>
  <c r="N98" i="2"/>
  <c r="R48" i="2"/>
  <c r="S49" i="2"/>
  <c r="Q50" i="2"/>
  <c r="O51" i="2"/>
  <c r="M52" i="2"/>
  <c r="L53" i="2"/>
  <c r="L54" i="2"/>
  <c r="L55" i="2"/>
  <c r="L56" i="2"/>
  <c r="L57" i="2"/>
  <c r="L58" i="2"/>
  <c r="M59" i="2"/>
  <c r="O60" i="2"/>
  <c r="Q61" i="2"/>
  <c r="S62" i="2"/>
  <c r="P63" i="2"/>
  <c r="T64" i="2"/>
  <c r="F65" i="2"/>
  <c r="J66" i="2"/>
  <c r="M67" i="2"/>
  <c r="H69" i="2"/>
  <c r="L70" i="2"/>
  <c r="P71" i="2"/>
  <c r="T72" i="2"/>
  <c r="H73" i="2"/>
  <c r="N74" i="2"/>
  <c r="K76" i="2"/>
  <c r="Q77" i="2"/>
  <c r="T78" i="2"/>
  <c r="L79" i="2"/>
  <c r="I81" i="2"/>
  <c r="P82" i="2"/>
  <c r="I83" i="2"/>
  <c r="Q84" i="2"/>
  <c r="P86" i="2"/>
  <c r="I87" i="2"/>
  <c r="Q88" i="2"/>
  <c r="P90" i="2"/>
  <c r="L91" i="2"/>
  <c r="M93" i="2"/>
  <c r="J94" i="2"/>
  <c r="F47" i="2"/>
  <c r="Q47" i="2"/>
  <c r="P48" i="2"/>
  <c r="N49" i="2"/>
  <c r="L50" i="2"/>
  <c r="J51" i="2"/>
  <c r="F52" i="2"/>
  <c r="G53" i="2"/>
  <c r="G54" i="2"/>
  <c r="G55" i="2"/>
  <c r="G56" i="2"/>
  <c r="G57" i="2"/>
  <c r="G58" i="2"/>
  <c r="H59" i="2"/>
  <c r="J60" i="2"/>
  <c r="L61" i="2"/>
  <c r="N62" i="2"/>
  <c r="R63" i="2"/>
  <c r="G65" i="2"/>
  <c r="T66" i="2"/>
  <c r="N67" i="2"/>
  <c r="R68" i="2"/>
  <c r="Q69" i="2"/>
  <c r="M70" i="2"/>
  <c r="I72" i="2"/>
  <c r="K75" i="2"/>
  <c r="T77" i="2"/>
  <c r="I80" i="2"/>
  <c r="Q82" i="2"/>
  <c r="N85" i="2"/>
  <c r="O87" i="2"/>
  <c r="Q90" i="2"/>
  <c r="J93" i="2"/>
  <c r="Q97" i="2"/>
  <c r="M94" i="2"/>
  <c r="M96" i="2"/>
  <c r="T97" i="2"/>
  <c r="N71" i="2"/>
  <c r="T73" i="2"/>
  <c r="I76" i="2"/>
  <c r="P78" i="2"/>
  <c r="N82" i="2"/>
  <c r="S87" i="2"/>
  <c r="O90" i="2"/>
  <c r="Q94" i="2"/>
  <c r="J97" i="2"/>
  <c r="R94" i="2"/>
  <c r="Q96" i="2"/>
  <c r="L97" i="2"/>
  <c r="R80" i="2"/>
  <c r="N86" i="2"/>
  <c r="N90" i="2"/>
  <c r="K93" i="2"/>
  <c r="T96" i="2"/>
  <c r="N93" i="2"/>
  <c r="T95" i="2"/>
  <c r="S97" i="2"/>
  <c r="O98" i="2"/>
  <c r="C14" i="2"/>
  <c r="I67" i="2"/>
  <c r="O68" i="2"/>
  <c r="H70" i="2"/>
  <c r="L71" i="2"/>
  <c r="P72" i="2"/>
  <c r="P73" i="2"/>
  <c r="J74" i="2"/>
  <c r="R75" i="2"/>
  <c r="M77" i="2"/>
  <c r="S78" i="2"/>
  <c r="H79" i="2"/>
  <c r="N80" i="2"/>
  <c r="L82" i="2"/>
  <c r="T83" i="2"/>
  <c r="M84" i="2"/>
  <c r="L86" i="2"/>
  <c r="T87" i="2"/>
  <c r="M88" i="2"/>
  <c r="L90" i="2"/>
  <c r="R91" i="2"/>
  <c r="T92" i="2"/>
  <c r="S94" i="2"/>
  <c r="Q46" i="2"/>
  <c r="M47" i="2"/>
  <c r="L48" i="2"/>
  <c r="J49" i="2"/>
  <c r="H50" i="2"/>
  <c r="F51" i="2"/>
  <c r="T52" i="2"/>
  <c r="S53" i="2"/>
  <c r="S54" i="2"/>
  <c r="Q55" i="2"/>
  <c r="S56" i="2"/>
  <c r="Q57" i="2"/>
  <c r="S58" i="2"/>
  <c r="T59" i="2"/>
  <c r="F60" i="2"/>
  <c r="H61" i="2"/>
  <c r="J62" i="2"/>
  <c r="L63" i="2"/>
  <c r="N64" i="2"/>
  <c r="R65" i="2"/>
  <c r="J67" i="2"/>
  <c r="N68" i="2"/>
  <c r="R69" i="2"/>
  <c r="I70" i="2"/>
  <c r="I71" i="2"/>
  <c r="M72" i="2"/>
  <c r="I74" i="2"/>
  <c r="O75" i="2"/>
  <c r="P76" i="2"/>
  <c r="J77" i="2"/>
  <c r="R78" i="2"/>
  <c r="M80" i="2"/>
  <c r="S81" i="2"/>
  <c r="K82" i="2"/>
  <c r="J84" i="2"/>
  <c r="R85" i="2"/>
  <c r="K86" i="2"/>
  <c r="J88" i="2"/>
  <c r="R89" i="2"/>
  <c r="K90" i="2"/>
  <c r="M92" i="2"/>
  <c r="T93" i="2"/>
  <c r="K96" i="2"/>
  <c r="P97" i="2"/>
  <c r="E48" i="2"/>
  <c r="T48" i="2"/>
  <c r="P49" i="2"/>
  <c r="N50" i="2"/>
  <c r="L51" i="2"/>
  <c r="H52" i="2"/>
  <c r="I53" i="2"/>
  <c r="I54" i="2"/>
  <c r="I55" i="2"/>
  <c r="I56" i="2"/>
  <c r="I57" i="2"/>
  <c r="I58" i="2"/>
  <c r="J59" i="2"/>
  <c r="L60" i="2"/>
  <c r="N61" i="2"/>
  <c r="R62" i="2"/>
  <c r="G64" i="2"/>
  <c r="I65" i="2"/>
  <c r="G66" i="2"/>
  <c r="P67" i="2"/>
  <c r="T68" i="2"/>
  <c r="G69" i="2"/>
  <c r="O70" i="2"/>
  <c r="O71" i="2"/>
  <c r="I73" i="2"/>
  <c r="O74" i="2"/>
  <c r="P75" i="2"/>
  <c r="J76" i="2"/>
  <c r="R77" i="2"/>
  <c r="M79" i="2"/>
  <c r="S80" i="2"/>
  <c r="H81" i="2"/>
  <c r="S82" i="2"/>
  <c r="P84" i="2"/>
  <c r="I85" i="2"/>
  <c r="Q86" i="2"/>
  <c r="P88" i="2"/>
  <c r="I89" i="2"/>
  <c r="S90" i="2"/>
  <c r="S92" i="2"/>
  <c r="P93" i="2"/>
  <c r="C46" i="2"/>
  <c r="S47" i="2"/>
  <c r="S48" i="2"/>
  <c r="Q49" i="2"/>
  <c r="O50" i="2"/>
  <c r="M51" i="2"/>
  <c r="K52" i="2"/>
  <c r="J53" i="2"/>
  <c r="J54" i="2"/>
  <c r="J55" i="2"/>
  <c r="J56" i="2"/>
  <c r="J57" i="2"/>
  <c r="J58" i="2"/>
  <c r="K59" i="2"/>
  <c r="M60" i="2"/>
  <c r="O61" i="2"/>
  <c r="Q62" i="2"/>
  <c r="S63" i="2"/>
  <c r="P64" i="2"/>
  <c r="T65" i="2"/>
  <c r="H66" i="2"/>
  <c r="K67" i="2"/>
  <c r="S68" i="2"/>
  <c r="J70" i="2"/>
  <c r="S71" i="2"/>
  <c r="N73" i="2"/>
  <c r="Q76" i="2"/>
  <c r="L78" i="2"/>
  <c r="O81" i="2"/>
  <c r="O83" i="2"/>
  <c r="S86" i="2"/>
  <c r="N89" i="2"/>
  <c r="T91" i="2"/>
  <c r="P95" i="2"/>
  <c r="M98" i="2"/>
  <c r="S95" i="2"/>
  <c r="P96" i="2"/>
  <c r="P98" i="2"/>
  <c r="R72" i="2"/>
  <c r="L74" i="2"/>
  <c r="O77" i="2"/>
  <c r="J79" i="2"/>
  <c r="O84" i="2"/>
  <c r="S89" i="2"/>
  <c r="Q92" i="2"/>
  <c r="O96" i="2"/>
  <c r="Q98" i="2"/>
  <c r="J95" i="2"/>
  <c r="K97" i="2"/>
  <c r="T98" i="2"/>
  <c r="S83" i="2"/>
  <c r="O88" i="2"/>
  <c r="J91" i="2"/>
  <c r="R95" i="2"/>
  <c r="R98" i="2"/>
  <c r="O95" i="2"/>
  <c r="L96" i="2"/>
  <c r="L98" i="2"/>
  <c r="G75" i="2" l="1"/>
  <c r="B85" i="2"/>
  <c r="E14" i="2"/>
  <c r="B65" i="2"/>
  <c r="C55" i="2"/>
  <c r="B64" i="2"/>
  <c r="H13" i="2"/>
  <c r="B69" i="2"/>
  <c r="C59" i="2"/>
  <c r="B68" i="2"/>
  <c r="H11" i="2"/>
  <c r="B73" i="2"/>
  <c r="C63" i="2"/>
  <c r="B72" i="2"/>
  <c r="H9" i="2"/>
  <c r="B77" i="2"/>
  <c r="B78" i="2"/>
  <c r="C68" i="2"/>
  <c r="G12" i="2"/>
  <c r="C73" i="2"/>
  <c r="B82" i="2"/>
  <c r="C72" i="2"/>
  <c r="G8" i="2"/>
  <c r="F8" i="2"/>
  <c r="H92" i="2"/>
  <c r="D75" i="2"/>
  <c r="E80" i="2"/>
  <c r="F79" i="2"/>
  <c r="H97" i="2"/>
  <c r="D10" i="2"/>
  <c r="E85" i="2"/>
  <c r="F84" i="2"/>
  <c r="G76" i="2"/>
  <c r="D85" i="2"/>
  <c r="C61" i="2"/>
  <c r="F73" i="2"/>
  <c r="H91" i="2"/>
  <c r="D74" i="2"/>
  <c r="E79" i="2"/>
  <c r="F78" i="2"/>
  <c r="H96" i="2"/>
  <c r="D79" i="2"/>
  <c r="E84" i="2"/>
  <c r="F83" i="2"/>
  <c r="G83" i="2"/>
  <c r="I93" i="2"/>
  <c r="D59" i="2"/>
  <c r="E64" i="2"/>
  <c r="G96" i="2"/>
  <c r="I98" i="2"/>
  <c r="D64" i="2"/>
  <c r="E69" i="2"/>
  <c r="F68" i="2"/>
  <c r="H86" i="2"/>
  <c r="D69" i="2"/>
  <c r="D96" i="2"/>
  <c r="G90" i="2"/>
  <c r="I92" i="2"/>
  <c r="D58" i="2"/>
  <c r="E63" i="2"/>
  <c r="G95" i="2"/>
  <c r="I97" i="2"/>
  <c r="D63" i="2"/>
  <c r="E68" i="2"/>
  <c r="F67" i="2"/>
  <c r="H85" i="2"/>
  <c r="C85" i="2"/>
  <c r="G98" i="2"/>
  <c r="H83" i="2"/>
  <c r="D66" i="2"/>
  <c r="E71" i="2"/>
  <c r="F70" i="2"/>
  <c r="H88" i="2"/>
  <c r="D71" i="2"/>
  <c r="E76" i="2"/>
  <c r="F75" i="2"/>
  <c r="H93" i="2"/>
  <c r="C93" i="2"/>
  <c r="E65" i="2"/>
  <c r="G97" i="2"/>
  <c r="H82" i="2"/>
  <c r="D65" i="2"/>
  <c r="E70" i="2"/>
  <c r="F69" i="2"/>
  <c r="H87" i="2"/>
  <c r="D70" i="2"/>
  <c r="E75" i="2"/>
  <c r="E74" i="2"/>
  <c r="G82" i="2"/>
  <c r="D91" i="2"/>
  <c r="E96" i="2"/>
  <c r="F95" i="2"/>
  <c r="G87" i="2"/>
  <c r="O3" i="2"/>
  <c r="AD3" i="2" s="1"/>
  <c r="AD5" i="2" s="1"/>
  <c r="D55" i="2"/>
  <c r="E60" i="2"/>
  <c r="G92" i="2"/>
  <c r="I94" i="2"/>
  <c r="C77" i="2"/>
  <c r="F89" i="2"/>
  <c r="G81" i="2"/>
  <c r="D90" i="2"/>
  <c r="E95" i="2"/>
  <c r="F94" i="2"/>
  <c r="G86" i="2"/>
  <c r="D95" i="2"/>
  <c r="D54" i="2"/>
  <c r="E59" i="2"/>
  <c r="F97" i="2"/>
  <c r="G89" i="2"/>
  <c r="I91" i="2"/>
  <c r="D57" i="2"/>
  <c r="E62" i="2"/>
  <c r="G94" i="2"/>
  <c r="I96" i="2"/>
  <c r="D62" i="2"/>
  <c r="E67" i="2"/>
  <c r="F98" i="2"/>
  <c r="C8" i="2"/>
  <c r="E97" i="2"/>
  <c r="F96" i="2"/>
  <c r="G88" i="2"/>
  <c r="D97" i="2"/>
  <c r="D56" i="2"/>
  <c r="E61" i="2"/>
  <c r="G93" i="2"/>
  <c r="I95" i="2"/>
  <c r="D61" i="2"/>
  <c r="D84" i="2"/>
  <c r="F81" i="2"/>
  <c r="G73" i="2"/>
  <c r="D82" i="2"/>
  <c r="E87" i="2"/>
  <c r="F86" i="2"/>
  <c r="G78" i="2"/>
  <c r="D87" i="2"/>
  <c r="E92" i="2"/>
  <c r="F91" i="2"/>
  <c r="F66" i="2"/>
  <c r="D8" i="2"/>
  <c r="E81" i="2"/>
  <c r="F80" i="2"/>
  <c r="H98" i="2"/>
  <c r="D81" i="2"/>
  <c r="E86" i="2"/>
  <c r="F85" i="2"/>
  <c r="G77" i="2"/>
  <c r="D86" i="2"/>
  <c r="E91" i="2"/>
  <c r="D60" i="2"/>
  <c r="C10" i="2"/>
  <c r="E89" i="2"/>
  <c r="F88" i="2"/>
  <c r="G80" i="2"/>
  <c r="D89" i="2"/>
  <c r="E94" i="2"/>
  <c r="F93" i="2"/>
  <c r="G85" i="2"/>
  <c r="D94" i="2"/>
  <c r="D53" i="2"/>
  <c r="D76" i="2"/>
  <c r="G74" i="2"/>
  <c r="D83" i="2"/>
  <c r="E88" i="2"/>
  <c r="F87" i="2"/>
  <c r="G79" i="2"/>
  <c r="B9" i="2"/>
  <c r="E93" i="2"/>
  <c r="F92" i="2"/>
  <c r="G84" i="2"/>
  <c r="D93" i="2"/>
  <c r="C69" i="2"/>
  <c r="E73" i="2"/>
  <c r="F72" i="2"/>
  <c r="H90" i="2"/>
  <c r="D73" i="2"/>
  <c r="E78" i="2"/>
  <c r="F77" i="2"/>
  <c r="H95" i="2"/>
  <c r="D78" i="2"/>
  <c r="E83" i="2"/>
  <c r="E90" i="2"/>
  <c r="H84" i="2"/>
  <c r="D67" i="2"/>
  <c r="E72" i="2"/>
  <c r="F71" i="2"/>
  <c r="H89" i="2"/>
  <c r="D72" i="2"/>
  <c r="E77" i="2"/>
  <c r="F76" i="2"/>
  <c r="H94" i="2"/>
  <c r="D77" i="2"/>
  <c r="C5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<sst xmlns="http://schemas.openxmlformats.org/spreadsheetml/2006/main" count="65" uniqueCount="57">
  <si>
    <t>Nx</t>
  </si>
  <si>
    <t>ΔN</t>
  </si>
  <si>
    <t>Ct1</t>
  </si>
  <si>
    <t>Ct2</t>
  </si>
  <si>
    <t>f</t>
  </si>
  <si>
    <t>H</t>
  </si>
  <si>
    <t>Ho</t>
  </si>
  <si>
    <t>bo</t>
  </si>
  <si>
    <t>No</t>
  </si>
  <si>
    <t>r1</t>
  </si>
  <si>
    <t>δt</t>
  </si>
  <si>
    <t>α</t>
  </si>
  <si>
    <t>β</t>
  </si>
  <si>
    <t>Cl</t>
  </si>
  <si>
    <t>показание аттенюатора, соответствующее ослаблению эхо-сигнала от бокового цилиндрического отверстия в стандартном образце предприятия или в стандартном образце СО-2А, или СО-2 до уровня, при котором оценивают предельную чувствительность, дБ;</t>
  </si>
  <si>
    <t>показание аттенюатора, при котором оценивают предельную чувствительность дефектоскопа или при котором амплитуда эхо-сигнала от исследуемого дефекта достигает уровня, при котором оценивают предельную чувствительность, дБ;</t>
  </si>
  <si>
    <t>разность между коэффициентами прозрачности границы призма преобразователя - металл контролируемого соединении и коэффициентом прозрачности границы призмы преобразователя - металл стандартного образца предприятия или стандартного образца СО-2A (или СО-2), дБ ().</t>
  </si>
  <si>
    <t>радиус цилиндрического отверстия, мм;</t>
  </si>
  <si>
    <t>При эталонировании чувствительности по стандартному образцу предприятия, имеющему форму и чистоту поверхности такую же, как и контролируемое соединение, ;</t>
  </si>
  <si>
    <t>и угол призмы преобразователя соответственно, град;</t>
  </si>
  <si>
    <t>угол ввода ультразвукового луча в металл, град;</t>
  </si>
  <si>
    <t>глубина, для которой оценивается предельная чувствительность или на которой расположен выявляемый дефект, мм;</t>
  </si>
  <si>
    <t>глубина расположения цилиндрического отверстия в образце, мм;</t>
  </si>
  <si>
    <t>коэффициент затухания поперечной волны в металле контролируемого соединения и образца, мм.</t>
  </si>
  <si>
    <t>средний путь ультразвука в призме преобразователя, мм;</t>
  </si>
  <si>
    <t>частота ультразвука, МГц;</t>
  </si>
  <si>
    <r>
      <t xml:space="preserve">скорость </t>
    </r>
    <r>
      <rPr>
        <i/>
        <u/>
        <sz val="14"/>
        <color indexed="8"/>
        <rFont val="Calibri"/>
        <family val="2"/>
        <charset val="204"/>
      </rPr>
      <t>продольной волны</t>
    </r>
    <r>
      <rPr>
        <i/>
        <sz val="14"/>
        <color indexed="8"/>
        <rFont val="Calibri"/>
        <family val="2"/>
        <charset val="204"/>
      </rPr>
      <t xml:space="preserve"> в материале призмы, м/с;</t>
    </r>
  </si>
  <si>
    <r>
      <t xml:space="preserve">скорость </t>
    </r>
    <r>
      <rPr>
        <i/>
        <u/>
        <sz val="14"/>
        <color indexed="8"/>
        <rFont val="Calibri"/>
        <family val="2"/>
        <charset val="204"/>
      </rPr>
      <t>поперечной волны</t>
    </r>
    <r>
      <rPr>
        <i/>
        <sz val="14"/>
        <color indexed="8"/>
        <rFont val="Calibri"/>
        <family val="2"/>
        <charset val="204"/>
      </rPr>
      <t xml:space="preserve"> в материале образца, м/с;</t>
    </r>
  </si>
  <si>
    <r>
      <t xml:space="preserve">скорость </t>
    </r>
    <r>
      <rPr>
        <i/>
        <u/>
        <sz val="14"/>
        <color indexed="8"/>
        <rFont val="Calibri"/>
        <family val="2"/>
        <charset val="204"/>
      </rPr>
      <t>поперечной волны</t>
    </r>
    <r>
      <rPr>
        <i/>
        <sz val="14"/>
        <color indexed="8"/>
        <rFont val="Calibri"/>
        <family val="2"/>
        <charset val="204"/>
      </rPr>
      <t xml:space="preserve"> в материале контролируемого соединения, м/с;</t>
    </r>
  </si>
  <si>
    <t>Кд, дБ</t>
  </si>
  <si>
    <t>Н,мм</t>
  </si>
  <si>
    <t>Ао, градус</t>
  </si>
  <si>
    <t>f, Гц</t>
  </si>
  <si>
    <t>Сt2, мм/с</t>
  </si>
  <si>
    <t>Ао, рад</t>
  </si>
  <si>
    <t>cos A0</t>
  </si>
  <si>
    <t>sqrt (cos A0)</t>
  </si>
  <si>
    <t>dr,mm</t>
  </si>
  <si>
    <t>b</t>
  </si>
  <si>
    <t>b1</t>
  </si>
  <si>
    <t>cosb1</t>
  </si>
  <si>
    <t>dr*cosa</t>
  </si>
  <si>
    <t>Sэ</t>
  </si>
  <si>
    <t>коэфф. выявляемости дефекта</t>
  </si>
  <si>
    <t>глубина залегания дефекта</t>
  </si>
  <si>
    <t>угол наклона акустической оси</t>
  </si>
  <si>
    <t>частота УЗК</t>
  </si>
  <si>
    <t>скорость поперечной волны во второй среде</t>
  </si>
  <si>
    <t>фактический путь в призме, mm</t>
  </si>
  <si>
    <t>угол призмы</t>
  </si>
  <si>
    <t>Kд</t>
  </si>
  <si>
    <t>H,mm</t>
  </si>
  <si>
    <t xml:space="preserve">х = </t>
  </si>
  <si>
    <t xml:space="preserve">у = </t>
  </si>
  <si>
    <r>
      <t>Предельная чувствительность, мм</t>
    </r>
    <r>
      <rPr>
        <sz val="14"/>
        <color theme="1"/>
        <rFont val="Tahoma"/>
        <family val="2"/>
        <charset val="204"/>
      </rPr>
      <t>²</t>
    </r>
  </si>
  <si>
    <t>ограничение верх</t>
  </si>
  <si>
    <t>ограничение вправо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</si>
</sst>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1" x14ac:knownFonts="1">
    <font>
      <sz val="10"/>
      <color theme="1"/>
      <name val="Calibri"/>
      <family val="2"/>
      <charset val="204"/>
    </font>
    <font>
      <i/>
      <sz val="14"/>
      <color indexed="8"/>
      <name val="Calibri"/>
      <family val="2"/>
      <charset val="204"/>
    </font>
    <font>
      <i/>
      <u/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i/>
      <sz val="10"/>
      <name val="Tahoma"/>
      <family val="2"/>
      <charset val="204"/>
    </font>
    <font>
      <b/>
      <i/>
      <sz val="10"/>
      <name val="Tahoma"/>
      <family val="2"/>
      <charset val="204"/>
    </font>
    <font>
      <sz val="9"/>
      <color rgb="FF000000"/>
      <name val="Times New Roman"/>
      <family val="1"/>
      <charset val="204"/>
    </font>
    <font>
      <sz val="9"/>
      <color theme="3" tint="0.3999755851924192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4"/>
      <color theme="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/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1" applyFont="1"/>
    <xf numFmtId="0" fontId="12" fillId="0" borderId="0" xfId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 wrapText="1"/>
    </xf>
    <xf numFmtId="0" fontId="13" fillId="5" borderId="1" xfId="1" applyFont="1" applyFill="1" applyBorder="1"/>
    <xf numFmtId="0" fontId="11" fillId="4" borderId="1" xfId="1" applyFont="1" applyFill="1" applyBorder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1" fontId="12" fillId="0" borderId="1" xfId="1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2" fontId="17" fillId="0" borderId="2" xfId="0" applyNumberFormat="1" applyFont="1" applyBorder="1" applyAlignment="1">
      <alignment horizontal="left" vertical="center"/>
    </xf>
    <xf numFmtId="165" fontId="15" fillId="0" borderId="1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2" fillId="3" borderId="0" xfId="1" applyFont="1" applyFill="1" applyAlignment="1">
      <alignment horizontal="center" vertical="center"/>
    </xf>
    <xf numFmtId="2" fontId="13" fillId="3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5" fillId="6" borderId="0" xfId="0" applyNumberFormat="1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2" fontId="15" fillId="0" borderId="2" xfId="0" applyNumberFormat="1" applyFont="1" applyBorder="1" applyAlignment="1">
      <alignment horizontal="left" vertical="center"/>
    </xf>
    <xf numFmtId="2" fontId="8" fillId="6" borderId="0" xfId="0" applyNumberFormat="1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0" applyFill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SKH -</a:t>
            </a:r>
            <a:r>
              <a:rPr lang="ru-RU"/>
              <a:t> диаграмма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Построение!$B$7</c:f>
              <c:strCache>
                <c:ptCount val="1"/>
                <c:pt idx="0">
                  <c:v>12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Построение!$A$8:$A$98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Построение!$B$8:$B$98</c:f>
              <c:numCache>
                <c:formatCode>0.00</c:formatCode>
                <c:ptCount val="91"/>
                <c:pt idx="0">
                  <c:v>9.035181295755873E-2</c:v>
                </c:pt>
                <c:pt idx="1">
                  <c:v>0.20149881962523228</c:v>
                </c:pt>
                <c:pt idx="2">
                  <c:v>0.35663185303069828</c:v>
                </c:pt>
                <c:pt idx="3">
                  <c:v>0.55575091317395686</c:v>
                </c:pt>
                <c:pt idx="4">
                  <c:v>0.79885600005500812</c:v>
                </c:pt>
                <c:pt idx="5">
                  <c:v>1.0859471136738521</c:v>
                </c:pt>
                <c:pt idx="6">
                  <c:v>1.4170242540304878</c:v>
                </c:pt>
                <c:pt idx="7">
                  <c:v>1.7920874211249165</c:v>
                </c:pt>
                <c:pt idx="8">
                  <c:v>2.2111366149571388</c:v>
                </c:pt>
                <c:pt idx="9">
                  <c:v>2.6741718355271513</c:v>
                </c:pt>
                <c:pt idx="10">
                  <c:v>3.1811930828349579</c:v>
                </c:pt>
                <c:pt idx="11">
                  <c:v>3.7322003568805568</c:v>
                </c:pt>
                <c:pt idx="12">
                  <c:v>4.3271936576639485</c:v>
                </c:pt>
                <c:pt idx="13">
                  <c:v>4.9661729851851337</c:v>
                </c:pt>
                <c:pt idx="14">
                  <c:v>5.6491383394441099</c:v>
                </c:pt>
                <c:pt idx="15">
                  <c:v>6.3760897204408788</c:v>
                </c:pt>
                <c:pt idx="16">
                  <c:v>7.1470271281754414</c:v>
                </c:pt>
                <c:pt idx="17">
                  <c:v>7.961950562647794</c:v>
                </c:pt>
                <c:pt idx="18">
                  <c:v>8.8208600238579411</c:v>
                </c:pt>
                <c:pt idx="19">
                  <c:v>9.72375551180588</c:v>
                </c:pt>
                <c:pt idx="20">
                  <c:v>10.670637026491612</c:v>
                </c:pt>
                <c:pt idx="21">
                  <c:v>11.661504567915138</c:v>
                </c:pt>
                <c:pt idx="22">
                  <c:v>12.696358136076455</c:v>
                </c:pt>
                <c:pt idx="23">
                  <c:v>13.775197730975563</c:v>
                </c:pt>
                <c:pt idx="24">
                  <c:v>14.898023352612469</c:v>
                </c:pt>
                <c:pt idx="25">
                  <c:v>16.064835000987163</c:v>
                </c:pt>
                <c:pt idx="26">
                  <c:v>17.275632676099647</c:v>
                </c:pt>
                <c:pt idx="27">
                  <c:v>18.53041637794993</c:v>
                </c:pt>
                <c:pt idx="28">
                  <c:v>19.829186106538</c:v>
                </c:pt>
                <c:pt idx="29">
                  <c:v>21.171941861863864</c:v>
                </c:pt>
                <c:pt idx="30">
                  <c:v>22.558683643927527</c:v>
                </c:pt>
                <c:pt idx="31">
                  <c:v>23.98941145272898</c:v>
                </c:pt>
                <c:pt idx="32">
                  <c:v>25.464125288268221</c:v>
                </c:pt>
                <c:pt idx="33">
                  <c:v>26.982825150545253</c:v>
                </c:pt>
                <c:pt idx="34">
                  <c:v>28.545511039560086</c:v>
                </c:pt>
                <c:pt idx="35">
                  <c:v>30.152182955312703</c:v>
                </c:pt>
                <c:pt idx="36">
                  <c:v>31.802840897803119</c:v>
                </c:pt>
                <c:pt idx="37">
                  <c:v>33.497484867031325</c:v>
                </c:pt>
                <c:pt idx="38">
                  <c:v>35.236114862997319</c:v>
                </c:pt>
                <c:pt idx="39">
                  <c:v>37.01873088570111</c:v>
                </c:pt>
                <c:pt idx="40">
                  <c:v>38.845332935142693</c:v>
                </c:pt>
                <c:pt idx="41">
                  <c:v>40.71592101132206</c:v>
                </c:pt>
                <c:pt idx="42">
                  <c:v>42.630495114239238</c:v>
                </c:pt>
                <c:pt idx="43">
                  <c:v>44.589055243894201</c:v>
                </c:pt>
                <c:pt idx="44">
                  <c:v>46.591601400286947</c:v>
                </c:pt>
                <c:pt idx="45">
                  <c:v>48.638133583417506</c:v>
                </c:pt>
                <c:pt idx="46">
                  <c:v>50.728651793285835</c:v>
                </c:pt>
                <c:pt idx="47">
                  <c:v>52.863156029891968</c:v>
                </c:pt>
                <c:pt idx="48">
                  <c:v>55.041646293235885</c:v>
                </c:pt>
                <c:pt idx="49">
                  <c:v>57.264122583317608</c:v>
                </c:pt>
                <c:pt idx="50">
                  <c:v>59.530584900137107</c:v>
                </c:pt>
                <c:pt idx="51">
                  <c:v>61.841033243694419</c:v>
                </c:pt>
                <c:pt idx="52">
                  <c:v>64.195467613989507</c:v>
                </c:pt>
                <c:pt idx="53">
                  <c:v>66.593888011022401</c:v>
                </c:pt>
                <c:pt idx="54">
                  <c:v>69.036294434793078</c:v>
                </c:pt>
                <c:pt idx="55">
                  <c:v>71.522686885301553</c:v>
                </c:pt>
                <c:pt idx="56">
                  <c:v>74.053065362547812</c:v>
                </c:pt>
                <c:pt idx="57">
                  <c:v>76.627429866531855</c:v>
                </c:pt>
                <c:pt idx="58">
                  <c:v>79.245780397253711</c:v>
                </c:pt>
                <c:pt idx="59">
                  <c:v>81.90811695471335</c:v>
                </c:pt>
                <c:pt idx="60">
                  <c:v>84.614439538910787</c:v>
                </c:pt>
                <c:pt idx="61">
                  <c:v>87.364748149846008</c:v>
                </c:pt>
                <c:pt idx="62">
                  <c:v>90.159042787519041</c:v>
                </c:pt>
                <c:pt idx="63">
                  <c:v>92.997323451929844</c:v>
                </c:pt>
                <c:pt idx="64">
                  <c:v>95.879590143078474</c:v>
                </c:pt>
                <c:pt idx="65">
                  <c:v>98.805842860964859</c:v>
                </c:pt>
                <c:pt idx="66">
                  <c:v>101.77608160558904</c:v>
                </c:pt>
                <c:pt idx="67">
                  <c:v>104.79030637695102</c:v>
                </c:pt>
                <c:pt idx="68">
                  <c:v>107.8485171750508</c:v>
                </c:pt>
                <c:pt idx="69">
                  <c:v>110.95071399988838</c:v>
                </c:pt>
                <c:pt idx="70">
                  <c:v>114.09689685146373</c:v>
                </c:pt>
                <c:pt idx="71">
                  <c:v>117.28706572977687</c:v>
                </c:pt>
                <c:pt idx="72">
                  <c:v>120.52122063482781</c:v>
                </c:pt>
                <c:pt idx="73">
                  <c:v>123.79936156661657</c:v>
                </c:pt>
                <c:pt idx="74">
                  <c:v>127.12148852514309</c:v>
                </c:pt>
                <c:pt idx="75">
                  <c:v>130.48760151040742</c:v>
                </c:pt>
                <c:pt idx="76">
                  <c:v>133.89770052240951</c:v>
                </c:pt>
                <c:pt idx="77">
                  <c:v>137.35178556114946</c:v>
                </c:pt>
                <c:pt idx="78">
                  <c:v>140.84985662662714</c:v>
                </c:pt>
                <c:pt idx="79">
                  <c:v>144.39191371884266</c:v>
                </c:pt>
                <c:pt idx="80">
                  <c:v>147.97795683779592</c:v>
                </c:pt>
                <c:pt idx="81">
                  <c:v>151.607985983487</c:v>
                </c:pt>
                <c:pt idx="82">
                  <c:v>155.28200115591588</c:v>
                </c:pt>
                <c:pt idx="83">
                  <c:v>159.0000023550825</c:v>
                </c:pt>
                <c:pt idx="84">
                  <c:v>162.76198958098701</c:v>
                </c:pt>
                <c:pt idx="85">
                  <c:v>166.56796283362925</c:v>
                </c:pt>
                <c:pt idx="86">
                  <c:v>170.41792211300924</c:v>
                </c:pt>
                <c:pt idx="87">
                  <c:v>174.31186741912711</c:v>
                </c:pt>
                <c:pt idx="88">
                  <c:v>178.24979875198272</c:v>
                </c:pt>
                <c:pt idx="89">
                  <c:v>182.23171611157616</c:v>
                </c:pt>
                <c:pt idx="90">
                  <c:v>186.25761949790734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E3-4A3A-BD51-A1B2A29B4EC9}"/>
            </c:ext>
          </c:extLst>
        </c:ser>
        <c:ser>
          <c:idx val="1"/>
          <c:order val="1"/>
          <c:tx>
            <c:strRef>
              <c:f>Построение!$C$7</c:f>
              <c:strCache>
                <c:ptCount val="1"/>
                <c:pt idx="0">
                  <c:v>10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Построение!$A$8:$A$98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Построение!$C$8:$C$98</c:f>
              <c:numCache>
                <c:formatCode>0.00</c:formatCode>
                <c:ptCount val="91"/>
                <c:pt idx="0">
                  <c:v>7.1768996090716089E-2</c:v>
                </c:pt>
                <c:pt idx="1">
                  <c:v>0.16005620169193716</c:v>
                </c:pt>
                <c:pt idx="2">
                  <c:v>0.28328275026432398</c:v>
                </c:pt>
                <c:pt idx="3">
                  <c:v>0.44144864180787674</c:v>
                </c:pt>
                <c:pt idx="4">
                  <c:v>0.63455387632259519</c:v>
                </c:pt>
                <c:pt idx="5">
                  <c:v>0.86259845380847944</c:v>
                </c:pt>
                <c:pt idx="6">
                  <c:v>1.1255823742655293</c:v>
                </c:pt>
                <c:pt idx="7">
                  <c:v>1.4235056376937452</c:v>
                </c:pt>
                <c:pt idx="8">
                  <c:v>1.7563682440931268</c:v>
                </c:pt>
                <c:pt idx="9">
                  <c:v>2.1241701934636739</c:v>
                </c:pt>
                <c:pt idx="10">
                  <c:v>2.5269114858053876</c:v>
                </c:pt>
                <c:pt idx="11">
                  <c:v>2.9645921211182662</c:v>
                </c:pt>
                <c:pt idx="12">
                  <c:v>3.4372120994023114</c:v>
                </c:pt>
                <c:pt idx="13">
                  <c:v>3.9447714206575224</c:v>
                </c:pt>
                <c:pt idx="14">
                  <c:v>4.4872700848838996</c:v>
                </c:pt>
                <c:pt idx="15">
                  <c:v>5.0647080920814416</c:v>
                </c:pt>
                <c:pt idx="16">
                  <c:v>5.6770854422501484</c:v>
                </c:pt>
                <c:pt idx="17">
                  <c:v>6.3244021353900219</c:v>
                </c:pt>
                <c:pt idx="18">
                  <c:v>7.0066581715010621</c:v>
                </c:pt>
                <c:pt idx="19">
                  <c:v>7.7238535505832679</c:v>
                </c:pt>
                <c:pt idx="20">
                  <c:v>8.4759882726366396</c:v>
                </c:pt>
                <c:pt idx="21">
                  <c:v>9.2630623376611751</c:v>
                </c:pt>
                <c:pt idx="22">
                  <c:v>10.08507574565688</c:v>
                </c:pt>
                <c:pt idx="23">
                  <c:v>10.942028496623745</c:v>
                </c:pt>
                <c:pt idx="24">
                  <c:v>11.833920590561782</c:v>
                </c:pt>
                <c:pt idx="25">
                  <c:v>12.760752027470984</c:v>
                </c:pt>
                <c:pt idx="26">
                  <c:v>13.72252280735135</c:v>
                </c:pt>
                <c:pt idx="27">
                  <c:v>14.719232930202882</c:v>
                </c:pt>
                <c:pt idx="28">
                  <c:v>15.750882396025577</c:v>
                </c:pt>
                <c:pt idx="29">
                  <c:v>16.817471204819441</c:v>
                </c:pt>
                <c:pt idx="30">
                  <c:v>17.918999356584479</c:v>
                </c:pt>
                <c:pt idx="31">
                  <c:v>19.055466851320666</c:v>
                </c:pt>
                <c:pt idx="32">
                  <c:v>20.226873689028032</c:v>
                </c:pt>
                <c:pt idx="33">
                  <c:v>21.433219869706559</c:v>
                </c:pt>
                <c:pt idx="34">
                  <c:v>22.674505393356245</c:v>
                </c:pt>
                <c:pt idx="35">
                  <c:v>23.95073025997711</c:v>
                </c:pt>
                <c:pt idx="36">
                  <c:v>25.261894469569128</c:v>
                </c:pt>
                <c:pt idx="37">
                  <c:v>26.607998022132321</c:v>
                </c:pt>
                <c:pt idx="38">
                  <c:v>27.989040917666674</c:v>
                </c:pt>
                <c:pt idx="39">
                  <c:v>29.405023156172199</c:v>
                </c:pt>
                <c:pt idx="40">
                  <c:v>30.855944737648887</c:v>
                </c:pt>
                <c:pt idx="41">
                  <c:v>32.341805662096739</c:v>
                </c:pt>
                <c:pt idx="42">
                  <c:v>33.862605929515766</c:v>
                </c:pt>
                <c:pt idx="43">
                  <c:v>35.418345539905943</c:v>
                </c:pt>
                <c:pt idx="44">
                  <c:v>37.00902449326729</c:v>
                </c:pt>
                <c:pt idx="45">
                  <c:v>38.634642789599816</c:v>
                </c:pt>
                <c:pt idx="46">
                  <c:v>40.295200428903492</c:v>
                </c:pt>
                <c:pt idx="47">
                  <c:v>41.990697411178346</c:v>
                </c:pt>
                <c:pt idx="48">
                  <c:v>43.721133736424349</c:v>
                </c:pt>
                <c:pt idx="49">
                  <c:v>45.486509404641531</c:v>
                </c:pt>
                <c:pt idx="50">
                  <c:v>47.286824415829877</c:v>
                </c:pt>
                <c:pt idx="51">
                  <c:v>49.122078769989393</c:v>
                </c:pt>
                <c:pt idx="52">
                  <c:v>50.992272467120074</c:v>
                </c:pt>
                <c:pt idx="53">
                  <c:v>52.897405507221897</c:v>
                </c:pt>
                <c:pt idx="54">
                  <c:v>54.837477890294927</c:v>
                </c:pt>
                <c:pt idx="55">
                  <c:v>56.812489616339093</c:v>
                </c:pt>
                <c:pt idx="56">
                  <c:v>58.822440685354429</c:v>
                </c:pt>
                <c:pt idx="57">
                  <c:v>60.86733109734093</c:v>
                </c:pt>
                <c:pt idx="58">
                  <c:v>62.947160852298609</c:v>
                </c:pt>
                <c:pt idx="59">
                  <c:v>65.061929950227452</c:v>
                </c:pt>
                <c:pt idx="60">
                  <c:v>67.211638391127451</c:v>
                </c:pt>
                <c:pt idx="61">
                  <c:v>69.396286174998622</c:v>
                </c:pt>
                <c:pt idx="62">
                  <c:v>71.615873301840978</c:v>
                </c:pt>
                <c:pt idx="63">
                  <c:v>73.870399771654462</c:v>
                </c:pt>
                <c:pt idx="64">
                  <c:v>76.159865584439132</c:v>
                </c:pt>
                <c:pt idx="65">
                  <c:v>78.484270740194972</c:v>
                </c:pt>
                <c:pt idx="66">
                  <c:v>80.84361523892197</c:v>
                </c:pt>
                <c:pt idx="67">
                  <c:v>83.237899080620124</c:v>
                </c:pt>
                <c:pt idx="68">
                  <c:v>85.667122265289478</c:v>
                </c:pt>
                <c:pt idx="69">
                  <c:v>88.131284792929961</c:v>
                </c:pt>
                <c:pt idx="70">
                  <c:v>90.630386663541614</c:v>
                </c:pt>
                <c:pt idx="71">
                  <c:v>93.164427877124439</c:v>
                </c:pt>
                <c:pt idx="72">
                  <c:v>95.733408433678449</c:v>
                </c:pt>
                <c:pt idx="73">
                  <c:v>98.337328333203601</c:v>
                </c:pt>
                <c:pt idx="74">
                  <c:v>100.97618757569991</c:v>
                </c:pt>
                <c:pt idx="75">
                  <c:v>103.6499861611674</c:v>
                </c:pt>
                <c:pt idx="76">
                  <c:v>106.35872408960604</c:v>
                </c:pt>
                <c:pt idx="77">
                  <c:v>109.10240136101591</c:v>
                </c:pt>
                <c:pt idx="78">
                  <c:v>111.88101797539686</c:v>
                </c:pt>
                <c:pt idx="79">
                  <c:v>114.69457393274904</c:v>
                </c:pt>
                <c:pt idx="80">
                  <c:v>117.54306923307234</c:v>
                </c:pt>
                <c:pt idx="81">
                  <c:v>120.42650387636681</c:v>
                </c:pt>
                <c:pt idx="82">
                  <c:v>123.3448778626325</c:v>
                </c:pt>
                <c:pt idx="83">
                  <c:v>126.29819119186929</c:v>
                </c:pt>
                <c:pt idx="84">
                  <c:v>129.28644386407728</c:v>
                </c:pt>
                <c:pt idx="85">
                  <c:v>132.30963587925643</c:v>
                </c:pt>
                <c:pt idx="86">
                  <c:v>135.36776723740678</c:v>
                </c:pt>
                <c:pt idx="87">
                  <c:v>138.46083793852821</c:v>
                </c:pt>
                <c:pt idx="88">
                  <c:v>141.58884798262085</c:v>
                </c:pt>
                <c:pt idx="89">
                  <c:v>144.75179736968468</c:v>
                </c:pt>
                <c:pt idx="90">
                  <c:v>147.94968609971963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E3-4A3A-BD51-A1B2A29B4EC9}"/>
            </c:ext>
          </c:extLst>
        </c:ser>
        <c:ser>
          <c:idx val="2"/>
          <c:order val="2"/>
          <c:tx>
            <c:strRef>
              <c:f>Построение!$D$7</c:f>
              <c:strCache>
                <c:ptCount val="1"/>
                <c:pt idx="0">
                  <c:v>8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Построение!$A$8:$A$98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Построение!$D$8:$D$98</c:f>
              <c:numCache>
                <c:formatCode>0.00</c:formatCode>
                <c:ptCount val="91"/>
                <c:pt idx="0">
                  <c:v>5.7008139972672386E-2</c:v>
                </c:pt>
                <c:pt idx="1">
                  <c:v>0.12713716014663001</c:v>
                </c:pt>
                <c:pt idx="2">
                  <c:v>0.2250194869453</c:v>
                </c:pt>
                <c:pt idx="3">
                  <c:v>0.3506551203686824</c:v>
                </c:pt>
                <c:pt idx="4">
                  <c:v>0.50404406041677707</c:v>
                </c:pt>
                <c:pt idx="5">
                  <c:v>0.68518630708958417</c:v>
                </c:pt>
                <c:pt idx="6">
                  <c:v>0.89408186038710358</c:v>
                </c:pt>
                <c:pt idx="7">
                  <c:v>1.1307307203093351</c:v>
                </c:pt>
                <c:pt idx="8">
                  <c:v>1.3951328868562796</c:v>
                </c:pt>
                <c:pt idx="9">
                  <c:v>1.6872883600279363</c:v>
                </c:pt>
                <c:pt idx="10">
                  <c:v>2.0071971398243047</c:v>
                </c:pt>
                <c:pt idx="11">
                  <c:v>2.3548592262453862</c:v>
                </c:pt>
                <c:pt idx="12">
                  <c:v>2.7302746192911802</c:v>
                </c:pt>
                <c:pt idx="13">
                  <c:v>3.1334433189616862</c:v>
                </c:pt>
                <c:pt idx="14">
                  <c:v>3.5643653252569041</c:v>
                </c:pt>
                <c:pt idx="15">
                  <c:v>4.0230406381768349</c:v>
                </c:pt>
                <c:pt idx="16">
                  <c:v>4.5094692577214772</c:v>
                </c:pt>
                <c:pt idx="17">
                  <c:v>5.0236511838908342</c:v>
                </c:pt>
                <c:pt idx="18">
                  <c:v>5.5655864166849014</c:v>
                </c:pt>
                <c:pt idx="19">
                  <c:v>6.1352749561036815</c:v>
                </c:pt>
                <c:pt idx="20">
                  <c:v>6.7327168021471744</c:v>
                </c:pt>
                <c:pt idx="21">
                  <c:v>7.3579119548153811</c:v>
                </c:pt>
                <c:pt idx="22">
                  <c:v>8.0108604141082971</c:v>
                </c:pt>
                <c:pt idx="23">
                  <c:v>8.6915621800259277</c:v>
                </c:pt>
                <c:pt idx="24">
                  <c:v>9.4000172525682686</c:v>
                </c:pt>
                <c:pt idx="25">
                  <c:v>10.136225631735323</c:v>
                </c:pt>
                <c:pt idx="26">
                  <c:v>10.90018731752709</c:v>
                </c:pt>
                <c:pt idx="27">
                  <c:v>11.69190230994357</c:v>
                </c:pt>
                <c:pt idx="28">
                  <c:v>12.511370608984759</c:v>
                </c:pt>
                <c:pt idx="29">
                  <c:v>13.358592214650663</c:v>
                </c:pt>
                <c:pt idx="30">
                  <c:v>14.233567126941283</c:v>
                </c:pt>
                <c:pt idx="31">
                  <c:v>15.136295345856613</c:v>
                </c:pt>
                <c:pt idx="32">
                  <c:v>16.066776871396655</c:v>
                </c:pt>
                <c:pt idx="33">
                  <c:v>17.025011703561407</c:v>
                </c:pt>
                <c:pt idx="34">
                  <c:v>18.010999842350873</c:v>
                </c:pt>
                <c:pt idx="35">
                  <c:v>19.02474128776505</c:v>
                </c:pt>
                <c:pt idx="36">
                  <c:v>20.066236039803943</c:v>
                </c:pt>
                <c:pt idx="37">
                  <c:v>21.135484098467543</c:v>
                </c:pt>
                <c:pt idx="38">
                  <c:v>22.232485463755861</c:v>
                </c:pt>
                <c:pt idx="39">
                  <c:v>23.357240135668889</c:v>
                </c:pt>
                <c:pt idx="40">
                  <c:v>24.509748114206626</c:v>
                </c:pt>
                <c:pt idx="41">
                  <c:v>25.690009399369078</c:v>
                </c:pt>
                <c:pt idx="42">
                  <c:v>26.898023991156244</c:v>
                </c:pt>
                <c:pt idx="43">
                  <c:v>28.133791889568119</c:v>
                </c:pt>
                <c:pt idx="44">
                  <c:v>29.397313094604712</c:v>
                </c:pt>
                <c:pt idx="45">
                  <c:v>30.688587606266008</c:v>
                </c:pt>
                <c:pt idx="46">
                  <c:v>32.007615424552029</c:v>
                </c:pt>
                <c:pt idx="47">
                  <c:v>33.354396549462756</c:v>
                </c:pt>
                <c:pt idx="48">
                  <c:v>34.728930980998193</c:v>
                </c:pt>
                <c:pt idx="49">
                  <c:v>36.131218719158348</c:v>
                </c:pt>
                <c:pt idx="50">
                  <c:v>37.561259763943212</c:v>
                </c:pt>
                <c:pt idx="51">
                  <c:v>39.019054115352787</c:v>
                </c:pt>
                <c:pt idx="52">
                  <c:v>40.504601773387073</c:v>
                </c:pt>
                <c:pt idx="53">
                  <c:v>42.017902738046068</c:v>
                </c:pt>
                <c:pt idx="54">
                  <c:v>43.558957009329788</c:v>
                </c:pt>
                <c:pt idx="55">
                  <c:v>45.127764587238211</c:v>
                </c:pt>
                <c:pt idx="56">
                  <c:v>46.724325471771351</c:v>
                </c:pt>
                <c:pt idx="57">
                  <c:v>48.348639662929202</c:v>
                </c:pt>
                <c:pt idx="58">
                  <c:v>50.000707160711762</c:v>
                </c:pt>
                <c:pt idx="59">
                  <c:v>51.68052796511904</c:v>
                </c:pt>
                <c:pt idx="60">
                  <c:v>53.388102076151021</c:v>
                </c:pt>
                <c:pt idx="61">
                  <c:v>55.123429493807727</c:v>
                </c:pt>
                <c:pt idx="62">
                  <c:v>56.886510218089143</c:v>
                </c:pt>
                <c:pt idx="63">
                  <c:v>58.677344248995276</c:v>
                </c:pt>
                <c:pt idx="64">
                  <c:v>60.495931586526112</c:v>
                </c:pt>
                <c:pt idx="65">
                  <c:v>62.342272230681651</c:v>
                </c:pt>
                <c:pt idx="66">
                  <c:v>64.216366181461922</c:v>
                </c:pt>
                <c:pt idx="67">
                  <c:v>66.118213438866889</c:v>
                </c:pt>
                <c:pt idx="68">
                  <c:v>68.047814002896573</c:v>
                </c:pt>
                <c:pt idx="69">
                  <c:v>70.005167873550974</c:v>
                </c:pt>
                <c:pt idx="70">
                  <c:v>71.990275050830078</c:v>
                </c:pt>
                <c:pt idx="71">
                  <c:v>74.0031355347339</c:v>
                </c:pt>
                <c:pt idx="72">
                  <c:v>76.043749325262453</c:v>
                </c:pt>
                <c:pt idx="73">
                  <c:v>78.112116422415696</c:v>
                </c:pt>
                <c:pt idx="74">
                  <c:v>80.208236826193655</c:v>
                </c:pt>
                <c:pt idx="75">
                  <c:v>82.332110536596332</c:v>
                </c:pt>
                <c:pt idx="76">
                  <c:v>84.483737553623712</c:v>
                </c:pt>
                <c:pt idx="77">
                  <c:v>86.663117877275809</c:v>
                </c:pt>
                <c:pt idx="78">
                  <c:v>88.870251507552624</c:v>
                </c:pt>
                <c:pt idx="79">
                  <c:v>91.105138444454141</c:v>
                </c:pt>
                <c:pt idx="80">
                  <c:v>93.367778687980376</c:v>
                </c:pt>
                <c:pt idx="81">
                  <c:v>95.658172238131343</c:v>
                </c:pt>
                <c:pt idx="82">
                  <c:v>97.976319094906984</c:v>
                </c:pt>
                <c:pt idx="83">
                  <c:v>100.32221925830737</c:v>
                </c:pt>
                <c:pt idx="84">
                  <c:v>102.69587272833243</c:v>
                </c:pt>
                <c:pt idx="85">
                  <c:v>105.09727950498223</c:v>
                </c:pt>
                <c:pt idx="86">
                  <c:v>107.52643958825676</c:v>
                </c:pt>
                <c:pt idx="87">
                  <c:v>109.98335297815596</c:v>
                </c:pt>
                <c:pt idx="88">
                  <c:v>112.46801967467992</c:v>
                </c:pt>
                <c:pt idx="89">
                  <c:v>114.98043967782854</c:v>
                </c:pt>
                <c:pt idx="90">
                  <c:v>117.52061298760189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E3-4A3A-BD51-A1B2A29B4EC9}"/>
            </c:ext>
          </c:extLst>
        </c:ser>
        <c:ser>
          <c:idx val="3"/>
          <c:order val="3"/>
          <c:tx>
            <c:strRef>
              <c:f>Построение!$E$7</c:f>
              <c:strCache>
                <c:ptCount val="1"/>
                <c:pt idx="0">
                  <c:v>6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Построение!$A$8:$A$98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Построение!$E$8:$E$98</c:f>
              <c:numCache>
                <c:formatCode>0.00</c:formatCode>
                <c:ptCount val="91"/>
                <c:pt idx="0">
                  <c:v>4.5283175189407589E-2</c:v>
                </c:pt>
                <c:pt idx="1">
                  <c:v>0.10098863598713088</c:v>
                </c:pt>
                <c:pt idx="2">
                  <c:v>0.17873933184382365</c:v>
                </c:pt>
                <c:pt idx="3">
                  <c:v>0.27853526275948587</c:v>
                </c:pt>
                <c:pt idx="4">
                  <c:v>0.40037642873411761</c:v>
                </c:pt>
                <c:pt idx="5">
                  <c:v>0.54426282976771889</c:v>
                </c:pt>
                <c:pt idx="6">
                  <c:v>0.71019446586028945</c:v>
                </c:pt>
                <c:pt idx="7">
                  <c:v>0.8981713370118295</c:v>
                </c:pt>
                <c:pt idx="8">
                  <c:v>1.1081934432223393</c:v>
                </c:pt>
                <c:pt idx="9">
                  <c:v>1.3402607844918184</c:v>
                </c:pt>
                <c:pt idx="10">
                  <c:v>1.5943733608202668</c:v>
                </c:pt>
                <c:pt idx="11">
                  <c:v>1.8705311722076847</c:v>
                </c:pt>
                <c:pt idx="12">
                  <c:v>2.1687342186540723</c:v>
                </c:pt>
                <c:pt idx="13">
                  <c:v>2.4889825001594295</c:v>
                </c:pt>
                <c:pt idx="14">
                  <c:v>2.8312760167237561</c:v>
                </c:pt>
                <c:pt idx="15">
                  <c:v>3.1956147683470522</c:v>
                </c:pt>
                <c:pt idx="16">
                  <c:v>3.5819987550293177</c:v>
                </c:pt>
                <c:pt idx="17">
                  <c:v>3.9904279767705524</c:v>
                </c:pt>
                <c:pt idx="18">
                  <c:v>4.420902433570757</c:v>
                </c:pt>
                <c:pt idx="19">
                  <c:v>4.873422125429931</c:v>
                </c:pt>
                <c:pt idx="20">
                  <c:v>5.3479870523480741</c:v>
                </c:pt>
                <c:pt idx="21">
                  <c:v>5.8445972143251872</c:v>
                </c:pt>
                <c:pt idx="22">
                  <c:v>6.3632526113612693</c:v>
                </c:pt>
                <c:pt idx="23">
                  <c:v>6.9039532434563204</c:v>
                </c:pt>
                <c:pt idx="24">
                  <c:v>7.4666991106103424</c:v>
                </c:pt>
                <c:pt idx="25">
                  <c:v>8.0514902128233334</c:v>
                </c:pt>
                <c:pt idx="26">
                  <c:v>8.6583265500952926</c:v>
                </c:pt>
                <c:pt idx="27">
                  <c:v>9.2872081224262235</c:v>
                </c:pt>
                <c:pt idx="28">
                  <c:v>9.9381349298161226</c:v>
                </c:pt>
                <c:pt idx="29">
                  <c:v>10.611106972264992</c:v>
                </c:pt>
                <c:pt idx="30">
                  <c:v>11.306124249772832</c:v>
                </c:pt>
                <c:pt idx="31">
                  <c:v>12.023186762339639</c:v>
                </c:pt>
                <c:pt idx="32">
                  <c:v>12.762294509965418</c:v>
                </c:pt>
                <c:pt idx="33">
                  <c:v>13.52344749265016</c:v>
                </c:pt>
                <c:pt idx="34">
                  <c:v>14.306645710393878</c:v>
                </c:pt>
                <c:pt idx="35">
                  <c:v>15.111889163196564</c:v>
                </c:pt>
                <c:pt idx="36">
                  <c:v>15.939177851058217</c:v>
                </c:pt>
                <c:pt idx="37">
                  <c:v>16.788511773978847</c:v>
                </c:pt>
                <c:pt idx="38">
                  <c:v>17.659890931958437</c:v>
                </c:pt>
                <c:pt idx="39">
                  <c:v>18.553315324997001</c:v>
                </c:pt>
                <c:pt idx="40">
                  <c:v>19.468784953094534</c:v>
                </c:pt>
                <c:pt idx="41">
                  <c:v>20.406299816251043</c:v>
                </c:pt>
                <c:pt idx="42">
                  <c:v>21.365859914466508</c:v>
                </c:pt>
                <c:pt idx="43">
                  <c:v>22.347465247740953</c:v>
                </c:pt>
                <c:pt idx="44">
                  <c:v>23.351115816074362</c:v>
                </c:pt>
                <c:pt idx="45">
                  <c:v>24.376811619466739</c:v>
                </c:pt>
                <c:pt idx="46">
                  <c:v>25.424552657918095</c:v>
                </c:pt>
                <c:pt idx="47">
                  <c:v>26.494338931428413</c:v>
                </c:pt>
                <c:pt idx="48">
                  <c:v>27.586170439997709</c:v>
                </c:pt>
                <c:pt idx="49">
                  <c:v>28.700047183625959</c:v>
                </c:pt>
                <c:pt idx="50">
                  <c:v>29.835969162313184</c:v>
                </c:pt>
                <c:pt idx="51">
                  <c:v>30.993936376059384</c:v>
                </c:pt>
                <c:pt idx="52">
                  <c:v>32.173948824864546</c:v>
                </c:pt>
                <c:pt idx="53">
                  <c:v>33.376006508728686</c:v>
                </c:pt>
                <c:pt idx="54">
                  <c:v>34.600109427651795</c:v>
                </c:pt>
                <c:pt idx="55">
                  <c:v>35.846257581633864</c:v>
                </c:pt>
                <c:pt idx="56">
                  <c:v>37.114450970674916</c:v>
                </c:pt>
                <c:pt idx="57">
                  <c:v>38.404689594774922</c:v>
                </c:pt>
                <c:pt idx="58">
                  <c:v>39.716973453933917</c:v>
                </c:pt>
                <c:pt idx="59">
                  <c:v>41.051302548151867</c:v>
                </c:pt>
                <c:pt idx="60">
                  <c:v>42.407676877428791</c:v>
                </c:pt>
                <c:pt idx="61">
                  <c:v>43.786096441764684</c:v>
                </c:pt>
                <c:pt idx="62">
                  <c:v>45.186561241159545</c:v>
                </c:pt>
                <c:pt idx="63">
                  <c:v>46.609071275613381</c:v>
                </c:pt>
                <c:pt idx="64">
                  <c:v>48.053626545126171</c:v>
                </c:pt>
                <c:pt idx="65">
                  <c:v>49.520227049697944</c:v>
                </c:pt>
                <c:pt idx="66">
                  <c:v>51.008872789328692</c:v>
                </c:pt>
                <c:pt idx="67">
                  <c:v>52.5195637640184</c:v>
                </c:pt>
                <c:pt idx="68">
                  <c:v>54.05229997376707</c:v>
                </c:pt>
                <c:pt idx="69">
                  <c:v>55.607081418574722</c:v>
                </c:pt>
                <c:pt idx="70">
                  <c:v>57.183908098441343</c:v>
                </c:pt>
                <c:pt idx="71">
                  <c:v>58.782780013366924</c:v>
                </c:pt>
                <c:pt idx="72">
                  <c:v>60.403697163351495</c:v>
                </c:pt>
                <c:pt idx="73">
                  <c:v>62.046659548395013</c:v>
                </c:pt>
                <c:pt idx="74">
                  <c:v>63.711667168497506</c:v>
                </c:pt>
                <c:pt idx="75">
                  <c:v>65.398720023658967</c:v>
                </c:pt>
                <c:pt idx="76">
                  <c:v>67.107818113879404</c:v>
                </c:pt>
                <c:pt idx="77">
                  <c:v>68.838961439158808</c:v>
                </c:pt>
                <c:pt idx="78">
                  <c:v>70.592149999497181</c:v>
                </c:pt>
                <c:pt idx="79">
                  <c:v>72.367383794894536</c:v>
                </c:pt>
                <c:pt idx="80">
                  <c:v>74.164662825350831</c:v>
                </c:pt>
                <c:pt idx="81">
                  <c:v>75.983987090866123</c:v>
                </c:pt>
                <c:pt idx="82">
                  <c:v>77.825356591440368</c:v>
                </c:pt>
                <c:pt idx="83">
                  <c:v>79.68877132707361</c:v>
                </c:pt>
                <c:pt idx="84">
                  <c:v>81.574231297765792</c:v>
                </c:pt>
                <c:pt idx="85">
                  <c:v>83.481736503516942</c:v>
                </c:pt>
                <c:pt idx="86">
                  <c:v>85.411286944327074</c:v>
                </c:pt>
                <c:pt idx="87">
                  <c:v>87.362882620196174</c:v>
                </c:pt>
                <c:pt idx="88">
                  <c:v>89.336523531124243</c:v>
                </c:pt>
                <c:pt idx="89">
                  <c:v>91.33220967711128</c:v>
                </c:pt>
                <c:pt idx="90">
                  <c:v>93.349941058157285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E3-4A3A-BD51-A1B2A29B4EC9}"/>
            </c:ext>
          </c:extLst>
        </c:ser>
        <c:ser>
          <c:idx val="4"/>
          <c:order val="4"/>
          <c:tx>
            <c:strRef>
              <c:f>Построение!$F$7</c:f>
              <c:strCache>
                <c:ptCount val="1"/>
                <c:pt idx="0">
                  <c:v>4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Построение!$A$8:$A$98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Построение!$F$8:$F$98</c:f>
              <c:numCache>
                <c:formatCode>0.00</c:formatCode>
                <c:ptCount val="91"/>
                <c:pt idx="0">
                  <c:v>3.5969704610912513E-2</c:v>
                </c:pt>
                <c:pt idx="1">
                  <c:v>8.0218124950870731E-2</c:v>
                </c:pt>
                <c:pt idx="2">
                  <c:v>0.14197769793930198</c:v>
                </c:pt>
                <c:pt idx="3">
                  <c:v>0.2212484235762063</c:v>
                </c:pt>
                <c:pt idx="4">
                  <c:v>0.31803030186158382</c:v>
                </c:pt>
                <c:pt idx="5">
                  <c:v>0.43232333279543422</c:v>
                </c:pt>
                <c:pt idx="6">
                  <c:v>0.56412751637775771</c:v>
                </c:pt>
                <c:pt idx="7">
                  <c:v>0.71344285260855411</c:v>
                </c:pt>
                <c:pt idx="8">
                  <c:v>0.88026934148782399</c:v>
                </c:pt>
                <c:pt idx="9">
                  <c:v>1.0646069830155664</c:v>
                </c:pt>
                <c:pt idx="10">
                  <c:v>1.2664557771917824</c:v>
                </c:pt>
                <c:pt idx="11">
                  <c:v>1.4858157240164713</c:v>
                </c:pt>
                <c:pt idx="12">
                  <c:v>1.7226868234896333</c:v>
                </c:pt>
                <c:pt idx="13">
                  <c:v>1.9770690756112683</c:v>
                </c:pt>
                <c:pt idx="14">
                  <c:v>2.248962480381377</c:v>
                </c:pt>
                <c:pt idx="15">
                  <c:v>2.5383670377999579</c:v>
                </c:pt>
                <c:pt idx="16">
                  <c:v>2.8452827478670111</c:v>
                </c:pt>
                <c:pt idx="17">
                  <c:v>3.1697096105825389</c:v>
                </c:pt>
                <c:pt idx="18">
                  <c:v>3.511647625946539</c:v>
                </c:pt>
                <c:pt idx="19">
                  <c:v>3.8710967939590124</c:v>
                </c:pt>
                <c:pt idx="20">
                  <c:v>4.2480571146199591</c:v>
                </c:pt>
                <c:pt idx="21">
                  <c:v>4.6425285879293785</c:v>
                </c:pt>
                <c:pt idx="22">
                  <c:v>5.0545112138872712</c:v>
                </c:pt>
                <c:pt idx="23">
                  <c:v>5.484004992493638</c:v>
                </c:pt>
                <c:pt idx="24">
                  <c:v>5.9310099237484755</c:v>
                </c:pt>
                <c:pt idx="25">
                  <c:v>6.3955260076517879</c:v>
                </c:pt>
                <c:pt idx="26">
                  <c:v>6.8775532442035718</c:v>
                </c:pt>
                <c:pt idx="27">
                  <c:v>7.3770916334038308</c:v>
                </c:pt>
                <c:pt idx="28">
                  <c:v>7.8941411752525612</c:v>
                </c:pt>
                <c:pt idx="29">
                  <c:v>8.428701869749764</c:v>
                </c:pt>
                <c:pt idx="30">
                  <c:v>8.9807737168954436</c:v>
                </c:pt>
                <c:pt idx="31">
                  <c:v>9.5503567166895955</c:v>
                </c:pt>
                <c:pt idx="32">
                  <c:v>10.137450869132218</c:v>
                </c:pt>
                <c:pt idx="33">
                  <c:v>10.742056174223313</c:v>
                </c:pt>
                <c:pt idx="34">
                  <c:v>11.364172631962884</c:v>
                </c:pt>
                <c:pt idx="35">
                  <c:v>12.003800242350925</c:v>
                </c:pt>
                <c:pt idx="36">
                  <c:v>12.660939005387442</c:v>
                </c:pt>
                <c:pt idx="37">
                  <c:v>13.335588921072432</c:v>
                </c:pt>
                <c:pt idx="38">
                  <c:v>14.027749989405894</c:v>
                </c:pt>
                <c:pt idx="39">
                  <c:v>14.737422210387825</c:v>
                </c:pt>
                <c:pt idx="40">
                  <c:v>15.464605584018237</c:v>
                </c:pt>
                <c:pt idx="41">
                  <c:v>16.209300110297118</c:v>
                </c:pt>
                <c:pt idx="42">
                  <c:v>16.971505789224473</c:v>
                </c:pt>
                <c:pt idx="43">
                  <c:v>17.751222620800295</c:v>
                </c:pt>
                <c:pt idx="44">
                  <c:v>18.548450605024595</c:v>
                </c:pt>
                <c:pt idx="45">
                  <c:v>19.363189741897369</c:v>
                </c:pt>
                <c:pt idx="46">
                  <c:v>20.19544003141862</c:v>
                </c:pt>
                <c:pt idx="47">
                  <c:v>21.045201473588339</c:v>
                </c:pt>
                <c:pt idx="48">
                  <c:v>21.912474068406532</c:v>
                </c:pt>
                <c:pt idx="49">
                  <c:v>22.797257815873195</c:v>
                </c:pt>
                <c:pt idx="50">
                  <c:v>23.699552715988339</c:v>
                </c:pt>
                <c:pt idx="51">
                  <c:v>24.619358768751944</c:v>
                </c:pt>
                <c:pt idx="52">
                  <c:v>25.55667597416403</c:v>
                </c:pt>
                <c:pt idx="53">
                  <c:v>26.51150433222459</c:v>
                </c:pt>
                <c:pt idx="54">
                  <c:v>27.483843842933616</c:v>
                </c:pt>
                <c:pt idx="55">
                  <c:v>28.473694506291121</c:v>
                </c:pt>
                <c:pt idx="56">
                  <c:v>29.481056322297103</c:v>
                </c:pt>
                <c:pt idx="57">
                  <c:v>30.505929290951546</c:v>
                </c:pt>
                <c:pt idx="58">
                  <c:v>31.548313412254469</c:v>
                </c:pt>
                <c:pt idx="59">
                  <c:v>32.608208686205863</c:v>
                </c:pt>
                <c:pt idx="60">
                  <c:v>33.685615112805742</c:v>
                </c:pt>
                <c:pt idx="61">
                  <c:v>34.780532692054081</c:v>
                </c:pt>
                <c:pt idx="62">
                  <c:v>35.892961423950894</c:v>
                </c:pt>
                <c:pt idx="63">
                  <c:v>37.022901308496181</c:v>
                </c:pt>
                <c:pt idx="64">
                  <c:v>38.170352345689956</c:v>
                </c:pt>
                <c:pt idx="65">
                  <c:v>39.335314535532184</c:v>
                </c:pt>
                <c:pt idx="66">
                  <c:v>40.517787878022894</c:v>
                </c:pt>
                <c:pt idx="67">
                  <c:v>41.717772373162077</c:v>
                </c:pt>
                <c:pt idx="68">
                  <c:v>42.935268020949728</c:v>
                </c:pt>
                <c:pt idx="69">
                  <c:v>44.170274821385853</c:v>
                </c:pt>
                <c:pt idx="70">
                  <c:v>45.422792774470452</c:v>
                </c:pt>
                <c:pt idx="71">
                  <c:v>46.692821880203525</c:v>
                </c:pt>
                <c:pt idx="72">
                  <c:v>47.980362138585079</c:v>
                </c:pt>
                <c:pt idx="73">
                  <c:v>49.2854135496151</c:v>
                </c:pt>
                <c:pt idx="74">
                  <c:v>50.607976113293596</c:v>
                </c:pt>
                <c:pt idx="75">
                  <c:v>51.948049829620551</c:v>
                </c:pt>
                <c:pt idx="76">
                  <c:v>53.305634698595988</c:v>
                </c:pt>
                <c:pt idx="77">
                  <c:v>54.680730720219898</c:v>
                </c:pt>
                <c:pt idx="78">
                  <c:v>56.073337894492283</c:v>
                </c:pt>
                <c:pt idx="79">
                  <c:v>57.483456221413135</c:v>
                </c:pt>
                <c:pt idx="80">
                  <c:v>58.911085700982468</c:v>
                </c:pt>
                <c:pt idx="81">
                  <c:v>60.356226333200276</c:v>
                </c:pt>
                <c:pt idx="82">
                  <c:v>61.818878118066557</c:v>
                </c:pt>
                <c:pt idx="83">
                  <c:v>63.299041055581306</c:v>
                </c:pt>
                <c:pt idx="84">
                  <c:v>64.796715145744528</c:v>
                </c:pt>
                <c:pt idx="85">
                  <c:v>66.311900388556225</c:v>
                </c:pt>
                <c:pt idx="86">
                  <c:v>67.844596784016389</c:v>
                </c:pt>
                <c:pt idx="87">
                  <c:v>69.394804332125034</c:v>
                </c:pt>
                <c:pt idx="88">
                  <c:v>70.96252303288216</c:v>
                </c:pt>
                <c:pt idx="89">
                  <c:v>72.547752886287739</c:v>
                </c:pt>
                <c:pt idx="90">
                  <c:v>74.150493892341785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E3-4A3A-BD51-A1B2A29B4EC9}"/>
            </c:ext>
          </c:extLst>
        </c:ser>
        <c:ser>
          <c:idx val="5"/>
          <c:order val="5"/>
          <c:tx>
            <c:strRef>
              <c:f>Построение!$G$7</c:f>
              <c:strCache>
                <c:ptCount val="1"/>
                <c:pt idx="0">
                  <c:v>2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Построение!$A$8:$A$98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Построение!$G$8:$G$98</c:f>
              <c:numCache>
                <c:formatCode>0.00</c:formatCode>
                <c:ptCount val="91"/>
                <c:pt idx="0">
                  <c:v>2.8571751967139989E-2</c:v>
                </c:pt>
                <c:pt idx="1">
                  <c:v>6.3719521585116984E-2</c:v>
                </c:pt>
                <c:pt idx="2">
                  <c:v>0.11277689417434301</c:v>
                </c:pt>
                <c:pt idx="3">
                  <c:v>0.17574386973481809</c:v>
                </c:pt>
                <c:pt idx="4">
                  <c:v>0.25262044826654217</c:v>
                </c:pt>
                <c:pt idx="5">
                  <c:v>0.34340662976951536</c:v>
                </c:pt>
                <c:pt idx="6">
                  <c:v>0.44810241424373742</c:v>
                </c:pt>
                <c:pt idx="7">
                  <c:v>0.56670780168920876</c:v>
                </c:pt>
                <c:pt idx="8">
                  <c:v>0.69922279210592886</c:v>
                </c:pt>
                <c:pt idx="9">
                  <c:v>0.84564738549389806</c:v>
                </c:pt>
                <c:pt idx="10">
                  <c:v>1.0059815818531166</c:v>
                </c:pt>
                <c:pt idx="11">
                  <c:v>1.1802253811835839</c:v>
                </c:pt>
                <c:pt idx="12">
                  <c:v>1.3683787834853003</c:v>
                </c:pt>
                <c:pt idx="13">
                  <c:v>1.5704417887582656</c:v>
                </c:pt>
                <c:pt idx="14">
                  <c:v>1.7864143970024804</c:v>
                </c:pt>
                <c:pt idx="15">
                  <c:v>2.0162966082179441</c:v>
                </c:pt>
                <c:pt idx="16">
                  <c:v>2.2600884224046562</c:v>
                </c:pt>
                <c:pt idx="17">
                  <c:v>2.5177898395626181</c:v>
                </c:pt>
                <c:pt idx="18">
                  <c:v>2.789400859691828</c:v>
                </c:pt>
                <c:pt idx="19">
                  <c:v>3.0749214827922886</c:v>
                </c:pt>
                <c:pt idx="20">
                  <c:v>3.3743517088639972</c:v>
                </c:pt>
                <c:pt idx="21">
                  <c:v>3.6876915379069546</c:v>
                </c:pt>
                <c:pt idx="22">
                  <c:v>4.0149409699211613</c:v>
                </c:pt>
                <c:pt idx="23">
                  <c:v>4.356100004906617</c:v>
                </c:pt>
                <c:pt idx="24">
                  <c:v>4.7111686428633233</c:v>
                </c:pt>
                <c:pt idx="25">
                  <c:v>5.0801468837912767</c:v>
                </c:pt>
                <c:pt idx="26">
                  <c:v>5.4630347276904789</c:v>
                </c:pt>
                <c:pt idx="27">
                  <c:v>5.859832174560931</c:v>
                </c:pt>
                <c:pt idx="28">
                  <c:v>6.2705392244026328</c:v>
                </c:pt>
                <c:pt idx="29">
                  <c:v>6.6951558772155826</c:v>
                </c:pt>
                <c:pt idx="30">
                  <c:v>7.133682132999783</c:v>
                </c:pt>
                <c:pt idx="31">
                  <c:v>7.5861179917552324</c:v>
                </c:pt>
                <c:pt idx="32">
                  <c:v>8.0524634534819288</c:v>
                </c:pt>
                <c:pt idx="33">
                  <c:v>8.532718518179875</c:v>
                </c:pt>
                <c:pt idx="34">
                  <c:v>9.0268831858490692</c:v>
                </c:pt>
                <c:pt idx="35">
                  <c:v>9.534957456489515</c:v>
                </c:pt>
                <c:pt idx="36">
                  <c:v>10.056941330101207</c:v>
                </c:pt>
                <c:pt idx="37">
                  <c:v>10.59283480668415</c:v>
                </c:pt>
                <c:pt idx="38">
                  <c:v>11.14263788623834</c:v>
                </c:pt>
                <c:pt idx="39">
                  <c:v>11.706350568763781</c:v>
                </c:pt>
                <c:pt idx="40">
                  <c:v>12.283972854260471</c:v>
                </c:pt>
                <c:pt idx="41">
                  <c:v>12.87550474272841</c:v>
                </c:pt>
                <c:pt idx="42">
                  <c:v>13.480946234167597</c:v>
                </c:pt>
                <c:pt idx="43">
                  <c:v>14.100297328578034</c:v>
                </c:pt>
                <c:pt idx="44">
                  <c:v>14.73355802595972</c:v>
                </c:pt>
                <c:pt idx="45">
                  <c:v>15.380728326312656</c:v>
                </c:pt>
                <c:pt idx="46">
                  <c:v>16.041808229636839</c:v>
                </c:pt>
                <c:pt idx="47">
                  <c:v>16.716797735932271</c:v>
                </c:pt>
                <c:pt idx="48">
                  <c:v>17.405696845198953</c:v>
                </c:pt>
                <c:pt idx="49">
                  <c:v>18.108505557436882</c:v>
                </c:pt>
                <c:pt idx="50">
                  <c:v>18.825223872646063</c:v>
                </c:pt>
                <c:pt idx="51">
                  <c:v>19.555851790826491</c:v>
                </c:pt>
                <c:pt idx="52">
                  <c:v>20.300389311978172</c:v>
                </c:pt>
                <c:pt idx="53">
                  <c:v>21.0588364361011</c:v>
                </c:pt>
                <c:pt idx="54">
                  <c:v>21.831193163195277</c:v>
                </c:pt>
                <c:pt idx="55">
                  <c:v>22.6174594932607</c:v>
                </c:pt>
                <c:pt idx="56">
                  <c:v>23.417635426297377</c:v>
                </c:pt>
                <c:pt idx="57">
                  <c:v>24.231720962305296</c:v>
                </c:pt>
                <c:pt idx="58">
                  <c:v>25.059716101284465</c:v>
                </c:pt>
                <c:pt idx="59">
                  <c:v>25.901620843234895</c:v>
                </c:pt>
                <c:pt idx="60">
                  <c:v>26.757435188156556</c:v>
                </c:pt>
                <c:pt idx="61">
                  <c:v>27.627159136049478</c:v>
                </c:pt>
                <c:pt idx="62">
                  <c:v>28.510792686913657</c:v>
                </c:pt>
                <c:pt idx="63">
                  <c:v>29.408335840749068</c:v>
                </c:pt>
                <c:pt idx="64">
                  <c:v>30.319788597555736</c:v>
                </c:pt>
                <c:pt idx="65">
                  <c:v>31.245150957333653</c:v>
                </c:pt>
                <c:pt idx="66">
                  <c:v>32.184422920082817</c:v>
                </c:pt>
                <c:pt idx="67">
                  <c:v>33.137604485803237</c:v>
                </c:pt>
                <c:pt idx="68">
                  <c:v>34.104695654494897</c:v>
                </c:pt>
                <c:pt idx="69">
                  <c:v>35.085696426157803</c:v>
                </c:pt>
                <c:pt idx="70">
                  <c:v>36.080606800791969</c:v>
                </c:pt>
                <c:pt idx="71">
                  <c:v>37.089426778397375</c:v>
                </c:pt>
                <c:pt idx="72">
                  <c:v>38.112156358974033</c:v>
                </c:pt>
                <c:pt idx="73">
                  <c:v>39.148795542521945</c:v>
                </c:pt>
                <c:pt idx="74">
                  <c:v>40.199344329041097</c:v>
                </c:pt>
                <c:pt idx="75">
                  <c:v>41.263802718531501</c:v>
                </c:pt>
                <c:pt idx="76">
                  <c:v>42.342170710993159</c:v>
                </c:pt>
                <c:pt idx="77">
                  <c:v>43.434448306426063</c:v>
                </c:pt>
                <c:pt idx="78">
                  <c:v>44.540635504830213</c:v>
                </c:pt>
                <c:pt idx="79">
                  <c:v>45.66073230620561</c:v>
                </c:pt>
                <c:pt idx="80">
                  <c:v>46.794738710552267</c:v>
                </c:pt>
                <c:pt idx="81">
                  <c:v>47.94265471787017</c:v>
                </c:pt>
                <c:pt idx="82">
                  <c:v>49.104480328159319</c:v>
                </c:pt>
                <c:pt idx="83">
                  <c:v>50.280215541419714</c:v>
                </c:pt>
                <c:pt idx="84">
                  <c:v>51.469860357651363</c:v>
                </c:pt>
                <c:pt idx="85">
                  <c:v>52.673414776854258</c:v>
                </c:pt>
                <c:pt idx="86">
                  <c:v>53.890878799028414</c:v>
                </c:pt>
                <c:pt idx="87">
                  <c:v>55.122252424173809</c:v>
                </c:pt>
                <c:pt idx="88">
                  <c:v>56.367535652290442</c:v>
                </c:pt>
                <c:pt idx="89">
                  <c:v>57.626728483378336</c:v>
                </c:pt>
                <c:pt idx="90">
                  <c:v>58.89983091743747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E3-4A3A-BD51-A1B2A29B4EC9}"/>
            </c:ext>
          </c:extLst>
        </c:ser>
        <c:ser>
          <c:idx val="6"/>
          <c:order val="6"/>
          <c:tx>
            <c:strRef>
              <c:f>Построение!$H$7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Построение!$A$8:$A$98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Построение!$H$8:$H$98</c:f>
              <c:numCache>
                <c:formatCode>0.00</c:formatCode>
                <c:ptCount val="91"/>
                <c:pt idx="0">
                  <c:v>2.2695349303038324E-2</c:v>
                </c:pt>
                <c:pt idx="1">
                  <c:v>5.0614215098181717E-2</c:v>
                </c:pt>
                <c:pt idx="2">
                  <c:v>8.958187126719297E-2</c:v>
                </c:pt>
                <c:pt idx="3">
                  <c:v>0.13959831781007212</c:v>
                </c:pt>
                <c:pt idx="4">
                  <c:v>0.20066355472681913</c:v>
                </c:pt>
                <c:pt idx="5">
                  <c:v>0.27277758201743402</c:v>
                </c:pt>
                <c:pt idx="6">
                  <c:v>0.35594039968191665</c:v>
                </c:pt>
                <c:pt idx="7">
                  <c:v>0.4501520077202672</c:v>
                </c:pt>
                <c:pt idx="8">
                  <c:v>0.55541240613248577</c:v>
                </c:pt>
                <c:pt idx="9">
                  <c:v>0.67172159491857197</c:v>
                </c:pt>
                <c:pt idx="10">
                  <c:v>0.79907957407852626</c:v>
                </c:pt>
                <c:pt idx="11">
                  <c:v>0.93748634361234839</c:v>
                </c:pt>
                <c:pt idx="12">
                  <c:v>1.0869419035200383</c:v>
                </c:pt>
                <c:pt idx="13">
                  <c:v>1.2474462538015962</c:v>
                </c:pt>
                <c:pt idx="14">
                  <c:v>1.4189993944570221</c:v>
                </c:pt>
                <c:pt idx="15">
                  <c:v>1.6016013254863155</c:v>
                </c:pt>
                <c:pt idx="16">
                  <c:v>1.795252046889477</c:v>
                </c:pt>
                <c:pt idx="17">
                  <c:v>1.999951558666506</c:v>
                </c:pt>
                <c:pt idx="18">
                  <c:v>2.2156998608174034</c:v>
                </c:pt>
                <c:pt idx="19">
                  <c:v>2.4424969533421681</c:v>
                </c:pt>
                <c:pt idx="20">
                  <c:v>2.6803428362408011</c:v>
                </c:pt>
                <c:pt idx="21">
                  <c:v>2.9292375095133023</c:v>
                </c:pt>
                <c:pt idx="22">
                  <c:v>3.189180973159671</c:v>
                </c:pt>
                <c:pt idx="23">
                  <c:v>3.4601732271799071</c:v>
                </c:pt>
                <c:pt idx="24">
                  <c:v>3.7422142715740119</c:v>
                </c:pt>
                <c:pt idx="25">
                  <c:v>4.0353041063419841</c:v>
                </c:pt>
                <c:pt idx="26">
                  <c:v>4.3394427314838238</c:v>
                </c:pt>
                <c:pt idx="27">
                  <c:v>4.6546301469995335</c:v>
                </c:pt>
                <c:pt idx="28">
                  <c:v>4.980866352889108</c:v>
                </c:pt>
                <c:pt idx="29">
                  <c:v>5.3181513491525507</c:v>
                </c:pt>
                <c:pt idx="30">
                  <c:v>5.6664851357898645</c:v>
                </c:pt>
                <c:pt idx="31">
                  <c:v>6.0258677128010429</c:v>
                </c:pt>
                <c:pt idx="32">
                  <c:v>6.3962990801860915</c:v>
                </c:pt>
                <c:pt idx="33">
                  <c:v>6.7777792379450057</c:v>
                </c:pt>
                <c:pt idx="34">
                  <c:v>7.17030818607779</c:v>
                </c:pt>
                <c:pt idx="35">
                  <c:v>7.5738859245844399</c:v>
                </c:pt>
                <c:pt idx="36">
                  <c:v>7.988512453464959</c:v>
                </c:pt>
                <c:pt idx="37">
                  <c:v>8.4141877727193446</c:v>
                </c:pt>
                <c:pt idx="38">
                  <c:v>8.8509118823475994</c:v>
                </c:pt>
                <c:pt idx="39">
                  <c:v>9.2986847823497225</c:v>
                </c:pt>
                <c:pt idx="40">
                  <c:v>9.7575064727257121</c:v>
                </c:pt>
                <c:pt idx="41">
                  <c:v>10.227376953475572</c:v>
                </c:pt>
                <c:pt idx="42">
                  <c:v>10.708296224599296</c:v>
                </c:pt>
                <c:pt idx="43">
                  <c:v>11.200264286096893</c:v>
                </c:pt>
                <c:pt idx="44">
                  <c:v>11.703281137968354</c:v>
                </c:pt>
                <c:pt idx="45">
                  <c:v>12.217346780213685</c:v>
                </c:pt>
                <c:pt idx="46">
                  <c:v>12.742461212832881</c:v>
                </c:pt>
                <c:pt idx="47">
                  <c:v>13.278624435825947</c:v>
                </c:pt>
                <c:pt idx="48">
                  <c:v>13.825836449192881</c:v>
                </c:pt>
                <c:pt idx="49">
                  <c:v>14.384097252933682</c:v>
                </c:pt>
                <c:pt idx="50">
                  <c:v>14.953406847048351</c:v>
                </c:pt>
                <c:pt idx="51">
                  <c:v>15.533765231536886</c:v>
                </c:pt>
                <c:pt idx="52">
                  <c:v>16.12517240639929</c:v>
                </c:pt>
                <c:pt idx="53">
                  <c:v>16.727628371635564</c:v>
                </c:pt>
                <c:pt idx="54">
                  <c:v>17.341133127245705</c:v>
                </c:pt>
                <c:pt idx="55">
                  <c:v>17.965686673229715</c:v>
                </c:pt>
                <c:pt idx="56">
                  <c:v>18.601289009587592</c:v>
                </c:pt>
                <c:pt idx="57">
                  <c:v>19.247940136319336</c:v>
                </c:pt>
                <c:pt idx="58">
                  <c:v>19.905640053424946</c:v>
                </c:pt>
                <c:pt idx="59">
                  <c:v>20.574388760904426</c:v>
                </c:pt>
                <c:pt idx="60">
                  <c:v>21.254186258757777</c:v>
                </c:pt>
                <c:pt idx="61">
                  <c:v>21.945032546984987</c:v>
                </c:pt>
                <c:pt idx="62">
                  <c:v>22.646927625586073</c:v>
                </c:pt>
                <c:pt idx="63">
                  <c:v>23.359871494561027</c:v>
                </c:pt>
                <c:pt idx="64">
                  <c:v>24.083864153909847</c:v>
                </c:pt>
                <c:pt idx="65">
                  <c:v>24.81890560363253</c:v>
                </c:pt>
                <c:pt idx="66">
                  <c:v>25.564995843729086</c:v>
                </c:pt>
                <c:pt idx="67">
                  <c:v>26.322134874199509</c:v>
                </c:pt>
                <c:pt idx="68">
                  <c:v>27.090322695043803</c:v>
                </c:pt>
                <c:pt idx="69">
                  <c:v>27.869559306261959</c:v>
                </c:pt>
                <c:pt idx="70">
                  <c:v>28.659844707853988</c:v>
                </c:pt>
                <c:pt idx="71">
                  <c:v>29.461178899819881</c:v>
                </c:pt>
                <c:pt idx="72">
                  <c:v>30.273561882159637</c:v>
                </c:pt>
                <c:pt idx="73">
                  <c:v>31.09699365487327</c:v>
                </c:pt>
                <c:pt idx="74">
                  <c:v>31.931474217960773</c:v>
                </c:pt>
                <c:pt idx="75">
                  <c:v>32.777003571422135</c:v>
                </c:pt>
                <c:pt idx="76">
                  <c:v>33.633581715257371</c:v>
                </c:pt>
                <c:pt idx="77">
                  <c:v>34.501208649466477</c:v>
                </c:pt>
                <c:pt idx="78">
                  <c:v>35.379884374049446</c:v>
                </c:pt>
                <c:pt idx="79">
                  <c:v>36.269608889006278</c:v>
                </c:pt>
                <c:pt idx="80">
                  <c:v>37.17038219433698</c:v>
                </c:pt>
                <c:pt idx="81">
                  <c:v>38.082204290041552</c:v>
                </c:pt>
                <c:pt idx="82">
                  <c:v>39.005075176119995</c:v>
                </c:pt>
                <c:pt idx="83">
                  <c:v>39.938994852572307</c:v>
                </c:pt>
                <c:pt idx="84">
                  <c:v>40.883963319398482</c:v>
                </c:pt>
                <c:pt idx="85">
                  <c:v>41.839980576598528</c:v>
                </c:pt>
                <c:pt idx="86">
                  <c:v>42.807046624172436</c:v>
                </c:pt>
                <c:pt idx="87">
                  <c:v>43.785161462120215</c:v>
                </c:pt>
                <c:pt idx="88">
                  <c:v>44.77432509044187</c:v>
                </c:pt>
                <c:pt idx="89">
                  <c:v>45.774537509137389</c:v>
                </c:pt>
                <c:pt idx="90">
                  <c:v>46.785798718206763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E3-4A3A-BD51-A1B2A29B4EC9}"/>
            </c:ext>
          </c:extLst>
        </c:ser>
        <c:ser>
          <c:idx val="7"/>
          <c:order val="7"/>
          <c:tx>
            <c:strRef>
              <c:f>Построение!$I$7</c:f>
              <c:strCache>
                <c:ptCount val="1"/>
                <c:pt idx="0">
                  <c:v>-2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Построение!$A$8:$A$98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Построение!$I$8:$I$98</c:f>
              <c:numCache>
                <c:formatCode>0.00</c:formatCode>
                <c:ptCount val="91"/>
                <c:pt idx="0">
                  <c:v>1.8027556748333382E-2</c:v>
                </c:pt>
                <c:pt idx="1">
                  <c:v>4.0204300130893766E-2</c:v>
                </c:pt>
                <c:pt idx="2">
                  <c:v>7.1157409666967222E-2</c:v>
                </c:pt>
                <c:pt idx="3">
                  <c:v>0.11088688535655382</c:v>
                </c:pt>
                <c:pt idx="4">
                  <c:v>0.1593927271996535</c:v>
                </c:pt>
                <c:pt idx="5">
                  <c:v>0.21667493519626629</c:v>
                </c:pt>
                <c:pt idx="6">
                  <c:v>0.28273350934639208</c:v>
                </c:pt>
                <c:pt idx="7">
                  <c:v>0.35756844965003098</c:v>
                </c:pt>
                <c:pt idx="8">
                  <c:v>0.44117975610718313</c:v>
                </c:pt>
                <c:pt idx="9">
                  <c:v>0.53356742871784824</c:v>
                </c:pt>
                <c:pt idx="10">
                  <c:v>0.63473146748202647</c:v>
                </c:pt>
                <c:pt idx="11">
                  <c:v>0.74467187239971777</c:v>
                </c:pt>
                <c:pt idx="12">
                  <c:v>0.86338864347092215</c:v>
                </c:pt>
                <c:pt idx="13">
                  <c:v>0.99088178069564004</c:v>
                </c:pt>
                <c:pt idx="14">
                  <c:v>1.1271512840738707</c:v>
                </c:pt>
                <c:pt idx="15">
                  <c:v>1.2721971536056143</c:v>
                </c:pt>
                <c:pt idx="16">
                  <c:v>1.4260193892908712</c:v>
                </c:pt>
                <c:pt idx="17">
                  <c:v>1.588617991129641</c:v>
                </c:pt>
                <c:pt idx="18">
                  <c:v>1.7599929591219241</c:v>
                </c:pt>
                <c:pt idx="19">
                  <c:v>1.9401442932677204</c:v>
                </c:pt>
                <c:pt idx="20">
                  <c:v>2.1290719935670293</c:v>
                </c:pt>
                <c:pt idx="21">
                  <c:v>2.3267760600198519</c:v>
                </c:pt>
                <c:pt idx="22">
                  <c:v>2.5332564926261871</c:v>
                </c:pt>
                <c:pt idx="23">
                  <c:v>2.7485132913860357</c:v>
                </c:pt>
                <c:pt idx="24">
                  <c:v>2.9725464562993982</c:v>
                </c:pt>
                <c:pt idx="25">
                  <c:v>3.2053559873662723</c:v>
                </c:pt>
                <c:pt idx="26">
                  <c:v>3.4469418845866602</c:v>
                </c:pt>
                <c:pt idx="27">
                  <c:v>3.6973041479605611</c:v>
                </c:pt>
                <c:pt idx="28">
                  <c:v>3.9564427774879753</c:v>
                </c:pt>
                <c:pt idx="29">
                  <c:v>4.2243577731689017</c:v>
                </c:pt>
                <c:pt idx="30">
                  <c:v>4.5010491350033428</c:v>
                </c:pt>
                <c:pt idx="31">
                  <c:v>4.7865168629912969</c:v>
                </c:pt>
                <c:pt idx="32">
                  <c:v>5.080760957132763</c:v>
                </c:pt>
                <c:pt idx="33">
                  <c:v>5.383781417427743</c:v>
                </c:pt>
                <c:pt idx="34">
                  <c:v>5.695578243876235</c:v>
                </c:pt>
                <c:pt idx="35">
                  <c:v>6.0161514364782418</c:v>
                </c:pt>
                <c:pt idx="36">
                  <c:v>6.3455009952337598</c:v>
                </c:pt>
                <c:pt idx="37">
                  <c:v>6.6836269201427925</c:v>
                </c:pt>
                <c:pt idx="38">
                  <c:v>7.0305292112053364</c:v>
                </c:pt>
                <c:pt idx="39">
                  <c:v>7.3862078684213941</c:v>
                </c:pt>
                <c:pt idx="40">
                  <c:v>7.7506628917909657</c:v>
                </c:pt>
                <c:pt idx="41">
                  <c:v>8.1238942813140511</c:v>
                </c:pt>
                <c:pt idx="42">
                  <c:v>8.5059020369906495</c:v>
                </c:pt>
                <c:pt idx="43">
                  <c:v>8.8966861588207564</c:v>
                </c:pt>
                <c:pt idx="44">
                  <c:v>9.2962466468043825</c:v>
                </c:pt>
                <c:pt idx="45">
                  <c:v>9.7045835009415189</c:v>
                </c:pt>
                <c:pt idx="46">
                  <c:v>10.121696721232169</c:v>
                </c:pt>
                <c:pt idx="47">
                  <c:v>10.547586307676331</c:v>
                </c:pt>
                <c:pt idx="48">
                  <c:v>10.982252260274009</c:v>
                </c:pt>
                <c:pt idx="49">
                  <c:v>11.425694579025198</c:v>
                </c:pt>
                <c:pt idx="50">
                  <c:v>11.8779132639299</c:v>
                </c:pt>
                <c:pt idx="51">
                  <c:v>12.338908314988114</c:v>
                </c:pt>
                <c:pt idx="52">
                  <c:v>12.808679732199844</c:v>
                </c:pt>
                <c:pt idx="53">
                  <c:v>13.287227515565084</c:v>
                </c:pt>
                <c:pt idx="54">
                  <c:v>13.774551665083839</c:v>
                </c:pt>
                <c:pt idx="55">
                  <c:v>14.270652180756109</c:v>
                </c:pt>
                <c:pt idx="56">
                  <c:v>14.775529062581889</c:v>
                </c:pt>
                <c:pt idx="57">
                  <c:v>15.289182310561179</c:v>
                </c:pt>
                <c:pt idx="58">
                  <c:v>15.81161192469399</c:v>
                </c:pt>
                <c:pt idx="59">
                  <c:v>16.342817904980311</c:v>
                </c:pt>
                <c:pt idx="60">
                  <c:v>16.882800251420139</c:v>
                </c:pt>
                <c:pt idx="61">
                  <c:v>17.431558964013487</c:v>
                </c:pt>
                <c:pt idx="62">
                  <c:v>17.98909404276035</c:v>
                </c:pt>
                <c:pt idx="63">
                  <c:v>18.555405487660725</c:v>
                </c:pt>
                <c:pt idx="64">
                  <c:v>19.130493298714608</c:v>
                </c:pt>
                <c:pt idx="65">
                  <c:v>19.714357475922011</c:v>
                </c:pt>
                <c:pt idx="66">
                  <c:v>20.306998019282918</c:v>
                </c:pt>
                <c:pt idx="67">
                  <c:v>20.908414928797345</c:v>
                </c:pt>
                <c:pt idx="68">
                  <c:v>21.518608204465284</c:v>
                </c:pt>
                <c:pt idx="69">
                  <c:v>22.137577846286732</c:v>
                </c:pt>
                <c:pt idx="70">
                  <c:v>22.765323854261698</c:v>
                </c:pt>
                <c:pt idx="71">
                  <c:v>23.401846228390177</c:v>
                </c:pt>
                <c:pt idx="72">
                  <c:v>24.047144968672164</c:v>
                </c:pt>
                <c:pt idx="73">
                  <c:v>24.701220075107667</c:v>
                </c:pt>
                <c:pt idx="74">
                  <c:v>25.364071547696689</c:v>
                </c:pt>
                <c:pt idx="75">
                  <c:v>26.035699386439212</c:v>
                </c:pt>
                <c:pt idx="76">
                  <c:v>26.716103591335255</c:v>
                </c:pt>
                <c:pt idx="77">
                  <c:v>27.405284162384813</c:v>
                </c:pt>
                <c:pt idx="78">
                  <c:v>28.103241099587876</c:v>
                </c:pt>
                <c:pt idx="79">
                  <c:v>28.809974402944462</c:v>
                </c:pt>
                <c:pt idx="80">
                  <c:v>29.525484072454564</c:v>
                </c:pt>
                <c:pt idx="81">
                  <c:v>30.249770108118167</c:v>
                </c:pt>
                <c:pt idx="82">
                  <c:v>30.982832509935289</c:v>
                </c:pt>
                <c:pt idx="83">
                  <c:v>31.724671277905923</c:v>
                </c:pt>
                <c:pt idx="84">
                  <c:v>32.475286412030073</c:v>
                </c:pt>
                <c:pt idx="85">
                  <c:v>33.234677912307731</c:v>
                </c:pt>
                <c:pt idx="86">
                  <c:v>34.002845778738909</c:v>
                </c:pt>
                <c:pt idx="87">
                  <c:v>34.779790011323598</c:v>
                </c:pt>
                <c:pt idx="88">
                  <c:v>35.565510610061786</c:v>
                </c:pt>
                <c:pt idx="89">
                  <c:v>36.360007574953507</c:v>
                </c:pt>
                <c:pt idx="90">
                  <c:v>37.163280905998725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E3-4A3A-BD51-A1B2A29B4EC9}"/>
            </c:ext>
          </c:extLst>
        </c:ser>
        <c:ser>
          <c:idx val="8"/>
          <c:order val="8"/>
          <c:tx>
            <c:strRef>
              <c:f>Построение!$J$7</c:f>
              <c:strCache>
                <c:ptCount val="1"/>
                <c:pt idx="0">
                  <c:v>-4</c:v>
                </c:pt>
              </c:strCache>
            </c:strRef>
          </c:tx>
          <c:spPr>
            <a:ln w="19050">
              <a:solidFill>
                <a:srgbClr val="7030A0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Построение!$A$8:$A$98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Построение!$J$8:$J$98</c:f>
              <c:numCache>
                <c:formatCode>0.00</c:formatCode>
                <c:ptCount val="91"/>
                <c:pt idx="0">
                  <c:v>1.4319797328295462E-2</c:v>
                </c:pt>
                <c:pt idx="1">
                  <c:v>3.1935410751298035E-2</c:v>
                </c:pt>
                <c:pt idx="2">
                  <c:v>5.6522339608314605E-2</c:v>
                </c:pt>
                <c:pt idx="3">
                  <c:v>8.8080583899345186E-2</c:v>
                </c:pt>
                <c:pt idx="4">
                  <c:v>0.12661014362438974</c:v>
                </c:pt>
                <c:pt idx="5">
                  <c:v>0.17211101878344826</c:v>
                </c:pt>
                <c:pt idx="6">
                  <c:v>0.22458320937652079</c:v>
                </c:pt>
                <c:pt idx="7">
                  <c:v>0.2840267154036073</c:v>
                </c:pt>
                <c:pt idx="8">
                  <c:v>0.35044153686470775</c:v>
                </c:pt>
                <c:pt idx="9">
                  <c:v>0.42382767375982233</c:v>
                </c:pt>
                <c:pt idx="10">
                  <c:v>0.50418512608895072</c:v>
                </c:pt>
                <c:pt idx="11">
                  <c:v>0.59151389385209319</c:v>
                </c:pt>
                <c:pt idx="12">
                  <c:v>0.68581397704924985</c:v>
                </c:pt>
                <c:pt idx="13">
                  <c:v>0.78708537568042025</c:v>
                </c:pt>
                <c:pt idx="14">
                  <c:v>0.89532808974560474</c:v>
                </c:pt>
                <c:pt idx="15">
                  <c:v>1.0105421192448032</c:v>
                </c:pt>
                <c:pt idx="16">
                  <c:v>1.1327274641780156</c:v>
                </c:pt>
                <c:pt idx="17">
                  <c:v>1.2618841245452419</c:v>
                </c:pt>
                <c:pt idx="18">
                  <c:v>1.3980121003464827</c:v>
                </c:pt>
                <c:pt idx="19">
                  <c:v>1.5411113915817372</c:v>
                </c:pt>
                <c:pt idx="20">
                  <c:v>1.6911819982510055</c:v>
                </c:pt>
                <c:pt idx="21">
                  <c:v>1.8482239203542881</c:v>
                </c:pt>
                <c:pt idx="22">
                  <c:v>2.0122371578915845</c:v>
                </c:pt>
                <c:pt idx="23">
                  <c:v>2.1832217108628953</c:v>
                </c:pt>
                <c:pt idx="24">
                  <c:v>2.3611775792682197</c:v>
                </c:pt>
                <c:pt idx="25">
                  <c:v>2.5461047631075577</c:v>
                </c:pt>
                <c:pt idx="26">
                  <c:v>2.7380032623809103</c:v>
                </c:pt>
                <c:pt idx="27">
                  <c:v>2.9368730770882765</c:v>
                </c:pt>
                <c:pt idx="28">
                  <c:v>3.1427142072296563</c:v>
                </c:pt>
                <c:pt idx="29">
                  <c:v>3.3555266528050516</c:v>
                </c:pt>
                <c:pt idx="30">
                  <c:v>3.57531041381446</c:v>
                </c:pt>
                <c:pt idx="31">
                  <c:v>3.8020654902578817</c:v>
                </c:pt>
                <c:pt idx="32">
                  <c:v>4.0357918821353191</c:v>
                </c:pt>
                <c:pt idx="33">
                  <c:v>4.2764895894467694</c:v>
                </c:pt>
                <c:pt idx="34">
                  <c:v>4.5241586121922337</c:v>
                </c:pt>
                <c:pt idx="35">
                  <c:v>4.7787989503717121</c:v>
                </c:pt>
                <c:pt idx="36">
                  <c:v>5.0404106039852046</c:v>
                </c:pt>
                <c:pt idx="37">
                  <c:v>5.3089935730327111</c:v>
                </c:pt>
                <c:pt idx="38">
                  <c:v>5.5845478575142309</c:v>
                </c:pt>
                <c:pt idx="39">
                  <c:v>5.8670734574297647</c:v>
                </c:pt>
                <c:pt idx="40">
                  <c:v>6.1565703727793135</c:v>
                </c:pt>
                <c:pt idx="41">
                  <c:v>6.4530386035628755</c:v>
                </c:pt>
                <c:pt idx="42">
                  <c:v>6.7564781497804525</c:v>
                </c:pt>
                <c:pt idx="43">
                  <c:v>7.0668890114320426</c:v>
                </c:pt>
                <c:pt idx="44">
                  <c:v>7.3842711885176451</c:v>
                </c:pt>
                <c:pt idx="45">
                  <c:v>7.7086246810372643</c:v>
                </c:pt>
                <c:pt idx="46">
                  <c:v>8.0399494889908958</c:v>
                </c:pt>
                <c:pt idx="47">
                  <c:v>8.3782456123785423</c:v>
                </c:pt>
                <c:pt idx="48">
                  <c:v>8.7235130512002037</c:v>
                </c:pt>
                <c:pt idx="49">
                  <c:v>9.0757518054558783</c:v>
                </c:pt>
                <c:pt idx="50">
                  <c:v>9.4349618751455662</c:v>
                </c:pt>
                <c:pt idx="51">
                  <c:v>9.801143260269269</c:v>
                </c:pt>
                <c:pt idx="52">
                  <c:v>10.174295960826985</c:v>
                </c:pt>
                <c:pt idx="53">
                  <c:v>10.554419976818716</c:v>
                </c:pt>
                <c:pt idx="54">
                  <c:v>10.941515308244458</c:v>
                </c:pt>
                <c:pt idx="55">
                  <c:v>11.335581955104216</c:v>
                </c:pt>
                <c:pt idx="56">
                  <c:v>11.736619917397991</c:v>
                </c:pt>
                <c:pt idx="57">
                  <c:v>12.144629195125773</c:v>
                </c:pt>
                <c:pt idx="58">
                  <c:v>12.559609788287577</c:v>
                </c:pt>
                <c:pt idx="59">
                  <c:v>12.981561696883389</c:v>
                </c:pt>
                <c:pt idx="60">
                  <c:v>13.410484920913218</c:v>
                </c:pt>
                <c:pt idx="61">
                  <c:v>13.84637946037706</c:v>
                </c:pt>
                <c:pt idx="62">
                  <c:v>14.289245315274918</c:v>
                </c:pt>
                <c:pt idx="63">
                  <c:v>14.739082485606787</c:v>
                </c:pt>
                <c:pt idx="64">
                  <c:v>15.195890971372673</c:v>
                </c:pt>
                <c:pt idx="65">
                  <c:v>15.65967077257257</c:v>
                </c:pt>
                <c:pt idx="66">
                  <c:v>16.130421889206485</c:v>
                </c:pt>
                <c:pt idx="67">
                  <c:v>16.608144321274406</c:v>
                </c:pt>
                <c:pt idx="68">
                  <c:v>17.092838068776349</c:v>
                </c:pt>
                <c:pt idx="69">
                  <c:v>17.584503131712303</c:v>
                </c:pt>
                <c:pt idx="70">
                  <c:v>18.083139510082272</c:v>
                </c:pt>
                <c:pt idx="71">
                  <c:v>18.58874720388625</c:v>
                </c:pt>
                <c:pt idx="72">
                  <c:v>19.101326213124249</c:v>
                </c:pt>
                <c:pt idx="73">
                  <c:v>19.62087653779626</c:v>
                </c:pt>
                <c:pt idx="74">
                  <c:v>20.147398177902282</c:v>
                </c:pt>
                <c:pt idx="75">
                  <c:v>20.680891133442319</c:v>
                </c:pt>
                <c:pt idx="76">
                  <c:v>21.221355404416375</c:v>
                </c:pt>
                <c:pt idx="77">
                  <c:v>21.768790990824439</c:v>
                </c:pt>
                <c:pt idx="78">
                  <c:v>22.323197892666517</c:v>
                </c:pt>
                <c:pt idx="79">
                  <c:v>22.884576109942611</c:v>
                </c:pt>
                <c:pt idx="80">
                  <c:v>23.452925642652719</c:v>
                </c:pt>
                <c:pt idx="81">
                  <c:v>24.028246490796842</c:v>
                </c:pt>
                <c:pt idx="82">
                  <c:v>24.610538654374977</c:v>
                </c:pt>
                <c:pt idx="83">
                  <c:v>25.199802133387124</c:v>
                </c:pt>
                <c:pt idx="84">
                  <c:v>25.796036927833292</c:v>
                </c:pt>
                <c:pt idx="85">
                  <c:v>26.399243037713468</c:v>
                </c:pt>
                <c:pt idx="86">
                  <c:v>27.009420463027663</c:v>
                </c:pt>
                <c:pt idx="87">
                  <c:v>27.626569203775873</c:v>
                </c:pt>
                <c:pt idx="88">
                  <c:v>28.250689259958083</c:v>
                </c:pt>
                <c:pt idx="89">
                  <c:v>28.881780631574323</c:v>
                </c:pt>
                <c:pt idx="90">
                  <c:v>29.519843318624567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E3-4A3A-BD51-A1B2A29B4EC9}"/>
            </c:ext>
          </c:extLst>
        </c:ser>
        <c:ser>
          <c:idx val="9"/>
          <c:order val="9"/>
          <c:tx>
            <c:strRef>
              <c:f>Построение!$K$7</c:f>
              <c:strCache>
                <c:ptCount val="1"/>
                <c:pt idx="0">
                  <c:v>-6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Построение!$A$8:$A$98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Построение!$K$8:$K$98</c:f>
              <c:numCache>
                <c:formatCode>0.00</c:formatCode>
                <c:ptCount val="91"/>
                <c:pt idx="0">
                  <c:v>1.1374619333394419E-2</c:v>
                </c:pt>
                <c:pt idx="1">
                  <c:v>2.536719844727341E-2</c:v>
                </c:pt>
                <c:pt idx="2">
                  <c:v>4.4897290243558874E-2</c:v>
                </c:pt>
                <c:pt idx="3">
                  <c:v>6.9964894722250814E-2</c:v>
                </c:pt>
                <c:pt idx="4">
                  <c:v>0.10057001188334923</c:v>
                </c:pt>
                <c:pt idx="5">
                  <c:v>0.13671264172685413</c:v>
                </c:pt>
                <c:pt idx="6">
                  <c:v>0.17839278425276545</c:v>
                </c:pt>
                <c:pt idx="7">
                  <c:v>0.22561043946108325</c:v>
                </c:pt>
                <c:pt idx="8">
                  <c:v>0.27836560735180749</c:v>
                </c:pt>
                <c:pt idx="9">
                  <c:v>0.33665828792493835</c:v>
                </c:pt>
                <c:pt idx="10">
                  <c:v>0.40048848118047553</c:v>
                </c:pt>
                <c:pt idx="11">
                  <c:v>0.46985618711841926</c:v>
                </c:pt>
                <c:pt idx="12">
                  <c:v>0.54476140573876952</c:v>
                </c:pt>
                <c:pt idx="13">
                  <c:v>0.62520413704152622</c:v>
                </c:pt>
                <c:pt idx="14">
                  <c:v>0.71118438102668924</c:v>
                </c:pt>
                <c:pt idx="15">
                  <c:v>0.80270213769425891</c:v>
                </c:pt>
                <c:pt idx="16">
                  <c:v>0.89975740704423479</c:v>
                </c:pt>
                <c:pt idx="17">
                  <c:v>1.0023501890766173</c:v>
                </c:pt>
                <c:pt idx="18">
                  <c:v>1.1104804837914064</c:v>
                </c:pt>
                <c:pt idx="19">
                  <c:v>1.2241482911886019</c:v>
                </c:pt>
                <c:pt idx="20">
                  <c:v>1.3433536112682041</c:v>
                </c:pt>
                <c:pt idx="21">
                  <c:v>1.4680964440302124</c:v>
                </c:pt>
                <c:pt idx="22">
                  <c:v>1.5983767894746272</c:v>
                </c:pt>
                <c:pt idx="23">
                  <c:v>1.7341946476014489</c:v>
                </c:pt>
                <c:pt idx="24">
                  <c:v>1.8755500184106768</c:v>
                </c:pt>
                <c:pt idx="25">
                  <c:v>2.0224429019023109</c:v>
                </c:pt>
                <c:pt idx="26">
                  <c:v>2.1748732980763519</c:v>
                </c:pt>
                <c:pt idx="27">
                  <c:v>2.3328412069327991</c:v>
                </c:pt>
                <c:pt idx="28">
                  <c:v>2.4963466284716529</c:v>
                </c:pt>
                <c:pt idx="29">
                  <c:v>2.6653895626929125</c:v>
                </c:pt>
                <c:pt idx="30">
                  <c:v>2.8399700095965796</c:v>
                </c:pt>
                <c:pt idx="31">
                  <c:v>3.0200879691826534</c:v>
                </c:pt>
                <c:pt idx="32">
                  <c:v>3.205743441451133</c:v>
                </c:pt>
                <c:pt idx="33">
                  <c:v>3.3969364264020188</c:v>
                </c:pt>
                <c:pt idx="34">
                  <c:v>3.5936669240353112</c:v>
                </c:pt>
                <c:pt idx="35">
                  <c:v>3.7959349343510103</c:v>
                </c:pt>
                <c:pt idx="36">
                  <c:v>4.0037404573491164</c:v>
                </c:pt>
                <c:pt idx="37">
                  <c:v>4.2170834930296284</c:v>
                </c:pt>
                <c:pt idx="38">
                  <c:v>4.4359640413925465</c:v>
                </c:pt>
                <c:pt idx="39">
                  <c:v>4.6603821024378718</c:v>
                </c:pt>
                <c:pt idx="40">
                  <c:v>4.8903376761656041</c:v>
                </c:pt>
                <c:pt idx="41">
                  <c:v>5.1258307625757409</c:v>
                </c:pt>
                <c:pt idx="42">
                  <c:v>5.3668613616682848</c:v>
                </c:pt>
                <c:pt idx="43">
                  <c:v>5.6134294734432366</c:v>
                </c:pt>
                <c:pt idx="44">
                  <c:v>5.8655350979005947</c:v>
                </c:pt>
                <c:pt idx="45">
                  <c:v>6.1231782350403581</c:v>
                </c:pt>
                <c:pt idx="46">
                  <c:v>6.3863588848625277</c:v>
                </c:pt>
                <c:pt idx="47">
                  <c:v>6.6550770473671053</c:v>
                </c:pt>
                <c:pt idx="48">
                  <c:v>6.9293327225540891</c:v>
                </c:pt>
                <c:pt idx="49">
                  <c:v>7.2091259104234773</c:v>
                </c:pt>
                <c:pt idx="50">
                  <c:v>7.4944566109752735</c:v>
                </c:pt>
                <c:pt idx="51">
                  <c:v>7.785324824209475</c:v>
                </c:pt>
                <c:pt idx="52">
                  <c:v>8.0817305501260854</c:v>
                </c:pt>
                <c:pt idx="53">
                  <c:v>8.3836737887251012</c:v>
                </c:pt>
                <c:pt idx="54">
                  <c:v>8.6911545400065204</c:v>
                </c:pt>
                <c:pt idx="55">
                  <c:v>9.0041728039703521</c:v>
                </c:pt>
                <c:pt idx="56">
                  <c:v>9.3227285806165856</c:v>
                </c:pt>
                <c:pt idx="57">
                  <c:v>9.6468218699452279</c:v>
                </c:pt>
                <c:pt idx="58">
                  <c:v>9.9764526719562756</c:v>
                </c:pt>
                <c:pt idx="59">
                  <c:v>10.31162098664973</c:v>
                </c:pt>
                <c:pt idx="60">
                  <c:v>10.652326814025589</c:v>
                </c:pt>
                <c:pt idx="61">
                  <c:v>10.998570154083858</c:v>
                </c:pt>
                <c:pt idx="62">
                  <c:v>11.350351006824534</c:v>
                </c:pt>
                <c:pt idx="63">
                  <c:v>11.707669372247613</c:v>
                </c:pt>
                <c:pt idx="64">
                  <c:v>12.070525250353102</c:v>
                </c:pt>
                <c:pt idx="65">
                  <c:v>12.438918641140997</c:v>
                </c:pt>
                <c:pt idx="66">
                  <c:v>12.812849544611293</c:v>
                </c:pt>
                <c:pt idx="67">
                  <c:v>13.192317960763999</c:v>
                </c:pt>
                <c:pt idx="68">
                  <c:v>13.577323889599109</c:v>
                </c:pt>
                <c:pt idx="69">
                  <c:v>13.967867331116631</c:v>
                </c:pt>
                <c:pt idx="70">
                  <c:v>14.363948285316557</c:v>
                </c:pt>
                <c:pt idx="71">
                  <c:v>14.765566752198891</c:v>
                </c:pt>
                <c:pt idx="72">
                  <c:v>15.172722731763631</c:v>
                </c:pt>
                <c:pt idx="73">
                  <c:v>15.585416224010777</c:v>
                </c:pt>
                <c:pt idx="74">
                  <c:v>16.00364722894032</c:v>
                </c:pt>
                <c:pt idx="75">
                  <c:v>16.427415746552281</c:v>
                </c:pt>
                <c:pt idx="76">
                  <c:v>16.856721776846644</c:v>
                </c:pt>
                <c:pt idx="77">
                  <c:v>17.29156531982342</c:v>
                </c:pt>
                <c:pt idx="78">
                  <c:v>17.731946375482597</c:v>
                </c:pt>
                <c:pt idx="79">
                  <c:v>18.177864943824183</c:v>
                </c:pt>
                <c:pt idx="80">
                  <c:v>18.629321024848167</c:v>
                </c:pt>
                <c:pt idx="81">
                  <c:v>19.086314618554567</c:v>
                </c:pt>
                <c:pt idx="82">
                  <c:v>19.548845724943369</c:v>
                </c:pt>
                <c:pt idx="83">
                  <c:v>20.01691434401458</c:v>
                </c:pt>
                <c:pt idx="84">
                  <c:v>20.490520475768196</c:v>
                </c:pt>
                <c:pt idx="85">
                  <c:v>20.969664120204218</c:v>
                </c:pt>
                <c:pt idx="86">
                  <c:v>21.454345277322645</c:v>
                </c:pt>
                <c:pt idx="87">
                  <c:v>21.944563947123484</c:v>
                </c:pt>
                <c:pt idx="88">
                  <c:v>22.440320129606722</c:v>
                </c:pt>
                <c:pt idx="89">
                  <c:v>22.941613824772375</c:v>
                </c:pt>
                <c:pt idx="90">
                  <c:v>23.448445032620427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0E3-4A3A-BD51-A1B2A29B4EC9}"/>
            </c:ext>
          </c:extLst>
        </c:ser>
        <c:ser>
          <c:idx val="10"/>
          <c:order val="10"/>
          <c:tx>
            <c:strRef>
              <c:f>Построение!$L$7</c:f>
              <c:strCache>
                <c:ptCount val="1"/>
                <c:pt idx="0">
                  <c:v>-8</c:v>
                </c:pt>
              </c:strCache>
            </c:strRef>
          </c:tx>
          <c:spPr>
            <a:ln w="19050">
              <a:solidFill>
                <a:srgbClr val="7030A0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Построение!$A$8:$A$98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Построение!$L$8:$L$98</c:f>
              <c:numCache>
                <c:formatCode>0.00</c:formatCode>
                <c:ptCount val="91"/>
                <c:pt idx="0">
                  <c:v>9.0351812957558692E-3</c:v>
                </c:pt>
                <c:pt idx="1">
                  <c:v>2.0149881962523222E-2</c:v>
                </c:pt>
                <c:pt idx="2">
                  <c:v>3.5663185303069826E-2</c:v>
                </c:pt>
                <c:pt idx="3">
                  <c:v>5.5575091317395679E-2</c:v>
                </c:pt>
                <c:pt idx="4">
                  <c:v>7.9885600005500795E-2</c:v>
                </c:pt>
                <c:pt idx="5">
                  <c:v>0.10859471136738516</c:v>
                </c:pt>
                <c:pt idx="6">
                  <c:v>0.14170242540304878</c:v>
                </c:pt>
                <c:pt idx="7">
                  <c:v>0.17920874211249163</c:v>
                </c:pt>
                <c:pt idx="8">
                  <c:v>0.22111366149571379</c:v>
                </c:pt>
                <c:pt idx="9">
                  <c:v>0.2674171835527151</c:v>
                </c:pt>
                <c:pt idx="10">
                  <c:v>0.31811930828349572</c:v>
                </c:pt>
                <c:pt idx="11">
                  <c:v>0.37322003568805556</c:v>
                </c:pt>
                <c:pt idx="12">
                  <c:v>0.4327193657663948</c:v>
                </c:pt>
                <c:pt idx="13">
                  <c:v>0.49661729851851322</c:v>
                </c:pt>
                <c:pt idx="14">
                  <c:v>0.56491383394441075</c:v>
                </c:pt>
                <c:pt idx="15">
                  <c:v>0.63760897204408773</c:v>
                </c:pt>
                <c:pt idx="16">
                  <c:v>0.71470271281754372</c:v>
                </c:pt>
                <c:pt idx="17">
                  <c:v>0.79619505626477927</c:v>
                </c:pt>
                <c:pt idx="18">
                  <c:v>0.88208600238579393</c:v>
                </c:pt>
                <c:pt idx="19">
                  <c:v>0.97237555118058805</c:v>
                </c:pt>
                <c:pt idx="20">
                  <c:v>1.0670637026491612</c:v>
                </c:pt>
                <c:pt idx="21">
                  <c:v>1.1661504567915133</c:v>
                </c:pt>
                <c:pt idx="22">
                  <c:v>1.2696358136076453</c:v>
                </c:pt>
                <c:pt idx="23">
                  <c:v>1.3775197730975561</c:v>
                </c:pt>
                <c:pt idx="24">
                  <c:v>1.4898023352612466</c:v>
                </c:pt>
                <c:pt idx="25">
                  <c:v>1.6064835000987159</c:v>
                </c:pt>
                <c:pt idx="26">
                  <c:v>1.7275632676099648</c:v>
                </c:pt>
                <c:pt idx="27">
                  <c:v>1.8530416377949923</c:v>
                </c:pt>
                <c:pt idx="28">
                  <c:v>1.9829186106537997</c:v>
                </c:pt>
                <c:pt idx="29">
                  <c:v>2.1171941861863859</c:v>
                </c:pt>
                <c:pt idx="30">
                  <c:v>2.2558683643927524</c:v>
                </c:pt>
                <c:pt idx="31">
                  <c:v>2.398941145272897</c:v>
                </c:pt>
                <c:pt idx="32">
                  <c:v>2.5464125288268211</c:v>
                </c:pt>
                <c:pt idx="33">
                  <c:v>2.6982825150545251</c:v>
                </c:pt>
                <c:pt idx="34">
                  <c:v>2.8545511039560076</c:v>
                </c:pt>
                <c:pt idx="35">
                  <c:v>3.0152182955312696</c:v>
                </c:pt>
                <c:pt idx="36">
                  <c:v>3.1802840897803111</c:v>
                </c:pt>
                <c:pt idx="37">
                  <c:v>3.3497484867031311</c:v>
                </c:pt>
                <c:pt idx="38">
                  <c:v>3.5236114862997319</c:v>
                </c:pt>
                <c:pt idx="39">
                  <c:v>3.7018730885701099</c:v>
                </c:pt>
                <c:pt idx="40">
                  <c:v>3.8845332935142682</c:v>
                </c:pt>
                <c:pt idx="41">
                  <c:v>4.0715921011322056</c:v>
                </c:pt>
                <c:pt idx="42">
                  <c:v>4.2630495114239224</c:v>
                </c:pt>
                <c:pt idx="43">
                  <c:v>4.4589055243894178</c:v>
                </c:pt>
                <c:pt idx="44">
                  <c:v>4.6591601400286944</c:v>
                </c:pt>
                <c:pt idx="45">
                  <c:v>4.8638133583417487</c:v>
                </c:pt>
                <c:pt idx="46">
                  <c:v>5.0728651793285815</c:v>
                </c:pt>
                <c:pt idx="47">
                  <c:v>5.2863156029891956</c:v>
                </c:pt>
                <c:pt idx="48">
                  <c:v>5.5041646293235882</c:v>
                </c:pt>
                <c:pt idx="49">
                  <c:v>5.7264122583317603</c:v>
                </c:pt>
                <c:pt idx="50">
                  <c:v>5.95305849001371</c:v>
                </c:pt>
                <c:pt idx="51">
                  <c:v>6.1841033243694392</c:v>
                </c:pt>
                <c:pt idx="52">
                  <c:v>6.4195467613989496</c:v>
                </c:pt>
                <c:pt idx="53">
                  <c:v>6.6593888011022386</c:v>
                </c:pt>
                <c:pt idx="54">
                  <c:v>6.9036294434793071</c:v>
                </c:pt>
                <c:pt idx="55">
                  <c:v>7.1522686885301523</c:v>
                </c:pt>
                <c:pt idx="56">
                  <c:v>7.4053065362547796</c:v>
                </c:pt>
                <c:pt idx="57">
                  <c:v>7.6627429866531838</c:v>
                </c:pt>
                <c:pt idx="58">
                  <c:v>7.92457803972537</c:v>
                </c:pt>
                <c:pt idx="59">
                  <c:v>8.1908116954713339</c:v>
                </c:pt>
                <c:pt idx="60">
                  <c:v>8.4614439538910773</c:v>
                </c:pt>
                <c:pt idx="61">
                  <c:v>8.7364748149846001</c:v>
                </c:pt>
                <c:pt idx="62">
                  <c:v>9.0159042787519024</c:v>
                </c:pt>
                <c:pt idx="63">
                  <c:v>9.2997323451929841</c:v>
                </c:pt>
                <c:pt idx="64">
                  <c:v>9.5879590143078417</c:v>
                </c:pt>
                <c:pt idx="65">
                  <c:v>9.8805842860964859</c:v>
                </c:pt>
                <c:pt idx="66">
                  <c:v>10.177608160558904</c:v>
                </c:pt>
                <c:pt idx="67">
                  <c:v>10.479030637695102</c:v>
                </c:pt>
                <c:pt idx="68">
                  <c:v>10.784851717505079</c:v>
                </c:pt>
                <c:pt idx="69">
                  <c:v>11.095071399988838</c:v>
                </c:pt>
                <c:pt idx="70">
                  <c:v>11.40968968514637</c:v>
                </c:pt>
                <c:pt idx="71">
                  <c:v>11.728706572977686</c:v>
                </c:pt>
                <c:pt idx="72">
                  <c:v>12.052122063482781</c:v>
                </c:pt>
                <c:pt idx="73">
                  <c:v>12.379936156661653</c:v>
                </c:pt>
                <c:pt idx="74">
                  <c:v>12.712148852514307</c:v>
                </c:pt>
                <c:pt idx="75">
                  <c:v>13.048760151040739</c:v>
                </c:pt>
                <c:pt idx="76">
                  <c:v>13.38977005224095</c:v>
                </c:pt>
                <c:pt idx="77">
                  <c:v>13.73517855611494</c:v>
                </c:pt>
                <c:pt idx="78">
                  <c:v>14.084985662662714</c:v>
                </c:pt>
                <c:pt idx="79">
                  <c:v>14.439191371884263</c:v>
                </c:pt>
                <c:pt idx="80">
                  <c:v>14.797795683779592</c:v>
                </c:pt>
                <c:pt idx="81">
                  <c:v>15.160798598348697</c:v>
                </c:pt>
                <c:pt idx="82">
                  <c:v>15.528200115591584</c:v>
                </c:pt>
                <c:pt idx="83">
                  <c:v>15.90000023550825</c:v>
                </c:pt>
                <c:pt idx="84">
                  <c:v>16.276198958098696</c:v>
                </c:pt>
                <c:pt idx="85">
                  <c:v>16.656796283362919</c:v>
                </c:pt>
                <c:pt idx="86">
                  <c:v>17.041792211300923</c:v>
                </c:pt>
                <c:pt idx="87">
                  <c:v>17.431186741912708</c:v>
                </c:pt>
                <c:pt idx="88">
                  <c:v>17.82497987519827</c:v>
                </c:pt>
                <c:pt idx="89">
                  <c:v>18.223171611157607</c:v>
                </c:pt>
                <c:pt idx="90">
                  <c:v>18.625761949790729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0E3-4A3A-BD51-A1B2A29B4EC9}"/>
            </c:ext>
          </c:extLst>
        </c:ser>
        <c:ser>
          <c:idx val="11"/>
          <c:order val="11"/>
          <c:tx>
            <c:strRef>
              <c:f>Построение!$M$7</c:f>
              <c:strCache>
                <c:ptCount val="1"/>
                <c:pt idx="0">
                  <c:v>-10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Построение!$A$8:$A$98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Построение!$M$8:$M$98</c:f>
              <c:numCache>
                <c:formatCode>0.00</c:formatCode>
                <c:ptCount val="91"/>
                <c:pt idx="0">
                  <c:v>7.1768996090716087E-3</c:v>
                </c:pt>
                <c:pt idx="1">
                  <c:v>1.6005620169193716E-2</c:v>
                </c:pt>
                <c:pt idx="2">
                  <c:v>2.8328275026432398E-2</c:v>
                </c:pt>
                <c:pt idx="3">
                  <c:v>4.4144864180787662E-2</c:v>
                </c:pt>
                <c:pt idx="4">
                  <c:v>6.3455387632259524E-2</c:v>
                </c:pt>
                <c:pt idx="5">
                  <c:v>8.6259845380847952E-2</c:v>
                </c:pt>
                <c:pt idx="6">
                  <c:v>0.11255823742655295</c:v>
                </c:pt>
                <c:pt idx="7">
                  <c:v>0.14235056376937447</c:v>
                </c:pt>
                <c:pt idx="8">
                  <c:v>0.17563682440931264</c:v>
                </c:pt>
                <c:pt idx="9">
                  <c:v>0.21241701934636742</c:v>
                </c:pt>
                <c:pt idx="10">
                  <c:v>0.25269114858053876</c:v>
                </c:pt>
                <c:pt idx="11">
                  <c:v>0.29645921211182663</c:v>
                </c:pt>
                <c:pt idx="12">
                  <c:v>0.34372120994023109</c:v>
                </c:pt>
                <c:pt idx="13">
                  <c:v>0.39447714206575218</c:v>
                </c:pt>
                <c:pt idx="14">
                  <c:v>0.44872700848838981</c:v>
                </c:pt>
                <c:pt idx="15">
                  <c:v>0.50647080920814402</c:v>
                </c:pt>
                <c:pt idx="16">
                  <c:v>0.56770854422501482</c:v>
                </c:pt>
                <c:pt idx="17">
                  <c:v>0.63244021353900226</c:v>
                </c:pt>
                <c:pt idx="18">
                  <c:v>0.70066581715010634</c:v>
                </c:pt>
                <c:pt idx="19">
                  <c:v>0.77238535505832684</c:v>
                </c:pt>
                <c:pt idx="20">
                  <c:v>0.84759882726366398</c:v>
                </c:pt>
                <c:pt idx="21">
                  <c:v>0.92630623376611765</c:v>
                </c:pt>
                <c:pt idx="22">
                  <c:v>1.008507574565688</c:v>
                </c:pt>
                <c:pt idx="23">
                  <c:v>1.0942028496623748</c:v>
                </c:pt>
                <c:pt idx="24">
                  <c:v>1.1833920590561782</c:v>
                </c:pt>
                <c:pt idx="25">
                  <c:v>1.2760752027470983</c:v>
                </c:pt>
                <c:pt idx="26">
                  <c:v>1.3722522807351347</c:v>
                </c:pt>
                <c:pt idx="27">
                  <c:v>1.4719232930202881</c:v>
                </c:pt>
                <c:pt idx="28">
                  <c:v>1.5750882396025578</c:v>
                </c:pt>
                <c:pt idx="29">
                  <c:v>1.6817471204819443</c:v>
                </c:pt>
                <c:pt idx="30">
                  <c:v>1.7918999356584471</c:v>
                </c:pt>
                <c:pt idx="31">
                  <c:v>1.9055466851320668</c:v>
                </c:pt>
                <c:pt idx="32">
                  <c:v>2.0226873689028029</c:v>
                </c:pt>
                <c:pt idx="33">
                  <c:v>2.1433219869706557</c:v>
                </c:pt>
                <c:pt idx="34">
                  <c:v>2.2674505393356248</c:v>
                </c:pt>
                <c:pt idx="35">
                  <c:v>2.3950730259977102</c:v>
                </c:pt>
                <c:pt idx="36">
                  <c:v>2.5261894469569133</c:v>
                </c:pt>
                <c:pt idx="37">
                  <c:v>2.6607998022132322</c:v>
                </c:pt>
                <c:pt idx="38">
                  <c:v>2.7989040917666679</c:v>
                </c:pt>
                <c:pt idx="39">
                  <c:v>2.9405023156172199</c:v>
                </c:pt>
                <c:pt idx="40">
                  <c:v>3.085594473764889</c:v>
                </c:pt>
                <c:pt idx="41">
                  <c:v>3.2341805662096741</c:v>
                </c:pt>
                <c:pt idx="42">
                  <c:v>3.3862605929515759</c:v>
                </c:pt>
                <c:pt idx="43">
                  <c:v>3.5418345539905944</c:v>
                </c:pt>
                <c:pt idx="44">
                  <c:v>3.7009024493267288</c:v>
                </c:pt>
                <c:pt idx="45">
                  <c:v>3.8634642789599809</c:v>
                </c:pt>
                <c:pt idx="46">
                  <c:v>4.0295200428903488</c:v>
                </c:pt>
                <c:pt idx="47">
                  <c:v>4.1990697411178344</c:v>
                </c:pt>
                <c:pt idx="48">
                  <c:v>4.3721133736424349</c:v>
                </c:pt>
                <c:pt idx="49">
                  <c:v>4.548650940464154</c:v>
                </c:pt>
                <c:pt idx="50">
                  <c:v>4.7286824415829889</c:v>
                </c:pt>
                <c:pt idx="51">
                  <c:v>4.9122078769989388</c:v>
                </c:pt>
                <c:pt idx="52">
                  <c:v>5.0992272467120063</c:v>
                </c:pt>
                <c:pt idx="53">
                  <c:v>5.2897405507221915</c:v>
                </c:pt>
                <c:pt idx="54">
                  <c:v>5.4837477890294917</c:v>
                </c:pt>
                <c:pt idx="55">
                  <c:v>5.6812489616339104</c:v>
                </c:pt>
                <c:pt idx="56">
                  <c:v>5.882244068535444</c:v>
                </c:pt>
                <c:pt idx="57">
                  <c:v>6.0867331097340927</c:v>
                </c:pt>
                <c:pt idx="58">
                  <c:v>6.2947160852298607</c:v>
                </c:pt>
                <c:pt idx="59">
                  <c:v>6.5061929950227446</c:v>
                </c:pt>
                <c:pt idx="60">
                  <c:v>6.7211638391127462</c:v>
                </c:pt>
                <c:pt idx="61">
                  <c:v>6.9396286174998618</c:v>
                </c:pt>
                <c:pt idx="62">
                  <c:v>7.1615873301840969</c:v>
                </c:pt>
                <c:pt idx="63">
                  <c:v>7.3870399771654469</c:v>
                </c:pt>
                <c:pt idx="64">
                  <c:v>7.6159865584439119</c:v>
                </c:pt>
                <c:pt idx="65">
                  <c:v>7.8484270740194972</c:v>
                </c:pt>
                <c:pt idx="66">
                  <c:v>8.0843615238921984</c:v>
                </c:pt>
                <c:pt idx="67">
                  <c:v>8.3237899080620128</c:v>
                </c:pt>
                <c:pt idx="68">
                  <c:v>8.5667122265289457</c:v>
                </c:pt>
                <c:pt idx="69">
                  <c:v>8.8131284792929954</c:v>
                </c:pt>
                <c:pt idx="70">
                  <c:v>9.06303866635416</c:v>
                </c:pt>
                <c:pt idx="71">
                  <c:v>9.3164427877124432</c:v>
                </c:pt>
                <c:pt idx="72">
                  <c:v>9.5733408433678431</c:v>
                </c:pt>
                <c:pt idx="73">
                  <c:v>9.8337328333203597</c:v>
                </c:pt>
                <c:pt idx="74">
                  <c:v>10.097618757569993</c:v>
                </c:pt>
                <c:pt idx="75">
                  <c:v>10.364998616116742</c:v>
                </c:pt>
                <c:pt idx="76">
                  <c:v>10.635872408960605</c:v>
                </c:pt>
                <c:pt idx="77">
                  <c:v>10.910240136101587</c:v>
                </c:pt>
                <c:pt idx="78">
                  <c:v>11.188101797539689</c:v>
                </c:pt>
                <c:pt idx="79">
                  <c:v>11.469457393274903</c:v>
                </c:pt>
                <c:pt idx="80">
                  <c:v>11.754306923307235</c:v>
                </c:pt>
                <c:pt idx="81">
                  <c:v>12.042650387636684</c:v>
                </c:pt>
                <c:pt idx="82">
                  <c:v>12.334487786263249</c:v>
                </c:pt>
                <c:pt idx="83">
                  <c:v>12.629819119186932</c:v>
                </c:pt>
                <c:pt idx="84">
                  <c:v>12.928644386407729</c:v>
                </c:pt>
                <c:pt idx="85">
                  <c:v>13.230963587925643</c:v>
                </c:pt>
                <c:pt idx="86">
                  <c:v>13.536776723740674</c:v>
                </c:pt>
                <c:pt idx="87">
                  <c:v>13.846083793852824</c:v>
                </c:pt>
                <c:pt idx="88">
                  <c:v>14.158884798262084</c:v>
                </c:pt>
                <c:pt idx="89">
                  <c:v>14.475179736968469</c:v>
                </c:pt>
                <c:pt idx="90">
                  <c:v>14.794968609971962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0E3-4A3A-BD51-A1B2A29B4EC9}"/>
            </c:ext>
          </c:extLst>
        </c:ser>
        <c:ser>
          <c:idx val="12"/>
          <c:order val="12"/>
          <c:tx>
            <c:strRef>
              <c:f>Построение!$N$7</c:f>
              <c:strCache>
                <c:ptCount val="1"/>
                <c:pt idx="0">
                  <c:v>-12</c:v>
                </c:pt>
              </c:strCache>
            </c:strRef>
          </c:tx>
          <c:spPr>
            <a:ln w="19050">
              <a:solidFill>
                <a:srgbClr val="7030A0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Построение!$A$8:$A$98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Построение!$N$8:$N$98</c:f>
              <c:numCache>
                <c:formatCode>0.00</c:formatCode>
                <c:ptCount val="91"/>
                <c:pt idx="0">
                  <c:v>5.7008139972672366E-3</c:v>
                </c:pt>
                <c:pt idx="1">
                  <c:v>1.2713716014663002E-2</c:v>
                </c:pt>
                <c:pt idx="2">
                  <c:v>2.2501948694529997E-2</c:v>
                </c:pt>
                <c:pt idx="3">
                  <c:v>3.5065512036868238E-2</c:v>
                </c:pt>
                <c:pt idx="4">
                  <c:v>5.0404406041677709E-2</c:v>
                </c:pt>
                <c:pt idx="5">
                  <c:v>6.8518630708958403E-2</c:v>
                </c:pt>
                <c:pt idx="6">
                  <c:v>8.9408186038710355E-2</c:v>
                </c:pt>
                <c:pt idx="7">
                  <c:v>0.1130730720309335</c:v>
                </c:pt>
                <c:pt idx="8">
                  <c:v>0.13951328868562793</c:v>
                </c:pt>
                <c:pt idx="9">
                  <c:v>0.16872883600279359</c:v>
                </c:pt>
                <c:pt idx="10">
                  <c:v>0.20071971398243046</c:v>
                </c:pt>
                <c:pt idx="11">
                  <c:v>0.23548592262453857</c:v>
                </c:pt>
                <c:pt idx="12">
                  <c:v>0.27302746192911798</c:v>
                </c:pt>
                <c:pt idx="13">
                  <c:v>0.31334433189616856</c:v>
                </c:pt>
                <c:pt idx="14">
                  <c:v>0.35643653252569041</c:v>
                </c:pt>
                <c:pt idx="15">
                  <c:v>0.40230406381768347</c:v>
                </c:pt>
                <c:pt idx="16">
                  <c:v>0.45094692577214762</c:v>
                </c:pt>
                <c:pt idx="17">
                  <c:v>0.50236511838908326</c:v>
                </c:pt>
                <c:pt idx="18">
                  <c:v>0.55655864166849012</c:v>
                </c:pt>
                <c:pt idx="19">
                  <c:v>0.61352749561036801</c:v>
                </c:pt>
                <c:pt idx="20">
                  <c:v>0.67327168021471739</c:v>
                </c:pt>
                <c:pt idx="21">
                  <c:v>0.73579119548153782</c:v>
                </c:pt>
                <c:pt idx="22">
                  <c:v>0.80108604141082962</c:v>
                </c:pt>
                <c:pt idx="23">
                  <c:v>0.86915621800259257</c:v>
                </c:pt>
                <c:pt idx="24">
                  <c:v>0.94000172525682679</c:v>
                </c:pt>
                <c:pt idx="25">
                  <c:v>1.0136225631735323</c:v>
                </c:pt>
                <c:pt idx="26">
                  <c:v>1.0900187317527088</c:v>
                </c:pt>
                <c:pt idx="27">
                  <c:v>1.1691902309943565</c:v>
                </c:pt>
                <c:pt idx="28">
                  <c:v>1.2511370608984758</c:v>
                </c:pt>
                <c:pt idx="29">
                  <c:v>1.335859221465066</c:v>
                </c:pt>
                <c:pt idx="30">
                  <c:v>1.4233567126941282</c:v>
                </c:pt>
                <c:pt idx="31">
                  <c:v>1.5136295345856607</c:v>
                </c:pt>
                <c:pt idx="32">
                  <c:v>1.6066776871396649</c:v>
                </c:pt>
                <c:pt idx="33">
                  <c:v>1.7025011703561403</c:v>
                </c:pt>
                <c:pt idx="34">
                  <c:v>1.8010999842350872</c:v>
                </c:pt>
                <c:pt idx="35">
                  <c:v>1.9024741287765046</c:v>
                </c:pt>
                <c:pt idx="36">
                  <c:v>2.0066236039803935</c:v>
                </c:pt>
                <c:pt idx="37">
                  <c:v>2.1135484098467545</c:v>
                </c:pt>
                <c:pt idx="38">
                  <c:v>2.2232485463755856</c:v>
                </c:pt>
                <c:pt idx="39">
                  <c:v>2.335724013566888</c:v>
                </c:pt>
                <c:pt idx="40">
                  <c:v>2.4509748114206622</c:v>
                </c:pt>
                <c:pt idx="41">
                  <c:v>2.5690009399369074</c:v>
                </c:pt>
                <c:pt idx="42">
                  <c:v>2.6898023991156239</c:v>
                </c:pt>
                <c:pt idx="43">
                  <c:v>2.8133791889568118</c:v>
                </c:pt>
                <c:pt idx="44">
                  <c:v>2.9397313094604707</c:v>
                </c:pt>
                <c:pt idx="45">
                  <c:v>3.0688587606266009</c:v>
                </c:pt>
                <c:pt idx="46">
                  <c:v>3.2007615424552016</c:v>
                </c:pt>
                <c:pt idx="47">
                  <c:v>3.3354396549462741</c:v>
                </c:pt>
                <c:pt idx="48">
                  <c:v>3.4728930980998194</c:v>
                </c:pt>
                <c:pt idx="49">
                  <c:v>3.6131218719158338</c:v>
                </c:pt>
                <c:pt idx="50">
                  <c:v>3.75612597639432</c:v>
                </c:pt>
                <c:pt idx="51">
                  <c:v>3.9019054115352771</c:v>
                </c:pt>
                <c:pt idx="52">
                  <c:v>4.0504601773387074</c:v>
                </c:pt>
                <c:pt idx="53">
                  <c:v>4.2017902738046056</c:v>
                </c:pt>
                <c:pt idx="54">
                  <c:v>4.3558957009329777</c:v>
                </c:pt>
                <c:pt idx="55">
                  <c:v>4.5127764587238204</c:v>
                </c:pt>
                <c:pt idx="56">
                  <c:v>4.6724325471771344</c:v>
                </c:pt>
                <c:pt idx="57">
                  <c:v>4.8348639662929198</c:v>
                </c:pt>
                <c:pt idx="58">
                  <c:v>5.0000707160711757</c:v>
                </c:pt>
                <c:pt idx="59">
                  <c:v>5.168052796511903</c:v>
                </c:pt>
                <c:pt idx="60">
                  <c:v>5.3388102076151016</c:v>
                </c:pt>
                <c:pt idx="61">
                  <c:v>5.5123429493807716</c:v>
                </c:pt>
                <c:pt idx="62">
                  <c:v>5.6886510218089139</c:v>
                </c:pt>
                <c:pt idx="63">
                  <c:v>5.8677344248995258</c:v>
                </c:pt>
                <c:pt idx="64">
                  <c:v>6.049593158652609</c:v>
                </c:pt>
                <c:pt idx="65">
                  <c:v>6.2342272230681646</c:v>
                </c:pt>
                <c:pt idx="66">
                  <c:v>6.4216366181461906</c:v>
                </c:pt>
                <c:pt idx="67">
                  <c:v>6.611821343886688</c:v>
                </c:pt>
                <c:pt idx="68">
                  <c:v>6.8047814002896567</c:v>
                </c:pt>
                <c:pt idx="69">
                  <c:v>7.0005167873550969</c:v>
                </c:pt>
                <c:pt idx="70">
                  <c:v>7.1990275050830066</c:v>
                </c:pt>
                <c:pt idx="71">
                  <c:v>7.4003135534733895</c:v>
                </c:pt>
                <c:pt idx="72">
                  <c:v>7.6043749325262429</c:v>
                </c:pt>
                <c:pt idx="73">
                  <c:v>7.8112116422415685</c:v>
                </c:pt>
                <c:pt idx="74">
                  <c:v>8.0208236826193637</c:v>
                </c:pt>
                <c:pt idx="75">
                  <c:v>8.2332110536596321</c:v>
                </c:pt>
                <c:pt idx="76">
                  <c:v>8.4483737553623701</c:v>
                </c:pt>
                <c:pt idx="77">
                  <c:v>8.6663117877275795</c:v>
                </c:pt>
                <c:pt idx="78">
                  <c:v>8.8870251507552602</c:v>
                </c:pt>
                <c:pt idx="79">
                  <c:v>9.1105138444454123</c:v>
                </c:pt>
                <c:pt idx="80">
                  <c:v>9.3367778687980358</c:v>
                </c:pt>
                <c:pt idx="81">
                  <c:v>9.5658172238131307</c:v>
                </c:pt>
                <c:pt idx="82">
                  <c:v>9.797631909490697</c:v>
                </c:pt>
                <c:pt idx="83">
                  <c:v>10.032221925830735</c:v>
                </c:pt>
                <c:pt idx="84">
                  <c:v>10.269587272833242</c:v>
                </c:pt>
                <c:pt idx="85">
                  <c:v>10.50972795049822</c:v>
                </c:pt>
                <c:pt idx="86">
                  <c:v>10.752643958825674</c:v>
                </c:pt>
                <c:pt idx="87">
                  <c:v>10.998335297815595</c:v>
                </c:pt>
                <c:pt idx="88">
                  <c:v>11.246801967467986</c:v>
                </c:pt>
                <c:pt idx="89">
                  <c:v>11.498043967782852</c:v>
                </c:pt>
                <c:pt idx="90">
                  <c:v>11.752061298760188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0E3-4A3A-BD51-A1B2A29B4EC9}"/>
            </c:ext>
          </c:extLst>
        </c:ser>
        <c:ser>
          <c:idx val="13"/>
          <c:order val="13"/>
          <c:tx>
            <c:strRef>
              <c:f>Построение!$O$7</c:f>
              <c:strCache>
                <c:ptCount val="1"/>
                <c:pt idx="0">
                  <c:v>-14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Построение!$A$8:$A$98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Построение!$O$8:$O$98</c:f>
              <c:numCache>
                <c:formatCode>0.00</c:formatCode>
                <c:ptCount val="91"/>
                <c:pt idx="0">
                  <c:v>4.528317518940758E-3</c:v>
                </c:pt>
                <c:pt idx="1">
                  <c:v>1.0098863598713087E-2</c:v>
                </c:pt>
                <c:pt idx="2">
                  <c:v>1.7873933184382362E-2</c:v>
                </c:pt>
                <c:pt idx="3">
                  <c:v>2.785352627594859E-2</c:v>
                </c:pt>
                <c:pt idx="4">
                  <c:v>4.0037642873411758E-2</c:v>
                </c:pt>
                <c:pt idx="5">
                  <c:v>5.4426282976771878E-2</c:v>
                </c:pt>
                <c:pt idx="6">
                  <c:v>7.101944658602892E-2</c:v>
                </c:pt>
                <c:pt idx="7">
                  <c:v>8.9817133701182952E-2</c:v>
                </c:pt>
                <c:pt idx="8">
                  <c:v>0.11081934432223391</c:v>
                </c:pt>
                <c:pt idx="9">
                  <c:v>0.1340260784491818</c:v>
                </c:pt>
                <c:pt idx="10">
                  <c:v>0.15943733608202665</c:v>
                </c:pt>
                <c:pt idx="11">
                  <c:v>0.18705311722076848</c:v>
                </c:pt>
                <c:pt idx="12">
                  <c:v>0.21687342186540723</c:v>
                </c:pt>
                <c:pt idx="13">
                  <c:v>0.24889825001594296</c:v>
                </c:pt>
                <c:pt idx="14">
                  <c:v>0.28312760167237555</c:v>
                </c:pt>
                <c:pt idx="15">
                  <c:v>0.3195614768347052</c:v>
                </c:pt>
                <c:pt idx="16">
                  <c:v>0.35819987550293164</c:v>
                </c:pt>
                <c:pt idx="17">
                  <c:v>0.39904279767705514</c:v>
                </c:pt>
                <c:pt idx="18">
                  <c:v>0.44209024335707559</c:v>
                </c:pt>
                <c:pt idx="19">
                  <c:v>0.48734221254299293</c:v>
                </c:pt>
                <c:pt idx="20">
                  <c:v>0.53479870523480744</c:v>
                </c:pt>
                <c:pt idx="21">
                  <c:v>0.58445972143251868</c:v>
                </c:pt>
                <c:pt idx="22">
                  <c:v>0.63632526113612675</c:v>
                </c:pt>
                <c:pt idx="23">
                  <c:v>0.690395324345632</c:v>
                </c:pt>
                <c:pt idx="24">
                  <c:v>0.74666991106103409</c:v>
                </c:pt>
                <c:pt idx="25">
                  <c:v>0.80514902128233334</c:v>
                </c:pt>
                <c:pt idx="26">
                  <c:v>0.86583265500952922</c:v>
                </c:pt>
                <c:pt idx="27">
                  <c:v>0.92872081224262226</c:v>
                </c:pt>
                <c:pt idx="28">
                  <c:v>0.99381349298161192</c:v>
                </c:pt>
                <c:pt idx="29">
                  <c:v>1.061110697226499</c:v>
                </c:pt>
                <c:pt idx="30">
                  <c:v>1.1306124249772829</c:v>
                </c:pt>
                <c:pt idx="31">
                  <c:v>1.2023186762339637</c:v>
                </c:pt>
                <c:pt idx="32">
                  <c:v>1.2762294509965413</c:v>
                </c:pt>
                <c:pt idx="33">
                  <c:v>1.3523447492650162</c:v>
                </c:pt>
                <c:pt idx="34">
                  <c:v>1.4306645710393877</c:v>
                </c:pt>
                <c:pt idx="35">
                  <c:v>1.5111889163196561</c:v>
                </c:pt>
                <c:pt idx="36">
                  <c:v>1.5939177851058219</c:v>
                </c:pt>
                <c:pt idx="37">
                  <c:v>1.6788511773978843</c:v>
                </c:pt>
                <c:pt idx="38">
                  <c:v>1.7659890931958435</c:v>
                </c:pt>
                <c:pt idx="39">
                  <c:v>1.8553315324996997</c:v>
                </c:pt>
                <c:pt idx="40">
                  <c:v>1.9468784953094536</c:v>
                </c:pt>
                <c:pt idx="41">
                  <c:v>2.0406299816251035</c:v>
                </c:pt>
                <c:pt idx="42">
                  <c:v>2.1365859914466507</c:v>
                </c:pt>
                <c:pt idx="43">
                  <c:v>2.2347465247740952</c:v>
                </c:pt>
                <c:pt idx="44">
                  <c:v>2.3351115816074359</c:v>
                </c:pt>
                <c:pt idx="45">
                  <c:v>2.4376811619466738</c:v>
                </c:pt>
                <c:pt idx="46">
                  <c:v>2.5424552657918085</c:v>
                </c:pt>
                <c:pt idx="47">
                  <c:v>2.6494338931428407</c:v>
                </c:pt>
                <c:pt idx="48">
                  <c:v>2.7586170439997697</c:v>
                </c:pt>
                <c:pt idx="49">
                  <c:v>2.870004718362595</c:v>
                </c:pt>
                <c:pt idx="50">
                  <c:v>2.9835969162313183</c:v>
                </c:pt>
                <c:pt idx="51">
                  <c:v>3.0993936376059379</c:v>
                </c:pt>
                <c:pt idx="52">
                  <c:v>3.2173948824864547</c:v>
                </c:pt>
                <c:pt idx="53">
                  <c:v>3.3376006508728677</c:v>
                </c:pt>
                <c:pt idx="54">
                  <c:v>3.4600109427651788</c:v>
                </c:pt>
                <c:pt idx="55">
                  <c:v>3.5846257581633858</c:v>
                </c:pt>
                <c:pt idx="56">
                  <c:v>3.7114450970674908</c:v>
                </c:pt>
                <c:pt idx="57">
                  <c:v>3.8404689594774921</c:v>
                </c:pt>
                <c:pt idx="58">
                  <c:v>3.9716973453933901</c:v>
                </c:pt>
                <c:pt idx="59">
                  <c:v>4.1051302548151858</c:v>
                </c:pt>
                <c:pt idx="60">
                  <c:v>4.2407676877428786</c:v>
                </c:pt>
                <c:pt idx="61">
                  <c:v>4.3786096441764686</c:v>
                </c:pt>
                <c:pt idx="62">
                  <c:v>4.518656124115954</c:v>
                </c:pt>
                <c:pt idx="63">
                  <c:v>4.6609071275613365</c:v>
                </c:pt>
                <c:pt idx="64">
                  <c:v>4.8053626545126162</c:v>
                </c:pt>
                <c:pt idx="65">
                  <c:v>4.952022704969794</c:v>
                </c:pt>
                <c:pt idx="66">
                  <c:v>5.1008872789328681</c:v>
                </c:pt>
                <c:pt idx="67">
                  <c:v>5.2519563764018393</c:v>
                </c:pt>
                <c:pt idx="68">
                  <c:v>5.405229997376706</c:v>
                </c:pt>
                <c:pt idx="69">
                  <c:v>5.5607081418574715</c:v>
                </c:pt>
                <c:pt idx="70">
                  <c:v>5.7183908098441334</c:v>
                </c:pt>
                <c:pt idx="71">
                  <c:v>5.8782780013366915</c:v>
                </c:pt>
                <c:pt idx="72">
                  <c:v>6.0403697163351469</c:v>
                </c:pt>
                <c:pt idx="73">
                  <c:v>6.2046659548395002</c:v>
                </c:pt>
                <c:pt idx="74">
                  <c:v>6.3711667168497499</c:v>
                </c:pt>
                <c:pt idx="75">
                  <c:v>6.5398720023658958</c:v>
                </c:pt>
                <c:pt idx="76">
                  <c:v>6.7107818113879389</c:v>
                </c:pt>
                <c:pt idx="77">
                  <c:v>6.8838961439158783</c:v>
                </c:pt>
                <c:pt idx="78">
                  <c:v>7.0592149999497167</c:v>
                </c:pt>
                <c:pt idx="79">
                  <c:v>7.2367383794894513</c:v>
                </c:pt>
                <c:pt idx="80">
                  <c:v>7.4164662825350804</c:v>
                </c:pt>
                <c:pt idx="81">
                  <c:v>7.5983987090866094</c:v>
                </c:pt>
                <c:pt idx="82">
                  <c:v>7.7825356591440364</c:v>
                </c:pt>
                <c:pt idx="83">
                  <c:v>7.9688771327073571</c:v>
                </c:pt>
                <c:pt idx="84">
                  <c:v>8.1574231297765767</c:v>
                </c:pt>
                <c:pt idx="85">
                  <c:v>8.3481736503516935</c:v>
                </c:pt>
                <c:pt idx="86">
                  <c:v>8.5411286944327056</c:v>
                </c:pt>
                <c:pt idx="87">
                  <c:v>8.7362882620196149</c:v>
                </c:pt>
                <c:pt idx="88">
                  <c:v>8.9336523531124232</c:v>
                </c:pt>
                <c:pt idx="89">
                  <c:v>9.1332209677111269</c:v>
                </c:pt>
                <c:pt idx="90">
                  <c:v>9.334994105815726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0E3-4A3A-BD51-A1B2A29B4EC9}"/>
            </c:ext>
          </c:extLst>
        </c:ser>
        <c:ser>
          <c:idx val="14"/>
          <c:order val="14"/>
          <c:tx>
            <c:strRef>
              <c:f>Построение!$P$7</c:f>
              <c:strCache>
                <c:ptCount val="1"/>
                <c:pt idx="0">
                  <c:v>-16</c:v>
                </c:pt>
              </c:strCache>
            </c:strRef>
          </c:tx>
          <c:spPr>
            <a:ln w="19050">
              <a:solidFill>
                <a:srgbClr val="7030A0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Построение!$A$8:$A$98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Построение!$P$8:$P$98</c:f>
              <c:numCache>
                <c:formatCode>0.00</c:formatCode>
                <c:ptCount val="91"/>
                <c:pt idx="0">
                  <c:v>3.5969704610912504E-3</c:v>
                </c:pt>
                <c:pt idx="1">
                  <c:v>8.02181249508707E-3</c:v>
                </c:pt>
                <c:pt idx="2">
                  <c:v>1.4197769793930195E-2</c:v>
                </c:pt>
                <c:pt idx="3">
                  <c:v>2.2124842357620626E-2</c:v>
                </c:pt>
                <c:pt idx="4">
                  <c:v>3.1803030186158376E-2</c:v>
                </c:pt>
                <c:pt idx="5">
                  <c:v>4.3232333279543407E-2</c:v>
                </c:pt>
                <c:pt idx="6">
                  <c:v>5.6412751637775753E-2</c:v>
                </c:pt>
                <c:pt idx="7">
                  <c:v>7.1344285260855414E-2</c:v>
                </c:pt>
                <c:pt idx="8">
                  <c:v>8.8026934148782376E-2</c:v>
                </c:pt>
                <c:pt idx="9">
                  <c:v>0.10646069830155662</c:v>
                </c:pt>
                <c:pt idx="10">
                  <c:v>0.1266455777191782</c:v>
                </c:pt>
                <c:pt idx="11">
                  <c:v>0.1485815724016471</c:v>
                </c:pt>
                <c:pt idx="12">
                  <c:v>0.17226868234896328</c:v>
                </c:pt>
                <c:pt idx="13">
                  <c:v>0.1977069075611268</c:v>
                </c:pt>
                <c:pt idx="14">
                  <c:v>0.22489624803813754</c:v>
                </c:pt>
                <c:pt idx="15">
                  <c:v>0.25383670377999573</c:v>
                </c:pt>
                <c:pt idx="16">
                  <c:v>0.28452827478670106</c:v>
                </c:pt>
                <c:pt idx="17">
                  <c:v>0.31697096105825384</c:v>
                </c:pt>
                <c:pt idx="18">
                  <c:v>0.3511647625946539</c:v>
                </c:pt>
                <c:pt idx="19">
                  <c:v>0.38710967939590113</c:v>
                </c:pt>
                <c:pt idx="20">
                  <c:v>0.42480571146199586</c:v>
                </c:pt>
                <c:pt idx="21">
                  <c:v>0.46425285879293776</c:v>
                </c:pt>
                <c:pt idx="22">
                  <c:v>0.50545112138872705</c:v>
                </c:pt>
                <c:pt idx="23">
                  <c:v>0.54840049924936363</c:v>
                </c:pt>
                <c:pt idx="24">
                  <c:v>0.59310099237484748</c:v>
                </c:pt>
                <c:pt idx="25">
                  <c:v>0.63955260076517861</c:v>
                </c:pt>
                <c:pt idx="26">
                  <c:v>0.68775532442035703</c:v>
                </c:pt>
                <c:pt idx="27">
                  <c:v>0.73770916334038283</c:v>
                </c:pt>
                <c:pt idx="28">
                  <c:v>0.78941411752525603</c:v>
                </c:pt>
                <c:pt idx="29">
                  <c:v>0.8428701869749764</c:v>
                </c:pt>
                <c:pt idx="30">
                  <c:v>0.89807737168954416</c:v>
                </c:pt>
                <c:pt idx="31">
                  <c:v>0.9550356716689592</c:v>
                </c:pt>
                <c:pt idx="32">
                  <c:v>1.0137450869132216</c:v>
                </c:pt>
                <c:pt idx="33">
                  <c:v>1.0742056174223313</c:v>
                </c:pt>
                <c:pt idx="34">
                  <c:v>1.1364172631962881</c:v>
                </c:pt>
                <c:pt idx="35">
                  <c:v>1.2003800242350922</c:v>
                </c:pt>
                <c:pt idx="36">
                  <c:v>1.2660939005387437</c:v>
                </c:pt>
                <c:pt idx="37">
                  <c:v>1.3335588921072428</c:v>
                </c:pt>
                <c:pt idx="38">
                  <c:v>1.4027749989405891</c:v>
                </c:pt>
                <c:pt idx="39">
                  <c:v>1.4737422210387825</c:v>
                </c:pt>
                <c:pt idx="40">
                  <c:v>1.5464605584018232</c:v>
                </c:pt>
                <c:pt idx="41">
                  <c:v>1.6209300110297113</c:v>
                </c:pt>
                <c:pt idx="42">
                  <c:v>1.6971505789224466</c:v>
                </c:pt>
                <c:pt idx="43">
                  <c:v>1.7751222620800293</c:v>
                </c:pt>
                <c:pt idx="44">
                  <c:v>1.8548450605024593</c:v>
                </c:pt>
                <c:pt idx="45">
                  <c:v>1.9363189741897364</c:v>
                </c:pt>
                <c:pt idx="46">
                  <c:v>2.0195440031418612</c:v>
                </c:pt>
                <c:pt idx="47">
                  <c:v>2.1045201473588335</c:v>
                </c:pt>
                <c:pt idx="48">
                  <c:v>2.1912474068406524</c:v>
                </c:pt>
                <c:pt idx="49">
                  <c:v>2.2797257815873193</c:v>
                </c:pt>
                <c:pt idx="50">
                  <c:v>2.3699552715988323</c:v>
                </c:pt>
                <c:pt idx="51">
                  <c:v>2.4619358768751942</c:v>
                </c:pt>
                <c:pt idx="52">
                  <c:v>2.5556675974164023</c:v>
                </c:pt>
                <c:pt idx="53">
                  <c:v>2.6511504332224578</c:v>
                </c:pt>
                <c:pt idx="54">
                  <c:v>2.7483843842933613</c:v>
                </c:pt>
                <c:pt idx="55">
                  <c:v>2.8473694506291118</c:v>
                </c:pt>
                <c:pt idx="56">
                  <c:v>2.9481056322297094</c:v>
                </c:pt>
                <c:pt idx="57">
                  <c:v>3.0505929290951546</c:v>
                </c:pt>
                <c:pt idx="58">
                  <c:v>3.1548313412254463</c:v>
                </c:pt>
                <c:pt idx="59">
                  <c:v>3.260820868620586</c:v>
                </c:pt>
                <c:pt idx="60">
                  <c:v>3.3685615112805731</c:v>
                </c:pt>
                <c:pt idx="61">
                  <c:v>3.4780532692054074</c:v>
                </c:pt>
                <c:pt idx="62">
                  <c:v>3.5892961423950895</c:v>
                </c:pt>
                <c:pt idx="63">
                  <c:v>3.7022901308496179</c:v>
                </c:pt>
                <c:pt idx="64">
                  <c:v>3.8170352345689942</c:v>
                </c:pt>
                <c:pt idx="65">
                  <c:v>3.9335314535532171</c:v>
                </c:pt>
                <c:pt idx="66">
                  <c:v>4.051778787802288</c:v>
                </c:pt>
                <c:pt idx="67">
                  <c:v>4.1717772373162063</c:v>
                </c:pt>
                <c:pt idx="68">
                  <c:v>4.2935268020949717</c:v>
                </c:pt>
                <c:pt idx="69">
                  <c:v>4.4170274821385842</c:v>
                </c:pt>
                <c:pt idx="70">
                  <c:v>4.5422792774470437</c:v>
                </c:pt>
                <c:pt idx="71">
                  <c:v>4.6692821880203512</c:v>
                </c:pt>
                <c:pt idx="72">
                  <c:v>4.7980362138585058</c:v>
                </c:pt>
                <c:pt idx="73">
                  <c:v>4.9285413549615082</c:v>
                </c:pt>
                <c:pt idx="74">
                  <c:v>5.0607976113293569</c:v>
                </c:pt>
                <c:pt idx="75">
                  <c:v>5.1948049829620535</c:v>
                </c:pt>
                <c:pt idx="76">
                  <c:v>5.3305634698595972</c:v>
                </c:pt>
                <c:pt idx="77">
                  <c:v>5.4680730720219897</c:v>
                </c:pt>
                <c:pt idx="78">
                  <c:v>5.6073337894492266</c:v>
                </c:pt>
                <c:pt idx="79">
                  <c:v>5.7483456221413132</c:v>
                </c:pt>
                <c:pt idx="80">
                  <c:v>5.8911085700982451</c:v>
                </c:pt>
                <c:pt idx="81">
                  <c:v>6.0356226333200258</c:v>
                </c:pt>
                <c:pt idx="82">
                  <c:v>6.1818878118066536</c:v>
                </c:pt>
                <c:pt idx="83">
                  <c:v>6.3299041055581284</c:v>
                </c:pt>
                <c:pt idx="84">
                  <c:v>6.4796715145744512</c:v>
                </c:pt>
                <c:pt idx="85">
                  <c:v>6.6311900388556211</c:v>
                </c:pt>
                <c:pt idx="86">
                  <c:v>6.7844596784016371</c:v>
                </c:pt>
                <c:pt idx="87">
                  <c:v>6.9394804332125011</c:v>
                </c:pt>
                <c:pt idx="88">
                  <c:v>7.0962523032882121</c:v>
                </c:pt>
                <c:pt idx="89">
                  <c:v>7.2547752886287711</c:v>
                </c:pt>
                <c:pt idx="90">
                  <c:v>7.4150493892341771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0E3-4A3A-BD51-A1B2A29B4EC9}"/>
            </c:ext>
          </c:extLst>
        </c:ser>
        <c:ser>
          <c:idx val="15"/>
          <c:order val="15"/>
          <c:tx>
            <c:strRef>
              <c:f>Построение!$Q$7</c:f>
              <c:strCache>
                <c:ptCount val="1"/>
                <c:pt idx="0">
                  <c:v>-18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Построение!$A$8:$A$98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Построение!$Q$8:$Q$98</c:f>
              <c:numCache>
                <c:formatCode>0.00</c:formatCode>
                <c:ptCount val="91"/>
                <c:pt idx="0">
                  <c:v>2.8571751967139971E-3</c:v>
                </c:pt>
                <c:pt idx="1">
                  <c:v>6.3719521585116961E-3</c:v>
                </c:pt>
                <c:pt idx="2">
                  <c:v>1.1277689417434296E-2</c:v>
                </c:pt>
                <c:pt idx="3">
                  <c:v>1.75743869734818E-2</c:v>
                </c:pt>
                <c:pt idx="4">
                  <c:v>2.5262044826654208E-2</c:v>
                </c:pt>
                <c:pt idx="5">
                  <c:v>3.4340662976951521E-2</c:v>
                </c:pt>
                <c:pt idx="6">
                  <c:v>4.4810241424373724E-2</c:v>
                </c:pt>
                <c:pt idx="7">
                  <c:v>5.667078016892084E-2</c:v>
                </c:pt>
                <c:pt idx="8">
                  <c:v>6.9922279210592853E-2</c:v>
                </c:pt>
                <c:pt idx="9">
                  <c:v>8.4564738549389784E-2</c:v>
                </c:pt>
                <c:pt idx="10">
                  <c:v>0.10059815818531161</c:v>
                </c:pt>
                <c:pt idx="11">
                  <c:v>0.11802253811835835</c:v>
                </c:pt>
                <c:pt idx="12">
                  <c:v>0.13683787834852998</c:v>
                </c:pt>
                <c:pt idx="13">
                  <c:v>0.1570441788758265</c:v>
                </c:pt>
                <c:pt idx="14">
                  <c:v>0.17864143970024793</c:v>
                </c:pt>
                <c:pt idx="15">
                  <c:v>0.20162966082179432</c:v>
                </c:pt>
                <c:pt idx="16">
                  <c:v>0.22600884224046552</c:v>
                </c:pt>
                <c:pt idx="17">
                  <c:v>0.25177898395626169</c:v>
                </c:pt>
                <c:pt idx="18">
                  <c:v>0.27894008596918274</c:v>
                </c:pt>
                <c:pt idx="19">
                  <c:v>0.30749214827922872</c:v>
                </c:pt>
                <c:pt idx="20">
                  <c:v>0.33743517088639957</c:v>
                </c:pt>
                <c:pt idx="21">
                  <c:v>0.36876915379069541</c:v>
                </c:pt>
                <c:pt idx="22">
                  <c:v>0.40149409699211597</c:v>
                </c:pt>
                <c:pt idx="23">
                  <c:v>0.43561000049066151</c:v>
                </c:pt>
                <c:pt idx="24">
                  <c:v>0.47111686428633204</c:v>
                </c:pt>
                <c:pt idx="25">
                  <c:v>0.50801468837912744</c:v>
                </c:pt>
                <c:pt idx="26">
                  <c:v>0.54630347276904778</c:v>
                </c:pt>
                <c:pt idx="27">
                  <c:v>0.58598321745609294</c:v>
                </c:pt>
                <c:pt idx="28">
                  <c:v>0.62705392244026292</c:v>
                </c:pt>
                <c:pt idx="29">
                  <c:v>0.66951558772155795</c:v>
                </c:pt>
                <c:pt idx="30">
                  <c:v>0.7133682132999779</c:v>
                </c:pt>
                <c:pt idx="31">
                  <c:v>0.75861179917552279</c:v>
                </c:pt>
                <c:pt idx="32">
                  <c:v>0.80524634534819239</c:v>
                </c:pt>
                <c:pt idx="33">
                  <c:v>0.85327185181798704</c:v>
                </c:pt>
                <c:pt idx="34">
                  <c:v>0.90268831858490661</c:v>
                </c:pt>
                <c:pt idx="35">
                  <c:v>0.9534957456489509</c:v>
                </c:pt>
                <c:pt idx="36">
                  <c:v>1.0056941330101203</c:v>
                </c:pt>
                <c:pt idx="37">
                  <c:v>1.0592834806684146</c:v>
                </c:pt>
                <c:pt idx="38">
                  <c:v>1.1142637886238338</c:v>
                </c:pt>
                <c:pt idx="39">
                  <c:v>1.1706350568763777</c:v>
                </c:pt>
                <c:pt idx="40">
                  <c:v>1.2283972854260468</c:v>
                </c:pt>
                <c:pt idx="41">
                  <c:v>1.2875504742728408</c:v>
                </c:pt>
                <c:pt idx="42">
                  <c:v>1.3480946234167592</c:v>
                </c:pt>
                <c:pt idx="43">
                  <c:v>1.4100297328578029</c:v>
                </c:pt>
                <c:pt idx="44">
                  <c:v>1.4733558025959712</c:v>
                </c:pt>
                <c:pt idx="45">
                  <c:v>1.5380728326312649</c:v>
                </c:pt>
                <c:pt idx="46">
                  <c:v>1.6041808229636829</c:v>
                </c:pt>
                <c:pt idx="47">
                  <c:v>1.6716797735932265</c:v>
                </c:pt>
                <c:pt idx="48">
                  <c:v>1.7405696845198948</c:v>
                </c:pt>
                <c:pt idx="49">
                  <c:v>1.8108505557436878</c:v>
                </c:pt>
                <c:pt idx="50">
                  <c:v>1.8825223872646053</c:v>
                </c:pt>
                <c:pt idx="51">
                  <c:v>1.9555851790826482</c:v>
                </c:pt>
                <c:pt idx="52">
                  <c:v>2.0300389311978164</c:v>
                </c:pt>
                <c:pt idx="53">
                  <c:v>2.1058836436101087</c:v>
                </c:pt>
                <c:pt idx="54">
                  <c:v>2.1831193163195266</c:v>
                </c:pt>
                <c:pt idx="55">
                  <c:v>2.2617459493260692</c:v>
                </c:pt>
                <c:pt idx="56">
                  <c:v>2.3417635426297365</c:v>
                </c:pt>
                <c:pt idx="57">
                  <c:v>2.4231720962305285</c:v>
                </c:pt>
                <c:pt idx="58">
                  <c:v>2.5059716101284457</c:v>
                </c:pt>
                <c:pt idx="59">
                  <c:v>2.5901620843234876</c:v>
                </c:pt>
                <c:pt idx="60">
                  <c:v>2.6757435188156551</c:v>
                </c:pt>
                <c:pt idx="61">
                  <c:v>2.7627159136049473</c:v>
                </c:pt>
                <c:pt idx="62">
                  <c:v>2.8510792686913642</c:v>
                </c:pt>
                <c:pt idx="63">
                  <c:v>2.9408335840749054</c:v>
                </c:pt>
                <c:pt idx="64">
                  <c:v>3.0319788597555721</c:v>
                </c:pt>
                <c:pt idx="65">
                  <c:v>3.1245150957333641</c:v>
                </c:pt>
                <c:pt idx="66">
                  <c:v>3.2184422920082798</c:v>
                </c:pt>
                <c:pt idx="67">
                  <c:v>3.3137604485803216</c:v>
                </c:pt>
                <c:pt idx="68">
                  <c:v>3.4104695654494868</c:v>
                </c:pt>
                <c:pt idx="69">
                  <c:v>3.5085696426157789</c:v>
                </c:pt>
                <c:pt idx="70">
                  <c:v>3.6080606800791952</c:v>
                </c:pt>
                <c:pt idx="71">
                  <c:v>3.7089426778397354</c:v>
                </c:pt>
                <c:pt idx="72">
                  <c:v>3.8112156358974016</c:v>
                </c:pt>
                <c:pt idx="73">
                  <c:v>3.9148795542521921</c:v>
                </c:pt>
                <c:pt idx="74">
                  <c:v>4.0199344329041091</c:v>
                </c:pt>
                <c:pt idx="75">
                  <c:v>4.126380271853149</c:v>
                </c:pt>
                <c:pt idx="76">
                  <c:v>4.2342170710993141</c:v>
                </c:pt>
                <c:pt idx="77">
                  <c:v>4.3434448306426052</c:v>
                </c:pt>
                <c:pt idx="78">
                  <c:v>4.4540635504830188</c:v>
                </c:pt>
                <c:pt idx="79">
                  <c:v>4.5660732306205603</c:v>
                </c:pt>
                <c:pt idx="80">
                  <c:v>4.6794738710552251</c:v>
                </c:pt>
                <c:pt idx="81">
                  <c:v>4.794265471787015</c:v>
                </c:pt>
                <c:pt idx="82">
                  <c:v>4.9104480328159301</c:v>
                </c:pt>
                <c:pt idx="83">
                  <c:v>5.0280215541419704</c:v>
                </c:pt>
                <c:pt idx="84">
                  <c:v>5.146986035765134</c:v>
                </c:pt>
                <c:pt idx="85">
                  <c:v>5.2673414776854246</c:v>
                </c:pt>
                <c:pt idx="86">
                  <c:v>5.3890878799028386</c:v>
                </c:pt>
                <c:pt idx="87">
                  <c:v>5.5122252424173777</c:v>
                </c:pt>
                <c:pt idx="88">
                  <c:v>5.6367535652290419</c:v>
                </c:pt>
                <c:pt idx="89">
                  <c:v>5.7626728483378304</c:v>
                </c:pt>
                <c:pt idx="90">
                  <c:v>5.8899830917437441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0E3-4A3A-BD51-A1B2A29B4EC9}"/>
            </c:ext>
          </c:extLst>
        </c:ser>
        <c:ser>
          <c:idx val="16"/>
          <c:order val="16"/>
          <c:tx>
            <c:strRef>
              <c:f>Построение!$R$7</c:f>
              <c:strCache>
                <c:ptCount val="1"/>
                <c:pt idx="0">
                  <c:v>-20</c:v>
                </c:pt>
              </c:strCache>
            </c:strRef>
          </c:tx>
          <c:spPr>
            <a:ln w="19050">
              <a:solidFill>
                <a:srgbClr val="7030A0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Построение!$A$8:$A$98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Построение!$R$8:$R$98</c:f>
              <c:numCache>
                <c:formatCode>0.00</c:formatCode>
                <c:ptCount val="91"/>
                <c:pt idx="0">
                  <c:v>2.2695349303038319E-3</c:v>
                </c:pt>
                <c:pt idx="1">
                  <c:v>5.0614215098181729E-3</c:v>
                </c:pt>
                <c:pt idx="2">
                  <c:v>8.9581871267192959E-3</c:v>
                </c:pt>
                <c:pt idx="3">
                  <c:v>1.3959831781007213E-2</c:v>
                </c:pt>
                <c:pt idx="4">
                  <c:v>2.0066355472681912E-2</c:v>
                </c:pt>
                <c:pt idx="5">
                  <c:v>2.7277758201743395E-2</c:v>
                </c:pt>
                <c:pt idx="6">
                  <c:v>3.5594039968191667E-2</c:v>
                </c:pt>
                <c:pt idx="7">
                  <c:v>4.5015200772026726E-2</c:v>
                </c:pt>
                <c:pt idx="8">
                  <c:v>5.5541240613248583E-2</c:v>
                </c:pt>
                <c:pt idx="9">
                  <c:v>6.7172159491857217E-2</c:v>
                </c:pt>
                <c:pt idx="10">
                  <c:v>7.9907957407852628E-2</c:v>
                </c:pt>
                <c:pt idx="11">
                  <c:v>9.3748634361234845E-2</c:v>
                </c:pt>
                <c:pt idx="12">
                  <c:v>0.10869419035200384</c:v>
                </c:pt>
                <c:pt idx="13">
                  <c:v>0.12474462538015961</c:v>
                </c:pt>
                <c:pt idx="14">
                  <c:v>0.1418999394457022</c:v>
                </c:pt>
                <c:pt idx="15">
                  <c:v>0.16016013254863157</c:v>
                </c:pt>
                <c:pt idx="16">
                  <c:v>0.17952520468894764</c:v>
                </c:pt>
                <c:pt idx="17">
                  <c:v>0.19999515586665062</c:v>
                </c:pt>
                <c:pt idx="18">
                  <c:v>0.22156998608174033</c:v>
                </c:pt>
                <c:pt idx="19">
                  <c:v>0.24424969533421684</c:v>
                </c:pt>
                <c:pt idx="20">
                  <c:v>0.26803428362408011</c:v>
                </c:pt>
                <c:pt idx="21">
                  <c:v>0.29292375095133028</c:v>
                </c:pt>
                <c:pt idx="22">
                  <c:v>0.3189180973159671</c:v>
                </c:pt>
                <c:pt idx="23">
                  <c:v>0.34601732271799079</c:v>
                </c:pt>
                <c:pt idx="24">
                  <c:v>0.3742214271574012</c:v>
                </c:pt>
                <c:pt idx="25">
                  <c:v>0.40353041063419842</c:v>
                </c:pt>
                <c:pt idx="26">
                  <c:v>0.43394427314838246</c:v>
                </c:pt>
                <c:pt idx="27">
                  <c:v>0.46546301469995316</c:v>
                </c:pt>
                <c:pt idx="28">
                  <c:v>0.49808663528891073</c:v>
                </c:pt>
                <c:pt idx="29">
                  <c:v>0.53181513491525512</c:v>
                </c:pt>
                <c:pt idx="30">
                  <c:v>0.56664851357898649</c:v>
                </c:pt>
                <c:pt idx="31">
                  <c:v>0.60258677128010441</c:v>
                </c:pt>
                <c:pt idx="32">
                  <c:v>0.63962990801860908</c:v>
                </c:pt>
                <c:pt idx="33">
                  <c:v>0.67777792379450064</c:v>
                </c:pt>
                <c:pt idx="34">
                  <c:v>0.71703081860777895</c:v>
                </c:pt>
                <c:pt idx="35">
                  <c:v>0.75738859245844403</c:v>
                </c:pt>
                <c:pt idx="36">
                  <c:v>0.79885124534649576</c:v>
                </c:pt>
                <c:pt idx="37">
                  <c:v>0.84141877727193481</c:v>
                </c:pt>
                <c:pt idx="38">
                  <c:v>0.88509118823476007</c:v>
                </c:pt>
                <c:pt idx="39">
                  <c:v>0.92986847823497243</c:v>
                </c:pt>
                <c:pt idx="40">
                  <c:v>0.97575064727257144</c:v>
                </c:pt>
                <c:pt idx="41">
                  <c:v>1.0227376953475573</c:v>
                </c:pt>
                <c:pt idx="42">
                  <c:v>1.0708296224599299</c:v>
                </c:pt>
                <c:pt idx="43">
                  <c:v>1.1200264286096893</c:v>
                </c:pt>
                <c:pt idx="44">
                  <c:v>1.1703281137968358</c:v>
                </c:pt>
                <c:pt idx="45">
                  <c:v>1.2217346780213683</c:v>
                </c:pt>
                <c:pt idx="46">
                  <c:v>1.2742461212832883</c:v>
                </c:pt>
                <c:pt idx="47">
                  <c:v>1.3278624435825948</c:v>
                </c:pt>
                <c:pt idx="48">
                  <c:v>1.3825836449192879</c:v>
                </c:pt>
                <c:pt idx="49">
                  <c:v>1.4384097252933685</c:v>
                </c:pt>
                <c:pt idx="50">
                  <c:v>1.4953406847048349</c:v>
                </c:pt>
                <c:pt idx="51">
                  <c:v>1.5533765231536887</c:v>
                </c:pt>
                <c:pt idx="52">
                  <c:v>1.6125172406399293</c:v>
                </c:pt>
                <c:pt idx="53">
                  <c:v>1.6727628371635568</c:v>
                </c:pt>
                <c:pt idx="54">
                  <c:v>1.7341133127245709</c:v>
                </c:pt>
                <c:pt idx="55">
                  <c:v>1.796568667322971</c:v>
                </c:pt>
                <c:pt idx="56">
                  <c:v>1.8601289009587587</c:v>
                </c:pt>
                <c:pt idx="57">
                  <c:v>1.9247940136319333</c:v>
                </c:pt>
                <c:pt idx="58">
                  <c:v>1.9905640053424947</c:v>
                </c:pt>
                <c:pt idx="59">
                  <c:v>2.0574388760904427</c:v>
                </c:pt>
                <c:pt idx="60">
                  <c:v>2.1254186258757777</c:v>
                </c:pt>
                <c:pt idx="61">
                  <c:v>2.1945032546984988</c:v>
                </c:pt>
                <c:pt idx="62">
                  <c:v>2.2646927625586075</c:v>
                </c:pt>
                <c:pt idx="63">
                  <c:v>2.3359871494561029</c:v>
                </c:pt>
                <c:pt idx="64">
                  <c:v>2.4083864153909844</c:v>
                </c:pt>
                <c:pt idx="65">
                  <c:v>2.4818905603632531</c:v>
                </c:pt>
                <c:pt idx="66">
                  <c:v>2.5564995843729088</c:v>
                </c:pt>
                <c:pt idx="67">
                  <c:v>2.6322134874199512</c:v>
                </c:pt>
                <c:pt idx="68">
                  <c:v>2.7090322695043803</c:v>
                </c:pt>
                <c:pt idx="69">
                  <c:v>2.786955930626196</c:v>
                </c:pt>
                <c:pt idx="70">
                  <c:v>2.8659844707853988</c:v>
                </c:pt>
                <c:pt idx="71">
                  <c:v>2.9461178899819882</c:v>
                </c:pt>
                <c:pt idx="72">
                  <c:v>3.0273561882159647</c:v>
                </c:pt>
                <c:pt idx="73">
                  <c:v>3.1096993654873271</c:v>
                </c:pt>
                <c:pt idx="74">
                  <c:v>3.1931474217960765</c:v>
                </c:pt>
                <c:pt idx="75">
                  <c:v>3.2777003571422143</c:v>
                </c:pt>
                <c:pt idx="76">
                  <c:v>3.3633581715257366</c:v>
                </c:pt>
                <c:pt idx="77">
                  <c:v>3.4501208649466473</c:v>
                </c:pt>
                <c:pt idx="78">
                  <c:v>3.5379884374049446</c:v>
                </c:pt>
                <c:pt idx="79">
                  <c:v>3.6269608889006286</c:v>
                </c:pt>
                <c:pt idx="80">
                  <c:v>3.7170382194336988</c:v>
                </c:pt>
                <c:pt idx="81">
                  <c:v>3.8082204290041561</c:v>
                </c:pt>
                <c:pt idx="82">
                  <c:v>3.9005075176120005</c:v>
                </c:pt>
                <c:pt idx="83">
                  <c:v>3.9938994852572307</c:v>
                </c:pt>
                <c:pt idx="84">
                  <c:v>4.0883963319398484</c:v>
                </c:pt>
                <c:pt idx="85">
                  <c:v>4.1839980576598528</c:v>
                </c:pt>
                <c:pt idx="86">
                  <c:v>4.2807046624172447</c:v>
                </c:pt>
                <c:pt idx="87">
                  <c:v>4.3785161462120223</c:v>
                </c:pt>
                <c:pt idx="88">
                  <c:v>4.4774325090441867</c:v>
                </c:pt>
                <c:pt idx="89">
                  <c:v>4.5774537509137385</c:v>
                </c:pt>
                <c:pt idx="90">
                  <c:v>4.678579871820677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0E3-4A3A-BD51-A1B2A29B4EC9}"/>
            </c:ext>
          </c:extLst>
        </c:ser>
        <c:ser>
          <c:idx val="17"/>
          <c:order val="17"/>
          <c:tx>
            <c:strRef>
              <c:f>Построение!$S$7</c:f>
              <c:strCache>
                <c:ptCount val="1"/>
                <c:pt idx="0">
                  <c:v>-22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Построение!$A$8:$A$98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Построение!$S$8:$S$98</c:f>
              <c:numCache>
                <c:formatCode>0.00</c:formatCode>
                <c:ptCount val="91"/>
                <c:pt idx="0">
                  <c:v>1.8027556748333371E-3</c:v>
                </c:pt>
                <c:pt idx="1">
                  <c:v>4.0204300130893735E-3</c:v>
                </c:pt>
                <c:pt idx="2">
                  <c:v>7.1157409666967181E-3</c:v>
                </c:pt>
                <c:pt idx="3">
                  <c:v>1.1088688535655377E-2</c:v>
                </c:pt>
                <c:pt idx="4">
                  <c:v>1.5939272719965338E-2</c:v>
                </c:pt>
                <c:pt idx="5">
                  <c:v>2.1667493519626612E-2</c:v>
                </c:pt>
                <c:pt idx="6">
                  <c:v>2.8273350934639192E-2</c:v>
                </c:pt>
                <c:pt idx="7">
                  <c:v>3.575684496500308E-2</c:v>
                </c:pt>
                <c:pt idx="8">
                  <c:v>4.4117975610718285E-2</c:v>
                </c:pt>
                <c:pt idx="9">
                  <c:v>5.3356742871784782E-2</c:v>
                </c:pt>
                <c:pt idx="10">
                  <c:v>6.3473146748202591E-2</c:v>
                </c:pt>
                <c:pt idx="11">
                  <c:v>7.4467187239971727E-2</c:v>
                </c:pt>
                <c:pt idx="12">
                  <c:v>8.6338864347092176E-2</c:v>
                </c:pt>
                <c:pt idx="13">
                  <c:v>9.9088178069563923E-2</c:v>
                </c:pt>
                <c:pt idx="14">
                  <c:v>0.11271512840738697</c:v>
                </c:pt>
                <c:pt idx="15">
                  <c:v>0.12721971536056137</c:v>
                </c:pt>
                <c:pt idx="16">
                  <c:v>0.14260193892908701</c:v>
                </c:pt>
                <c:pt idx="17">
                  <c:v>0.158861799112964</c:v>
                </c:pt>
                <c:pt idx="18">
                  <c:v>0.17599929591219229</c:v>
                </c:pt>
                <c:pt idx="19">
                  <c:v>0.1940144293267719</c:v>
                </c:pt>
                <c:pt idx="20">
                  <c:v>0.21290719935670285</c:v>
                </c:pt>
                <c:pt idx="21">
                  <c:v>0.23267760600198503</c:v>
                </c:pt>
                <c:pt idx="22">
                  <c:v>0.25332564926261858</c:v>
                </c:pt>
                <c:pt idx="23">
                  <c:v>0.27485132913860338</c:v>
                </c:pt>
                <c:pt idx="24">
                  <c:v>0.29725464562993958</c:v>
                </c:pt>
                <c:pt idx="25">
                  <c:v>0.32053559873662701</c:v>
                </c:pt>
                <c:pt idx="26">
                  <c:v>0.34469418845866573</c:v>
                </c:pt>
                <c:pt idx="27">
                  <c:v>0.3697304147960559</c:v>
                </c:pt>
                <c:pt idx="28">
                  <c:v>0.39564427774879724</c:v>
                </c:pt>
                <c:pt idx="29">
                  <c:v>0.42243577731688997</c:v>
                </c:pt>
                <c:pt idx="30">
                  <c:v>0.45010491350033399</c:v>
                </c:pt>
                <c:pt idx="31">
                  <c:v>0.4786516862991293</c:v>
                </c:pt>
                <c:pt idx="32">
                  <c:v>0.50807609571327605</c:v>
                </c:pt>
                <c:pt idx="33">
                  <c:v>0.53837814174277399</c:v>
                </c:pt>
                <c:pt idx="34">
                  <c:v>0.56955782438762326</c:v>
                </c:pt>
                <c:pt idx="35">
                  <c:v>0.60161514364782365</c:v>
                </c:pt>
                <c:pt idx="36">
                  <c:v>0.6345500995233756</c:v>
                </c:pt>
                <c:pt idx="37">
                  <c:v>0.66836269201427867</c:v>
                </c:pt>
                <c:pt idx="38">
                  <c:v>0.70305292112053319</c:v>
                </c:pt>
                <c:pt idx="39">
                  <c:v>0.73862078684213917</c:v>
                </c:pt>
                <c:pt idx="40">
                  <c:v>0.77506628917909604</c:v>
                </c:pt>
                <c:pt idx="41">
                  <c:v>0.81238942813140458</c:v>
                </c:pt>
                <c:pt idx="42">
                  <c:v>0.85059020369906435</c:v>
                </c:pt>
                <c:pt idx="43">
                  <c:v>0.88966861588207524</c:v>
                </c:pt>
                <c:pt idx="44">
                  <c:v>0.92962466468043781</c:v>
                </c:pt>
                <c:pt idx="45">
                  <c:v>0.97045835009415127</c:v>
                </c:pt>
                <c:pt idx="46">
                  <c:v>1.0121696721232163</c:v>
                </c:pt>
                <c:pt idx="47">
                  <c:v>1.0547586307676324</c:v>
                </c:pt>
                <c:pt idx="48">
                  <c:v>1.0982252260274001</c:v>
                </c:pt>
                <c:pt idx="49">
                  <c:v>1.142569457902519</c:v>
                </c:pt>
                <c:pt idx="50">
                  <c:v>1.1877913263929891</c:v>
                </c:pt>
                <c:pt idx="51">
                  <c:v>1.2338908314988106</c:v>
                </c:pt>
                <c:pt idx="52">
                  <c:v>1.2808679732199835</c:v>
                </c:pt>
                <c:pt idx="53">
                  <c:v>1.3287227515565074</c:v>
                </c:pt>
                <c:pt idx="54">
                  <c:v>1.3774551665083832</c:v>
                </c:pt>
                <c:pt idx="55">
                  <c:v>1.42706521807561</c:v>
                </c:pt>
                <c:pt idx="56">
                  <c:v>1.4775529062581878</c:v>
                </c:pt>
                <c:pt idx="57">
                  <c:v>1.5289182310561173</c:v>
                </c:pt>
                <c:pt idx="58">
                  <c:v>1.581161192469398</c:v>
                </c:pt>
                <c:pt idx="59">
                  <c:v>1.6342817904980296</c:v>
                </c:pt>
                <c:pt idx="60">
                  <c:v>1.6882800251420129</c:v>
                </c:pt>
                <c:pt idx="61">
                  <c:v>1.743155896401348</c:v>
                </c:pt>
                <c:pt idx="62">
                  <c:v>1.7989094042760336</c:v>
                </c:pt>
                <c:pt idx="63">
                  <c:v>1.855540548766071</c:v>
                </c:pt>
                <c:pt idx="64">
                  <c:v>1.9130493298714597</c:v>
                </c:pt>
                <c:pt idx="65">
                  <c:v>1.9714357475921995</c:v>
                </c:pt>
                <c:pt idx="66">
                  <c:v>2.0306998019282907</c:v>
                </c:pt>
                <c:pt idx="67">
                  <c:v>2.0908414928797328</c:v>
                </c:pt>
                <c:pt idx="68">
                  <c:v>2.1518608204465268</c:v>
                </c:pt>
                <c:pt idx="69">
                  <c:v>2.213757784628672</c:v>
                </c:pt>
                <c:pt idx="70">
                  <c:v>2.2765323854261679</c:v>
                </c:pt>
                <c:pt idx="71">
                  <c:v>2.3401846228390153</c:v>
                </c:pt>
                <c:pt idx="72">
                  <c:v>2.4047144968672147</c:v>
                </c:pt>
                <c:pt idx="73">
                  <c:v>2.4701220075107657</c:v>
                </c:pt>
                <c:pt idx="74">
                  <c:v>2.5364071547696669</c:v>
                </c:pt>
                <c:pt idx="75">
                  <c:v>2.6035699386439193</c:v>
                </c:pt>
                <c:pt idx="76">
                  <c:v>2.6716103591335236</c:v>
                </c:pt>
                <c:pt idx="77">
                  <c:v>2.74052841623848</c:v>
                </c:pt>
                <c:pt idx="78">
                  <c:v>2.8103241099587861</c:v>
                </c:pt>
                <c:pt idx="79">
                  <c:v>2.8809974402944452</c:v>
                </c:pt>
                <c:pt idx="80">
                  <c:v>2.952548407245454</c:v>
                </c:pt>
                <c:pt idx="81">
                  <c:v>3.0249770108118152</c:v>
                </c:pt>
                <c:pt idx="82">
                  <c:v>3.0982832509935267</c:v>
                </c:pt>
                <c:pt idx="83">
                  <c:v>3.1724671277905903</c:v>
                </c:pt>
                <c:pt idx="84">
                  <c:v>3.2475286412030049</c:v>
                </c:pt>
                <c:pt idx="85">
                  <c:v>3.3234677912307711</c:v>
                </c:pt>
                <c:pt idx="86">
                  <c:v>3.4002845778738884</c:v>
                </c:pt>
                <c:pt idx="87">
                  <c:v>3.4779790011323568</c:v>
                </c:pt>
                <c:pt idx="88">
                  <c:v>3.5565510610061772</c:v>
                </c:pt>
                <c:pt idx="89">
                  <c:v>3.6360007574953488</c:v>
                </c:pt>
                <c:pt idx="90">
                  <c:v>3.7163280905998706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10E3-4A3A-BD51-A1B2A29B4EC9}"/>
            </c:ext>
          </c:extLst>
        </c:ser>
        <c:ser>
          <c:idx val="18"/>
          <c:order val="18"/>
          <c:tx>
            <c:strRef>
              <c:f>Построение!$T$7</c:f>
              <c:strCache>
                <c:ptCount val="1"/>
                <c:pt idx="0">
                  <c:v>-24</c:v>
                </c:pt>
              </c:strCache>
            </c:strRef>
          </c:tx>
          <c:spPr>
            <a:ln w="19050">
              <a:solidFill>
                <a:srgbClr val="7030A0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Построение!$A$8:$A$98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Построение!$T$8:$T$98</c:f>
              <c:numCache>
                <c:formatCode>0.00</c:formatCode>
                <c:ptCount val="91"/>
                <c:pt idx="0">
                  <c:v>1.4319797328295463E-3</c:v>
                </c:pt>
                <c:pt idx="1">
                  <c:v>3.1935410751298041E-3</c:v>
                </c:pt>
                <c:pt idx="2">
                  <c:v>5.6522339608314591E-3</c:v>
                </c:pt>
                <c:pt idx="3">
                  <c:v>8.8080583899345158E-3</c:v>
                </c:pt>
                <c:pt idx="4">
                  <c:v>1.2661014362438971E-2</c:v>
                </c:pt>
                <c:pt idx="5">
                  <c:v>1.7211101878344827E-2</c:v>
                </c:pt>
                <c:pt idx="6">
                  <c:v>2.2458320937652074E-2</c:v>
                </c:pt>
                <c:pt idx="7">
                  <c:v>2.8402671540360726E-2</c:v>
                </c:pt>
                <c:pt idx="8">
                  <c:v>3.5044153686470778E-2</c:v>
                </c:pt>
                <c:pt idx="9">
                  <c:v>4.2382767375982226E-2</c:v>
                </c:pt>
                <c:pt idx="10">
                  <c:v>5.0418512608895072E-2</c:v>
                </c:pt>
                <c:pt idx="11">
                  <c:v>5.9151389385209321E-2</c:v>
                </c:pt>
                <c:pt idx="12">
                  <c:v>6.8581397704924982E-2</c:v>
                </c:pt>
                <c:pt idx="13">
                  <c:v>7.8708537568042025E-2</c:v>
                </c:pt>
                <c:pt idx="14">
                  <c:v>8.9532808974560479E-2</c:v>
                </c:pt>
                <c:pt idx="15">
                  <c:v>0.10105421192448032</c:v>
                </c:pt>
                <c:pt idx="16">
                  <c:v>0.11327274641780155</c:v>
                </c:pt>
                <c:pt idx="17">
                  <c:v>0.1261884124545242</c:v>
                </c:pt>
                <c:pt idx="18">
                  <c:v>0.13980121003464821</c:v>
                </c:pt>
                <c:pt idx="19">
                  <c:v>0.1541111391581737</c:v>
                </c:pt>
                <c:pt idx="20">
                  <c:v>0.16911819982510051</c:v>
                </c:pt>
                <c:pt idx="21">
                  <c:v>0.18482239203542877</c:v>
                </c:pt>
                <c:pt idx="22">
                  <c:v>0.2012237157891584</c:v>
                </c:pt>
                <c:pt idx="23">
                  <c:v>0.21832217108628948</c:v>
                </c:pt>
                <c:pt idx="24">
                  <c:v>0.23611775792682191</c:v>
                </c:pt>
                <c:pt idx="25">
                  <c:v>0.25461047631075573</c:v>
                </c:pt>
                <c:pt idx="26">
                  <c:v>0.27380032623809092</c:v>
                </c:pt>
                <c:pt idx="27">
                  <c:v>0.29368730770882767</c:v>
                </c:pt>
                <c:pt idx="28">
                  <c:v>0.3142714207229656</c:v>
                </c:pt>
                <c:pt idx="29">
                  <c:v>0.33555266528050509</c:v>
                </c:pt>
                <c:pt idx="30">
                  <c:v>0.35753104138144592</c:v>
                </c:pt>
                <c:pt idx="31">
                  <c:v>0.38020654902578815</c:v>
                </c:pt>
                <c:pt idx="32">
                  <c:v>0.40357918821353184</c:v>
                </c:pt>
                <c:pt idx="33">
                  <c:v>0.42764895894467686</c:v>
                </c:pt>
                <c:pt idx="34">
                  <c:v>0.45241586121922339</c:v>
                </c:pt>
                <c:pt idx="35">
                  <c:v>0.47787989503717121</c:v>
                </c:pt>
                <c:pt idx="36">
                  <c:v>0.50404106039852037</c:v>
                </c:pt>
                <c:pt idx="37">
                  <c:v>0.53089935730327098</c:v>
                </c:pt>
                <c:pt idx="38">
                  <c:v>0.55845478575142304</c:v>
                </c:pt>
                <c:pt idx="39">
                  <c:v>0.58670734574297645</c:v>
                </c:pt>
                <c:pt idx="40">
                  <c:v>0.6156570372779312</c:v>
                </c:pt>
                <c:pt idx="41">
                  <c:v>0.6453038603562874</c:v>
                </c:pt>
                <c:pt idx="42">
                  <c:v>0.67564781497804516</c:v>
                </c:pt>
                <c:pt idx="43">
                  <c:v>0.70668890114320415</c:v>
                </c:pt>
                <c:pt idx="44">
                  <c:v>0.7384271188517646</c:v>
                </c:pt>
                <c:pt idx="45">
                  <c:v>0.77086246810372638</c:v>
                </c:pt>
                <c:pt idx="46">
                  <c:v>0.80399494889908962</c:v>
                </c:pt>
                <c:pt idx="47">
                  <c:v>0.83782456123785409</c:v>
                </c:pt>
                <c:pt idx="48">
                  <c:v>0.87235130512002013</c:v>
                </c:pt>
                <c:pt idx="49">
                  <c:v>0.90757518054558795</c:v>
                </c:pt>
                <c:pt idx="50">
                  <c:v>0.94349618751455644</c:v>
                </c:pt>
                <c:pt idx="51">
                  <c:v>0.98011432602692672</c:v>
                </c:pt>
                <c:pt idx="52">
                  <c:v>1.0174295960826985</c:v>
                </c:pt>
                <c:pt idx="53">
                  <c:v>1.0554419976818714</c:v>
                </c:pt>
                <c:pt idx="54">
                  <c:v>1.0941515308244458</c:v>
                </c:pt>
                <c:pt idx="55">
                  <c:v>1.1335581955104213</c:v>
                </c:pt>
                <c:pt idx="56">
                  <c:v>1.173661991739799</c:v>
                </c:pt>
                <c:pt idx="57">
                  <c:v>1.2144629195125773</c:v>
                </c:pt>
                <c:pt idx="58">
                  <c:v>1.2559609788287573</c:v>
                </c:pt>
                <c:pt idx="59">
                  <c:v>1.2981561696883388</c:v>
                </c:pt>
                <c:pt idx="60">
                  <c:v>1.3410484920913215</c:v>
                </c:pt>
                <c:pt idx="61">
                  <c:v>1.3846379460377061</c:v>
                </c:pt>
                <c:pt idx="62">
                  <c:v>1.4289245315274914</c:v>
                </c:pt>
                <c:pt idx="63">
                  <c:v>1.4739082485606787</c:v>
                </c:pt>
                <c:pt idx="64">
                  <c:v>1.519589097137267</c:v>
                </c:pt>
                <c:pt idx="65">
                  <c:v>1.5659670772572569</c:v>
                </c:pt>
                <c:pt idx="66">
                  <c:v>1.6130421889206479</c:v>
                </c:pt>
                <c:pt idx="67">
                  <c:v>1.6608144321274407</c:v>
                </c:pt>
                <c:pt idx="68">
                  <c:v>1.7092838068776346</c:v>
                </c:pt>
                <c:pt idx="69">
                  <c:v>1.7584503131712306</c:v>
                </c:pt>
                <c:pt idx="70">
                  <c:v>1.8083139510082265</c:v>
                </c:pt>
                <c:pt idx="71">
                  <c:v>1.8588747203886253</c:v>
                </c:pt>
                <c:pt idx="72">
                  <c:v>1.9101326213124246</c:v>
                </c:pt>
                <c:pt idx="73">
                  <c:v>1.9620876537796255</c:v>
                </c:pt>
                <c:pt idx="74">
                  <c:v>2.014739817790228</c:v>
                </c:pt>
                <c:pt idx="75">
                  <c:v>2.0680891133442318</c:v>
                </c:pt>
                <c:pt idx="76">
                  <c:v>2.1221355404416369</c:v>
                </c:pt>
                <c:pt idx="77">
                  <c:v>2.1768790990824436</c:v>
                </c:pt>
                <c:pt idx="78">
                  <c:v>2.2323197892666515</c:v>
                </c:pt>
                <c:pt idx="79">
                  <c:v>2.2884576109942607</c:v>
                </c:pt>
                <c:pt idx="80">
                  <c:v>2.345292564265272</c:v>
                </c:pt>
                <c:pt idx="81">
                  <c:v>2.4028246490796836</c:v>
                </c:pt>
                <c:pt idx="82">
                  <c:v>2.4610538654374974</c:v>
                </c:pt>
                <c:pt idx="83">
                  <c:v>2.5199802133387124</c:v>
                </c:pt>
                <c:pt idx="84">
                  <c:v>2.579603692783329</c:v>
                </c:pt>
                <c:pt idx="85">
                  <c:v>2.6399243037713465</c:v>
                </c:pt>
                <c:pt idx="86">
                  <c:v>2.7009420463027665</c:v>
                </c:pt>
                <c:pt idx="87">
                  <c:v>2.7626569203775873</c:v>
                </c:pt>
                <c:pt idx="88">
                  <c:v>2.8250689259958088</c:v>
                </c:pt>
                <c:pt idx="89">
                  <c:v>2.8881780631574316</c:v>
                </c:pt>
                <c:pt idx="90">
                  <c:v>2.9519843318624566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10E3-4A3A-BD51-A1B2A29B4EC9}"/>
            </c:ext>
          </c:extLst>
        </c:ser>
        <c:ser>
          <c:idx val="19"/>
          <c:order val="19"/>
          <c:tx>
            <c:v>Sп + Н,мм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dLbls>
            <c:spPr>
              <a:solidFill>
                <a:srgbClr val="FFFF00">
                  <a:alpha val="50000"/>
                </a:srgbClr>
              </a:solidFill>
              <a:ln w="12700">
                <a:solidFill>
                  <a:srgbClr val="FF0000"/>
                </a:solidFill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Построение!$AF$2:$AF$3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44</c:v>
                </c:pt>
              </c:numCache>
            </c:numRef>
          </c:xVal>
          <c:yVal>
            <c:numRef>
              <c:f>Построение!$AD$2:$AD$3</c:f>
              <c:numCache>
                <c:formatCode>0.00</c:formatCode>
                <c:ptCount val="2"/>
                <c:pt idx="0">
                  <c:v>11.67746165783581</c:v>
                </c:pt>
                <c:pt idx="1">
                  <c:v>11.67746165783581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10E3-4A3A-BD51-A1B2A29B4EC9}"/>
            </c:ext>
          </c:extLst>
        </c:ser>
        <c:ser>
          <c:idx val="20"/>
          <c:order val="20"/>
          <c:tx>
            <c:v>Sп + Н,мм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Построение!$AF$4:$AF$5</c:f>
              <c:numCache>
                <c:formatCode>0.0</c:formatCode>
                <c:ptCount val="2"/>
                <c:pt idx="0">
                  <c:v>44</c:v>
                </c:pt>
                <c:pt idx="1">
                  <c:v>44</c:v>
                </c:pt>
              </c:numCache>
            </c:numRef>
          </c:xVal>
          <c:yVal>
            <c:numRef>
              <c:f>Построение!$AD$4:$AD$5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11.67746165783581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10E3-4A3A-BD51-A1B2A29B4EC9}"/>
            </c:ext>
          </c:extLst>
        </c:ser>
        <c:ser>
          <c:idx val="21"/>
          <c:order val="21"/>
          <c:tx>
            <c:v>Sэ,мм2 + Н,мм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solidFill>
                <a:schemeClr val="accent1">
                  <a:lumMod val="20000"/>
                  <a:lumOff val="80000"/>
                  <a:alpha val="50000"/>
                </a:schemeClr>
              </a:solidFill>
              <a:ln w="12700">
                <a:solidFill>
                  <a:srgbClr val="FF0000"/>
                </a:solidFill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Построение!$AK$2:$AK$3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44</c:v>
                </c:pt>
              </c:numCache>
            </c:numRef>
          </c:xVal>
          <c:yVal>
            <c:numRef>
              <c:f>Построение!$AI$2:$AI$3</c:f>
              <c:numCache>
                <c:formatCode>0.00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10E3-4A3A-BD51-A1B2A29B4EC9}"/>
            </c:ext>
          </c:extLst>
        </c:ser>
        <c:ser>
          <c:idx val="22"/>
          <c:order val="22"/>
          <c:tx>
            <c:v>Sэ,мм2 + Н,мм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Построение!$AK$4:$AK$5</c:f>
              <c:numCache>
                <c:formatCode>0.0</c:formatCode>
                <c:ptCount val="2"/>
                <c:pt idx="0">
                  <c:v>44</c:v>
                </c:pt>
                <c:pt idx="1">
                  <c:v>44</c:v>
                </c:pt>
              </c:numCache>
            </c:numRef>
          </c:xVal>
          <c:yVal>
            <c:numRef>
              <c:f>Построение!$AI$4:$AI$5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10E3-4A3A-BD51-A1B2A29B4EC9}"/>
            </c:ext>
          </c:extLst>
        </c:ser>
        <c:ser>
          <c:idx val="23"/>
          <c:order val="23"/>
          <c:tx>
            <c:v>подписи_красиво</c:v>
          </c:tx>
          <c:spPr>
            <a:ln>
              <a:noFill/>
            </a:ln>
          </c:spPr>
          <c:marker>
            <c:symbol val="circle"/>
            <c:size val="5"/>
            <c:spPr>
              <a:ln>
                <a:noFill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23851797-D2AD-4702-94C6-D95DF4396EDE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10E3-4A3A-BD51-A1B2A29B4EC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A3E00B6-C666-4E9C-B468-DF34AA6E57C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10E3-4A3A-BD51-A1B2A29B4EC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4055927-F399-453D-88E7-6DFCED3F9303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10E3-4A3A-BD51-A1B2A29B4EC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F0948E1-2AA8-441E-97B0-21D462FD216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10E3-4A3A-BD51-A1B2A29B4EC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20E8625-48C8-4B45-A531-04AD16178DF9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10E3-4A3A-BD51-A1B2A29B4EC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54D3254-FFBC-4CBE-8F56-0F157DF4BFC4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10E3-4A3A-BD51-A1B2A29B4EC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9B1CBB1-5491-4A2F-B832-3CA5FF73AB6C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10E3-4A3A-BD51-A1B2A29B4EC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4D32ADA-2A91-4FCA-BD7A-39153B572938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10E3-4A3A-BD51-A1B2A29B4EC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BEE6466-458F-48A6-B103-8AD6DE75B7D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10E3-4A3A-BD51-A1B2A29B4EC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3107B47-1074-485D-AB8F-7BD6A15E9AB5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10E3-4A3A-BD51-A1B2A29B4EC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8C7B5DA-8725-42D4-95D6-EE122E653C5E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10E3-4A3A-BD51-A1B2A29B4EC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F2C9862-8BB1-4C19-81D0-C1FC4BD05511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10E3-4A3A-BD51-A1B2A29B4EC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A701719-5037-4333-8100-2DB96E28167A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10E3-4A3A-BD51-A1B2A29B4EC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A64619D-760E-41B3-B7FF-33B2C56EBE08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10E3-4A3A-BD51-A1B2A29B4EC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A21EAB3-EC9D-46CF-99D2-228C21AEBD1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10E3-4A3A-BD51-A1B2A29B4EC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1958BCE-F1C7-45AA-BF11-C8613DAC185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10E3-4A3A-BD51-A1B2A29B4EC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587F286-91C0-48F0-90B4-1AEF2775E9AC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10E3-4A3A-BD51-A1B2A29B4EC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1CFFFAB-DDEF-4742-ACFB-55359531B69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10E3-4A3A-BD51-A1B2A29B4EC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FC24A43-E8B1-4020-9121-C316C41B4D59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10E3-4A3A-BD51-A1B2A29B4EC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'для красоты'!$D$3:$D$21</c:f>
              <c:numCache>
                <c:formatCode>General</c:formatCode>
                <c:ptCount val="19"/>
                <c:pt idx="0">
                  <c:v>32</c:v>
                </c:pt>
                <c:pt idx="1">
                  <c:v>36</c:v>
                </c:pt>
                <c:pt idx="2">
                  <c:v>40</c:v>
                </c:pt>
                <c:pt idx="3">
                  <c:v>45</c:v>
                </c:pt>
                <c:pt idx="4">
                  <c:v>51</c:v>
                </c:pt>
                <c:pt idx="5">
                  <c:v>57</c:v>
                </c:pt>
                <c:pt idx="6">
                  <c:v>64</c:v>
                </c:pt>
                <c:pt idx="7">
                  <c:v>72</c:v>
                </c:pt>
                <c:pt idx="8">
                  <c:v>81</c:v>
                </c:pt>
                <c:pt idx="9">
                  <c:v>88</c:v>
                </c:pt>
                <c:pt idx="10">
                  <c:v>88</c:v>
                </c:pt>
                <c:pt idx="11">
                  <c:v>88</c:v>
                </c:pt>
                <c:pt idx="12">
                  <c:v>88</c:v>
                </c:pt>
                <c:pt idx="13">
                  <c:v>88</c:v>
                </c:pt>
                <c:pt idx="14">
                  <c:v>88</c:v>
                </c:pt>
                <c:pt idx="15">
                  <c:v>88</c:v>
                </c:pt>
                <c:pt idx="16">
                  <c:v>88</c:v>
                </c:pt>
                <c:pt idx="17">
                  <c:v>88</c:v>
                </c:pt>
                <c:pt idx="18">
                  <c:v>88</c:v>
                </c:pt>
              </c:numCache>
            </c:numRef>
          </c:xVal>
          <c:yVal>
            <c:numRef>
              <c:f>'для красоты'!$E$3:$E$21</c:f>
              <c:numCache>
                <c:formatCode>General</c:formatCode>
                <c:ptCount val="19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21.944563947123484</c:v>
                </c:pt>
                <c:pt idx="10">
                  <c:v>17.431186741912708</c:v>
                </c:pt>
                <c:pt idx="11">
                  <c:v>13.846083793852824</c:v>
                </c:pt>
                <c:pt idx="12">
                  <c:v>10.998335297815595</c:v>
                </c:pt>
                <c:pt idx="13">
                  <c:v>8.7362882620196149</c:v>
                </c:pt>
                <c:pt idx="14">
                  <c:v>6.9394804332125011</c:v>
                </c:pt>
                <c:pt idx="15">
                  <c:v>5.5122252424173777</c:v>
                </c:pt>
                <c:pt idx="16">
                  <c:v>4.3785161462120223</c:v>
                </c:pt>
                <c:pt idx="17">
                  <c:v>3.4779790011323568</c:v>
                </c:pt>
                <c:pt idx="18">
                  <c:v>2.7626569203775873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'для красоты'!$B$3:$B$21</c15:f>
                <c15:dlblRangeCache>
                  <c:ptCount val="19"/>
                  <c:pt idx="0">
                    <c:v>12</c:v>
                  </c:pt>
                  <c:pt idx="1">
                    <c:v>10</c:v>
                  </c:pt>
                  <c:pt idx="2">
                    <c:v>8</c:v>
                  </c:pt>
                  <c:pt idx="3">
                    <c:v>6</c:v>
                  </c:pt>
                  <c:pt idx="4">
                    <c:v>4</c:v>
                  </c:pt>
                  <c:pt idx="5">
                    <c:v>2</c:v>
                  </c:pt>
                  <c:pt idx="6">
                    <c:v>0</c:v>
                  </c:pt>
                  <c:pt idx="7">
                    <c:v>-2</c:v>
                  </c:pt>
                  <c:pt idx="8">
                    <c:v>-4</c:v>
                  </c:pt>
                  <c:pt idx="9">
                    <c:v>-6</c:v>
                  </c:pt>
                  <c:pt idx="10">
                    <c:v>-8</c:v>
                  </c:pt>
                  <c:pt idx="11">
                    <c:v>-10</c:v>
                  </c:pt>
                  <c:pt idx="12">
                    <c:v>-12</c:v>
                  </c:pt>
                  <c:pt idx="13">
                    <c:v>-14</c:v>
                  </c:pt>
                  <c:pt idx="14">
                    <c:v>-16</c:v>
                  </c:pt>
                  <c:pt idx="15">
                    <c:v>-18</c:v>
                  </c:pt>
                  <c:pt idx="16">
                    <c:v>-20</c:v>
                  </c:pt>
                  <c:pt idx="17">
                    <c:v>-22</c:v>
                  </c:pt>
                  <c:pt idx="18">
                    <c:v>-24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10E3-4A3A-BD51-A1B2A29B4E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79230592"/>
        <c:axId val="179261440"/>
      </c:scatterChart>
      <c:valAx>
        <c:axId val="179230592"/>
        <c:scaling>
          <c:orientation val="minMax"/>
          <c:max val="9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H,mm</a:t>
                </a:r>
                <a:endParaRPr lang="ru-RU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ru-RU"/>
          </a:p>
        </c:txPr>
        <c:crossAx val="179261440"/>
        <c:crossesAt val="1"/>
        <c:crossBetween val="midCat"/>
        <c:majorUnit val="1"/>
      </c:valAx>
      <c:valAx>
        <c:axId val="179261440"/>
        <c:scaling>
          <c:orientation val="minMax"/>
          <c:max val="25"/>
        </c:scaling>
        <c:delete val="0"/>
        <c:axPos val="l"/>
        <c:majorGridlines/>
        <c:min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S</a:t>
                </a:r>
                <a:r>
                  <a:rPr lang="ru-RU" sz="1800" b="1" i="0" baseline="0">
                    <a:effectLst/>
                  </a:rPr>
                  <a:t>э,мм2</a:t>
                </a:r>
                <a:endParaRPr lang="ru-RU">
                  <a:effectLst/>
                </a:endParaRPr>
              </a:p>
            </c:rich>
          </c:tx>
          <c:layout>
            <c:manualLayout>
              <c:xMode val="edge"/>
              <c:yMode val="edge"/>
              <c:x val="5.0646193587617636E-3"/>
              <c:y val="0.44543386994658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79230592"/>
        <c:crosses val="autoZero"/>
        <c:crossBetween val="midCat"/>
        <c:majorUnit val="1"/>
        <c:min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0</xdr:row>
      <xdr:rowOff>85725</xdr:rowOff>
    </xdr:from>
    <xdr:to>
      <xdr:col>12</xdr:col>
      <xdr:colOff>247650</xdr:colOff>
      <xdr:row>1</xdr:row>
      <xdr:rowOff>676275</xdr:rowOff>
    </xdr:to>
    <xdr:pic>
      <xdr:nvPicPr>
        <xdr:cNvPr id="1043" name="Рисунок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5725"/>
          <a:ext cx="7019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323850</xdr:colOff>
      <xdr:row>0</xdr:row>
      <xdr:rowOff>1</xdr:rowOff>
    </xdr:from>
    <xdr:to>
      <xdr:col>18</xdr:col>
      <xdr:colOff>104777</xdr:colOff>
      <xdr:row>5</xdr:row>
      <xdr:rowOff>16367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275" y="1"/>
          <a:ext cx="2181226" cy="1502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476250</xdr:colOff>
      <xdr:row>12</xdr:row>
      <xdr:rowOff>133350</xdr:rowOff>
    </xdr:from>
    <xdr:to>
      <xdr:col>27</xdr:col>
      <xdr:colOff>219075</xdr:colOff>
      <xdr:row>18</xdr:row>
      <xdr:rowOff>38100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5525" y="3095625"/>
          <a:ext cx="40100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581025</xdr:colOff>
      <xdr:row>27</xdr:row>
      <xdr:rowOff>133350</xdr:rowOff>
    </xdr:from>
    <xdr:to>
      <xdr:col>25</xdr:col>
      <xdr:colOff>590550</xdr:colOff>
      <xdr:row>33</xdr:row>
      <xdr:rowOff>19050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0300" y="5524500"/>
          <a:ext cx="30575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504825</xdr:colOff>
      <xdr:row>19</xdr:row>
      <xdr:rowOff>104775</xdr:rowOff>
    </xdr:from>
    <xdr:to>
      <xdr:col>25</xdr:col>
      <xdr:colOff>542925</xdr:colOff>
      <xdr:row>26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4200525"/>
          <a:ext cx="30861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197523</xdr:colOff>
      <xdr:row>0</xdr:row>
      <xdr:rowOff>129426</xdr:rowOff>
    </xdr:from>
    <xdr:to>
      <xdr:col>27</xdr:col>
      <xdr:colOff>310402</xdr:colOff>
      <xdr:row>56</xdr:row>
      <xdr:rowOff>57709</xdr:rowOff>
    </xdr:to>
    <xdr:graphicFrame macro="">
      <xdr:nvGraphicFramePr>
        <xdr:cNvPr id="2" name="Диаграмма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19"/>
  <sheetViews>
    <sheetView zoomScale="85" zoomScaleNormal="85" workbookViewId="0">
      <selection activeCell="B26" sqref="B26"/>
    </sheetView>
  </sheetViews>
  <sheetFormatPr defaultColWidth="9.109375" defaultRowHeight="15.6" x14ac:dyDescent="0.3"/>
  <cols>
    <col min="1" max="1" width="9.109375" style="3"/>
    <col min="2" max="2" width="128.6640625" style="3" customWidth="1"/>
    <col min="3" max="3" width="14.5546875" style="5" bestFit="1" customWidth="1"/>
    <col min="4" max="5" width="9.109375" style="3"/>
    <col min="6" max="6" width="19.6640625" style="3" customWidth="1"/>
    <col min="7" max="7" width="20.109375" style="3" customWidth="1"/>
    <col min="8" max="16384" width="9.109375" style="3"/>
  </cols>
  <sheetData>
    <row r="1" spans="1:3" ht="54" x14ac:dyDescent="0.3">
      <c r="A1" s="1" t="s">
        <v>0</v>
      </c>
      <c r="B1" s="2" t="s">
        <v>14</v>
      </c>
      <c r="C1" s="26">
        <v>98</v>
      </c>
    </row>
    <row r="2" spans="1:3" ht="54" x14ac:dyDescent="0.3">
      <c r="A2" s="1" t="s">
        <v>8</v>
      </c>
      <c r="B2" s="2" t="s">
        <v>15</v>
      </c>
      <c r="C2" s="26">
        <v>98</v>
      </c>
    </row>
    <row r="3" spans="1:3" ht="54" x14ac:dyDescent="0.3">
      <c r="A3" s="1" t="s">
        <v>1</v>
      </c>
      <c r="B3" s="2" t="s">
        <v>16</v>
      </c>
      <c r="C3" s="26">
        <v>0</v>
      </c>
    </row>
    <row r="4" spans="1:3" ht="42" customHeight="1" x14ac:dyDescent="0.3">
      <c r="A4" s="34" t="s">
        <v>18</v>
      </c>
      <c r="B4" s="34"/>
      <c r="C4" s="34"/>
    </row>
    <row r="5" spans="1:3" ht="18" x14ac:dyDescent="0.3">
      <c r="A5" s="1" t="s">
        <v>7</v>
      </c>
      <c r="B5" s="2" t="s">
        <v>17</v>
      </c>
      <c r="C5" s="26">
        <v>3</v>
      </c>
    </row>
    <row r="6" spans="1:3" ht="18" x14ac:dyDescent="0.3">
      <c r="A6" s="1" t="s">
        <v>13</v>
      </c>
      <c r="B6" s="2" t="s">
        <v>26</v>
      </c>
      <c r="C6" s="26">
        <v>2750</v>
      </c>
    </row>
    <row r="7" spans="1:3" ht="18" x14ac:dyDescent="0.3">
      <c r="A7" s="1" t="s">
        <v>2</v>
      </c>
      <c r="B7" s="2" t="s">
        <v>27</v>
      </c>
      <c r="C7" s="26">
        <v>1130</v>
      </c>
    </row>
    <row r="8" spans="1:3" ht="18" x14ac:dyDescent="0.3">
      <c r="A8" s="1" t="s">
        <v>3</v>
      </c>
      <c r="B8" s="2" t="s">
        <v>28</v>
      </c>
      <c r="C8" s="26">
        <v>3260</v>
      </c>
    </row>
    <row r="9" spans="1:3" ht="18.600000000000001" thickBot="1" x14ac:dyDescent="0.35">
      <c r="A9" s="1" t="s">
        <v>4</v>
      </c>
      <c r="B9" s="2" t="s">
        <v>25</v>
      </c>
      <c r="C9" s="26">
        <v>2.5</v>
      </c>
    </row>
    <row r="10" spans="1:3" ht="36.6" thickBot="1" x14ac:dyDescent="0.35">
      <c r="A10" s="1" t="s">
        <v>5</v>
      </c>
      <c r="B10" s="2" t="s">
        <v>21</v>
      </c>
      <c r="C10" s="33">
        <v>44</v>
      </c>
    </row>
    <row r="11" spans="1:3" ht="18" x14ac:dyDescent="0.3">
      <c r="A11" s="1" t="s">
        <v>6</v>
      </c>
      <c r="B11" s="2" t="s">
        <v>22</v>
      </c>
      <c r="C11" s="26">
        <v>44</v>
      </c>
    </row>
    <row r="12" spans="1:3" ht="18" x14ac:dyDescent="0.3">
      <c r="A12" s="1" t="s">
        <v>9</v>
      </c>
      <c r="B12" s="2" t="s">
        <v>24</v>
      </c>
      <c r="C12" s="31">
        <v>10</v>
      </c>
    </row>
    <row r="13" spans="1:3" ht="18" x14ac:dyDescent="0.3">
      <c r="A13" s="1" t="s">
        <v>10</v>
      </c>
      <c r="B13" s="2" t="s">
        <v>23</v>
      </c>
      <c r="C13" s="28">
        <v>1E-3</v>
      </c>
    </row>
    <row r="14" spans="1:3" ht="18" x14ac:dyDescent="0.3">
      <c r="A14" s="1" t="s">
        <v>11</v>
      </c>
      <c r="B14" s="2" t="s">
        <v>20</v>
      </c>
      <c r="C14" s="26">
        <v>65</v>
      </c>
    </row>
    <row r="15" spans="1:3" ht="18" x14ac:dyDescent="0.3">
      <c r="A15" s="1" t="s">
        <v>12</v>
      </c>
      <c r="B15" s="2" t="s">
        <v>19</v>
      </c>
      <c r="C15" s="27">
        <f>DEGREES(SIN(C14*PI()/180))*C6/C8</f>
        <v>43.803966449958288</v>
      </c>
    </row>
    <row r="16" spans="1:3" ht="18" x14ac:dyDescent="0.35">
      <c r="A16" s="4"/>
      <c r="B16" s="4"/>
      <c r="C16" s="6"/>
    </row>
    <row r="17" spans="1:3" ht="18" x14ac:dyDescent="0.35">
      <c r="A17" s="4"/>
      <c r="B17" s="4"/>
      <c r="C17" s="30">
        <f>10^((C1-(C2+C3))/20)*(C5*0.001)^0.5*C8*(C10*0.001+C12*0.001*(C7/C8)*(COS(PI()/180*C14)^2 /COS(PI()/180*C15)^2 ))^2/(C11*0.001+C12*0.001*(C7/C8)*(COS(PI()/180*C14)^2 /COS(PI()/180*C15)^2 ))^(3/2)/(COS(PI()/180*C14))^0.5*EXP(2*C13*0.001*(C10-C11)*0.001/COS(PI()/180*C14))/(C9*1000000)/2*10^6</f>
        <v>11.67746165783581</v>
      </c>
    </row>
    <row r="18" spans="1:3" ht="16.2" thickBot="1" x14ac:dyDescent="0.35"/>
    <row r="19" spans="1:3" ht="18.600000000000001" thickBot="1" x14ac:dyDescent="0.35">
      <c r="B19" s="2" t="s">
        <v>54</v>
      </c>
      <c r="C19" s="32">
        <v>3</v>
      </c>
    </row>
  </sheetData>
  <mergeCells count="1">
    <mergeCell ref="A4:C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K98"/>
  <sheetViews>
    <sheetView zoomScale="70" zoomScaleNormal="70" workbookViewId="0">
      <selection activeCell="B7" sqref="B7:T7"/>
    </sheetView>
  </sheetViews>
  <sheetFormatPr defaultColWidth="9.109375" defaultRowHeight="13.2" x14ac:dyDescent="0.25"/>
  <cols>
    <col min="1" max="1" width="15.109375" style="7" customWidth="1"/>
    <col min="2" max="2" width="12" style="7" customWidth="1"/>
    <col min="3" max="3" width="13.5546875" style="7" customWidth="1"/>
    <col min="4" max="6" width="12" style="7" customWidth="1"/>
    <col min="7" max="7" width="12.88671875" style="7" customWidth="1"/>
    <col min="8" max="8" width="12" style="7" customWidth="1"/>
    <col min="9" max="9" width="13.33203125" style="7" customWidth="1"/>
    <col min="10" max="20" width="12" style="7" customWidth="1"/>
    <col min="21" max="16384" width="9.109375" style="7"/>
  </cols>
  <sheetData>
    <row r="1" spans="1:37" x14ac:dyDescent="0.25">
      <c r="A1" s="11" t="s">
        <v>29</v>
      </c>
      <c r="B1" s="11" t="s">
        <v>30</v>
      </c>
      <c r="C1" s="11" t="s">
        <v>31</v>
      </c>
      <c r="D1" s="11" t="s">
        <v>32</v>
      </c>
      <c r="E1" s="11" t="s">
        <v>33</v>
      </c>
      <c r="F1" s="11" t="s">
        <v>9</v>
      </c>
      <c r="G1" s="11" t="s">
        <v>34</v>
      </c>
      <c r="H1" s="11" t="s">
        <v>35</v>
      </c>
      <c r="I1" s="11" t="s">
        <v>36</v>
      </c>
      <c r="J1" s="11" t="s">
        <v>37</v>
      </c>
      <c r="K1" s="11" t="s">
        <v>38</v>
      </c>
      <c r="L1" s="11" t="s">
        <v>39</v>
      </c>
      <c r="M1" s="11" t="s">
        <v>40</v>
      </c>
      <c r="N1" s="11" t="s">
        <v>41</v>
      </c>
      <c r="O1" s="11" t="s">
        <v>42</v>
      </c>
    </row>
    <row r="2" spans="1:37" ht="66" customHeight="1" x14ac:dyDescent="0.25">
      <c r="A2" s="12" t="s">
        <v>43</v>
      </c>
      <c r="B2" s="12" t="s">
        <v>44</v>
      </c>
      <c r="C2" s="12" t="s">
        <v>45</v>
      </c>
      <c r="D2" s="12" t="s">
        <v>46</v>
      </c>
      <c r="E2" s="12" t="s">
        <v>47</v>
      </c>
      <c r="F2" s="12" t="s">
        <v>48</v>
      </c>
      <c r="G2" s="12" t="s">
        <v>45</v>
      </c>
      <c r="H2" s="13"/>
      <c r="I2" s="13"/>
      <c r="J2" s="13"/>
      <c r="K2" s="12" t="s">
        <v>49</v>
      </c>
      <c r="L2" s="13"/>
      <c r="M2" s="13"/>
      <c r="N2" s="13"/>
      <c r="O2" s="13"/>
      <c r="AC2" s="36" t="s">
        <v>52</v>
      </c>
      <c r="AD2" s="19">
        <f>Расчет!C17</f>
        <v>11.67746165783581</v>
      </c>
      <c r="AE2" s="35" t="s">
        <v>53</v>
      </c>
      <c r="AF2" s="20">
        <v>0</v>
      </c>
      <c r="AH2" s="36" t="s">
        <v>52</v>
      </c>
      <c r="AI2" s="19">
        <f>A3</f>
        <v>3</v>
      </c>
      <c r="AJ2" s="35" t="s">
        <v>53</v>
      </c>
      <c r="AK2" s="20">
        <v>0</v>
      </c>
    </row>
    <row r="3" spans="1:37" x14ac:dyDescent="0.25">
      <c r="A3" s="16">
        <f>Расчет!C19</f>
        <v>3</v>
      </c>
      <c r="B3" s="16">
        <f>Расчет!C11</f>
        <v>44</v>
      </c>
      <c r="C3" s="16">
        <f>Расчет!C14</f>
        <v>65</v>
      </c>
      <c r="D3" s="14">
        <f>D4*1000000</f>
        <v>2500000</v>
      </c>
      <c r="E3" s="14">
        <f>E4*1000000</f>
        <v>3260000</v>
      </c>
      <c r="F3" s="16">
        <v>10</v>
      </c>
      <c r="G3" s="15">
        <f>RADIANS(C3)</f>
        <v>1.1344640137963142</v>
      </c>
      <c r="H3" s="15">
        <f>COS(G3)</f>
        <v>0.42261826174069944</v>
      </c>
      <c r="I3" s="15">
        <f>SQRT(H3)</f>
        <v>0.65009096420477919</v>
      </c>
      <c r="J3" s="15">
        <f>2.67/E4*H3/M3*F3</f>
        <v>4.795984900965867</v>
      </c>
      <c r="K3" s="18">
        <f>DEGREES(SIN(C3*PI()/180))*Расчет!C6/1000/E4</f>
        <v>43.803966449958288</v>
      </c>
      <c r="L3" s="15">
        <f>RADIANS(K3)</f>
        <v>0.76452343998490402</v>
      </c>
      <c r="M3" s="15">
        <f>COS(L3)</f>
        <v>0.72171231095023081</v>
      </c>
      <c r="N3" s="15">
        <f>J3*H3</f>
        <v>2.0268708021808353</v>
      </c>
      <c r="O3" s="15">
        <f>POWER(10,A3/20)*POWER(B3+N3,2)*0.86*E3/(D3*I3)/POWER(44+J3*H3,1.5)</f>
        <v>16.531324002655612</v>
      </c>
      <c r="AC3" s="36"/>
      <c r="AD3" s="21">
        <f>AD2</f>
        <v>11.67746165783581</v>
      </c>
      <c r="AE3" s="35"/>
      <c r="AF3" s="22">
        <f>Расчет!$C$10</f>
        <v>44</v>
      </c>
      <c r="AH3" s="36"/>
      <c r="AI3" s="21">
        <f>AI2</f>
        <v>3</v>
      </c>
      <c r="AJ3" s="35"/>
      <c r="AK3" s="22">
        <f>Расчет!$C$10</f>
        <v>44</v>
      </c>
    </row>
    <row r="4" spans="1:37" x14ac:dyDescent="0.25">
      <c r="A4" s="10"/>
      <c r="B4" s="10"/>
      <c r="C4" s="10"/>
      <c r="D4" s="17">
        <f>Расчет!C9</f>
        <v>2.5</v>
      </c>
      <c r="E4" s="17">
        <f>Расчет!C8/1000</f>
        <v>3.26</v>
      </c>
      <c r="F4" s="10"/>
      <c r="G4" s="10"/>
      <c r="H4" s="10"/>
      <c r="I4" s="10"/>
      <c r="J4" s="10"/>
      <c r="K4" s="10"/>
      <c r="L4" s="10"/>
      <c r="M4" s="10"/>
      <c r="N4" s="10"/>
      <c r="O4" s="10"/>
      <c r="AC4" s="36" t="s">
        <v>52</v>
      </c>
      <c r="AD4" s="23">
        <v>0</v>
      </c>
      <c r="AE4" s="35" t="s">
        <v>53</v>
      </c>
      <c r="AF4" s="22">
        <f>Расчет!$C$10</f>
        <v>44</v>
      </c>
      <c r="AH4" s="36" t="s">
        <v>52</v>
      </c>
      <c r="AI4" s="23">
        <v>0</v>
      </c>
      <c r="AJ4" s="35" t="s">
        <v>53</v>
      </c>
      <c r="AK4" s="22">
        <f>Расчет!$C$10</f>
        <v>44</v>
      </c>
    </row>
    <row r="5" spans="1:37" x14ac:dyDescent="0.25">
      <c r="AC5" s="36"/>
      <c r="AD5" s="29">
        <f>AD3</f>
        <v>11.67746165783581</v>
      </c>
      <c r="AE5" s="35"/>
      <c r="AF5" s="22">
        <f>Расчет!$C$10</f>
        <v>44</v>
      </c>
      <c r="AH5" s="36"/>
      <c r="AI5" s="29">
        <f>AI3</f>
        <v>3</v>
      </c>
      <c r="AJ5" s="35"/>
      <c r="AK5" s="22">
        <f>Расчет!$C$10</f>
        <v>44</v>
      </c>
    </row>
    <row r="6" spans="1:37" x14ac:dyDescent="0.25">
      <c r="B6" s="8" t="s">
        <v>50</v>
      </c>
    </row>
    <row r="7" spans="1:37" x14ac:dyDescent="0.25">
      <c r="A7" s="8" t="s">
        <v>51</v>
      </c>
      <c r="B7" s="8">
        <v>12</v>
      </c>
      <c r="C7" s="8">
        <f>B7-2</f>
        <v>10</v>
      </c>
      <c r="D7" s="8">
        <f t="shared" ref="D7:T7" si="0">C7-2</f>
        <v>8</v>
      </c>
      <c r="E7" s="8">
        <f t="shared" si="0"/>
        <v>6</v>
      </c>
      <c r="F7" s="8">
        <f t="shared" si="0"/>
        <v>4</v>
      </c>
      <c r="G7" s="8">
        <f t="shared" si="0"/>
        <v>2</v>
      </c>
      <c r="H7" s="8">
        <f t="shared" si="0"/>
        <v>0</v>
      </c>
      <c r="I7" s="8">
        <f t="shared" si="0"/>
        <v>-2</v>
      </c>
      <c r="J7" s="8">
        <f t="shared" si="0"/>
        <v>-4</v>
      </c>
      <c r="K7" s="8">
        <f t="shared" si="0"/>
        <v>-6</v>
      </c>
      <c r="L7" s="8">
        <f t="shared" si="0"/>
        <v>-8</v>
      </c>
      <c r="M7" s="8">
        <f t="shared" si="0"/>
        <v>-10</v>
      </c>
      <c r="N7" s="8">
        <f t="shared" si="0"/>
        <v>-12</v>
      </c>
      <c r="O7" s="8">
        <f t="shared" si="0"/>
        <v>-14</v>
      </c>
      <c r="P7" s="8">
        <f t="shared" si="0"/>
        <v>-16</v>
      </c>
      <c r="Q7" s="8">
        <f t="shared" si="0"/>
        <v>-18</v>
      </c>
      <c r="R7" s="8">
        <f t="shared" si="0"/>
        <v>-20</v>
      </c>
      <c r="S7" s="8">
        <f t="shared" si="0"/>
        <v>-22</v>
      </c>
      <c r="T7" s="8">
        <f t="shared" si="0"/>
        <v>-24</v>
      </c>
    </row>
    <row r="8" spans="1:37" x14ac:dyDescent="0.25">
      <c r="A8" s="8">
        <v>0</v>
      </c>
      <c r="B8" s="9">
        <f t="shared" ref="B8:Q8" si="1">POWER(10,B$7/20)*POWER($A8+$N$3,2)*0.86*$E$3/($D$3*$I$3)/POWER(44+$N$3,1.5)</f>
        <v>9.035181295755873E-2</v>
      </c>
      <c r="C8" s="9">
        <f t="shared" si="1"/>
        <v>7.1768996090716089E-2</v>
      </c>
      <c r="D8" s="9">
        <f t="shared" si="1"/>
        <v>5.7008139972672386E-2</v>
      </c>
      <c r="E8" s="9">
        <f t="shared" si="1"/>
        <v>4.5283175189407589E-2</v>
      </c>
      <c r="F8" s="9">
        <f>POWER(10,F$7/20)*POWER($A8+$N$3,2)*0.86*$E$3/($D$3*$I$3)/POWER(44+$N$3,1.5)</f>
        <v>3.5969704610912513E-2</v>
      </c>
      <c r="G8" s="9">
        <f t="shared" si="1"/>
        <v>2.8571751967139989E-2</v>
      </c>
      <c r="H8" s="9">
        <f t="shared" si="1"/>
        <v>2.2695349303038324E-2</v>
      </c>
      <c r="I8" s="9">
        <f t="shared" si="1"/>
        <v>1.8027556748333382E-2</v>
      </c>
      <c r="J8" s="9">
        <f t="shared" si="1"/>
        <v>1.4319797328295462E-2</v>
      </c>
      <c r="K8" s="9">
        <f t="shared" si="1"/>
        <v>1.1374619333394419E-2</v>
      </c>
      <c r="L8" s="9">
        <f t="shared" si="1"/>
        <v>9.0351812957558692E-3</v>
      </c>
      <c r="M8" s="9">
        <f t="shared" si="1"/>
        <v>7.1768996090716087E-3</v>
      </c>
      <c r="N8" s="9">
        <f t="shared" si="1"/>
        <v>5.7008139972672366E-3</v>
      </c>
      <c r="O8" s="9">
        <f t="shared" si="1"/>
        <v>4.528317518940758E-3</v>
      </c>
      <c r="P8" s="9">
        <f t="shared" si="1"/>
        <v>3.5969704610912504E-3</v>
      </c>
      <c r="Q8" s="9">
        <f t="shared" si="1"/>
        <v>2.8571751967139971E-3</v>
      </c>
      <c r="R8" s="9">
        <f t="shared" ref="L8:T23" si="2">POWER(10,R$7/20)*POWER($A8+$N$3,2)*0.86*$E$3/($D$3*$I$3)/POWER(44+$N$3,1.5)</f>
        <v>2.2695349303038319E-3</v>
      </c>
      <c r="S8" s="9">
        <f t="shared" si="2"/>
        <v>1.8027556748333371E-3</v>
      </c>
      <c r="T8" s="9">
        <f t="shared" si="2"/>
        <v>1.4319797328295463E-3</v>
      </c>
    </row>
    <row r="9" spans="1:37" x14ac:dyDescent="0.25">
      <c r="A9" s="8">
        <f>A8+1</f>
        <v>1</v>
      </c>
      <c r="B9" s="9">
        <f t="shared" ref="B9:K23" si="3">POWER(10,B$7/20)*POWER($A9+$N$3,2)*0.86*$E$3/($D$3*$I$3)/POWER(44+$N$3,1.5)</f>
        <v>0.20149881962523228</v>
      </c>
      <c r="C9" s="9">
        <f t="shared" si="3"/>
        <v>0.16005620169193716</v>
      </c>
      <c r="D9" s="9">
        <f t="shared" si="3"/>
        <v>0.12713716014663001</v>
      </c>
      <c r="E9" s="9">
        <f t="shared" si="3"/>
        <v>0.10098863598713088</v>
      </c>
      <c r="F9" s="9">
        <f t="shared" si="3"/>
        <v>8.0218124950870731E-2</v>
      </c>
      <c r="G9" s="9">
        <f t="shared" si="3"/>
        <v>6.3719521585116984E-2</v>
      </c>
      <c r="H9" s="9">
        <f t="shared" si="3"/>
        <v>5.0614215098181717E-2</v>
      </c>
      <c r="I9" s="9">
        <f t="shared" si="3"/>
        <v>4.0204300130893766E-2</v>
      </c>
      <c r="J9" s="9">
        <f t="shared" si="3"/>
        <v>3.1935410751298035E-2</v>
      </c>
      <c r="K9" s="9">
        <f t="shared" si="3"/>
        <v>2.536719844727341E-2</v>
      </c>
      <c r="L9" s="9">
        <f t="shared" si="2"/>
        <v>2.0149881962523222E-2</v>
      </c>
      <c r="M9" s="9">
        <f t="shared" si="2"/>
        <v>1.6005620169193716E-2</v>
      </c>
      <c r="N9" s="9">
        <f t="shared" si="2"/>
        <v>1.2713716014663002E-2</v>
      </c>
      <c r="O9" s="9">
        <f t="shared" si="2"/>
        <v>1.0098863598713087E-2</v>
      </c>
      <c r="P9" s="9">
        <f t="shared" si="2"/>
        <v>8.02181249508707E-3</v>
      </c>
      <c r="Q9" s="9">
        <f t="shared" si="2"/>
        <v>6.3719521585116961E-3</v>
      </c>
      <c r="R9" s="9">
        <f t="shared" si="2"/>
        <v>5.0614215098181729E-3</v>
      </c>
      <c r="S9" s="9">
        <f t="shared" si="2"/>
        <v>4.0204300130893735E-3</v>
      </c>
      <c r="T9" s="9">
        <f t="shared" si="2"/>
        <v>3.1935410751298041E-3</v>
      </c>
    </row>
    <row r="10" spans="1:37" x14ac:dyDescent="0.25">
      <c r="A10" s="8">
        <f t="shared" ref="A10:A73" si="4">A9+1</f>
        <v>2</v>
      </c>
      <c r="B10" s="9">
        <f t="shared" si="3"/>
        <v>0.35663185303069828</v>
      </c>
      <c r="C10" s="9">
        <f t="shared" si="3"/>
        <v>0.28328275026432398</v>
      </c>
      <c r="D10" s="9">
        <f t="shared" si="3"/>
        <v>0.2250194869453</v>
      </c>
      <c r="E10" s="9">
        <f t="shared" si="3"/>
        <v>0.17873933184382365</v>
      </c>
      <c r="F10" s="9">
        <f t="shared" si="3"/>
        <v>0.14197769793930198</v>
      </c>
      <c r="G10" s="9">
        <f t="shared" si="3"/>
        <v>0.11277689417434301</v>
      </c>
      <c r="H10" s="9">
        <f t="shared" si="3"/>
        <v>8.958187126719297E-2</v>
      </c>
      <c r="I10" s="9">
        <f t="shared" si="3"/>
        <v>7.1157409666967222E-2</v>
      </c>
      <c r="J10" s="9">
        <f t="shared" si="3"/>
        <v>5.6522339608314605E-2</v>
      </c>
      <c r="K10" s="9">
        <f t="shared" si="3"/>
        <v>4.4897290243558874E-2</v>
      </c>
      <c r="L10" s="9">
        <f t="shared" si="2"/>
        <v>3.5663185303069826E-2</v>
      </c>
      <c r="M10" s="9">
        <f t="shared" si="2"/>
        <v>2.8328275026432398E-2</v>
      </c>
      <c r="N10" s="9">
        <f t="shared" si="2"/>
        <v>2.2501948694529997E-2</v>
      </c>
      <c r="O10" s="9">
        <f t="shared" si="2"/>
        <v>1.7873933184382362E-2</v>
      </c>
      <c r="P10" s="9">
        <f t="shared" si="2"/>
        <v>1.4197769793930195E-2</v>
      </c>
      <c r="Q10" s="9">
        <f t="shared" si="2"/>
        <v>1.1277689417434296E-2</v>
      </c>
      <c r="R10" s="9">
        <f t="shared" si="2"/>
        <v>8.9581871267192959E-3</v>
      </c>
      <c r="S10" s="9">
        <f t="shared" si="2"/>
        <v>7.1157409666967181E-3</v>
      </c>
      <c r="T10" s="9">
        <f t="shared" si="2"/>
        <v>5.6522339608314591E-3</v>
      </c>
    </row>
    <row r="11" spans="1:37" x14ac:dyDescent="0.25">
      <c r="A11" s="8">
        <f t="shared" si="4"/>
        <v>3</v>
      </c>
      <c r="B11" s="9">
        <f t="shared" si="3"/>
        <v>0.55575091317395686</v>
      </c>
      <c r="C11" s="9">
        <f t="shared" si="3"/>
        <v>0.44144864180787674</v>
      </c>
      <c r="D11" s="9">
        <f t="shared" si="3"/>
        <v>0.3506551203686824</v>
      </c>
      <c r="E11" s="9">
        <f t="shared" si="3"/>
        <v>0.27853526275948587</v>
      </c>
      <c r="F11" s="9">
        <f t="shared" si="3"/>
        <v>0.2212484235762063</v>
      </c>
      <c r="G11" s="9">
        <f t="shared" si="3"/>
        <v>0.17574386973481809</v>
      </c>
      <c r="H11" s="9">
        <f t="shared" si="3"/>
        <v>0.13959831781007212</v>
      </c>
      <c r="I11" s="9">
        <f t="shared" si="3"/>
        <v>0.11088688535655382</v>
      </c>
      <c r="J11" s="9">
        <f t="shared" si="3"/>
        <v>8.8080583899345186E-2</v>
      </c>
      <c r="K11" s="9">
        <f t="shared" si="3"/>
        <v>6.9964894722250814E-2</v>
      </c>
      <c r="L11" s="9">
        <f t="shared" si="2"/>
        <v>5.5575091317395679E-2</v>
      </c>
      <c r="M11" s="9">
        <f t="shared" si="2"/>
        <v>4.4144864180787662E-2</v>
      </c>
      <c r="N11" s="9">
        <f t="shared" si="2"/>
        <v>3.5065512036868238E-2</v>
      </c>
      <c r="O11" s="9">
        <f t="shared" si="2"/>
        <v>2.785352627594859E-2</v>
      </c>
      <c r="P11" s="9">
        <f t="shared" si="2"/>
        <v>2.2124842357620626E-2</v>
      </c>
      <c r="Q11" s="9">
        <f t="shared" si="2"/>
        <v>1.75743869734818E-2</v>
      </c>
      <c r="R11" s="9">
        <f t="shared" si="2"/>
        <v>1.3959831781007213E-2</v>
      </c>
      <c r="S11" s="9">
        <f t="shared" si="2"/>
        <v>1.1088688535655377E-2</v>
      </c>
      <c r="T11" s="9">
        <f t="shared" si="2"/>
        <v>8.8080583899345158E-3</v>
      </c>
    </row>
    <row r="12" spans="1:37" x14ac:dyDescent="0.25">
      <c r="A12" s="8">
        <f t="shared" si="4"/>
        <v>4</v>
      </c>
      <c r="B12" s="9">
        <f t="shared" si="3"/>
        <v>0.79885600005500812</v>
      </c>
      <c r="C12" s="9">
        <f t="shared" si="3"/>
        <v>0.63455387632259519</v>
      </c>
      <c r="D12" s="9">
        <f t="shared" si="3"/>
        <v>0.50404406041677707</v>
      </c>
      <c r="E12" s="9">
        <f t="shared" si="3"/>
        <v>0.40037642873411761</v>
      </c>
      <c r="F12" s="9">
        <f t="shared" si="3"/>
        <v>0.31803030186158382</v>
      </c>
      <c r="G12" s="9">
        <f t="shared" si="3"/>
        <v>0.25262044826654217</v>
      </c>
      <c r="H12" s="9">
        <f t="shared" si="3"/>
        <v>0.20066355472681913</v>
      </c>
      <c r="I12" s="9">
        <f t="shared" si="3"/>
        <v>0.1593927271996535</v>
      </c>
      <c r="J12" s="9">
        <f t="shared" si="3"/>
        <v>0.12661014362438974</v>
      </c>
      <c r="K12" s="9">
        <f t="shared" si="3"/>
        <v>0.10057001188334923</v>
      </c>
      <c r="L12" s="9">
        <f t="shared" si="2"/>
        <v>7.9885600005500795E-2</v>
      </c>
      <c r="M12" s="9">
        <f t="shared" si="2"/>
        <v>6.3455387632259524E-2</v>
      </c>
      <c r="N12" s="9">
        <f t="shared" si="2"/>
        <v>5.0404406041677709E-2</v>
      </c>
      <c r="O12" s="9">
        <f t="shared" si="2"/>
        <v>4.0037642873411758E-2</v>
      </c>
      <c r="P12" s="9">
        <f t="shared" si="2"/>
        <v>3.1803030186158376E-2</v>
      </c>
      <c r="Q12" s="9">
        <f t="shared" si="2"/>
        <v>2.5262044826654208E-2</v>
      </c>
      <c r="R12" s="9">
        <f t="shared" si="2"/>
        <v>2.0066355472681912E-2</v>
      </c>
      <c r="S12" s="9">
        <f t="shared" si="2"/>
        <v>1.5939272719965338E-2</v>
      </c>
      <c r="T12" s="9">
        <f t="shared" si="2"/>
        <v>1.2661014362438971E-2</v>
      </c>
    </row>
    <row r="13" spans="1:37" x14ac:dyDescent="0.25">
      <c r="A13" s="8">
        <f t="shared" si="4"/>
        <v>5</v>
      </c>
      <c r="B13" s="9">
        <f t="shared" si="3"/>
        <v>1.0859471136738521</v>
      </c>
      <c r="C13" s="9">
        <f t="shared" si="3"/>
        <v>0.86259845380847944</v>
      </c>
      <c r="D13" s="9">
        <f t="shared" si="3"/>
        <v>0.68518630708958417</v>
      </c>
      <c r="E13" s="9">
        <f t="shared" si="3"/>
        <v>0.54426282976771889</v>
      </c>
      <c r="F13" s="9">
        <f t="shared" si="3"/>
        <v>0.43232333279543422</v>
      </c>
      <c r="G13" s="9">
        <f t="shared" si="3"/>
        <v>0.34340662976951536</v>
      </c>
      <c r="H13" s="9">
        <f t="shared" si="3"/>
        <v>0.27277758201743402</v>
      </c>
      <c r="I13" s="9">
        <f t="shared" si="3"/>
        <v>0.21667493519626629</v>
      </c>
      <c r="J13" s="9">
        <f t="shared" si="3"/>
        <v>0.17211101878344826</v>
      </c>
      <c r="K13" s="9">
        <f t="shared" si="3"/>
        <v>0.13671264172685413</v>
      </c>
      <c r="L13" s="9">
        <f t="shared" si="2"/>
        <v>0.10859471136738516</v>
      </c>
      <c r="M13" s="9">
        <f t="shared" si="2"/>
        <v>8.6259845380847952E-2</v>
      </c>
      <c r="N13" s="9">
        <f t="shared" si="2"/>
        <v>6.8518630708958403E-2</v>
      </c>
      <c r="O13" s="9">
        <f t="shared" si="2"/>
        <v>5.4426282976771878E-2</v>
      </c>
      <c r="P13" s="9">
        <f t="shared" si="2"/>
        <v>4.3232333279543407E-2</v>
      </c>
      <c r="Q13" s="9">
        <f t="shared" si="2"/>
        <v>3.4340662976951521E-2</v>
      </c>
      <c r="R13" s="9">
        <f t="shared" si="2"/>
        <v>2.7277758201743395E-2</v>
      </c>
      <c r="S13" s="9">
        <f t="shared" si="2"/>
        <v>2.1667493519626612E-2</v>
      </c>
      <c r="T13" s="9">
        <f t="shared" si="2"/>
        <v>1.7211101878344827E-2</v>
      </c>
    </row>
    <row r="14" spans="1:37" x14ac:dyDescent="0.25">
      <c r="A14" s="8">
        <f t="shared" si="4"/>
        <v>6</v>
      </c>
      <c r="B14" s="9">
        <f t="shared" si="3"/>
        <v>1.4170242540304878</v>
      </c>
      <c r="C14" s="9">
        <f t="shared" si="3"/>
        <v>1.1255823742655293</v>
      </c>
      <c r="D14" s="9">
        <f t="shared" si="3"/>
        <v>0.89408186038710358</v>
      </c>
      <c r="E14" s="9">
        <f t="shared" si="3"/>
        <v>0.71019446586028945</v>
      </c>
      <c r="F14" s="9">
        <f t="shared" si="3"/>
        <v>0.56412751637775771</v>
      </c>
      <c r="G14" s="9">
        <f t="shared" si="3"/>
        <v>0.44810241424373742</v>
      </c>
      <c r="H14" s="9">
        <f t="shared" si="3"/>
        <v>0.35594039968191665</v>
      </c>
      <c r="I14" s="9">
        <f t="shared" si="3"/>
        <v>0.28273350934639208</v>
      </c>
      <c r="J14" s="9">
        <f t="shared" si="3"/>
        <v>0.22458320937652079</v>
      </c>
      <c r="K14" s="9">
        <f t="shared" si="3"/>
        <v>0.17839278425276545</v>
      </c>
      <c r="L14" s="9">
        <f t="shared" si="2"/>
        <v>0.14170242540304878</v>
      </c>
      <c r="M14" s="9">
        <f t="shared" si="2"/>
        <v>0.11255823742655295</v>
      </c>
      <c r="N14" s="9">
        <f t="shared" si="2"/>
        <v>8.9408186038710355E-2</v>
      </c>
      <c r="O14" s="9">
        <f t="shared" si="2"/>
        <v>7.101944658602892E-2</v>
      </c>
      <c r="P14" s="9">
        <f t="shared" si="2"/>
        <v>5.6412751637775753E-2</v>
      </c>
      <c r="Q14" s="9">
        <f t="shared" si="2"/>
        <v>4.4810241424373724E-2</v>
      </c>
      <c r="R14" s="9">
        <f t="shared" si="2"/>
        <v>3.5594039968191667E-2</v>
      </c>
      <c r="S14" s="9">
        <f t="shared" si="2"/>
        <v>2.8273350934639192E-2</v>
      </c>
      <c r="T14" s="9">
        <f t="shared" si="2"/>
        <v>2.2458320937652074E-2</v>
      </c>
    </row>
    <row r="15" spans="1:37" x14ac:dyDescent="0.25">
      <c r="A15" s="8">
        <f t="shared" si="4"/>
        <v>7</v>
      </c>
      <c r="B15" s="9">
        <f t="shared" si="3"/>
        <v>1.7920874211249165</v>
      </c>
      <c r="C15" s="9">
        <f t="shared" si="3"/>
        <v>1.4235056376937452</v>
      </c>
      <c r="D15" s="9">
        <f t="shared" si="3"/>
        <v>1.1307307203093351</v>
      </c>
      <c r="E15" s="9">
        <f t="shared" si="3"/>
        <v>0.8981713370118295</v>
      </c>
      <c r="F15" s="9">
        <f t="shared" si="3"/>
        <v>0.71344285260855411</v>
      </c>
      <c r="G15" s="9">
        <f t="shared" si="3"/>
        <v>0.56670780168920876</v>
      </c>
      <c r="H15" s="9">
        <f t="shared" si="3"/>
        <v>0.4501520077202672</v>
      </c>
      <c r="I15" s="9">
        <f t="shared" si="3"/>
        <v>0.35756844965003098</v>
      </c>
      <c r="J15" s="9">
        <f t="shared" si="3"/>
        <v>0.2840267154036073</v>
      </c>
      <c r="K15" s="9">
        <f t="shared" si="3"/>
        <v>0.22561043946108325</v>
      </c>
      <c r="L15" s="9">
        <f t="shared" si="2"/>
        <v>0.17920874211249163</v>
      </c>
      <c r="M15" s="9">
        <f t="shared" si="2"/>
        <v>0.14235056376937447</v>
      </c>
      <c r="N15" s="9">
        <f t="shared" si="2"/>
        <v>0.1130730720309335</v>
      </c>
      <c r="O15" s="9">
        <f t="shared" si="2"/>
        <v>8.9817133701182952E-2</v>
      </c>
      <c r="P15" s="9">
        <f t="shared" si="2"/>
        <v>7.1344285260855414E-2</v>
      </c>
      <c r="Q15" s="9">
        <f t="shared" si="2"/>
        <v>5.667078016892084E-2</v>
      </c>
      <c r="R15" s="9">
        <f t="shared" si="2"/>
        <v>4.5015200772026726E-2</v>
      </c>
      <c r="S15" s="9">
        <f t="shared" si="2"/>
        <v>3.575684496500308E-2</v>
      </c>
      <c r="T15" s="9">
        <f t="shared" si="2"/>
        <v>2.8402671540360726E-2</v>
      </c>
    </row>
    <row r="16" spans="1:37" x14ac:dyDescent="0.25">
      <c r="A16" s="8">
        <f t="shared" si="4"/>
        <v>8</v>
      </c>
      <c r="B16" s="9">
        <f t="shared" si="3"/>
        <v>2.2111366149571388</v>
      </c>
      <c r="C16" s="9">
        <f t="shared" si="3"/>
        <v>1.7563682440931268</v>
      </c>
      <c r="D16" s="9">
        <f t="shared" si="3"/>
        <v>1.3951328868562796</v>
      </c>
      <c r="E16" s="9">
        <f t="shared" si="3"/>
        <v>1.1081934432223393</v>
      </c>
      <c r="F16" s="9">
        <f t="shared" si="3"/>
        <v>0.88026934148782399</v>
      </c>
      <c r="G16" s="9">
        <f t="shared" si="3"/>
        <v>0.69922279210592886</v>
      </c>
      <c r="H16" s="9">
        <f t="shared" si="3"/>
        <v>0.55541240613248577</v>
      </c>
      <c r="I16" s="9">
        <f t="shared" si="3"/>
        <v>0.44117975610718313</v>
      </c>
      <c r="J16" s="9">
        <f t="shared" si="3"/>
        <v>0.35044153686470775</v>
      </c>
      <c r="K16" s="9">
        <f t="shared" si="3"/>
        <v>0.27836560735180749</v>
      </c>
      <c r="L16" s="9">
        <f t="shared" si="2"/>
        <v>0.22111366149571379</v>
      </c>
      <c r="M16" s="9">
        <f t="shared" si="2"/>
        <v>0.17563682440931264</v>
      </c>
      <c r="N16" s="9">
        <f t="shared" si="2"/>
        <v>0.13951328868562793</v>
      </c>
      <c r="O16" s="9">
        <f t="shared" si="2"/>
        <v>0.11081934432223391</v>
      </c>
      <c r="P16" s="9">
        <f t="shared" si="2"/>
        <v>8.8026934148782376E-2</v>
      </c>
      <c r="Q16" s="9">
        <f t="shared" si="2"/>
        <v>6.9922279210592853E-2</v>
      </c>
      <c r="R16" s="9">
        <f t="shared" si="2"/>
        <v>5.5541240613248583E-2</v>
      </c>
      <c r="S16" s="9">
        <f t="shared" si="2"/>
        <v>4.4117975610718285E-2</v>
      </c>
      <c r="T16" s="9">
        <f t="shared" si="2"/>
        <v>3.5044153686470778E-2</v>
      </c>
    </row>
    <row r="17" spans="1:20" x14ac:dyDescent="0.25">
      <c r="A17" s="8">
        <f t="shared" si="4"/>
        <v>9</v>
      </c>
      <c r="B17" s="9">
        <f t="shared" si="3"/>
        <v>2.6741718355271513</v>
      </c>
      <c r="C17" s="9">
        <f t="shared" si="3"/>
        <v>2.1241701934636739</v>
      </c>
      <c r="D17" s="9">
        <f t="shared" si="3"/>
        <v>1.6872883600279363</v>
      </c>
      <c r="E17" s="9">
        <f t="shared" si="3"/>
        <v>1.3402607844918184</v>
      </c>
      <c r="F17" s="9">
        <f t="shared" si="3"/>
        <v>1.0646069830155664</v>
      </c>
      <c r="G17" s="9">
        <f t="shared" si="3"/>
        <v>0.84564738549389806</v>
      </c>
      <c r="H17" s="9">
        <f t="shared" si="3"/>
        <v>0.67172159491857197</v>
      </c>
      <c r="I17" s="9">
        <f t="shared" si="3"/>
        <v>0.53356742871784824</v>
      </c>
      <c r="J17" s="9">
        <f t="shared" si="3"/>
        <v>0.42382767375982233</v>
      </c>
      <c r="K17" s="9">
        <f t="shared" si="3"/>
        <v>0.33665828792493835</v>
      </c>
      <c r="L17" s="9">
        <f t="shared" si="2"/>
        <v>0.2674171835527151</v>
      </c>
      <c r="M17" s="9">
        <f t="shared" si="2"/>
        <v>0.21241701934636742</v>
      </c>
      <c r="N17" s="9">
        <f t="shared" si="2"/>
        <v>0.16872883600279359</v>
      </c>
      <c r="O17" s="9">
        <f t="shared" si="2"/>
        <v>0.1340260784491818</v>
      </c>
      <c r="P17" s="9">
        <f t="shared" si="2"/>
        <v>0.10646069830155662</v>
      </c>
      <c r="Q17" s="9">
        <f t="shared" si="2"/>
        <v>8.4564738549389784E-2</v>
      </c>
      <c r="R17" s="9">
        <f t="shared" si="2"/>
        <v>6.7172159491857217E-2</v>
      </c>
      <c r="S17" s="9">
        <f t="shared" si="2"/>
        <v>5.3356742871784782E-2</v>
      </c>
      <c r="T17" s="9">
        <f t="shared" si="2"/>
        <v>4.2382767375982226E-2</v>
      </c>
    </row>
    <row r="18" spans="1:20" x14ac:dyDescent="0.25">
      <c r="A18" s="8">
        <f t="shared" si="4"/>
        <v>10</v>
      </c>
      <c r="B18" s="9">
        <f t="shared" si="3"/>
        <v>3.1811930828349579</v>
      </c>
      <c r="C18" s="9">
        <f t="shared" si="3"/>
        <v>2.5269114858053876</v>
      </c>
      <c r="D18" s="9">
        <f t="shared" si="3"/>
        <v>2.0071971398243047</v>
      </c>
      <c r="E18" s="9">
        <f t="shared" si="3"/>
        <v>1.5943733608202668</v>
      </c>
      <c r="F18" s="9">
        <f t="shared" si="3"/>
        <v>1.2664557771917824</v>
      </c>
      <c r="G18" s="9">
        <f t="shared" si="3"/>
        <v>1.0059815818531166</v>
      </c>
      <c r="H18" s="9">
        <f t="shared" si="3"/>
        <v>0.79907957407852626</v>
      </c>
      <c r="I18" s="9">
        <f t="shared" si="3"/>
        <v>0.63473146748202647</v>
      </c>
      <c r="J18" s="9">
        <f t="shared" si="3"/>
        <v>0.50418512608895072</v>
      </c>
      <c r="K18" s="9">
        <f t="shared" si="3"/>
        <v>0.40048848118047553</v>
      </c>
      <c r="L18" s="9">
        <f t="shared" si="2"/>
        <v>0.31811930828349572</v>
      </c>
      <c r="M18" s="9">
        <f t="shared" si="2"/>
        <v>0.25269114858053876</v>
      </c>
      <c r="N18" s="9">
        <f t="shared" si="2"/>
        <v>0.20071971398243046</v>
      </c>
      <c r="O18" s="9">
        <f t="shared" si="2"/>
        <v>0.15943733608202665</v>
      </c>
      <c r="P18" s="9">
        <f t="shared" si="2"/>
        <v>0.1266455777191782</v>
      </c>
      <c r="Q18" s="9">
        <f t="shared" si="2"/>
        <v>0.10059815818531161</v>
      </c>
      <c r="R18" s="9">
        <f t="shared" si="2"/>
        <v>7.9907957407852628E-2</v>
      </c>
      <c r="S18" s="9">
        <f t="shared" si="2"/>
        <v>6.3473146748202591E-2</v>
      </c>
      <c r="T18" s="9">
        <f t="shared" si="2"/>
        <v>5.0418512608895072E-2</v>
      </c>
    </row>
    <row r="19" spans="1:20" x14ac:dyDescent="0.25">
      <c r="A19" s="8">
        <f t="shared" si="4"/>
        <v>11</v>
      </c>
      <c r="B19" s="9">
        <f t="shared" si="3"/>
        <v>3.7322003568805568</v>
      </c>
      <c r="C19" s="9">
        <f t="shared" si="3"/>
        <v>2.9645921211182662</v>
      </c>
      <c r="D19" s="9">
        <f t="shared" si="3"/>
        <v>2.3548592262453862</v>
      </c>
      <c r="E19" s="9">
        <f t="shared" si="3"/>
        <v>1.8705311722076847</v>
      </c>
      <c r="F19" s="9">
        <f t="shared" si="3"/>
        <v>1.4858157240164713</v>
      </c>
      <c r="G19" s="9">
        <f t="shared" si="3"/>
        <v>1.1802253811835839</v>
      </c>
      <c r="H19" s="9">
        <f t="shared" si="3"/>
        <v>0.93748634361234839</v>
      </c>
      <c r="I19" s="9">
        <f t="shared" si="3"/>
        <v>0.74467187239971777</v>
      </c>
      <c r="J19" s="9">
        <f t="shared" si="3"/>
        <v>0.59151389385209319</v>
      </c>
      <c r="K19" s="9">
        <f t="shared" si="3"/>
        <v>0.46985618711841926</v>
      </c>
      <c r="L19" s="9">
        <f t="shared" si="2"/>
        <v>0.37322003568805556</v>
      </c>
      <c r="M19" s="9">
        <f t="shared" si="2"/>
        <v>0.29645921211182663</v>
      </c>
      <c r="N19" s="9">
        <f t="shared" si="2"/>
        <v>0.23548592262453857</v>
      </c>
      <c r="O19" s="9">
        <f t="shared" si="2"/>
        <v>0.18705311722076848</v>
      </c>
      <c r="P19" s="9">
        <f t="shared" si="2"/>
        <v>0.1485815724016471</v>
      </c>
      <c r="Q19" s="9">
        <f t="shared" si="2"/>
        <v>0.11802253811835835</v>
      </c>
      <c r="R19" s="9">
        <f t="shared" si="2"/>
        <v>9.3748634361234845E-2</v>
      </c>
      <c r="S19" s="9">
        <f t="shared" si="2"/>
        <v>7.4467187239971727E-2</v>
      </c>
      <c r="T19" s="9">
        <f t="shared" si="2"/>
        <v>5.9151389385209321E-2</v>
      </c>
    </row>
    <row r="20" spans="1:20" x14ac:dyDescent="0.25">
      <c r="A20" s="8">
        <f t="shared" si="4"/>
        <v>12</v>
      </c>
      <c r="B20" s="9">
        <f t="shared" si="3"/>
        <v>4.3271936576639485</v>
      </c>
      <c r="C20" s="9">
        <f t="shared" si="3"/>
        <v>3.4372120994023114</v>
      </c>
      <c r="D20" s="9">
        <f t="shared" si="3"/>
        <v>2.7302746192911802</v>
      </c>
      <c r="E20" s="9">
        <f t="shared" si="3"/>
        <v>2.1687342186540723</v>
      </c>
      <c r="F20" s="9">
        <f t="shared" si="3"/>
        <v>1.7226868234896333</v>
      </c>
      <c r="G20" s="9">
        <f t="shared" si="3"/>
        <v>1.3683787834853003</v>
      </c>
      <c r="H20" s="9">
        <f t="shared" si="3"/>
        <v>1.0869419035200383</v>
      </c>
      <c r="I20" s="9">
        <f t="shared" si="3"/>
        <v>0.86338864347092215</v>
      </c>
      <c r="J20" s="9">
        <f t="shared" si="3"/>
        <v>0.68581397704924985</v>
      </c>
      <c r="K20" s="9">
        <f t="shared" si="3"/>
        <v>0.54476140573876952</v>
      </c>
      <c r="L20" s="9">
        <f t="shared" si="2"/>
        <v>0.4327193657663948</v>
      </c>
      <c r="M20" s="9">
        <f t="shared" si="2"/>
        <v>0.34372120994023109</v>
      </c>
      <c r="N20" s="9">
        <f t="shared" si="2"/>
        <v>0.27302746192911798</v>
      </c>
      <c r="O20" s="9">
        <f t="shared" si="2"/>
        <v>0.21687342186540723</v>
      </c>
      <c r="P20" s="9">
        <f t="shared" si="2"/>
        <v>0.17226868234896328</v>
      </c>
      <c r="Q20" s="9">
        <f t="shared" si="2"/>
        <v>0.13683787834852998</v>
      </c>
      <c r="R20" s="9">
        <f t="shared" si="2"/>
        <v>0.10869419035200384</v>
      </c>
      <c r="S20" s="9">
        <f t="shared" si="2"/>
        <v>8.6338864347092176E-2</v>
      </c>
      <c r="T20" s="9">
        <f t="shared" si="2"/>
        <v>6.8581397704924982E-2</v>
      </c>
    </row>
    <row r="21" spans="1:20" x14ac:dyDescent="0.25">
      <c r="A21" s="8">
        <f t="shared" si="4"/>
        <v>13</v>
      </c>
      <c r="B21" s="9">
        <f t="shared" si="3"/>
        <v>4.9661729851851337</v>
      </c>
      <c r="C21" s="9">
        <f t="shared" si="3"/>
        <v>3.9447714206575224</v>
      </c>
      <c r="D21" s="9">
        <f t="shared" si="3"/>
        <v>3.1334433189616862</v>
      </c>
      <c r="E21" s="9">
        <f t="shared" si="3"/>
        <v>2.4889825001594295</v>
      </c>
      <c r="F21" s="9">
        <f t="shared" si="3"/>
        <v>1.9770690756112683</v>
      </c>
      <c r="G21" s="9">
        <f t="shared" si="3"/>
        <v>1.5704417887582656</v>
      </c>
      <c r="H21" s="9">
        <f t="shared" si="3"/>
        <v>1.2474462538015962</v>
      </c>
      <c r="I21" s="9">
        <f t="shared" si="3"/>
        <v>0.99088178069564004</v>
      </c>
      <c r="J21" s="9">
        <f t="shared" si="3"/>
        <v>0.78708537568042025</v>
      </c>
      <c r="K21" s="9">
        <f t="shared" si="3"/>
        <v>0.62520413704152622</v>
      </c>
      <c r="L21" s="9">
        <f t="shared" si="2"/>
        <v>0.49661729851851322</v>
      </c>
      <c r="M21" s="9">
        <f t="shared" si="2"/>
        <v>0.39447714206575218</v>
      </c>
      <c r="N21" s="9">
        <f t="shared" si="2"/>
        <v>0.31334433189616856</v>
      </c>
      <c r="O21" s="9">
        <f t="shared" si="2"/>
        <v>0.24889825001594296</v>
      </c>
      <c r="P21" s="9">
        <f t="shared" si="2"/>
        <v>0.1977069075611268</v>
      </c>
      <c r="Q21" s="9">
        <f t="shared" si="2"/>
        <v>0.1570441788758265</v>
      </c>
      <c r="R21" s="9">
        <f t="shared" si="2"/>
        <v>0.12474462538015961</v>
      </c>
      <c r="S21" s="9">
        <f t="shared" si="2"/>
        <v>9.9088178069563923E-2</v>
      </c>
      <c r="T21" s="9">
        <f t="shared" si="2"/>
        <v>7.8708537568042025E-2</v>
      </c>
    </row>
    <row r="22" spans="1:20" x14ac:dyDescent="0.25">
      <c r="A22" s="8">
        <f t="shared" si="4"/>
        <v>14</v>
      </c>
      <c r="B22" s="9">
        <f t="shared" si="3"/>
        <v>5.6491383394441099</v>
      </c>
      <c r="C22" s="9">
        <f t="shared" si="3"/>
        <v>4.4872700848838996</v>
      </c>
      <c r="D22" s="9">
        <f t="shared" si="3"/>
        <v>3.5643653252569041</v>
      </c>
      <c r="E22" s="9">
        <f t="shared" si="3"/>
        <v>2.8312760167237561</v>
      </c>
      <c r="F22" s="9">
        <f t="shared" si="3"/>
        <v>2.248962480381377</v>
      </c>
      <c r="G22" s="9">
        <f t="shared" si="3"/>
        <v>1.7864143970024804</v>
      </c>
      <c r="H22" s="9">
        <f t="shared" si="3"/>
        <v>1.4189993944570221</v>
      </c>
      <c r="I22" s="9">
        <f t="shared" si="3"/>
        <v>1.1271512840738707</v>
      </c>
      <c r="J22" s="9">
        <f t="shared" si="3"/>
        <v>0.89532808974560474</v>
      </c>
      <c r="K22" s="9">
        <f t="shared" si="3"/>
        <v>0.71118438102668924</v>
      </c>
      <c r="L22" s="9">
        <f t="shared" si="2"/>
        <v>0.56491383394441075</v>
      </c>
      <c r="M22" s="9">
        <f t="shared" si="2"/>
        <v>0.44872700848838981</v>
      </c>
      <c r="N22" s="9">
        <f t="shared" si="2"/>
        <v>0.35643653252569041</v>
      </c>
      <c r="O22" s="9">
        <f t="shared" si="2"/>
        <v>0.28312760167237555</v>
      </c>
      <c r="P22" s="9">
        <f t="shared" si="2"/>
        <v>0.22489624803813754</v>
      </c>
      <c r="Q22" s="9">
        <f t="shared" si="2"/>
        <v>0.17864143970024793</v>
      </c>
      <c r="R22" s="9">
        <f t="shared" si="2"/>
        <v>0.1418999394457022</v>
      </c>
      <c r="S22" s="9">
        <f t="shared" si="2"/>
        <v>0.11271512840738697</v>
      </c>
      <c r="T22" s="9">
        <f t="shared" si="2"/>
        <v>8.9532808974560479E-2</v>
      </c>
    </row>
    <row r="23" spans="1:20" x14ac:dyDescent="0.25">
      <c r="A23" s="8">
        <f t="shared" si="4"/>
        <v>15</v>
      </c>
      <c r="B23" s="9">
        <f t="shared" si="3"/>
        <v>6.3760897204408788</v>
      </c>
      <c r="C23" s="9">
        <f t="shared" si="3"/>
        <v>5.0647080920814416</v>
      </c>
      <c r="D23" s="9">
        <f t="shared" si="3"/>
        <v>4.0230406381768349</v>
      </c>
      <c r="E23" s="9">
        <f t="shared" si="3"/>
        <v>3.1956147683470522</v>
      </c>
      <c r="F23" s="9">
        <f t="shared" si="3"/>
        <v>2.5383670377999579</v>
      </c>
      <c r="G23" s="9">
        <f t="shared" si="3"/>
        <v>2.0162966082179441</v>
      </c>
      <c r="H23" s="9">
        <f t="shared" si="3"/>
        <v>1.6016013254863155</v>
      </c>
      <c r="I23" s="9">
        <f t="shared" si="3"/>
        <v>1.2721971536056143</v>
      </c>
      <c r="J23" s="9">
        <f t="shared" si="3"/>
        <v>1.0105421192448032</v>
      </c>
      <c r="K23" s="9">
        <f t="shared" si="3"/>
        <v>0.80270213769425891</v>
      </c>
      <c r="L23" s="9">
        <f t="shared" si="2"/>
        <v>0.63760897204408773</v>
      </c>
      <c r="M23" s="9">
        <f t="shared" si="2"/>
        <v>0.50647080920814402</v>
      </c>
      <c r="N23" s="9">
        <f t="shared" si="2"/>
        <v>0.40230406381768347</v>
      </c>
      <c r="O23" s="9">
        <f t="shared" si="2"/>
        <v>0.3195614768347052</v>
      </c>
      <c r="P23" s="9">
        <f t="shared" si="2"/>
        <v>0.25383670377999573</v>
      </c>
      <c r="Q23" s="9">
        <f t="shared" si="2"/>
        <v>0.20162966082179432</v>
      </c>
      <c r="R23" s="9">
        <f t="shared" si="2"/>
        <v>0.16016013254863157</v>
      </c>
      <c r="S23" s="9">
        <f t="shared" si="2"/>
        <v>0.12721971536056137</v>
      </c>
      <c r="T23" s="9">
        <f t="shared" si="2"/>
        <v>0.10105421192448032</v>
      </c>
    </row>
    <row r="24" spans="1:20" x14ac:dyDescent="0.25">
      <c r="A24" s="8">
        <f t="shared" si="4"/>
        <v>16</v>
      </c>
      <c r="B24" s="9">
        <f t="shared" ref="B24:Q39" si="5">POWER(10,B$7/20)*POWER($A24+$N$3,2)*0.86*$E$3/($D$3*$I$3)/POWER(44+$N$3,1.5)</f>
        <v>7.1470271281754414</v>
      </c>
      <c r="C24" s="9">
        <f t="shared" si="5"/>
        <v>5.6770854422501484</v>
      </c>
      <c r="D24" s="9">
        <f t="shared" si="5"/>
        <v>4.5094692577214772</v>
      </c>
      <c r="E24" s="9">
        <f t="shared" si="5"/>
        <v>3.5819987550293177</v>
      </c>
      <c r="F24" s="9">
        <f t="shared" si="5"/>
        <v>2.8452827478670111</v>
      </c>
      <c r="G24" s="9">
        <f t="shared" si="5"/>
        <v>2.2600884224046562</v>
      </c>
      <c r="H24" s="9">
        <f t="shared" si="5"/>
        <v>1.795252046889477</v>
      </c>
      <c r="I24" s="9">
        <f t="shared" si="5"/>
        <v>1.4260193892908712</v>
      </c>
      <c r="J24" s="9">
        <f t="shared" si="5"/>
        <v>1.1327274641780156</v>
      </c>
      <c r="K24" s="9">
        <f t="shared" si="5"/>
        <v>0.89975740704423479</v>
      </c>
      <c r="L24" s="9">
        <f t="shared" si="5"/>
        <v>0.71470271281754372</v>
      </c>
      <c r="M24" s="9">
        <f t="shared" si="5"/>
        <v>0.56770854422501482</v>
      </c>
      <c r="N24" s="9">
        <f t="shared" si="5"/>
        <v>0.45094692577214762</v>
      </c>
      <c r="O24" s="9">
        <f t="shared" si="5"/>
        <v>0.35819987550293164</v>
      </c>
      <c r="P24" s="9">
        <f t="shared" si="5"/>
        <v>0.28452827478670106</v>
      </c>
      <c r="Q24" s="9">
        <f t="shared" si="5"/>
        <v>0.22600884224046552</v>
      </c>
      <c r="R24" s="9">
        <f t="shared" ref="L24:T39" si="6">POWER(10,R$7/20)*POWER($A24+$N$3,2)*0.86*$E$3/($D$3*$I$3)/POWER(44+$N$3,1.5)</f>
        <v>0.17952520468894764</v>
      </c>
      <c r="S24" s="9">
        <f t="shared" si="6"/>
        <v>0.14260193892908701</v>
      </c>
      <c r="T24" s="9">
        <f t="shared" si="6"/>
        <v>0.11327274641780155</v>
      </c>
    </row>
    <row r="25" spans="1:20" x14ac:dyDescent="0.25">
      <c r="A25" s="8">
        <f t="shared" si="4"/>
        <v>17</v>
      </c>
      <c r="B25" s="9">
        <f t="shared" si="5"/>
        <v>7.961950562647794</v>
      </c>
      <c r="C25" s="9">
        <f t="shared" si="5"/>
        <v>6.3244021353900219</v>
      </c>
      <c r="D25" s="9">
        <f t="shared" si="5"/>
        <v>5.0236511838908342</v>
      </c>
      <c r="E25" s="9">
        <f t="shared" si="5"/>
        <v>3.9904279767705524</v>
      </c>
      <c r="F25" s="9">
        <f t="shared" si="5"/>
        <v>3.1697096105825389</v>
      </c>
      <c r="G25" s="9">
        <f t="shared" si="5"/>
        <v>2.5177898395626181</v>
      </c>
      <c r="H25" s="9">
        <f t="shared" si="5"/>
        <v>1.999951558666506</v>
      </c>
      <c r="I25" s="9">
        <f t="shared" si="5"/>
        <v>1.588617991129641</v>
      </c>
      <c r="J25" s="9">
        <f t="shared" si="5"/>
        <v>1.2618841245452419</v>
      </c>
      <c r="K25" s="9">
        <f t="shared" si="5"/>
        <v>1.0023501890766173</v>
      </c>
      <c r="L25" s="9">
        <f t="shared" si="6"/>
        <v>0.79619505626477927</v>
      </c>
      <c r="M25" s="9">
        <f t="shared" si="6"/>
        <v>0.63244021353900226</v>
      </c>
      <c r="N25" s="9">
        <f t="shared" si="6"/>
        <v>0.50236511838908326</v>
      </c>
      <c r="O25" s="9">
        <f t="shared" si="6"/>
        <v>0.39904279767705514</v>
      </c>
      <c r="P25" s="9">
        <f t="shared" si="6"/>
        <v>0.31697096105825384</v>
      </c>
      <c r="Q25" s="9">
        <f t="shared" si="6"/>
        <v>0.25177898395626169</v>
      </c>
      <c r="R25" s="9">
        <f t="shared" si="6"/>
        <v>0.19999515586665062</v>
      </c>
      <c r="S25" s="9">
        <f t="shared" si="6"/>
        <v>0.158861799112964</v>
      </c>
      <c r="T25" s="9">
        <f t="shared" si="6"/>
        <v>0.1261884124545242</v>
      </c>
    </row>
    <row r="26" spans="1:20" x14ac:dyDescent="0.25">
      <c r="A26" s="8">
        <f t="shared" si="4"/>
        <v>18</v>
      </c>
      <c r="B26" s="9">
        <f t="shared" si="5"/>
        <v>8.8208600238579411</v>
      </c>
      <c r="C26" s="9">
        <f t="shared" si="5"/>
        <v>7.0066581715010621</v>
      </c>
      <c r="D26" s="9">
        <f t="shared" si="5"/>
        <v>5.5655864166849014</v>
      </c>
      <c r="E26" s="9">
        <f t="shared" si="5"/>
        <v>4.420902433570757</v>
      </c>
      <c r="F26" s="9">
        <f t="shared" si="5"/>
        <v>3.511647625946539</v>
      </c>
      <c r="G26" s="9">
        <f t="shared" si="5"/>
        <v>2.789400859691828</v>
      </c>
      <c r="H26" s="9">
        <f t="shared" si="5"/>
        <v>2.2156998608174034</v>
      </c>
      <c r="I26" s="9">
        <f t="shared" si="5"/>
        <v>1.7599929591219241</v>
      </c>
      <c r="J26" s="9">
        <f t="shared" si="5"/>
        <v>1.3980121003464827</v>
      </c>
      <c r="K26" s="9">
        <f t="shared" si="5"/>
        <v>1.1104804837914064</v>
      </c>
      <c r="L26" s="9">
        <f t="shared" si="6"/>
        <v>0.88208600238579393</v>
      </c>
      <c r="M26" s="9">
        <f t="shared" si="6"/>
        <v>0.70066581715010634</v>
      </c>
      <c r="N26" s="9">
        <f t="shared" si="6"/>
        <v>0.55655864166849012</v>
      </c>
      <c r="O26" s="9">
        <f t="shared" si="6"/>
        <v>0.44209024335707559</v>
      </c>
      <c r="P26" s="9">
        <f t="shared" si="6"/>
        <v>0.3511647625946539</v>
      </c>
      <c r="Q26" s="9">
        <f t="shared" si="6"/>
        <v>0.27894008596918274</v>
      </c>
      <c r="R26" s="9">
        <f t="shared" si="6"/>
        <v>0.22156998608174033</v>
      </c>
      <c r="S26" s="9">
        <f t="shared" si="6"/>
        <v>0.17599929591219229</v>
      </c>
      <c r="T26" s="9">
        <f t="shared" si="6"/>
        <v>0.13980121003464821</v>
      </c>
    </row>
    <row r="27" spans="1:20" x14ac:dyDescent="0.25">
      <c r="A27" s="8">
        <f t="shared" si="4"/>
        <v>19</v>
      </c>
      <c r="B27" s="9">
        <f t="shared" si="5"/>
        <v>9.72375551180588</v>
      </c>
      <c r="C27" s="9">
        <f t="shared" si="5"/>
        <v>7.7238535505832679</v>
      </c>
      <c r="D27" s="9">
        <f t="shared" si="5"/>
        <v>6.1352749561036815</v>
      </c>
      <c r="E27" s="9">
        <f t="shared" si="5"/>
        <v>4.873422125429931</v>
      </c>
      <c r="F27" s="9">
        <f t="shared" si="5"/>
        <v>3.8710967939590124</v>
      </c>
      <c r="G27" s="9">
        <f t="shared" si="5"/>
        <v>3.0749214827922886</v>
      </c>
      <c r="H27" s="9">
        <f t="shared" si="5"/>
        <v>2.4424969533421681</v>
      </c>
      <c r="I27" s="9">
        <f t="shared" si="5"/>
        <v>1.9401442932677204</v>
      </c>
      <c r="J27" s="9">
        <f t="shared" si="5"/>
        <v>1.5411113915817372</v>
      </c>
      <c r="K27" s="9">
        <f t="shared" si="5"/>
        <v>1.2241482911886019</v>
      </c>
      <c r="L27" s="9">
        <f t="shared" si="6"/>
        <v>0.97237555118058805</v>
      </c>
      <c r="M27" s="9">
        <f t="shared" si="6"/>
        <v>0.77238535505832684</v>
      </c>
      <c r="N27" s="9">
        <f t="shared" si="6"/>
        <v>0.61352749561036801</v>
      </c>
      <c r="O27" s="9">
        <f t="shared" si="6"/>
        <v>0.48734221254299293</v>
      </c>
      <c r="P27" s="9">
        <f t="shared" si="6"/>
        <v>0.38710967939590113</v>
      </c>
      <c r="Q27" s="9">
        <f t="shared" si="6"/>
        <v>0.30749214827922872</v>
      </c>
      <c r="R27" s="9">
        <f t="shared" si="6"/>
        <v>0.24424969533421684</v>
      </c>
      <c r="S27" s="9">
        <f t="shared" si="6"/>
        <v>0.1940144293267719</v>
      </c>
      <c r="T27" s="9">
        <f t="shared" si="6"/>
        <v>0.1541111391581737</v>
      </c>
    </row>
    <row r="28" spans="1:20" x14ac:dyDescent="0.25">
      <c r="A28" s="8">
        <f t="shared" si="4"/>
        <v>20</v>
      </c>
      <c r="B28" s="9">
        <f t="shared" si="5"/>
        <v>10.670637026491612</v>
      </c>
      <c r="C28" s="9">
        <f t="shared" si="5"/>
        <v>8.4759882726366396</v>
      </c>
      <c r="D28" s="9">
        <f t="shared" si="5"/>
        <v>6.7327168021471744</v>
      </c>
      <c r="E28" s="9">
        <f t="shared" si="5"/>
        <v>5.3479870523480741</v>
      </c>
      <c r="F28" s="9">
        <f t="shared" si="5"/>
        <v>4.2480571146199591</v>
      </c>
      <c r="G28" s="9">
        <f t="shared" si="5"/>
        <v>3.3743517088639972</v>
      </c>
      <c r="H28" s="9">
        <f t="shared" si="5"/>
        <v>2.6803428362408011</v>
      </c>
      <c r="I28" s="9">
        <f t="shared" si="5"/>
        <v>2.1290719935670293</v>
      </c>
      <c r="J28" s="9">
        <f t="shared" si="5"/>
        <v>1.6911819982510055</v>
      </c>
      <c r="K28" s="9">
        <f t="shared" si="5"/>
        <v>1.3433536112682041</v>
      </c>
      <c r="L28" s="9">
        <f t="shared" si="6"/>
        <v>1.0670637026491612</v>
      </c>
      <c r="M28" s="9">
        <f t="shared" si="6"/>
        <v>0.84759882726366398</v>
      </c>
      <c r="N28" s="9">
        <f t="shared" si="6"/>
        <v>0.67327168021471739</v>
      </c>
      <c r="O28" s="9">
        <f t="shared" si="6"/>
        <v>0.53479870523480744</v>
      </c>
      <c r="P28" s="9">
        <f t="shared" si="6"/>
        <v>0.42480571146199586</v>
      </c>
      <c r="Q28" s="9">
        <f t="shared" si="6"/>
        <v>0.33743517088639957</v>
      </c>
      <c r="R28" s="9">
        <f t="shared" si="6"/>
        <v>0.26803428362408011</v>
      </c>
      <c r="S28" s="9">
        <f t="shared" si="6"/>
        <v>0.21290719935670285</v>
      </c>
      <c r="T28" s="9">
        <f t="shared" si="6"/>
        <v>0.16911819982510051</v>
      </c>
    </row>
    <row r="29" spans="1:20" x14ac:dyDescent="0.25">
      <c r="A29" s="8">
        <f t="shared" si="4"/>
        <v>21</v>
      </c>
      <c r="B29" s="9">
        <f t="shared" si="5"/>
        <v>11.661504567915138</v>
      </c>
      <c r="C29" s="9">
        <f t="shared" si="5"/>
        <v>9.2630623376611751</v>
      </c>
      <c r="D29" s="9">
        <f t="shared" si="5"/>
        <v>7.3579119548153811</v>
      </c>
      <c r="E29" s="9">
        <f t="shared" si="5"/>
        <v>5.8445972143251872</v>
      </c>
      <c r="F29" s="9">
        <f t="shared" si="5"/>
        <v>4.6425285879293785</v>
      </c>
      <c r="G29" s="9">
        <f t="shared" si="5"/>
        <v>3.6876915379069546</v>
      </c>
      <c r="H29" s="9">
        <f t="shared" si="5"/>
        <v>2.9292375095133023</v>
      </c>
      <c r="I29" s="9">
        <f t="shared" si="5"/>
        <v>2.3267760600198519</v>
      </c>
      <c r="J29" s="9">
        <f t="shared" si="5"/>
        <v>1.8482239203542881</v>
      </c>
      <c r="K29" s="9">
        <f t="shared" si="5"/>
        <v>1.4680964440302124</v>
      </c>
      <c r="L29" s="9">
        <f t="shared" si="6"/>
        <v>1.1661504567915133</v>
      </c>
      <c r="M29" s="9">
        <f t="shared" si="6"/>
        <v>0.92630623376611765</v>
      </c>
      <c r="N29" s="9">
        <f t="shared" si="6"/>
        <v>0.73579119548153782</v>
      </c>
      <c r="O29" s="9">
        <f t="shared" si="6"/>
        <v>0.58445972143251868</v>
      </c>
      <c r="P29" s="9">
        <f t="shared" si="6"/>
        <v>0.46425285879293776</v>
      </c>
      <c r="Q29" s="9">
        <f t="shared" si="6"/>
        <v>0.36876915379069541</v>
      </c>
      <c r="R29" s="9">
        <f t="shared" si="6"/>
        <v>0.29292375095133028</v>
      </c>
      <c r="S29" s="9">
        <f t="shared" si="6"/>
        <v>0.23267760600198503</v>
      </c>
      <c r="T29" s="9">
        <f t="shared" si="6"/>
        <v>0.18482239203542877</v>
      </c>
    </row>
    <row r="30" spans="1:20" x14ac:dyDescent="0.25">
      <c r="A30" s="8">
        <f t="shared" si="4"/>
        <v>22</v>
      </c>
      <c r="B30" s="9">
        <f t="shared" si="5"/>
        <v>12.696358136076455</v>
      </c>
      <c r="C30" s="9">
        <f t="shared" si="5"/>
        <v>10.08507574565688</v>
      </c>
      <c r="D30" s="9">
        <f t="shared" si="5"/>
        <v>8.0108604141082971</v>
      </c>
      <c r="E30" s="9">
        <f t="shared" si="5"/>
        <v>6.3632526113612693</v>
      </c>
      <c r="F30" s="9">
        <f t="shared" si="5"/>
        <v>5.0545112138872712</v>
      </c>
      <c r="G30" s="9">
        <f t="shared" si="5"/>
        <v>4.0149409699211613</v>
      </c>
      <c r="H30" s="9">
        <f t="shared" si="5"/>
        <v>3.189180973159671</v>
      </c>
      <c r="I30" s="9">
        <f t="shared" si="5"/>
        <v>2.5332564926261871</v>
      </c>
      <c r="J30" s="9">
        <f t="shared" si="5"/>
        <v>2.0122371578915845</v>
      </c>
      <c r="K30" s="9">
        <f t="shared" si="5"/>
        <v>1.5983767894746272</v>
      </c>
      <c r="L30" s="9">
        <f t="shared" si="6"/>
        <v>1.2696358136076453</v>
      </c>
      <c r="M30" s="9">
        <f t="shared" si="6"/>
        <v>1.008507574565688</v>
      </c>
      <c r="N30" s="9">
        <f t="shared" si="6"/>
        <v>0.80108604141082962</v>
      </c>
      <c r="O30" s="9">
        <f t="shared" si="6"/>
        <v>0.63632526113612675</v>
      </c>
      <c r="P30" s="9">
        <f t="shared" si="6"/>
        <v>0.50545112138872705</v>
      </c>
      <c r="Q30" s="9">
        <f t="shared" si="6"/>
        <v>0.40149409699211597</v>
      </c>
      <c r="R30" s="9">
        <f t="shared" si="6"/>
        <v>0.3189180973159671</v>
      </c>
      <c r="S30" s="9">
        <f t="shared" si="6"/>
        <v>0.25332564926261858</v>
      </c>
      <c r="T30" s="9">
        <f t="shared" si="6"/>
        <v>0.2012237157891584</v>
      </c>
    </row>
    <row r="31" spans="1:20" x14ac:dyDescent="0.25">
      <c r="A31" s="8">
        <f t="shared" si="4"/>
        <v>23</v>
      </c>
      <c r="B31" s="9">
        <f t="shared" si="5"/>
        <v>13.775197730975563</v>
      </c>
      <c r="C31" s="9">
        <f t="shared" si="5"/>
        <v>10.942028496623745</v>
      </c>
      <c r="D31" s="9">
        <f t="shared" si="5"/>
        <v>8.6915621800259277</v>
      </c>
      <c r="E31" s="9">
        <f t="shared" si="5"/>
        <v>6.9039532434563204</v>
      </c>
      <c r="F31" s="9">
        <f t="shared" si="5"/>
        <v>5.484004992493638</v>
      </c>
      <c r="G31" s="9">
        <f t="shared" si="5"/>
        <v>4.356100004906617</v>
      </c>
      <c r="H31" s="9">
        <f t="shared" si="5"/>
        <v>3.4601732271799071</v>
      </c>
      <c r="I31" s="9">
        <f t="shared" si="5"/>
        <v>2.7485132913860357</v>
      </c>
      <c r="J31" s="9">
        <f t="shared" si="5"/>
        <v>2.1832217108628953</v>
      </c>
      <c r="K31" s="9">
        <f t="shared" si="5"/>
        <v>1.7341946476014489</v>
      </c>
      <c r="L31" s="9">
        <f t="shared" si="6"/>
        <v>1.3775197730975561</v>
      </c>
      <c r="M31" s="9">
        <f t="shared" si="6"/>
        <v>1.0942028496623748</v>
      </c>
      <c r="N31" s="9">
        <f t="shared" si="6"/>
        <v>0.86915621800259257</v>
      </c>
      <c r="O31" s="9">
        <f t="shared" si="6"/>
        <v>0.690395324345632</v>
      </c>
      <c r="P31" s="9">
        <f t="shared" si="6"/>
        <v>0.54840049924936363</v>
      </c>
      <c r="Q31" s="9">
        <f t="shared" si="6"/>
        <v>0.43561000049066151</v>
      </c>
      <c r="R31" s="9">
        <f t="shared" si="6"/>
        <v>0.34601732271799079</v>
      </c>
      <c r="S31" s="9">
        <f t="shared" si="6"/>
        <v>0.27485132913860338</v>
      </c>
      <c r="T31" s="9">
        <f t="shared" si="6"/>
        <v>0.21832217108628948</v>
      </c>
    </row>
    <row r="32" spans="1:20" x14ac:dyDescent="0.25">
      <c r="A32" s="8">
        <f t="shared" si="4"/>
        <v>24</v>
      </c>
      <c r="B32" s="9">
        <f t="shared" si="5"/>
        <v>14.898023352612469</v>
      </c>
      <c r="C32" s="9">
        <f t="shared" si="5"/>
        <v>11.833920590561782</v>
      </c>
      <c r="D32" s="9">
        <f t="shared" si="5"/>
        <v>9.4000172525682686</v>
      </c>
      <c r="E32" s="9">
        <f t="shared" si="5"/>
        <v>7.4666991106103424</v>
      </c>
      <c r="F32" s="9">
        <f t="shared" si="5"/>
        <v>5.9310099237484755</v>
      </c>
      <c r="G32" s="9">
        <f t="shared" si="5"/>
        <v>4.7111686428633233</v>
      </c>
      <c r="H32" s="9">
        <f t="shared" si="5"/>
        <v>3.7422142715740119</v>
      </c>
      <c r="I32" s="9">
        <f t="shared" si="5"/>
        <v>2.9725464562993982</v>
      </c>
      <c r="J32" s="9">
        <f t="shared" si="5"/>
        <v>2.3611775792682197</v>
      </c>
      <c r="K32" s="9">
        <f t="shared" si="5"/>
        <v>1.8755500184106768</v>
      </c>
      <c r="L32" s="9">
        <f t="shared" si="6"/>
        <v>1.4898023352612466</v>
      </c>
      <c r="M32" s="9">
        <f t="shared" si="6"/>
        <v>1.1833920590561782</v>
      </c>
      <c r="N32" s="9">
        <f t="shared" si="6"/>
        <v>0.94000172525682679</v>
      </c>
      <c r="O32" s="9">
        <f t="shared" si="6"/>
        <v>0.74666991106103409</v>
      </c>
      <c r="P32" s="9">
        <f t="shared" si="6"/>
        <v>0.59310099237484748</v>
      </c>
      <c r="Q32" s="9">
        <f t="shared" si="6"/>
        <v>0.47111686428633204</v>
      </c>
      <c r="R32" s="9">
        <f t="shared" si="6"/>
        <v>0.3742214271574012</v>
      </c>
      <c r="S32" s="9">
        <f t="shared" si="6"/>
        <v>0.29725464562993958</v>
      </c>
      <c r="T32" s="9">
        <f t="shared" si="6"/>
        <v>0.23611775792682191</v>
      </c>
    </row>
    <row r="33" spans="1:20" x14ac:dyDescent="0.25">
      <c r="A33" s="8">
        <f t="shared" si="4"/>
        <v>25</v>
      </c>
      <c r="B33" s="9">
        <f t="shared" si="5"/>
        <v>16.064835000987163</v>
      </c>
      <c r="C33" s="9">
        <f t="shared" si="5"/>
        <v>12.760752027470984</v>
      </c>
      <c r="D33" s="9">
        <f t="shared" si="5"/>
        <v>10.136225631735323</v>
      </c>
      <c r="E33" s="9">
        <f t="shared" si="5"/>
        <v>8.0514902128233334</v>
      </c>
      <c r="F33" s="9">
        <f t="shared" si="5"/>
        <v>6.3955260076517879</v>
      </c>
      <c r="G33" s="9">
        <f t="shared" si="5"/>
        <v>5.0801468837912767</v>
      </c>
      <c r="H33" s="9">
        <f t="shared" si="5"/>
        <v>4.0353041063419841</v>
      </c>
      <c r="I33" s="9">
        <f t="shared" si="5"/>
        <v>3.2053559873662723</v>
      </c>
      <c r="J33" s="9">
        <f t="shared" si="5"/>
        <v>2.5461047631075577</v>
      </c>
      <c r="K33" s="9">
        <f t="shared" si="5"/>
        <v>2.0224429019023109</v>
      </c>
      <c r="L33" s="9">
        <f t="shared" si="6"/>
        <v>1.6064835000987159</v>
      </c>
      <c r="M33" s="9">
        <f t="shared" si="6"/>
        <v>1.2760752027470983</v>
      </c>
      <c r="N33" s="9">
        <f t="shared" si="6"/>
        <v>1.0136225631735323</v>
      </c>
      <c r="O33" s="9">
        <f t="shared" si="6"/>
        <v>0.80514902128233334</v>
      </c>
      <c r="P33" s="9">
        <f t="shared" si="6"/>
        <v>0.63955260076517861</v>
      </c>
      <c r="Q33" s="9">
        <f t="shared" si="6"/>
        <v>0.50801468837912744</v>
      </c>
      <c r="R33" s="9">
        <f t="shared" si="6"/>
        <v>0.40353041063419842</v>
      </c>
      <c r="S33" s="9">
        <f t="shared" si="6"/>
        <v>0.32053559873662701</v>
      </c>
      <c r="T33" s="9">
        <f t="shared" si="6"/>
        <v>0.25461047631075573</v>
      </c>
    </row>
    <row r="34" spans="1:20" x14ac:dyDescent="0.25">
      <c r="A34" s="8">
        <f t="shared" si="4"/>
        <v>26</v>
      </c>
      <c r="B34" s="9">
        <f t="shared" si="5"/>
        <v>17.275632676099647</v>
      </c>
      <c r="C34" s="9">
        <f t="shared" si="5"/>
        <v>13.72252280735135</v>
      </c>
      <c r="D34" s="9">
        <f t="shared" si="5"/>
        <v>10.90018731752709</v>
      </c>
      <c r="E34" s="9">
        <f t="shared" si="5"/>
        <v>8.6583265500952926</v>
      </c>
      <c r="F34" s="9">
        <f t="shared" si="5"/>
        <v>6.8775532442035718</v>
      </c>
      <c r="G34" s="9">
        <f t="shared" si="5"/>
        <v>5.4630347276904789</v>
      </c>
      <c r="H34" s="9">
        <f t="shared" si="5"/>
        <v>4.3394427314838238</v>
      </c>
      <c r="I34" s="9">
        <f t="shared" si="5"/>
        <v>3.4469418845866602</v>
      </c>
      <c r="J34" s="9">
        <f t="shared" si="5"/>
        <v>2.7380032623809103</v>
      </c>
      <c r="K34" s="9">
        <f t="shared" si="5"/>
        <v>2.1748732980763519</v>
      </c>
      <c r="L34" s="9">
        <f t="shared" si="6"/>
        <v>1.7275632676099648</v>
      </c>
      <c r="M34" s="9">
        <f t="shared" si="6"/>
        <v>1.3722522807351347</v>
      </c>
      <c r="N34" s="9">
        <f t="shared" si="6"/>
        <v>1.0900187317527088</v>
      </c>
      <c r="O34" s="9">
        <f t="shared" si="6"/>
        <v>0.86583265500952922</v>
      </c>
      <c r="P34" s="9">
        <f t="shared" si="6"/>
        <v>0.68775532442035703</v>
      </c>
      <c r="Q34" s="9">
        <f t="shared" si="6"/>
        <v>0.54630347276904778</v>
      </c>
      <c r="R34" s="9">
        <f t="shared" si="6"/>
        <v>0.43394427314838246</v>
      </c>
      <c r="S34" s="9">
        <f t="shared" si="6"/>
        <v>0.34469418845866573</v>
      </c>
      <c r="T34" s="9">
        <f t="shared" si="6"/>
        <v>0.27380032623809092</v>
      </c>
    </row>
    <row r="35" spans="1:20" x14ac:dyDescent="0.25">
      <c r="A35" s="8">
        <f t="shared" si="4"/>
        <v>27</v>
      </c>
      <c r="B35" s="9">
        <f t="shared" si="5"/>
        <v>18.53041637794993</v>
      </c>
      <c r="C35" s="9">
        <f t="shared" si="5"/>
        <v>14.719232930202882</v>
      </c>
      <c r="D35" s="9">
        <f t="shared" si="5"/>
        <v>11.69190230994357</v>
      </c>
      <c r="E35" s="9">
        <f t="shared" si="5"/>
        <v>9.2872081224262235</v>
      </c>
      <c r="F35" s="9">
        <f t="shared" si="5"/>
        <v>7.3770916334038308</v>
      </c>
      <c r="G35" s="9">
        <f t="shared" si="5"/>
        <v>5.859832174560931</v>
      </c>
      <c r="H35" s="9">
        <f t="shared" si="5"/>
        <v>4.6546301469995335</v>
      </c>
      <c r="I35" s="9">
        <f t="shared" si="5"/>
        <v>3.6973041479605611</v>
      </c>
      <c r="J35" s="9">
        <f t="shared" si="5"/>
        <v>2.9368730770882765</v>
      </c>
      <c r="K35" s="9">
        <f t="shared" si="5"/>
        <v>2.3328412069327991</v>
      </c>
      <c r="L35" s="9">
        <f t="shared" si="6"/>
        <v>1.8530416377949923</v>
      </c>
      <c r="M35" s="9">
        <f t="shared" si="6"/>
        <v>1.4719232930202881</v>
      </c>
      <c r="N35" s="9">
        <f t="shared" si="6"/>
        <v>1.1691902309943565</v>
      </c>
      <c r="O35" s="9">
        <f t="shared" si="6"/>
        <v>0.92872081224262226</v>
      </c>
      <c r="P35" s="9">
        <f t="shared" si="6"/>
        <v>0.73770916334038283</v>
      </c>
      <c r="Q35" s="9">
        <f t="shared" si="6"/>
        <v>0.58598321745609294</v>
      </c>
      <c r="R35" s="9">
        <f t="shared" si="6"/>
        <v>0.46546301469995316</v>
      </c>
      <c r="S35" s="9">
        <f t="shared" si="6"/>
        <v>0.3697304147960559</v>
      </c>
      <c r="T35" s="9">
        <f t="shared" si="6"/>
        <v>0.29368730770882767</v>
      </c>
    </row>
    <row r="36" spans="1:20" x14ac:dyDescent="0.25">
      <c r="A36" s="8">
        <f t="shared" si="4"/>
        <v>28</v>
      </c>
      <c r="B36" s="9">
        <f t="shared" si="5"/>
        <v>19.829186106538</v>
      </c>
      <c r="C36" s="9">
        <f t="shared" si="5"/>
        <v>15.750882396025577</v>
      </c>
      <c r="D36" s="9">
        <f t="shared" si="5"/>
        <v>12.511370608984759</v>
      </c>
      <c r="E36" s="9">
        <f t="shared" si="5"/>
        <v>9.9381349298161226</v>
      </c>
      <c r="F36" s="9">
        <f t="shared" si="5"/>
        <v>7.8941411752525612</v>
      </c>
      <c r="G36" s="9">
        <f t="shared" si="5"/>
        <v>6.2705392244026328</v>
      </c>
      <c r="H36" s="9">
        <f t="shared" si="5"/>
        <v>4.980866352889108</v>
      </c>
      <c r="I36" s="9">
        <f t="shared" si="5"/>
        <v>3.9564427774879753</v>
      </c>
      <c r="J36" s="9">
        <f t="shared" si="5"/>
        <v>3.1427142072296563</v>
      </c>
      <c r="K36" s="9">
        <f t="shared" si="5"/>
        <v>2.4963466284716529</v>
      </c>
      <c r="L36" s="9">
        <f t="shared" si="6"/>
        <v>1.9829186106537997</v>
      </c>
      <c r="M36" s="9">
        <f t="shared" si="6"/>
        <v>1.5750882396025578</v>
      </c>
      <c r="N36" s="9">
        <f t="shared" si="6"/>
        <v>1.2511370608984758</v>
      </c>
      <c r="O36" s="9">
        <f t="shared" si="6"/>
        <v>0.99381349298161192</v>
      </c>
      <c r="P36" s="9">
        <f t="shared" si="6"/>
        <v>0.78941411752525603</v>
      </c>
      <c r="Q36" s="9">
        <f t="shared" si="6"/>
        <v>0.62705392244026292</v>
      </c>
      <c r="R36" s="9">
        <f t="shared" si="6"/>
        <v>0.49808663528891073</v>
      </c>
      <c r="S36" s="9">
        <f t="shared" si="6"/>
        <v>0.39564427774879724</v>
      </c>
      <c r="T36" s="9">
        <f t="shared" si="6"/>
        <v>0.3142714207229656</v>
      </c>
    </row>
    <row r="37" spans="1:20" x14ac:dyDescent="0.25">
      <c r="A37" s="8">
        <f t="shared" si="4"/>
        <v>29</v>
      </c>
      <c r="B37" s="9">
        <f t="shared" si="5"/>
        <v>21.171941861863864</v>
      </c>
      <c r="C37" s="9">
        <f t="shared" si="5"/>
        <v>16.817471204819441</v>
      </c>
      <c r="D37" s="9">
        <f t="shared" si="5"/>
        <v>13.358592214650663</v>
      </c>
      <c r="E37" s="9">
        <f t="shared" si="5"/>
        <v>10.611106972264992</v>
      </c>
      <c r="F37" s="9">
        <f t="shared" si="5"/>
        <v>8.428701869749764</v>
      </c>
      <c r="G37" s="9">
        <f t="shared" si="5"/>
        <v>6.6951558772155826</v>
      </c>
      <c r="H37" s="9">
        <f t="shared" si="5"/>
        <v>5.3181513491525507</v>
      </c>
      <c r="I37" s="9">
        <f t="shared" si="5"/>
        <v>4.2243577731689017</v>
      </c>
      <c r="J37" s="9">
        <f t="shared" si="5"/>
        <v>3.3555266528050516</v>
      </c>
      <c r="K37" s="9">
        <f t="shared" si="5"/>
        <v>2.6653895626929125</v>
      </c>
      <c r="L37" s="9">
        <f t="shared" si="6"/>
        <v>2.1171941861863859</v>
      </c>
      <c r="M37" s="9">
        <f t="shared" si="6"/>
        <v>1.6817471204819443</v>
      </c>
      <c r="N37" s="9">
        <f t="shared" si="6"/>
        <v>1.335859221465066</v>
      </c>
      <c r="O37" s="9">
        <f t="shared" si="6"/>
        <v>1.061110697226499</v>
      </c>
      <c r="P37" s="9">
        <f t="shared" si="6"/>
        <v>0.8428701869749764</v>
      </c>
      <c r="Q37" s="9">
        <f t="shared" si="6"/>
        <v>0.66951558772155795</v>
      </c>
      <c r="R37" s="9">
        <f t="shared" si="6"/>
        <v>0.53181513491525512</v>
      </c>
      <c r="S37" s="9">
        <f t="shared" si="6"/>
        <v>0.42243577731688997</v>
      </c>
      <c r="T37" s="9">
        <f t="shared" si="6"/>
        <v>0.33555266528050509</v>
      </c>
    </row>
    <row r="38" spans="1:20" x14ac:dyDescent="0.25">
      <c r="A38" s="8">
        <f t="shared" si="4"/>
        <v>30</v>
      </c>
      <c r="B38" s="9">
        <f t="shared" si="5"/>
        <v>22.558683643927527</v>
      </c>
      <c r="C38" s="9">
        <f t="shared" si="5"/>
        <v>17.918999356584479</v>
      </c>
      <c r="D38" s="9">
        <f t="shared" si="5"/>
        <v>14.233567126941283</v>
      </c>
      <c r="E38" s="9">
        <f t="shared" si="5"/>
        <v>11.306124249772832</v>
      </c>
      <c r="F38" s="9">
        <f t="shared" si="5"/>
        <v>8.9807737168954436</v>
      </c>
      <c r="G38" s="9">
        <f t="shared" si="5"/>
        <v>7.133682132999783</v>
      </c>
      <c r="H38" s="9">
        <f t="shared" si="5"/>
        <v>5.6664851357898645</v>
      </c>
      <c r="I38" s="9">
        <f t="shared" si="5"/>
        <v>4.5010491350033428</v>
      </c>
      <c r="J38" s="9">
        <f t="shared" si="5"/>
        <v>3.57531041381446</v>
      </c>
      <c r="K38" s="9">
        <f t="shared" si="5"/>
        <v>2.8399700095965796</v>
      </c>
      <c r="L38" s="9">
        <f t="shared" si="6"/>
        <v>2.2558683643927524</v>
      </c>
      <c r="M38" s="9">
        <f t="shared" si="6"/>
        <v>1.7918999356584471</v>
      </c>
      <c r="N38" s="9">
        <f t="shared" si="6"/>
        <v>1.4233567126941282</v>
      </c>
      <c r="O38" s="9">
        <f t="shared" si="6"/>
        <v>1.1306124249772829</v>
      </c>
      <c r="P38" s="9">
        <f t="shared" si="6"/>
        <v>0.89807737168954416</v>
      </c>
      <c r="Q38" s="9">
        <f t="shared" si="6"/>
        <v>0.7133682132999779</v>
      </c>
      <c r="R38" s="9">
        <f t="shared" si="6"/>
        <v>0.56664851357898649</v>
      </c>
      <c r="S38" s="9">
        <f t="shared" si="6"/>
        <v>0.45010491350033399</v>
      </c>
      <c r="T38" s="9">
        <f t="shared" si="6"/>
        <v>0.35753104138144592</v>
      </c>
    </row>
    <row r="39" spans="1:20" x14ac:dyDescent="0.25">
      <c r="A39" s="8">
        <f t="shared" si="4"/>
        <v>31</v>
      </c>
      <c r="B39" s="9">
        <f t="shared" si="5"/>
        <v>23.98941145272898</v>
      </c>
      <c r="C39" s="9">
        <f t="shared" si="5"/>
        <v>19.055466851320666</v>
      </c>
      <c r="D39" s="9">
        <f t="shared" si="5"/>
        <v>15.136295345856613</v>
      </c>
      <c r="E39" s="9">
        <f t="shared" si="5"/>
        <v>12.023186762339639</v>
      </c>
      <c r="F39" s="9">
        <f t="shared" si="5"/>
        <v>9.5503567166895955</v>
      </c>
      <c r="G39" s="9">
        <f t="shared" si="5"/>
        <v>7.5861179917552324</v>
      </c>
      <c r="H39" s="9">
        <f t="shared" si="5"/>
        <v>6.0258677128010429</v>
      </c>
      <c r="I39" s="9">
        <f t="shared" si="5"/>
        <v>4.7865168629912969</v>
      </c>
      <c r="J39" s="9">
        <f t="shared" si="5"/>
        <v>3.8020654902578817</v>
      </c>
      <c r="K39" s="9">
        <f t="shared" si="5"/>
        <v>3.0200879691826534</v>
      </c>
      <c r="L39" s="9">
        <f t="shared" si="6"/>
        <v>2.398941145272897</v>
      </c>
      <c r="M39" s="9">
        <f t="shared" si="6"/>
        <v>1.9055466851320668</v>
      </c>
      <c r="N39" s="9">
        <f t="shared" si="6"/>
        <v>1.5136295345856607</v>
      </c>
      <c r="O39" s="9">
        <f t="shared" si="6"/>
        <v>1.2023186762339637</v>
      </c>
      <c r="P39" s="9">
        <f t="shared" si="6"/>
        <v>0.9550356716689592</v>
      </c>
      <c r="Q39" s="9">
        <f t="shared" si="6"/>
        <v>0.75861179917552279</v>
      </c>
      <c r="R39" s="9">
        <f t="shared" si="6"/>
        <v>0.60258677128010441</v>
      </c>
      <c r="S39" s="9">
        <f t="shared" si="6"/>
        <v>0.4786516862991293</v>
      </c>
      <c r="T39" s="9">
        <f t="shared" si="6"/>
        <v>0.38020654902578815</v>
      </c>
    </row>
    <row r="40" spans="1:20" x14ac:dyDescent="0.25">
      <c r="A40" s="8">
        <f t="shared" si="4"/>
        <v>32</v>
      </c>
      <c r="B40" s="9">
        <f t="shared" ref="B40:Q55" si="7">POWER(10,B$7/20)*POWER($A40+$N$3,2)*0.86*$E$3/($D$3*$I$3)/POWER(44+$N$3,1.5)</f>
        <v>25.464125288268221</v>
      </c>
      <c r="C40" s="9">
        <f t="shared" si="7"/>
        <v>20.226873689028032</v>
      </c>
      <c r="D40" s="9">
        <f t="shared" si="7"/>
        <v>16.066776871396655</v>
      </c>
      <c r="E40" s="9">
        <f t="shared" si="7"/>
        <v>12.762294509965418</v>
      </c>
      <c r="F40" s="9">
        <f t="shared" si="7"/>
        <v>10.137450869132218</v>
      </c>
      <c r="G40" s="9">
        <f t="shared" si="7"/>
        <v>8.0524634534819288</v>
      </c>
      <c r="H40" s="9">
        <f t="shared" si="7"/>
        <v>6.3962990801860915</v>
      </c>
      <c r="I40" s="9">
        <f t="shared" si="7"/>
        <v>5.080760957132763</v>
      </c>
      <c r="J40" s="9">
        <f t="shared" si="7"/>
        <v>4.0357918821353191</v>
      </c>
      <c r="K40" s="9">
        <f t="shared" si="7"/>
        <v>3.205743441451133</v>
      </c>
      <c r="L40" s="9">
        <f t="shared" si="7"/>
        <v>2.5464125288268211</v>
      </c>
      <c r="M40" s="9">
        <f t="shared" si="7"/>
        <v>2.0226873689028029</v>
      </c>
      <c r="N40" s="9">
        <f t="shared" si="7"/>
        <v>1.6066776871396649</v>
      </c>
      <c r="O40" s="9">
        <f t="shared" si="7"/>
        <v>1.2762294509965413</v>
      </c>
      <c r="P40" s="9">
        <f t="shared" si="7"/>
        <v>1.0137450869132216</v>
      </c>
      <c r="Q40" s="9">
        <f t="shared" si="7"/>
        <v>0.80524634534819239</v>
      </c>
      <c r="R40" s="9">
        <f t="shared" ref="L40:T55" si="8">POWER(10,R$7/20)*POWER($A40+$N$3,2)*0.86*$E$3/($D$3*$I$3)/POWER(44+$N$3,1.5)</f>
        <v>0.63962990801860908</v>
      </c>
      <c r="S40" s="9">
        <f t="shared" si="8"/>
        <v>0.50807609571327605</v>
      </c>
      <c r="T40" s="9">
        <f t="shared" si="8"/>
        <v>0.40357918821353184</v>
      </c>
    </row>
    <row r="41" spans="1:20" x14ac:dyDescent="0.25">
      <c r="A41" s="8">
        <f t="shared" si="4"/>
        <v>33</v>
      </c>
      <c r="B41" s="9">
        <f t="shared" si="7"/>
        <v>26.982825150545253</v>
      </c>
      <c r="C41" s="9">
        <f t="shared" si="7"/>
        <v>21.433219869706559</v>
      </c>
      <c r="D41" s="9">
        <f t="shared" si="7"/>
        <v>17.025011703561407</v>
      </c>
      <c r="E41" s="9">
        <f t="shared" si="7"/>
        <v>13.52344749265016</v>
      </c>
      <c r="F41" s="9">
        <f t="shared" si="7"/>
        <v>10.742056174223313</v>
      </c>
      <c r="G41" s="9">
        <f t="shared" si="7"/>
        <v>8.532718518179875</v>
      </c>
      <c r="H41" s="9">
        <f t="shared" si="7"/>
        <v>6.7777792379450057</v>
      </c>
      <c r="I41" s="9">
        <f t="shared" si="7"/>
        <v>5.383781417427743</v>
      </c>
      <c r="J41" s="9">
        <f t="shared" si="7"/>
        <v>4.2764895894467694</v>
      </c>
      <c r="K41" s="9">
        <f t="shared" si="7"/>
        <v>3.3969364264020188</v>
      </c>
      <c r="L41" s="9">
        <f t="shared" si="8"/>
        <v>2.6982825150545251</v>
      </c>
      <c r="M41" s="9">
        <f t="shared" si="8"/>
        <v>2.1433219869706557</v>
      </c>
      <c r="N41" s="9">
        <f t="shared" si="8"/>
        <v>1.7025011703561403</v>
      </c>
      <c r="O41" s="9">
        <f t="shared" si="8"/>
        <v>1.3523447492650162</v>
      </c>
      <c r="P41" s="9">
        <f t="shared" si="8"/>
        <v>1.0742056174223313</v>
      </c>
      <c r="Q41" s="9">
        <f t="shared" si="8"/>
        <v>0.85327185181798704</v>
      </c>
      <c r="R41" s="9">
        <f t="shared" si="8"/>
        <v>0.67777792379450064</v>
      </c>
      <c r="S41" s="9">
        <f t="shared" si="8"/>
        <v>0.53837814174277399</v>
      </c>
      <c r="T41" s="9">
        <f t="shared" si="8"/>
        <v>0.42764895894467686</v>
      </c>
    </row>
    <row r="42" spans="1:20" x14ac:dyDescent="0.25">
      <c r="A42" s="8">
        <f t="shared" si="4"/>
        <v>34</v>
      </c>
      <c r="B42" s="9">
        <f>POWER(10,B$7/20)*POWER($A42+$N$3,2)*0.86*$E$3/($D$3*$I$3)/POWER(44+$N$3,1.5)</f>
        <v>28.545511039560086</v>
      </c>
      <c r="C42" s="9">
        <f t="shared" si="7"/>
        <v>22.674505393356245</v>
      </c>
      <c r="D42" s="9">
        <f t="shared" si="7"/>
        <v>18.010999842350873</v>
      </c>
      <c r="E42" s="9">
        <f t="shared" si="7"/>
        <v>14.306645710393878</v>
      </c>
      <c r="F42" s="9">
        <f t="shared" si="7"/>
        <v>11.364172631962884</v>
      </c>
      <c r="G42" s="9">
        <f t="shared" si="7"/>
        <v>9.0268831858490692</v>
      </c>
      <c r="H42" s="9">
        <f t="shared" si="7"/>
        <v>7.17030818607779</v>
      </c>
      <c r="I42" s="9">
        <f t="shared" si="7"/>
        <v>5.695578243876235</v>
      </c>
      <c r="J42" s="9">
        <f t="shared" si="7"/>
        <v>4.5241586121922337</v>
      </c>
      <c r="K42" s="9">
        <f t="shared" si="7"/>
        <v>3.5936669240353112</v>
      </c>
      <c r="L42" s="9">
        <f t="shared" si="8"/>
        <v>2.8545511039560076</v>
      </c>
      <c r="M42" s="9">
        <f t="shared" si="8"/>
        <v>2.2674505393356248</v>
      </c>
      <c r="N42" s="9">
        <f t="shared" si="8"/>
        <v>1.8010999842350872</v>
      </c>
      <c r="O42" s="9">
        <f t="shared" si="8"/>
        <v>1.4306645710393877</v>
      </c>
      <c r="P42" s="9">
        <f t="shared" si="8"/>
        <v>1.1364172631962881</v>
      </c>
      <c r="Q42" s="9">
        <f t="shared" si="8"/>
        <v>0.90268831858490661</v>
      </c>
      <c r="R42" s="9">
        <f t="shared" si="8"/>
        <v>0.71703081860777895</v>
      </c>
      <c r="S42" s="9">
        <f t="shared" si="8"/>
        <v>0.56955782438762326</v>
      </c>
      <c r="T42" s="9">
        <f t="shared" si="8"/>
        <v>0.45241586121922339</v>
      </c>
    </row>
    <row r="43" spans="1:20" x14ac:dyDescent="0.25">
      <c r="A43" s="8">
        <f t="shared" si="4"/>
        <v>35</v>
      </c>
      <c r="B43" s="9">
        <f t="shared" ref="B43:E98" si="9">POWER(10,B$7/20)*POWER($A43+$N$3,2)*0.86*$E$3/($D$3*$I$3)/POWER(44+$N$3,1.5)</f>
        <v>30.152182955312703</v>
      </c>
      <c r="C43" s="9">
        <f t="shared" si="7"/>
        <v>23.95073025997711</v>
      </c>
      <c r="D43" s="9">
        <f t="shared" si="7"/>
        <v>19.02474128776505</v>
      </c>
      <c r="E43" s="9">
        <f t="shared" si="7"/>
        <v>15.111889163196564</v>
      </c>
      <c r="F43" s="9">
        <f t="shared" si="7"/>
        <v>12.003800242350925</v>
      </c>
      <c r="G43" s="9">
        <f t="shared" si="7"/>
        <v>9.534957456489515</v>
      </c>
      <c r="H43" s="9">
        <f>POWER(10,H$7/20)*POWER($A43+$N$3,2)*0.86*$E$3/($D$3*$I$3)/POWER(44+$N$3,1.5)</f>
        <v>7.5738859245844399</v>
      </c>
      <c r="I43" s="9">
        <f t="shared" si="7"/>
        <v>6.0161514364782418</v>
      </c>
      <c r="J43" s="9">
        <f t="shared" si="7"/>
        <v>4.7787989503717121</v>
      </c>
      <c r="K43" s="9">
        <f t="shared" si="7"/>
        <v>3.7959349343510103</v>
      </c>
      <c r="L43" s="9">
        <f t="shared" si="7"/>
        <v>3.0152182955312696</v>
      </c>
      <c r="M43" s="9">
        <f t="shared" si="8"/>
        <v>2.3950730259977102</v>
      </c>
      <c r="N43" s="9">
        <f t="shared" si="8"/>
        <v>1.9024741287765046</v>
      </c>
      <c r="O43" s="9">
        <f t="shared" si="8"/>
        <v>1.5111889163196561</v>
      </c>
      <c r="P43" s="9">
        <f t="shared" si="8"/>
        <v>1.2003800242350922</v>
      </c>
      <c r="Q43" s="9">
        <f t="shared" si="8"/>
        <v>0.9534957456489509</v>
      </c>
      <c r="R43" s="9">
        <f t="shared" si="8"/>
        <v>0.75738859245844403</v>
      </c>
      <c r="S43" s="9">
        <f t="shared" si="8"/>
        <v>0.60161514364782365</v>
      </c>
      <c r="T43" s="9">
        <f t="shared" si="8"/>
        <v>0.47787989503717121</v>
      </c>
    </row>
    <row r="44" spans="1:20" x14ac:dyDescent="0.25">
      <c r="A44" s="8">
        <f t="shared" si="4"/>
        <v>36</v>
      </c>
      <c r="B44" s="9">
        <f t="shared" si="9"/>
        <v>31.802840897803119</v>
      </c>
      <c r="C44" s="9">
        <f t="shared" si="7"/>
        <v>25.261894469569128</v>
      </c>
      <c r="D44" s="9">
        <f t="shared" si="7"/>
        <v>20.066236039803943</v>
      </c>
      <c r="E44" s="9">
        <f t="shared" si="7"/>
        <v>15.939177851058217</v>
      </c>
      <c r="F44" s="9">
        <f t="shared" si="7"/>
        <v>12.660939005387442</v>
      </c>
      <c r="G44" s="9">
        <f t="shared" si="7"/>
        <v>10.056941330101207</v>
      </c>
      <c r="H44" s="9">
        <f t="shared" si="7"/>
        <v>7.988512453464959</v>
      </c>
      <c r="I44" s="9">
        <f t="shared" si="7"/>
        <v>6.3455009952337598</v>
      </c>
      <c r="J44" s="9">
        <f t="shared" si="7"/>
        <v>5.0404106039852046</v>
      </c>
      <c r="K44" s="9">
        <f t="shared" si="7"/>
        <v>4.0037404573491164</v>
      </c>
      <c r="L44" s="9">
        <f t="shared" si="7"/>
        <v>3.1802840897803111</v>
      </c>
      <c r="M44" s="9">
        <f t="shared" si="8"/>
        <v>2.5261894469569133</v>
      </c>
      <c r="N44" s="9">
        <f t="shared" si="8"/>
        <v>2.0066236039803935</v>
      </c>
      <c r="O44" s="9">
        <f t="shared" si="8"/>
        <v>1.5939177851058219</v>
      </c>
      <c r="P44" s="9">
        <f t="shared" si="8"/>
        <v>1.2660939005387437</v>
      </c>
      <c r="Q44" s="9">
        <f t="shared" si="8"/>
        <v>1.0056941330101203</v>
      </c>
      <c r="R44" s="9">
        <f t="shared" si="8"/>
        <v>0.79885124534649576</v>
      </c>
      <c r="S44" s="9">
        <f t="shared" si="8"/>
        <v>0.6345500995233756</v>
      </c>
      <c r="T44" s="9">
        <f t="shared" si="8"/>
        <v>0.50404106039852037</v>
      </c>
    </row>
    <row r="45" spans="1:20" x14ac:dyDescent="0.25">
      <c r="A45" s="8">
        <f t="shared" si="4"/>
        <v>37</v>
      </c>
      <c r="B45" s="9">
        <f t="shared" si="9"/>
        <v>33.497484867031325</v>
      </c>
      <c r="C45" s="9">
        <f t="shared" si="7"/>
        <v>26.607998022132321</v>
      </c>
      <c r="D45" s="9">
        <f t="shared" si="7"/>
        <v>21.135484098467543</v>
      </c>
      <c r="E45" s="9">
        <f t="shared" si="7"/>
        <v>16.788511773978847</v>
      </c>
      <c r="F45" s="9">
        <f t="shared" si="7"/>
        <v>13.335588921072432</v>
      </c>
      <c r="G45" s="9">
        <f t="shared" si="7"/>
        <v>10.59283480668415</v>
      </c>
      <c r="H45" s="9">
        <f t="shared" si="7"/>
        <v>8.4141877727193446</v>
      </c>
      <c r="I45" s="9">
        <f t="shared" si="7"/>
        <v>6.6836269201427925</v>
      </c>
      <c r="J45" s="9">
        <f t="shared" si="7"/>
        <v>5.3089935730327111</v>
      </c>
      <c r="K45" s="9">
        <f t="shared" si="7"/>
        <v>4.2170834930296284</v>
      </c>
      <c r="L45" s="9">
        <f t="shared" si="7"/>
        <v>3.3497484867031311</v>
      </c>
      <c r="M45" s="9">
        <f t="shared" si="8"/>
        <v>2.6607998022132322</v>
      </c>
      <c r="N45" s="9">
        <f t="shared" si="8"/>
        <v>2.1135484098467545</v>
      </c>
      <c r="O45" s="9">
        <f t="shared" si="8"/>
        <v>1.6788511773978843</v>
      </c>
      <c r="P45" s="9">
        <f t="shared" si="8"/>
        <v>1.3335588921072428</v>
      </c>
      <c r="Q45" s="9">
        <f t="shared" si="8"/>
        <v>1.0592834806684146</v>
      </c>
      <c r="R45" s="9">
        <f t="shared" si="8"/>
        <v>0.84141877727193481</v>
      </c>
      <c r="S45" s="9">
        <f t="shared" si="8"/>
        <v>0.66836269201427867</v>
      </c>
      <c r="T45" s="9">
        <f t="shared" si="8"/>
        <v>0.53089935730327098</v>
      </c>
    </row>
    <row r="46" spans="1:20" x14ac:dyDescent="0.25">
      <c r="A46" s="8">
        <f t="shared" si="4"/>
        <v>38</v>
      </c>
      <c r="B46" s="9">
        <f t="shared" si="9"/>
        <v>35.236114862997319</v>
      </c>
      <c r="C46" s="9">
        <f t="shared" si="7"/>
        <v>27.989040917666674</v>
      </c>
      <c r="D46" s="9">
        <f t="shared" si="7"/>
        <v>22.232485463755861</v>
      </c>
      <c r="E46" s="9">
        <f t="shared" si="7"/>
        <v>17.659890931958437</v>
      </c>
      <c r="F46" s="9">
        <f t="shared" si="7"/>
        <v>14.027749989405894</v>
      </c>
      <c r="G46" s="9">
        <f t="shared" si="7"/>
        <v>11.14263788623834</v>
      </c>
      <c r="H46" s="9">
        <f t="shared" si="7"/>
        <v>8.8509118823475994</v>
      </c>
      <c r="I46" s="9">
        <f t="shared" si="7"/>
        <v>7.0305292112053364</v>
      </c>
      <c r="J46" s="9">
        <f t="shared" si="7"/>
        <v>5.5845478575142309</v>
      </c>
      <c r="K46" s="9">
        <f t="shared" si="7"/>
        <v>4.4359640413925465</v>
      </c>
      <c r="L46" s="9">
        <f t="shared" si="7"/>
        <v>3.5236114862997319</v>
      </c>
      <c r="M46" s="9">
        <f t="shared" si="8"/>
        <v>2.7989040917666679</v>
      </c>
      <c r="N46" s="9">
        <f t="shared" si="8"/>
        <v>2.2232485463755856</v>
      </c>
      <c r="O46" s="9">
        <f t="shared" si="8"/>
        <v>1.7659890931958435</v>
      </c>
      <c r="P46" s="9">
        <f t="shared" si="8"/>
        <v>1.4027749989405891</v>
      </c>
      <c r="Q46" s="9">
        <f t="shared" si="8"/>
        <v>1.1142637886238338</v>
      </c>
      <c r="R46" s="9">
        <f t="shared" si="8"/>
        <v>0.88509118823476007</v>
      </c>
      <c r="S46" s="9">
        <f t="shared" si="8"/>
        <v>0.70305292112053319</v>
      </c>
      <c r="T46" s="9">
        <f t="shared" si="8"/>
        <v>0.55845478575142304</v>
      </c>
    </row>
    <row r="47" spans="1:20" x14ac:dyDescent="0.25">
      <c r="A47" s="8">
        <f t="shared" si="4"/>
        <v>39</v>
      </c>
      <c r="B47" s="9">
        <f t="shared" si="9"/>
        <v>37.01873088570111</v>
      </c>
      <c r="C47" s="9">
        <f t="shared" si="7"/>
        <v>29.405023156172199</v>
      </c>
      <c r="D47" s="9">
        <f t="shared" si="7"/>
        <v>23.357240135668889</v>
      </c>
      <c r="E47" s="9">
        <f t="shared" si="7"/>
        <v>18.553315324997001</v>
      </c>
      <c r="F47" s="9">
        <f t="shared" si="7"/>
        <v>14.737422210387825</v>
      </c>
      <c r="G47" s="9">
        <f t="shared" si="7"/>
        <v>11.706350568763781</v>
      </c>
      <c r="H47" s="9">
        <f t="shared" si="7"/>
        <v>9.2986847823497225</v>
      </c>
      <c r="I47" s="9">
        <f t="shared" si="7"/>
        <v>7.3862078684213941</v>
      </c>
      <c r="J47" s="9">
        <f t="shared" si="7"/>
        <v>5.8670734574297647</v>
      </c>
      <c r="K47" s="9">
        <f t="shared" si="7"/>
        <v>4.6603821024378718</v>
      </c>
      <c r="L47" s="9">
        <f t="shared" si="7"/>
        <v>3.7018730885701099</v>
      </c>
      <c r="M47" s="9">
        <f t="shared" si="8"/>
        <v>2.9405023156172199</v>
      </c>
      <c r="N47" s="9">
        <f t="shared" si="8"/>
        <v>2.335724013566888</v>
      </c>
      <c r="O47" s="9">
        <f t="shared" si="8"/>
        <v>1.8553315324996997</v>
      </c>
      <c r="P47" s="9">
        <f t="shared" si="8"/>
        <v>1.4737422210387825</v>
      </c>
      <c r="Q47" s="9">
        <f t="shared" si="8"/>
        <v>1.1706350568763777</v>
      </c>
      <c r="R47" s="9">
        <f t="shared" si="8"/>
        <v>0.92986847823497243</v>
      </c>
      <c r="S47" s="9">
        <f t="shared" si="8"/>
        <v>0.73862078684213917</v>
      </c>
      <c r="T47" s="9">
        <f t="shared" si="8"/>
        <v>0.58670734574297645</v>
      </c>
    </row>
    <row r="48" spans="1:20" x14ac:dyDescent="0.25">
      <c r="A48" s="8">
        <f t="shared" si="4"/>
        <v>40</v>
      </c>
      <c r="B48" s="9">
        <f t="shared" si="9"/>
        <v>38.845332935142693</v>
      </c>
      <c r="C48" s="9">
        <f t="shared" si="7"/>
        <v>30.855944737648887</v>
      </c>
      <c r="D48" s="9">
        <f t="shared" si="7"/>
        <v>24.509748114206626</v>
      </c>
      <c r="E48" s="9">
        <f t="shared" si="7"/>
        <v>19.468784953094534</v>
      </c>
      <c r="F48" s="9">
        <f t="shared" si="7"/>
        <v>15.464605584018237</v>
      </c>
      <c r="G48" s="9">
        <f>POWER(10,G$7/20)*POWER($A48+$N$3,2)*0.86*$E$3/($D$3*$I$3)/POWER(44+$N$3,1.5)</f>
        <v>12.283972854260471</v>
      </c>
      <c r="H48" s="9">
        <f t="shared" si="7"/>
        <v>9.7575064727257121</v>
      </c>
      <c r="I48" s="9">
        <f t="shared" si="7"/>
        <v>7.7506628917909657</v>
      </c>
      <c r="J48" s="9">
        <f t="shared" si="7"/>
        <v>6.1565703727793135</v>
      </c>
      <c r="K48" s="9">
        <f t="shared" si="7"/>
        <v>4.8903376761656041</v>
      </c>
      <c r="L48" s="9">
        <f t="shared" si="7"/>
        <v>3.8845332935142682</v>
      </c>
      <c r="M48" s="9">
        <f t="shared" si="7"/>
        <v>3.085594473764889</v>
      </c>
      <c r="N48" s="9">
        <f t="shared" si="8"/>
        <v>2.4509748114206622</v>
      </c>
      <c r="O48" s="9">
        <f t="shared" si="8"/>
        <v>1.9468784953094536</v>
      </c>
      <c r="P48" s="9">
        <f t="shared" si="8"/>
        <v>1.5464605584018232</v>
      </c>
      <c r="Q48" s="9">
        <f t="shared" si="8"/>
        <v>1.2283972854260468</v>
      </c>
      <c r="R48" s="9">
        <f t="shared" si="8"/>
        <v>0.97575064727257144</v>
      </c>
      <c r="S48" s="9">
        <f t="shared" si="8"/>
        <v>0.77506628917909604</v>
      </c>
      <c r="T48" s="9">
        <f t="shared" si="8"/>
        <v>0.6156570372779312</v>
      </c>
    </row>
    <row r="49" spans="1:20" x14ac:dyDescent="0.25">
      <c r="A49" s="8">
        <f t="shared" si="4"/>
        <v>41</v>
      </c>
      <c r="B49" s="9">
        <f t="shared" si="9"/>
        <v>40.71592101132206</v>
      </c>
      <c r="C49" s="9">
        <f t="shared" si="7"/>
        <v>32.341805662096739</v>
      </c>
      <c r="D49" s="9">
        <f t="shared" si="7"/>
        <v>25.690009399369078</v>
      </c>
      <c r="E49" s="9">
        <f t="shared" si="7"/>
        <v>20.406299816251043</v>
      </c>
      <c r="F49" s="9">
        <f t="shared" si="7"/>
        <v>16.209300110297118</v>
      </c>
      <c r="G49" s="9">
        <f t="shared" si="7"/>
        <v>12.87550474272841</v>
      </c>
      <c r="H49" s="9">
        <f t="shared" si="7"/>
        <v>10.227376953475572</v>
      </c>
      <c r="I49" s="9">
        <f t="shared" si="7"/>
        <v>8.1238942813140511</v>
      </c>
      <c r="J49" s="9">
        <f t="shared" si="7"/>
        <v>6.4530386035628755</v>
      </c>
      <c r="K49" s="9">
        <f t="shared" si="7"/>
        <v>5.1258307625757409</v>
      </c>
      <c r="L49" s="9">
        <f t="shared" si="7"/>
        <v>4.0715921011322056</v>
      </c>
      <c r="M49" s="9">
        <f t="shared" si="7"/>
        <v>3.2341805662096741</v>
      </c>
      <c r="N49" s="9">
        <f t="shared" si="8"/>
        <v>2.5690009399369074</v>
      </c>
      <c r="O49" s="9">
        <f t="shared" si="8"/>
        <v>2.0406299816251035</v>
      </c>
      <c r="P49" s="9">
        <f t="shared" si="8"/>
        <v>1.6209300110297113</v>
      </c>
      <c r="Q49" s="9">
        <f t="shared" si="8"/>
        <v>1.2875504742728408</v>
      </c>
      <c r="R49" s="9">
        <f t="shared" si="8"/>
        <v>1.0227376953475573</v>
      </c>
      <c r="S49" s="9">
        <f t="shared" si="8"/>
        <v>0.81238942813140458</v>
      </c>
      <c r="T49" s="9">
        <f t="shared" si="8"/>
        <v>0.6453038603562874</v>
      </c>
    </row>
    <row r="50" spans="1:20" x14ac:dyDescent="0.25">
      <c r="A50" s="8">
        <f t="shared" si="4"/>
        <v>42</v>
      </c>
      <c r="B50" s="9">
        <f t="shared" si="9"/>
        <v>42.630495114239238</v>
      </c>
      <c r="C50" s="9">
        <f t="shared" si="7"/>
        <v>33.862605929515766</v>
      </c>
      <c r="D50" s="9">
        <f t="shared" si="7"/>
        <v>26.898023991156244</v>
      </c>
      <c r="E50" s="9">
        <f t="shared" si="7"/>
        <v>21.365859914466508</v>
      </c>
      <c r="F50" s="9">
        <f t="shared" si="7"/>
        <v>16.971505789224473</v>
      </c>
      <c r="G50" s="9">
        <f t="shared" si="7"/>
        <v>13.480946234167597</v>
      </c>
      <c r="H50" s="9">
        <f t="shared" si="7"/>
        <v>10.708296224599296</v>
      </c>
      <c r="I50" s="9">
        <f t="shared" si="7"/>
        <v>8.5059020369906495</v>
      </c>
      <c r="J50" s="9">
        <f t="shared" si="7"/>
        <v>6.7564781497804525</v>
      </c>
      <c r="K50" s="9">
        <f t="shared" si="7"/>
        <v>5.3668613616682848</v>
      </c>
      <c r="L50" s="9">
        <f t="shared" si="7"/>
        <v>4.2630495114239224</v>
      </c>
      <c r="M50" s="9">
        <f t="shared" si="7"/>
        <v>3.3862605929515759</v>
      </c>
      <c r="N50" s="9">
        <f t="shared" si="8"/>
        <v>2.6898023991156239</v>
      </c>
      <c r="O50" s="9">
        <f t="shared" si="8"/>
        <v>2.1365859914466507</v>
      </c>
      <c r="P50" s="9">
        <f t="shared" si="8"/>
        <v>1.6971505789224466</v>
      </c>
      <c r="Q50" s="9">
        <f t="shared" si="8"/>
        <v>1.3480946234167592</v>
      </c>
      <c r="R50" s="9">
        <f t="shared" si="8"/>
        <v>1.0708296224599299</v>
      </c>
      <c r="S50" s="9">
        <f t="shared" si="8"/>
        <v>0.85059020369906435</v>
      </c>
      <c r="T50" s="9">
        <f t="shared" si="8"/>
        <v>0.67564781497804516</v>
      </c>
    </row>
    <row r="51" spans="1:20" x14ac:dyDescent="0.25">
      <c r="A51" s="8">
        <f t="shared" si="4"/>
        <v>43</v>
      </c>
      <c r="B51" s="9">
        <f t="shared" si="9"/>
        <v>44.589055243894201</v>
      </c>
      <c r="C51" s="9">
        <f t="shared" si="7"/>
        <v>35.418345539905943</v>
      </c>
      <c r="D51" s="9">
        <f t="shared" si="7"/>
        <v>28.133791889568119</v>
      </c>
      <c r="E51" s="9">
        <f t="shared" si="7"/>
        <v>22.347465247740953</v>
      </c>
      <c r="F51" s="9">
        <f t="shared" si="7"/>
        <v>17.751222620800295</v>
      </c>
      <c r="G51" s="9">
        <f t="shared" si="7"/>
        <v>14.100297328578034</v>
      </c>
      <c r="H51" s="9">
        <f t="shared" si="7"/>
        <v>11.200264286096893</v>
      </c>
      <c r="I51" s="9">
        <f t="shared" si="7"/>
        <v>8.8966861588207564</v>
      </c>
      <c r="J51" s="9">
        <f t="shared" si="7"/>
        <v>7.0668890114320426</v>
      </c>
      <c r="K51" s="9">
        <f t="shared" si="7"/>
        <v>5.6134294734432366</v>
      </c>
      <c r="L51" s="9">
        <f t="shared" si="7"/>
        <v>4.4589055243894178</v>
      </c>
      <c r="M51" s="9">
        <f t="shared" si="7"/>
        <v>3.5418345539905944</v>
      </c>
      <c r="N51" s="9">
        <f t="shared" si="8"/>
        <v>2.8133791889568118</v>
      </c>
      <c r="O51" s="9">
        <f t="shared" si="8"/>
        <v>2.2347465247740952</v>
      </c>
      <c r="P51" s="9">
        <f t="shared" si="8"/>
        <v>1.7751222620800293</v>
      </c>
      <c r="Q51" s="9">
        <f t="shared" si="8"/>
        <v>1.4100297328578029</v>
      </c>
      <c r="R51" s="9">
        <f t="shared" si="8"/>
        <v>1.1200264286096893</v>
      </c>
      <c r="S51" s="9">
        <f t="shared" si="8"/>
        <v>0.88966861588207524</v>
      </c>
      <c r="T51" s="9">
        <f t="shared" si="8"/>
        <v>0.70668890114320415</v>
      </c>
    </row>
    <row r="52" spans="1:20" x14ac:dyDescent="0.25">
      <c r="A52" s="24">
        <f t="shared" si="4"/>
        <v>44</v>
      </c>
      <c r="B52" s="25">
        <f t="shared" si="9"/>
        <v>46.591601400286947</v>
      </c>
      <c r="C52" s="25">
        <f t="shared" si="7"/>
        <v>37.00902449326729</v>
      </c>
      <c r="D52" s="25">
        <f t="shared" si="7"/>
        <v>29.397313094604712</v>
      </c>
      <c r="E52" s="25">
        <f t="shared" si="7"/>
        <v>23.351115816074362</v>
      </c>
      <c r="F52" s="25">
        <f t="shared" si="7"/>
        <v>18.548450605024595</v>
      </c>
      <c r="G52" s="25">
        <f t="shared" si="7"/>
        <v>14.73355802595972</v>
      </c>
      <c r="H52" s="25">
        <f t="shared" si="7"/>
        <v>11.703281137968354</v>
      </c>
      <c r="I52" s="25">
        <f t="shared" si="7"/>
        <v>9.2962466468043825</v>
      </c>
      <c r="J52" s="25">
        <f t="shared" si="7"/>
        <v>7.3842711885176451</v>
      </c>
      <c r="K52" s="25">
        <f t="shared" si="7"/>
        <v>5.8655350979005947</v>
      </c>
      <c r="L52" s="25">
        <f t="shared" si="7"/>
        <v>4.6591601400286944</v>
      </c>
      <c r="M52" s="25">
        <f t="shared" si="7"/>
        <v>3.7009024493267288</v>
      </c>
      <c r="N52" s="25">
        <f t="shared" si="8"/>
        <v>2.9397313094604707</v>
      </c>
      <c r="O52" s="25">
        <f t="shared" si="8"/>
        <v>2.3351115816074359</v>
      </c>
      <c r="P52" s="25">
        <f t="shared" si="8"/>
        <v>1.8548450605024593</v>
      </c>
      <c r="Q52" s="25">
        <f t="shared" si="8"/>
        <v>1.4733558025959712</v>
      </c>
      <c r="R52" s="25">
        <f t="shared" si="8"/>
        <v>1.1703281137968358</v>
      </c>
      <c r="S52" s="25">
        <f t="shared" si="8"/>
        <v>0.92962466468043781</v>
      </c>
      <c r="T52" s="25">
        <f t="shared" si="8"/>
        <v>0.7384271188517646</v>
      </c>
    </row>
    <row r="53" spans="1:20" x14ac:dyDescent="0.25">
      <c r="A53" s="8">
        <f t="shared" si="4"/>
        <v>45</v>
      </c>
      <c r="B53" s="9">
        <f t="shared" si="9"/>
        <v>48.638133583417506</v>
      </c>
      <c r="C53" s="9">
        <f t="shared" si="7"/>
        <v>38.634642789599816</v>
      </c>
      <c r="D53" s="9">
        <f t="shared" si="7"/>
        <v>30.688587606266008</v>
      </c>
      <c r="E53" s="9">
        <f t="shared" si="7"/>
        <v>24.376811619466739</v>
      </c>
      <c r="F53" s="9">
        <f t="shared" si="7"/>
        <v>19.363189741897369</v>
      </c>
      <c r="G53" s="9">
        <f t="shared" si="7"/>
        <v>15.380728326312656</v>
      </c>
      <c r="H53" s="9">
        <f t="shared" si="7"/>
        <v>12.217346780213685</v>
      </c>
      <c r="I53" s="9">
        <f t="shared" si="7"/>
        <v>9.7045835009415189</v>
      </c>
      <c r="J53" s="9">
        <f t="shared" si="7"/>
        <v>7.7086246810372643</v>
      </c>
      <c r="K53" s="9">
        <f t="shared" si="7"/>
        <v>6.1231782350403581</v>
      </c>
      <c r="L53" s="9">
        <f t="shared" si="7"/>
        <v>4.8638133583417487</v>
      </c>
      <c r="M53" s="9">
        <f t="shared" si="7"/>
        <v>3.8634642789599809</v>
      </c>
      <c r="N53" s="9">
        <f t="shared" si="7"/>
        <v>3.0688587606266009</v>
      </c>
      <c r="O53" s="9">
        <f t="shared" si="7"/>
        <v>2.4376811619466738</v>
      </c>
      <c r="P53" s="9">
        <f t="shared" si="7"/>
        <v>1.9363189741897364</v>
      </c>
      <c r="Q53" s="9">
        <f t="shared" si="7"/>
        <v>1.5380728326312649</v>
      </c>
      <c r="R53" s="9">
        <f t="shared" si="8"/>
        <v>1.2217346780213683</v>
      </c>
      <c r="S53" s="9">
        <f t="shared" si="8"/>
        <v>0.97045835009415127</v>
      </c>
      <c r="T53" s="9">
        <f t="shared" si="8"/>
        <v>0.77086246810372638</v>
      </c>
    </row>
    <row r="54" spans="1:20" x14ac:dyDescent="0.25">
      <c r="A54" s="8">
        <f t="shared" si="4"/>
        <v>46</v>
      </c>
      <c r="B54" s="9">
        <f t="shared" si="9"/>
        <v>50.728651793285835</v>
      </c>
      <c r="C54" s="9">
        <f t="shared" si="7"/>
        <v>40.295200428903492</v>
      </c>
      <c r="D54" s="9">
        <f t="shared" si="7"/>
        <v>32.007615424552029</v>
      </c>
      <c r="E54" s="9">
        <f t="shared" si="7"/>
        <v>25.424552657918095</v>
      </c>
      <c r="F54" s="9">
        <f t="shared" si="7"/>
        <v>20.19544003141862</v>
      </c>
      <c r="G54" s="9">
        <f t="shared" si="7"/>
        <v>16.041808229636839</v>
      </c>
      <c r="H54" s="9">
        <f t="shared" si="7"/>
        <v>12.742461212832881</v>
      </c>
      <c r="I54" s="9">
        <f t="shared" si="7"/>
        <v>10.121696721232169</v>
      </c>
      <c r="J54" s="9">
        <f t="shared" si="7"/>
        <v>8.0399494889908958</v>
      </c>
      <c r="K54" s="9">
        <f t="shared" si="7"/>
        <v>6.3863588848625277</v>
      </c>
      <c r="L54" s="9">
        <f t="shared" si="7"/>
        <v>5.0728651793285815</v>
      </c>
      <c r="M54" s="9">
        <f t="shared" si="7"/>
        <v>4.0295200428903488</v>
      </c>
      <c r="N54" s="9">
        <f t="shared" si="7"/>
        <v>3.2007615424552016</v>
      </c>
      <c r="O54" s="9">
        <f t="shared" si="7"/>
        <v>2.5424552657918085</v>
      </c>
      <c r="P54" s="9">
        <f t="shared" si="7"/>
        <v>2.0195440031418612</v>
      </c>
      <c r="Q54" s="9">
        <f t="shared" si="7"/>
        <v>1.6041808229636829</v>
      </c>
      <c r="R54" s="9">
        <f t="shared" si="8"/>
        <v>1.2742461212832883</v>
      </c>
      <c r="S54" s="9">
        <f t="shared" si="8"/>
        <v>1.0121696721232163</v>
      </c>
      <c r="T54" s="9">
        <f t="shared" si="8"/>
        <v>0.80399494889908962</v>
      </c>
    </row>
    <row r="55" spans="1:20" x14ac:dyDescent="0.25">
      <c r="A55" s="8">
        <f t="shared" si="4"/>
        <v>47</v>
      </c>
      <c r="B55" s="9">
        <f t="shared" si="9"/>
        <v>52.863156029891968</v>
      </c>
      <c r="C55" s="9">
        <f t="shared" si="7"/>
        <v>41.990697411178346</v>
      </c>
      <c r="D55" s="9">
        <f t="shared" si="7"/>
        <v>33.354396549462756</v>
      </c>
      <c r="E55" s="9">
        <f t="shared" si="7"/>
        <v>26.494338931428413</v>
      </c>
      <c r="F55" s="9">
        <f t="shared" si="7"/>
        <v>21.045201473588339</v>
      </c>
      <c r="G55" s="9">
        <f t="shared" si="7"/>
        <v>16.716797735932271</v>
      </c>
      <c r="H55" s="9">
        <f t="shared" si="7"/>
        <v>13.278624435825947</v>
      </c>
      <c r="I55" s="9">
        <f t="shared" si="7"/>
        <v>10.547586307676331</v>
      </c>
      <c r="J55" s="9">
        <f t="shared" si="7"/>
        <v>8.3782456123785423</v>
      </c>
      <c r="K55" s="9">
        <f t="shared" si="7"/>
        <v>6.6550770473671053</v>
      </c>
      <c r="L55" s="9">
        <f t="shared" si="7"/>
        <v>5.2863156029891956</v>
      </c>
      <c r="M55" s="9">
        <f t="shared" si="7"/>
        <v>4.1990697411178344</v>
      </c>
      <c r="N55" s="9">
        <f t="shared" si="7"/>
        <v>3.3354396549462741</v>
      </c>
      <c r="O55" s="9">
        <f t="shared" si="7"/>
        <v>2.6494338931428407</v>
      </c>
      <c r="P55" s="9">
        <f t="shared" si="7"/>
        <v>2.1045201473588335</v>
      </c>
      <c r="Q55" s="9">
        <f t="shared" si="7"/>
        <v>1.6716797735932265</v>
      </c>
      <c r="R55" s="9">
        <f t="shared" si="8"/>
        <v>1.3278624435825948</v>
      </c>
      <c r="S55" s="9">
        <f t="shared" si="8"/>
        <v>1.0547586307676324</v>
      </c>
      <c r="T55" s="9">
        <f t="shared" si="8"/>
        <v>0.83782456123785409</v>
      </c>
    </row>
    <row r="56" spans="1:20" x14ac:dyDescent="0.25">
      <c r="A56" s="8">
        <f t="shared" si="4"/>
        <v>48</v>
      </c>
      <c r="B56" s="9">
        <f t="shared" si="9"/>
        <v>55.041646293235885</v>
      </c>
      <c r="C56" s="9">
        <f t="shared" si="9"/>
        <v>43.721133736424349</v>
      </c>
      <c r="D56" s="9">
        <f t="shared" si="9"/>
        <v>34.728930980998193</v>
      </c>
      <c r="E56" s="9">
        <f t="shared" ref="E56:T71" si="10">POWER(10,E$7/20)*POWER($A56+$N$3,2)*0.86*$E$3/($D$3*$I$3)/POWER(44+$N$3,1.5)</f>
        <v>27.586170439997709</v>
      </c>
      <c r="F56" s="9">
        <f t="shared" si="10"/>
        <v>21.912474068406532</v>
      </c>
      <c r="G56" s="9">
        <f t="shared" si="10"/>
        <v>17.405696845198953</v>
      </c>
      <c r="H56" s="9">
        <f t="shared" si="10"/>
        <v>13.825836449192881</v>
      </c>
      <c r="I56" s="9">
        <f t="shared" si="10"/>
        <v>10.982252260274009</v>
      </c>
      <c r="J56" s="9">
        <f t="shared" si="10"/>
        <v>8.7235130512002037</v>
      </c>
      <c r="K56" s="9">
        <f t="shared" si="10"/>
        <v>6.9293327225540891</v>
      </c>
      <c r="L56" s="9">
        <f t="shared" si="10"/>
        <v>5.5041646293235882</v>
      </c>
      <c r="M56" s="9">
        <f t="shared" si="10"/>
        <v>4.3721133736424349</v>
      </c>
      <c r="N56" s="9">
        <f t="shared" si="10"/>
        <v>3.4728930980998194</v>
      </c>
      <c r="O56" s="9">
        <f t="shared" si="10"/>
        <v>2.7586170439997697</v>
      </c>
      <c r="P56" s="9">
        <f t="shared" si="10"/>
        <v>2.1912474068406524</v>
      </c>
      <c r="Q56" s="9">
        <f t="shared" si="10"/>
        <v>1.7405696845198948</v>
      </c>
      <c r="R56" s="9">
        <f t="shared" si="10"/>
        <v>1.3825836449192879</v>
      </c>
      <c r="S56" s="9">
        <f t="shared" si="10"/>
        <v>1.0982252260274001</v>
      </c>
      <c r="T56" s="9">
        <f t="shared" si="10"/>
        <v>0.87235130512002013</v>
      </c>
    </row>
    <row r="57" spans="1:20" x14ac:dyDescent="0.25">
      <c r="A57" s="8">
        <f t="shared" si="4"/>
        <v>49</v>
      </c>
      <c r="B57" s="9">
        <f t="shared" si="9"/>
        <v>57.264122583317608</v>
      </c>
      <c r="C57" s="9">
        <f t="shared" si="9"/>
        <v>45.486509404641531</v>
      </c>
      <c r="D57" s="9">
        <f t="shared" si="9"/>
        <v>36.131218719158348</v>
      </c>
      <c r="E57" s="9">
        <f t="shared" si="10"/>
        <v>28.700047183625959</v>
      </c>
      <c r="F57" s="9">
        <f t="shared" si="10"/>
        <v>22.797257815873195</v>
      </c>
      <c r="G57" s="9">
        <f t="shared" si="10"/>
        <v>18.108505557436882</v>
      </c>
      <c r="H57" s="9">
        <f t="shared" si="10"/>
        <v>14.384097252933682</v>
      </c>
      <c r="I57" s="9">
        <f t="shared" si="10"/>
        <v>11.425694579025198</v>
      </c>
      <c r="J57" s="9">
        <f t="shared" si="10"/>
        <v>9.0757518054558783</v>
      </c>
      <c r="K57" s="9">
        <f t="shared" si="10"/>
        <v>7.2091259104234773</v>
      </c>
      <c r="L57" s="9">
        <f t="shared" si="10"/>
        <v>5.7264122583317603</v>
      </c>
      <c r="M57" s="9">
        <f t="shared" si="10"/>
        <v>4.548650940464154</v>
      </c>
      <c r="N57" s="9">
        <f t="shared" si="10"/>
        <v>3.6131218719158338</v>
      </c>
      <c r="O57" s="9">
        <f t="shared" si="10"/>
        <v>2.870004718362595</v>
      </c>
      <c r="P57" s="9">
        <f t="shared" si="10"/>
        <v>2.2797257815873193</v>
      </c>
      <c r="Q57" s="9">
        <f t="shared" si="10"/>
        <v>1.8108505557436878</v>
      </c>
      <c r="R57" s="9">
        <f t="shared" si="10"/>
        <v>1.4384097252933685</v>
      </c>
      <c r="S57" s="9">
        <f t="shared" si="10"/>
        <v>1.142569457902519</v>
      </c>
      <c r="T57" s="9">
        <f t="shared" si="10"/>
        <v>0.90757518054558795</v>
      </c>
    </row>
    <row r="58" spans="1:20" x14ac:dyDescent="0.25">
      <c r="A58" s="8">
        <f t="shared" si="4"/>
        <v>50</v>
      </c>
      <c r="B58" s="9">
        <f t="shared" si="9"/>
        <v>59.530584900137107</v>
      </c>
      <c r="C58" s="9">
        <f t="shared" si="9"/>
        <v>47.286824415829877</v>
      </c>
      <c r="D58" s="9">
        <f t="shared" si="9"/>
        <v>37.561259763943212</v>
      </c>
      <c r="E58" s="9">
        <f t="shared" si="10"/>
        <v>29.835969162313184</v>
      </c>
      <c r="F58" s="9">
        <f t="shared" si="10"/>
        <v>23.699552715988339</v>
      </c>
      <c r="G58" s="9">
        <f t="shared" si="10"/>
        <v>18.825223872646063</v>
      </c>
      <c r="H58" s="9">
        <f t="shared" si="10"/>
        <v>14.953406847048351</v>
      </c>
      <c r="I58" s="9">
        <f t="shared" si="10"/>
        <v>11.8779132639299</v>
      </c>
      <c r="J58" s="9">
        <f t="shared" si="10"/>
        <v>9.4349618751455662</v>
      </c>
      <c r="K58" s="9">
        <f t="shared" si="10"/>
        <v>7.4944566109752735</v>
      </c>
      <c r="L58" s="9">
        <f t="shared" si="10"/>
        <v>5.95305849001371</v>
      </c>
      <c r="M58" s="9">
        <f t="shared" si="10"/>
        <v>4.7286824415829889</v>
      </c>
      <c r="N58" s="9">
        <f t="shared" si="10"/>
        <v>3.75612597639432</v>
      </c>
      <c r="O58" s="9">
        <f t="shared" si="10"/>
        <v>2.9835969162313183</v>
      </c>
      <c r="P58" s="9">
        <f t="shared" si="10"/>
        <v>2.3699552715988323</v>
      </c>
      <c r="Q58" s="9">
        <f t="shared" si="10"/>
        <v>1.8825223872646053</v>
      </c>
      <c r="R58" s="9">
        <f t="shared" si="10"/>
        <v>1.4953406847048349</v>
      </c>
      <c r="S58" s="9">
        <f t="shared" si="10"/>
        <v>1.1877913263929891</v>
      </c>
      <c r="T58" s="9">
        <f t="shared" si="10"/>
        <v>0.94349618751455644</v>
      </c>
    </row>
    <row r="59" spans="1:20" x14ac:dyDescent="0.25">
      <c r="A59" s="8">
        <f t="shared" si="4"/>
        <v>51</v>
      </c>
      <c r="B59" s="9">
        <f t="shared" si="9"/>
        <v>61.841033243694419</v>
      </c>
      <c r="C59" s="9">
        <f t="shared" si="9"/>
        <v>49.122078769989393</v>
      </c>
      <c r="D59" s="9">
        <f t="shared" si="9"/>
        <v>39.019054115352787</v>
      </c>
      <c r="E59" s="9">
        <f t="shared" si="10"/>
        <v>30.993936376059384</v>
      </c>
      <c r="F59" s="9">
        <f t="shared" si="10"/>
        <v>24.619358768751944</v>
      </c>
      <c r="G59" s="9">
        <f t="shared" si="10"/>
        <v>19.555851790826491</v>
      </c>
      <c r="H59" s="9">
        <f t="shared" si="10"/>
        <v>15.533765231536886</v>
      </c>
      <c r="I59" s="9">
        <f t="shared" si="10"/>
        <v>12.338908314988114</v>
      </c>
      <c r="J59" s="9">
        <f t="shared" si="10"/>
        <v>9.801143260269269</v>
      </c>
      <c r="K59" s="9">
        <f t="shared" si="10"/>
        <v>7.785324824209475</v>
      </c>
      <c r="L59" s="9">
        <f t="shared" si="10"/>
        <v>6.1841033243694392</v>
      </c>
      <c r="M59" s="9">
        <f t="shared" si="10"/>
        <v>4.9122078769989388</v>
      </c>
      <c r="N59" s="9">
        <f t="shared" si="10"/>
        <v>3.9019054115352771</v>
      </c>
      <c r="O59" s="9">
        <f t="shared" si="10"/>
        <v>3.0993936376059379</v>
      </c>
      <c r="P59" s="9">
        <f t="shared" si="10"/>
        <v>2.4619358768751942</v>
      </c>
      <c r="Q59" s="9">
        <f t="shared" si="10"/>
        <v>1.9555851790826482</v>
      </c>
      <c r="R59" s="9">
        <f t="shared" si="10"/>
        <v>1.5533765231536887</v>
      </c>
      <c r="S59" s="9">
        <f t="shared" si="10"/>
        <v>1.2338908314988106</v>
      </c>
      <c r="T59" s="9">
        <f t="shared" si="10"/>
        <v>0.98011432602692672</v>
      </c>
    </row>
    <row r="60" spans="1:20" x14ac:dyDescent="0.25">
      <c r="A60" s="8">
        <f t="shared" si="4"/>
        <v>52</v>
      </c>
      <c r="B60" s="9">
        <f t="shared" si="9"/>
        <v>64.195467613989507</v>
      </c>
      <c r="C60" s="9">
        <f t="shared" si="9"/>
        <v>50.992272467120074</v>
      </c>
      <c r="D60" s="9">
        <f t="shared" si="9"/>
        <v>40.504601773387073</v>
      </c>
      <c r="E60" s="9">
        <f t="shared" si="10"/>
        <v>32.173948824864546</v>
      </c>
      <c r="F60" s="9">
        <f t="shared" si="10"/>
        <v>25.55667597416403</v>
      </c>
      <c r="G60" s="9">
        <f t="shared" si="10"/>
        <v>20.300389311978172</v>
      </c>
      <c r="H60" s="9">
        <f t="shared" si="10"/>
        <v>16.12517240639929</v>
      </c>
      <c r="I60" s="9">
        <f t="shared" si="10"/>
        <v>12.808679732199844</v>
      </c>
      <c r="J60" s="9">
        <f t="shared" si="10"/>
        <v>10.174295960826985</v>
      </c>
      <c r="K60" s="9">
        <f t="shared" si="10"/>
        <v>8.0817305501260854</v>
      </c>
      <c r="L60" s="9">
        <f t="shared" si="10"/>
        <v>6.4195467613989496</v>
      </c>
      <c r="M60" s="9">
        <f t="shared" si="10"/>
        <v>5.0992272467120063</v>
      </c>
      <c r="N60" s="9">
        <f t="shared" si="10"/>
        <v>4.0504601773387074</v>
      </c>
      <c r="O60" s="9">
        <f t="shared" si="10"/>
        <v>3.2173948824864547</v>
      </c>
      <c r="P60" s="9">
        <f t="shared" si="10"/>
        <v>2.5556675974164023</v>
      </c>
      <c r="Q60" s="9">
        <f t="shared" si="10"/>
        <v>2.0300389311978164</v>
      </c>
      <c r="R60" s="9">
        <f t="shared" si="10"/>
        <v>1.6125172406399293</v>
      </c>
      <c r="S60" s="9">
        <f t="shared" si="10"/>
        <v>1.2808679732199835</v>
      </c>
      <c r="T60" s="9">
        <f t="shared" si="10"/>
        <v>1.0174295960826985</v>
      </c>
    </row>
    <row r="61" spans="1:20" x14ac:dyDescent="0.25">
      <c r="A61" s="8">
        <f t="shared" si="4"/>
        <v>53</v>
      </c>
      <c r="B61" s="9">
        <f t="shared" si="9"/>
        <v>66.593888011022401</v>
      </c>
      <c r="C61" s="9">
        <f t="shared" si="9"/>
        <v>52.897405507221897</v>
      </c>
      <c r="D61" s="9">
        <f t="shared" si="9"/>
        <v>42.017902738046068</v>
      </c>
      <c r="E61" s="9">
        <f t="shared" si="10"/>
        <v>33.376006508728686</v>
      </c>
      <c r="F61" s="9">
        <f t="shared" si="10"/>
        <v>26.51150433222459</v>
      </c>
      <c r="G61" s="9">
        <f t="shared" si="10"/>
        <v>21.0588364361011</v>
      </c>
      <c r="H61" s="9">
        <f t="shared" si="10"/>
        <v>16.727628371635564</v>
      </c>
      <c r="I61" s="9">
        <f t="shared" si="10"/>
        <v>13.287227515565084</v>
      </c>
      <c r="J61" s="9">
        <f t="shared" si="10"/>
        <v>10.554419976818716</v>
      </c>
      <c r="K61" s="9">
        <f t="shared" si="10"/>
        <v>8.3836737887251012</v>
      </c>
      <c r="L61" s="9">
        <f t="shared" si="10"/>
        <v>6.6593888011022386</v>
      </c>
      <c r="M61" s="9">
        <f t="shared" si="10"/>
        <v>5.2897405507221915</v>
      </c>
      <c r="N61" s="9">
        <f t="shared" si="10"/>
        <v>4.2017902738046056</v>
      </c>
      <c r="O61" s="9">
        <f t="shared" si="10"/>
        <v>3.3376006508728677</v>
      </c>
      <c r="P61" s="9">
        <f t="shared" si="10"/>
        <v>2.6511504332224578</v>
      </c>
      <c r="Q61" s="9">
        <f t="shared" si="10"/>
        <v>2.1058836436101087</v>
      </c>
      <c r="R61" s="9">
        <f t="shared" si="10"/>
        <v>1.6727628371635568</v>
      </c>
      <c r="S61" s="9">
        <f t="shared" si="10"/>
        <v>1.3287227515565074</v>
      </c>
      <c r="T61" s="9">
        <f t="shared" si="10"/>
        <v>1.0554419976818714</v>
      </c>
    </row>
    <row r="62" spans="1:20" x14ac:dyDescent="0.25">
      <c r="A62" s="8">
        <f t="shared" si="4"/>
        <v>54</v>
      </c>
      <c r="B62" s="9">
        <f t="shared" si="9"/>
        <v>69.036294434793078</v>
      </c>
      <c r="C62" s="9">
        <f t="shared" si="9"/>
        <v>54.837477890294927</v>
      </c>
      <c r="D62" s="9">
        <f t="shared" si="9"/>
        <v>43.558957009329788</v>
      </c>
      <c r="E62" s="9">
        <f t="shared" si="10"/>
        <v>34.600109427651795</v>
      </c>
      <c r="F62" s="9">
        <f t="shared" si="10"/>
        <v>27.483843842933616</v>
      </c>
      <c r="G62" s="9">
        <f t="shared" si="10"/>
        <v>21.831193163195277</v>
      </c>
      <c r="H62" s="9">
        <f t="shared" si="10"/>
        <v>17.341133127245705</v>
      </c>
      <c r="I62" s="9">
        <f t="shared" si="10"/>
        <v>13.774551665083839</v>
      </c>
      <c r="J62" s="9">
        <f t="shared" si="10"/>
        <v>10.941515308244458</v>
      </c>
      <c r="K62" s="9">
        <f t="shared" si="10"/>
        <v>8.6911545400065204</v>
      </c>
      <c r="L62" s="9">
        <f t="shared" si="10"/>
        <v>6.9036294434793071</v>
      </c>
      <c r="M62" s="9">
        <f t="shared" si="10"/>
        <v>5.4837477890294917</v>
      </c>
      <c r="N62" s="9">
        <f t="shared" si="10"/>
        <v>4.3558957009329777</v>
      </c>
      <c r="O62" s="9">
        <f t="shared" si="10"/>
        <v>3.4600109427651788</v>
      </c>
      <c r="P62" s="9">
        <f t="shared" si="10"/>
        <v>2.7483843842933613</v>
      </c>
      <c r="Q62" s="9">
        <f t="shared" si="10"/>
        <v>2.1831193163195266</v>
      </c>
      <c r="R62" s="9">
        <f t="shared" si="10"/>
        <v>1.7341133127245709</v>
      </c>
      <c r="S62" s="9">
        <f t="shared" si="10"/>
        <v>1.3774551665083832</v>
      </c>
      <c r="T62" s="9">
        <f t="shared" si="10"/>
        <v>1.0941515308244458</v>
      </c>
    </row>
    <row r="63" spans="1:20" x14ac:dyDescent="0.25">
      <c r="A63" s="8">
        <f t="shared" si="4"/>
        <v>55</v>
      </c>
      <c r="B63" s="9">
        <f t="shared" si="9"/>
        <v>71.522686885301553</v>
      </c>
      <c r="C63" s="9">
        <f t="shared" si="9"/>
        <v>56.812489616339093</v>
      </c>
      <c r="D63" s="9">
        <f t="shared" si="9"/>
        <v>45.127764587238211</v>
      </c>
      <c r="E63" s="9">
        <f t="shared" si="10"/>
        <v>35.846257581633864</v>
      </c>
      <c r="F63" s="9">
        <f t="shared" si="10"/>
        <v>28.473694506291121</v>
      </c>
      <c r="G63" s="9">
        <f t="shared" si="10"/>
        <v>22.6174594932607</v>
      </c>
      <c r="H63" s="9">
        <f t="shared" si="10"/>
        <v>17.965686673229715</v>
      </c>
      <c r="I63" s="9">
        <f t="shared" si="10"/>
        <v>14.270652180756109</v>
      </c>
      <c r="J63" s="9">
        <f t="shared" si="10"/>
        <v>11.335581955104216</v>
      </c>
      <c r="K63" s="9">
        <f t="shared" si="10"/>
        <v>9.0041728039703521</v>
      </c>
      <c r="L63" s="9">
        <f t="shared" si="10"/>
        <v>7.1522686885301523</v>
      </c>
      <c r="M63" s="9">
        <f t="shared" si="10"/>
        <v>5.6812489616339104</v>
      </c>
      <c r="N63" s="9">
        <f t="shared" si="10"/>
        <v>4.5127764587238204</v>
      </c>
      <c r="O63" s="9">
        <f t="shared" si="10"/>
        <v>3.5846257581633858</v>
      </c>
      <c r="P63" s="9">
        <f t="shared" si="10"/>
        <v>2.8473694506291118</v>
      </c>
      <c r="Q63" s="9">
        <f t="shared" si="10"/>
        <v>2.2617459493260692</v>
      </c>
      <c r="R63" s="9">
        <f t="shared" si="10"/>
        <v>1.796568667322971</v>
      </c>
      <c r="S63" s="9">
        <f t="shared" si="10"/>
        <v>1.42706521807561</v>
      </c>
      <c r="T63" s="9">
        <f t="shared" si="10"/>
        <v>1.1335581955104213</v>
      </c>
    </row>
    <row r="64" spans="1:20" x14ac:dyDescent="0.25">
      <c r="A64" s="8">
        <f t="shared" si="4"/>
        <v>56</v>
      </c>
      <c r="B64" s="9">
        <f t="shared" si="9"/>
        <v>74.053065362547812</v>
      </c>
      <c r="C64" s="9">
        <f t="shared" si="9"/>
        <v>58.822440685354429</v>
      </c>
      <c r="D64" s="9">
        <f t="shared" si="9"/>
        <v>46.724325471771351</v>
      </c>
      <c r="E64" s="9">
        <f t="shared" si="10"/>
        <v>37.114450970674916</v>
      </c>
      <c r="F64" s="9">
        <f t="shared" si="10"/>
        <v>29.481056322297103</v>
      </c>
      <c r="G64" s="9">
        <f t="shared" si="10"/>
        <v>23.417635426297377</v>
      </c>
      <c r="H64" s="9">
        <f t="shared" si="10"/>
        <v>18.601289009587592</v>
      </c>
      <c r="I64" s="9">
        <f t="shared" si="10"/>
        <v>14.775529062581889</v>
      </c>
      <c r="J64" s="9">
        <f t="shared" si="10"/>
        <v>11.736619917397991</v>
      </c>
      <c r="K64" s="9">
        <f t="shared" si="10"/>
        <v>9.3227285806165856</v>
      </c>
      <c r="L64" s="9">
        <f t="shared" si="10"/>
        <v>7.4053065362547796</v>
      </c>
      <c r="M64" s="9">
        <f t="shared" si="10"/>
        <v>5.882244068535444</v>
      </c>
      <c r="N64" s="9">
        <f t="shared" si="10"/>
        <v>4.6724325471771344</v>
      </c>
      <c r="O64" s="9">
        <f t="shared" si="10"/>
        <v>3.7114450970674908</v>
      </c>
      <c r="P64" s="9">
        <f t="shared" si="10"/>
        <v>2.9481056322297094</v>
      </c>
      <c r="Q64" s="9">
        <f t="shared" si="10"/>
        <v>2.3417635426297365</v>
      </c>
      <c r="R64" s="9">
        <f t="shared" si="10"/>
        <v>1.8601289009587587</v>
      </c>
      <c r="S64" s="9">
        <f t="shared" si="10"/>
        <v>1.4775529062581878</v>
      </c>
      <c r="T64" s="9">
        <f t="shared" si="10"/>
        <v>1.173661991739799</v>
      </c>
    </row>
    <row r="65" spans="1:20" x14ac:dyDescent="0.25">
      <c r="A65" s="8">
        <f t="shared" si="4"/>
        <v>57</v>
      </c>
      <c r="B65" s="9">
        <f t="shared" si="9"/>
        <v>76.627429866531855</v>
      </c>
      <c r="C65" s="9">
        <f t="shared" si="9"/>
        <v>60.86733109734093</v>
      </c>
      <c r="D65" s="9">
        <f t="shared" si="9"/>
        <v>48.348639662929202</v>
      </c>
      <c r="E65" s="9">
        <f t="shared" si="10"/>
        <v>38.404689594774922</v>
      </c>
      <c r="F65" s="9">
        <f t="shared" si="10"/>
        <v>30.505929290951546</v>
      </c>
      <c r="G65" s="9">
        <f t="shared" si="10"/>
        <v>24.231720962305296</v>
      </c>
      <c r="H65" s="9">
        <f t="shared" si="10"/>
        <v>19.247940136319336</v>
      </c>
      <c r="I65" s="9">
        <f t="shared" si="10"/>
        <v>15.289182310561179</v>
      </c>
      <c r="J65" s="9">
        <f t="shared" si="10"/>
        <v>12.144629195125773</v>
      </c>
      <c r="K65" s="9">
        <f t="shared" si="10"/>
        <v>9.6468218699452279</v>
      </c>
      <c r="L65" s="9">
        <f t="shared" si="10"/>
        <v>7.6627429866531838</v>
      </c>
      <c r="M65" s="9">
        <f t="shared" si="10"/>
        <v>6.0867331097340927</v>
      </c>
      <c r="N65" s="9">
        <f t="shared" si="10"/>
        <v>4.8348639662929198</v>
      </c>
      <c r="O65" s="9">
        <f t="shared" si="10"/>
        <v>3.8404689594774921</v>
      </c>
      <c r="P65" s="9">
        <f t="shared" si="10"/>
        <v>3.0505929290951546</v>
      </c>
      <c r="Q65" s="9">
        <f t="shared" si="10"/>
        <v>2.4231720962305285</v>
      </c>
      <c r="R65" s="9">
        <f t="shared" si="10"/>
        <v>1.9247940136319333</v>
      </c>
      <c r="S65" s="9">
        <f t="shared" si="10"/>
        <v>1.5289182310561173</v>
      </c>
      <c r="T65" s="9">
        <f t="shared" si="10"/>
        <v>1.2144629195125773</v>
      </c>
    </row>
    <row r="66" spans="1:20" x14ac:dyDescent="0.25">
      <c r="A66" s="8">
        <f t="shared" si="4"/>
        <v>58</v>
      </c>
      <c r="B66" s="9">
        <f t="shared" si="9"/>
        <v>79.245780397253711</v>
      </c>
      <c r="C66" s="9">
        <f t="shared" si="9"/>
        <v>62.947160852298609</v>
      </c>
      <c r="D66" s="9">
        <f t="shared" si="9"/>
        <v>50.000707160711762</v>
      </c>
      <c r="E66" s="9">
        <f t="shared" si="10"/>
        <v>39.716973453933917</v>
      </c>
      <c r="F66" s="9">
        <f t="shared" si="10"/>
        <v>31.548313412254469</v>
      </c>
      <c r="G66" s="9">
        <f t="shared" si="10"/>
        <v>25.059716101284465</v>
      </c>
      <c r="H66" s="9">
        <f t="shared" si="10"/>
        <v>19.905640053424946</v>
      </c>
      <c r="I66" s="9">
        <f t="shared" si="10"/>
        <v>15.81161192469399</v>
      </c>
      <c r="J66" s="9">
        <f t="shared" si="10"/>
        <v>12.559609788287577</v>
      </c>
      <c r="K66" s="9">
        <f t="shared" si="10"/>
        <v>9.9764526719562756</v>
      </c>
      <c r="L66" s="9">
        <f t="shared" si="10"/>
        <v>7.92457803972537</v>
      </c>
      <c r="M66" s="9">
        <f t="shared" si="10"/>
        <v>6.2947160852298607</v>
      </c>
      <c r="N66" s="9">
        <f t="shared" si="10"/>
        <v>5.0000707160711757</v>
      </c>
      <c r="O66" s="9">
        <f t="shared" si="10"/>
        <v>3.9716973453933901</v>
      </c>
      <c r="P66" s="9">
        <f t="shared" si="10"/>
        <v>3.1548313412254463</v>
      </c>
      <c r="Q66" s="9">
        <f t="shared" si="10"/>
        <v>2.5059716101284457</v>
      </c>
      <c r="R66" s="9">
        <f t="shared" si="10"/>
        <v>1.9905640053424947</v>
      </c>
      <c r="S66" s="9">
        <f t="shared" si="10"/>
        <v>1.581161192469398</v>
      </c>
      <c r="T66" s="9">
        <f t="shared" si="10"/>
        <v>1.2559609788287573</v>
      </c>
    </row>
    <row r="67" spans="1:20" x14ac:dyDescent="0.25">
      <c r="A67" s="8">
        <f t="shared" si="4"/>
        <v>59</v>
      </c>
      <c r="B67" s="9">
        <f t="shared" si="9"/>
        <v>81.90811695471335</v>
      </c>
      <c r="C67" s="9">
        <f t="shared" si="9"/>
        <v>65.061929950227452</v>
      </c>
      <c r="D67" s="9">
        <f t="shared" si="9"/>
        <v>51.68052796511904</v>
      </c>
      <c r="E67" s="9">
        <f t="shared" si="10"/>
        <v>41.051302548151867</v>
      </c>
      <c r="F67" s="9">
        <f t="shared" si="10"/>
        <v>32.608208686205863</v>
      </c>
      <c r="G67" s="9">
        <f t="shared" si="10"/>
        <v>25.901620843234895</v>
      </c>
      <c r="H67" s="9">
        <f t="shared" si="10"/>
        <v>20.574388760904426</v>
      </c>
      <c r="I67" s="9">
        <f t="shared" si="10"/>
        <v>16.342817904980311</v>
      </c>
      <c r="J67" s="9">
        <f t="shared" si="10"/>
        <v>12.981561696883389</v>
      </c>
      <c r="K67" s="9">
        <f t="shared" si="10"/>
        <v>10.31162098664973</v>
      </c>
      <c r="L67" s="9">
        <f t="shared" si="10"/>
        <v>8.1908116954713339</v>
      </c>
      <c r="M67" s="9">
        <f t="shared" si="10"/>
        <v>6.5061929950227446</v>
      </c>
      <c r="N67" s="9">
        <f t="shared" si="10"/>
        <v>5.168052796511903</v>
      </c>
      <c r="O67" s="9">
        <f t="shared" si="10"/>
        <v>4.1051302548151858</v>
      </c>
      <c r="P67" s="9">
        <f t="shared" si="10"/>
        <v>3.260820868620586</v>
      </c>
      <c r="Q67" s="9">
        <f t="shared" si="10"/>
        <v>2.5901620843234876</v>
      </c>
      <c r="R67" s="9">
        <f t="shared" si="10"/>
        <v>2.0574388760904427</v>
      </c>
      <c r="S67" s="9">
        <f t="shared" si="10"/>
        <v>1.6342817904980296</v>
      </c>
      <c r="T67" s="9">
        <f t="shared" si="10"/>
        <v>1.2981561696883388</v>
      </c>
    </row>
    <row r="68" spans="1:20" x14ac:dyDescent="0.25">
      <c r="A68" s="8">
        <f t="shared" si="4"/>
        <v>60</v>
      </c>
      <c r="B68" s="9">
        <f t="shared" si="9"/>
        <v>84.614439538910787</v>
      </c>
      <c r="C68" s="9">
        <f t="shared" si="9"/>
        <v>67.211638391127451</v>
      </c>
      <c r="D68" s="9">
        <f t="shared" si="9"/>
        <v>53.388102076151021</v>
      </c>
      <c r="E68" s="9">
        <f t="shared" si="10"/>
        <v>42.407676877428791</v>
      </c>
      <c r="F68" s="9">
        <f t="shared" si="10"/>
        <v>33.685615112805742</v>
      </c>
      <c r="G68" s="9">
        <f t="shared" si="10"/>
        <v>26.757435188156556</v>
      </c>
      <c r="H68" s="9">
        <f t="shared" si="10"/>
        <v>21.254186258757777</v>
      </c>
      <c r="I68" s="9">
        <f t="shared" si="10"/>
        <v>16.882800251420139</v>
      </c>
      <c r="J68" s="9">
        <f t="shared" si="10"/>
        <v>13.410484920913218</v>
      </c>
      <c r="K68" s="9">
        <f t="shared" si="10"/>
        <v>10.652326814025589</v>
      </c>
      <c r="L68" s="9">
        <f t="shared" si="10"/>
        <v>8.4614439538910773</v>
      </c>
      <c r="M68" s="9">
        <f t="shared" si="10"/>
        <v>6.7211638391127462</v>
      </c>
      <c r="N68" s="9">
        <f t="shared" si="10"/>
        <v>5.3388102076151016</v>
      </c>
      <c r="O68" s="9">
        <f t="shared" si="10"/>
        <v>4.2407676877428786</v>
      </c>
      <c r="P68" s="9">
        <f t="shared" si="10"/>
        <v>3.3685615112805731</v>
      </c>
      <c r="Q68" s="9">
        <f t="shared" si="10"/>
        <v>2.6757435188156551</v>
      </c>
      <c r="R68" s="9">
        <f t="shared" si="10"/>
        <v>2.1254186258757777</v>
      </c>
      <c r="S68" s="9">
        <f t="shared" si="10"/>
        <v>1.6882800251420129</v>
      </c>
      <c r="T68" s="9">
        <f t="shared" si="10"/>
        <v>1.3410484920913215</v>
      </c>
    </row>
    <row r="69" spans="1:20" x14ac:dyDescent="0.25">
      <c r="A69" s="8">
        <f t="shared" si="4"/>
        <v>61</v>
      </c>
      <c r="B69" s="9">
        <f t="shared" si="9"/>
        <v>87.364748149846008</v>
      </c>
      <c r="C69" s="9">
        <f t="shared" si="9"/>
        <v>69.396286174998622</v>
      </c>
      <c r="D69" s="9">
        <f t="shared" si="9"/>
        <v>55.123429493807727</v>
      </c>
      <c r="E69" s="9">
        <f t="shared" si="10"/>
        <v>43.786096441764684</v>
      </c>
      <c r="F69" s="9">
        <f t="shared" si="10"/>
        <v>34.780532692054081</v>
      </c>
      <c r="G69" s="9">
        <f t="shared" si="10"/>
        <v>27.627159136049478</v>
      </c>
      <c r="H69" s="9">
        <f t="shared" si="10"/>
        <v>21.945032546984987</v>
      </c>
      <c r="I69" s="9">
        <f t="shared" si="10"/>
        <v>17.431558964013487</v>
      </c>
      <c r="J69" s="9">
        <f t="shared" si="10"/>
        <v>13.84637946037706</v>
      </c>
      <c r="K69" s="9">
        <f t="shared" si="10"/>
        <v>10.998570154083858</v>
      </c>
      <c r="L69" s="9">
        <f t="shared" si="10"/>
        <v>8.7364748149846001</v>
      </c>
      <c r="M69" s="9">
        <f t="shared" si="10"/>
        <v>6.9396286174998618</v>
      </c>
      <c r="N69" s="9">
        <f t="shared" si="10"/>
        <v>5.5123429493807716</v>
      </c>
      <c r="O69" s="9">
        <f t="shared" si="10"/>
        <v>4.3786096441764686</v>
      </c>
      <c r="P69" s="9">
        <f t="shared" si="10"/>
        <v>3.4780532692054074</v>
      </c>
      <c r="Q69" s="9">
        <f t="shared" si="10"/>
        <v>2.7627159136049473</v>
      </c>
      <c r="R69" s="9">
        <f t="shared" si="10"/>
        <v>2.1945032546984988</v>
      </c>
      <c r="S69" s="9">
        <f t="shared" si="10"/>
        <v>1.743155896401348</v>
      </c>
      <c r="T69" s="9">
        <f t="shared" si="10"/>
        <v>1.3846379460377061</v>
      </c>
    </row>
    <row r="70" spans="1:20" x14ac:dyDescent="0.25">
      <c r="A70" s="8">
        <f t="shared" si="4"/>
        <v>62</v>
      </c>
      <c r="B70" s="9">
        <f t="shared" si="9"/>
        <v>90.159042787519041</v>
      </c>
      <c r="C70" s="9">
        <f t="shared" si="9"/>
        <v>71.615873301840978</v>
      </c>
      <c r="D70" s="9">
        <f t="shared" si="9"/>
        <v>56.886510218089143</v>
      </c>
      <c r="E70" s="9">
        <f t="shared" si="10"/>
        <v>45.186561241159545</v>
      </c>
      <c r="F70" s="9">
        <f t="shared" si="10"/>
        <v>35.892961423950894</v>
      </c>
      <c r="G70" s="9">
        <f t="shared" si="10"/>
        <v>28.510792686913657</v>
      </c>
      <c r="H70" s="9">
        <f t="shared" si="10"/>
        <v>22.646927625586073</v>
      </c>
      <c r="I70" s="9">
        <f t="shared" si="10"/>
        <v>17.98909404276035</v>
      </c>
      <c r="J70" s="9">
        <f t="shared" si="10"/>
        <v>14.289245315274918</v>
      </c>
      <c r="K70" s="9">
        <f t="shared" si="10"/>
        <v>11.350351006824534</v>
      </c>
      <c r="L70" s="9">
        <f t="shared" si="10"/>
        <v>9.0159042787519024</v>
      </c>
      <c r="M70" s="9">
        <f t="shared" si="10"/>
        <v>7.1615873301840969</v>
      </c>
      <c r="N70" s="9">
        <f t="shared" si="10"/>
        <v>5.6886510218089139</v>
      </c>
      <c r="O70" s="9">
        <f t="shared" si="10"/>
        <v>4.518656124115954</v>
      </c>
      <c r="P70" s="9">
        <f t="shared" si="10"/>
        <v>3.5892961423950895</v>
      </c>
      <c r="Q70" s="9">
        <f t="shared" si="10"/>
        <v>2.8510792686913642</v>
      </c>
      <c r="R70" s="9">
        <f t="shared" si="10"/>
        <v>2.2646927625586075</v>
      </c>
      <c r="S70" s="9">
        <f t="shared" si="10"/>
        <v>1.7989094042760336</v>
      </c>
      <c r="T70" s="9">
        <f t="shared" si="10"/>
        <v>1.4289245315274914</v>
      </c>
    </row>
    <row r="71" spans="1:20" x14ac:dyDescent="0.25">
      <c r="A71" s="8">
        <f t="shared" si="4"/>
        <v>63</v>
      </c>
      <c r="B71" s="9">
        <f t="shared" si="9"/>
        <v>92.997323451929844</v>
      </c>
      <c r="C71" s="9">
        <f t="shared" si="9"/>
        <v>73.870399771654462</v>
      </c>
      <c r="D71" s="9">
        <f t="shared" si="9"/>
        <v>58.677344248995276</v>
      </c>
      <c r="E71" s="9">
        <f t="shared" si="10"/>
        <v>46.609071275613381</v>
      </c>
      <c r="F71" s="9">
        <f t="shared" ref="F71:H98" si="11">POWER(10,F$7/20)*POWER($A71+$N$3,2)*0.86*$E$3/($D$3*$I$3)/POWER(44+$N$3,1.5)</f>
        <v>37.022901308496181</v>
      </c>
      <c r="G71" s="9">
        <f t="shared" si="10"/>
        <v>29.408335840749068</v>
      </c>
      <c r="H71" s="9">
        <f t="shared" si="10"/>
        <v>23.359871494561027</v>
      </c>
      <c r="I71" s="9">
        <f t="shared" si="10"/>
        <v>18.555405487660725</v>
      </c>
      <c r="J71" s="9">
        <f t="shared" si="10"/>
        <v>14.739082485606787</v>
      </c>
      <c r="K71" s="9">
        <f t="shared" si="10"/>
        <v>11.707669372247613</v>
      </c>
      <c r="L71" s="9">
        <f t="shared" si="10"/>
        <v>9.2997323451929841</v>
      </c>
      <c r="M71" s="9">
        <f t="shared" si="10"/>
        <v>7.3870399771654469</v>
      </c>
      <c r="N71" s="9">
        <f t="shared" si="10"/>
        <v>5.8677344248995258</v>
      </c>
      <c r="O71" s="9">
        <f t="shared" si="10"/>
        <v>4.6609071275613365</v>
      </c>
      <c r="P71" s="9">
        <f t="shared" si="10"/>
        <v>3.7022901308496179</v>
      </c>
      <c r="Q71" s="9">
        <f t="shared" si="10"/>
        <v>2.9408335840749054</v>
      </c>
      <c r="R71" s="9">
        <f t="shared" si="10"/>
        <v>2.3359871494561029</v>
      </c>
      <c r="S71" s="9">
        <f t="shared" si="10"/>
        <v>1.855540548766071</v>
      </c>
      <c r="T71" s="9">
        <f t="shared" si="10"/>
        <v>1.4739082485606787</v>
      </c>
    </row>
    <row r="72" spans="1:20" x14ac:dyDescent="0.25">
      <c r="A72" s="8">
        <f t="shared" si="4"/>
        <v>64</v>
      </c>
      <c r="B72" s="9">
        <f t="shared" si="9"/>
        <v>95.879590143078474</v>
      </c>
      <c r="C72" s="9">
        <f t="shared" si="9"/>
        <v>76.159865584439132</v>
      </c>
      <c r="D72" s="9">
        <f t="shared" si="9"/>
        <v>60.495931586526112</v>
      </c>
      <c r="E72" s="9">
        <f t="shared" si="9"/>
        <v>48.053626545126171</v>
      </c>
      <c r="F72" s="9">
        <f t="shared" si="11"/>
        <v>38.170352345689956</v>
      </c>
      <c r="G72" s="9">
        <f t="shared" ref="G72:T87" si="12">POWER(10,G$7/20)*POWER($A72+$N$3,2)*0.86*$E$3/($D$3*$I$3)/POWER(44+$N$3,1.5)</f>
        <v>30.319788597555736</v>
      </c>
      <c r="H72" s="9">
        <f t="shared" si="12"/>
        <v>24.083864153909847</v>
      </c>
      <c r="I72" s="9">
        <f t="shared" si="12"/>
        <v>19.130493298714608</v>
      </c>
      <c r="J72" s="9">
        <f t="shared" si="12"/>
        <v>15.195890971372673</v>
      </c>
      <c r="K72" s="9">
        <f t="shared" si="12"/>
        <v>12.070525250353102</v>
      </c>
      <c r="L72" s="9">
        <f t="shared" si="12"/>
        <v>9.5879590143078417</v>
      </c>
      <c r="M72" s="9">
        <f t="shared" si="12"/>
        <v>7.6159865584439119</v>
      </c>
      <c r="N72" s="9">
        <f t="shared" si="12"/>
        <v>6.049593158652609</v>
      </c>
      <c r="O72" s="9">
        <f t="shared" si="12"/>
        <v>4.8053626545126162</v>
      </c>
      <c r="P72" s="9">
        <f t="shared" si="12"/>
        <v>3.8170352345689942</v>
      </c>
      <c r="Q72" s="9">
        <f t="shared" si="12"/>
        <v>3.0319788597555721</v>
      </c>
      <c r="R72" s="9">
        <f t="shared" si="12"/>
        <v>2.4083864153909844</v>
      </c>
      <c r="S72" s="9">
        <f t="shared" si="12"/>
        <v>1.9130493298714597</v>
      </c>
      <c r="T72" s="9">
        <f t="shared" si="12"/>
        <v>1.519589097137267</v>
      </c>
    </row>
    <row r="73" spans="1:20" x14ac:dyDescent="0.25">
      <c r="A73" s="8">
        <f t="shared" si="4"/>
        <v>65</v>
      </c>
      <c r="B73" s="9">
        <f t="shared" si="9"/>
        <v>98.805842860964859</v>
      </c>
      <c r="C73" s="9">
        <f t="shared" si="9"/>
        <v>78.484270740194972</v>
      </c>
      <c r="D73" s="9">
        <f t="shared" si="9"/>
        <v>62.342272230681651</v>
      </c>
      <c r="E73" s="9">
        <f t="shared" si="9"/>
        <v>49.520227049697944</v>
      </c>
      <c r="F73" s="9">
        <f t="shared" si="11"/>
        <v>39.335314535532184</v>
      </c>
      <c r="G73" s="9">
        <f t="shared" si="12"/>
        <v>31.245150957333653</v>
      </c>
      <c r="H73" s="9">
        <f t="shared" si="12"/>
        <v>24.81890560363253</v>
      </c>
      <c r="I73" s="9">
        <f t="shared" si="12"/>
        <v>19.714357475922011</v>
      </c>
      <c r="J73" s="9">
        <f t="shared" si="12"/>
        <v>15.65967077257257</v>
      </c>
      <c r="K73" s="9">
        <f t="shared" si="12"/>
        <v>12.438918641140997</v>
      </c>
      <c r="L73" s="9">
        <f t="shared" si="12"/>
        <v>9.8805842860964859</v>
      </c>
      <c r="M73" s="9">
        <f t="shared" si="12"/>
        <v>7.8484270740194972</v>
      </c>
      <c r="N73" s="9">
        <f t="shared" si="12"/>
        <v>6.2342272230681646</v>
      </c>
      <c r="O73" s="9">
        <f t="shared" si="12"/>
        <v>4.952022704969794</v>
      </c>
      <c r="P73" s="9">
        <f t="shared" si="12"/>
        <v>3.9335314535532171</v>
      </c>
      <c r="Q73" s="9">
        <f t="shared" si="12"/>
        <v>3.1245150957333641</v>
      </c>
      <c r="R73" s="9">
        <f t="shared" si="12"/>
        <v>2.4818905603632531</v>
      </c>
      <c r="S73" s="9">
        <f t="shared" si="12"/>
        <v>1.9714357475921995</v>
      </c>
      <c r="T73" s="9">
        <f t="shared" si="12"/>
        <v>1.5659670772572569</v>
      </c>
    </row>
    <row r="74" spans="1:20" x14ac:dyDescent="0.25">
      <c r="A74" s="8">
        <f t="shared" ref="A74:A98" si="13">A73+1</f>
        <v>66</v>
      </c>
      <c r="B74" s="9">
        <f t="shared" si="9"/>
        <v>101.77608160558904</v>
      </c>
      <c r="C74" s="9">
        <f t="shared" si="9"/>
        <v>80.84361523892197</v>
      </c>
      <c r="D74" s="9">
        <f t="shared" si="9"/>
        <v>64.216366181461922</v>
      </c>
      <c r="E74" s="9">
        <f t="shared" si="9"/>
        <v>51.008872789328692</v>
      </c>
      <c r="F74" s="9">
        <f t="shared" si="11"/>
        <v>40.517787878022894</v>
      </c>
      <c r="G74" s="9">
        <f t="shared" si="12"/>
        <v>32.184422920082817</v>
      </c>
      <c r="H74" s="9">
        <f t="shared" si="12"/>
        <v>25.564995843729086</v>
      </c>
      <c r="I74" s="9">
        <f t="shared" si="12"/>
        <v>20.306998019282918</v>
      </c>
      <c r="J74" s="9">
        <f t="shared" si="12"/>
        <v>16.130421889206485</v>
      </c>
      <c r="K74" s="9">
        <f t="shared" si="12"/>
        <v>12.812849544611293</v>
      </c>
      <c r="L74" s="9">
        <f t="shared" si="12"/>
        <v>10.177608160558904</v>
      </c>
      <c r="M74" s="9">
        <f t="shared" si="12"/>
        <v>8.0843615238921984</v>
      </c>
      <c r="N74" s="9">
        <f t="shared" si="12"/>
        <v>6.4216366181461906</v>
      </c>
      <c r="O74" s="9">
        <f t="shared" si="12"/>
        <v>5.1008872789328681</v>
      </c>
      <c r="P74" s="9">
        <f t="shared" si="12"/>
        <v>4.051778787802288</v>
      </c>
      <c r="Q74" s="9">
        <f t="shared" si="12"/>
        <v>3.2184422920082798</v>
      </c>
      <c r="R74" s="9">
        <f t="shared" si="12"/>
        <v>2.5564995843729088</v>
      </c>
      <c r="S74" s="9">
        <f t="shared" si="12"/>
        <v>2.0306998019282907</v>
      </c>
      <c r="T74" s="9">
        <f t="shared" si="12"/>
        <v>1.6130421889206479</v>
      </c>
    </row>
    <row r="75" spans="1:20" x14ac:dyDescent="0.25">
      <c r="A75" s="8">
        <f t="shared" si="13"/>
        <v>67</v>
      </c>
      <c r="B75" s="9">
        <f t="shared" si="9"/>
        <v>104.79030637695102</v>
      </c>
      <c r="C75" s="9">
        <f t="shared" si="9"/>
        <v>83.237899080620124</v>
      </c>
      <c r="D75" s="9">
        <f t="shared" si="9"/>
        <v>66.118213438866889</v>
      </c>
      <c r="E75" s="9">
        <f t="shared" si="9"/>
        <v>52.5195637640184</v>
      </c>
      <c r="F75" s="9">
        <f t="shared" si="11"/>
        <v>41.717772373162077</v>
      </c>
      <c r="G75" s="9">
        <f t="shared" si="12"/>
        <v>33.137604485803237</v>
      </c>
      <c r="H75" s="9">
        <f t="shared" si="12"/>
        <v>26.322134874199509</v>
      </c>
      <c r="I75" s="9">
        <f t="shared" si="12"/>
        <v>20.908414928797345</v>
      </c>
      <c r="J75" s="9">
        <f t="shared" si="12"/>
        <v>16.608144321274406</v>
      </c>
      <c r="K75" s="9">
        <f t="shared" si="12"/>
        <v>13.192317960763999</v>
      </c>
      <c r="L75" s="9">
        <f t="shared" si="12"/>
        <v>10.479030637695102</v>
      </c>
      <c r="M75" s="9">
        <f t="shared" si="12"/>
        <v>8.3237899080620128</v>
      </c>
      <c r="N75" s="9">
        <f t="shared" si="12"/>
        <v>6.611821343886688</v>
      </c>
      <c r="O75" s="9">
        <f t="shared" si="12"/>
        <v>5.2519563764018393</v>
      </c>
      <c r="P75" s="9">
        <f t="shared" si="12"/>
        <v>4.1717772373162063</v>
      </c>
      <c r="Q75" s="9">
        <f t="shared" si="12"/>
        <v>3.3137604485803216</v>
      </c>
      <c r="R75" s="9">
        <f t="shared" si="12"/>
        <v>2.6322134874199512</v>
      </c>
      <c r="S75" s="9">
        <f t="shared" si="12"/>
        <v>2.0908414928797328</v>
      </c>
      <c r="T75" s="9">
        <f t="shared" si="12"/>
        <v>1.6608144321274407</v>
      </c>
    </row>
    <row r="76" spans="1:20" x14ac:dyDescent="0.25">
      <c r="A76" s="8">
        <f t="shared" si="13"/>
        <v>68</v>
      </c>
      <c r="B76" s="9">
        <f t="shared" si="9"/>
        <v>107.8485171750508</v>
      </c>
      <c r="C76" s="9">
        <f t="shared" si="9"/>
        <v>85.667122265289478</v>
      </c>
      <c r="D76" s="9">
        <f t="shared" si="9"/>
        <v>68.047814002896573</v>
      </c>
      <c r="E76" s="9">
        <f t="shared" si="9"/>
        <v>54.05229997376707</v>
      </c>
      <c r="F76" s="9">
        <f t="shared" si="11"/>
        <v>42.935268020949728</v>
      </c>
      <c r="G76" s="9">
        <f t="shared" si="12"/>
        <v>34.104695654494897</v>
      </c>
      <c r="H76" s="9">
        <f t="shared" si="12"/>
        <v>27.090322695043803</v>
      </c>
      <c r="I76" s="9">
        <f t="shared" si="12"/>
        <v>21.518608204465284</v>
      </c>
      <c r="J76" s="9">
        <f t="shared" si="12"/>
        <v>17.092838068776349</v>
      </c>
      <c r="K76" s="9">
        <f t="shared" si="12"/>
        <v>13.577323889599109</v>
      </c>
      <c r="L76" s="9">
        <f t="shared" si="12"/>
        <v>10.784851717505079</v>
      </c>
      <c r="M76" s="9">
        <f t="shared" si="12"/>
        <v>8.5667122265289457</v>
      </c>
      <c r="N76" s="9">
        <f t="shared" si="12"/>
        <v>6.8047814002896567</v>
      </c>
      <c r="O76" s="9">
        <f t="shared" si="12"/>
        <v>5.405229997376706</v>
      </c>
      <c r="P76" s="9">
        <f t="shared" si="12"/>
        <v>4.2935268020949717</v>
      </c>
      <c r="Q76" s="9">
        <f t="shared" si="12"/>
        <v>3.4104695654494868</v>
      </c>
      <c r="R76" s="9">
        <f t="shared" si="12"/>
        <v>2.7090322695043803</v>
      </c>
      <c r="S76" s="9">
        <f t="shared" si="12"/>
        <v>2.1518608204465268</v>
      </c>
      <c r="T76" s="9">
        <f t="shared" si="12"/>
        <v>1.7092838068776346</v>
      </c>
    </row>
    <row r="77" spans="1:20" x14ac:dyDescent="0.25">
      <c r="A77" s="8">
        <f t="shared" si="13"/>
        <v>69</v>
      </c>
      <c r="B77" s="9">
        <f t="shared" si="9"/>
        <v>110.95071399988838</v>
      </c>
      <c r="C77" s="9">
        <f t="shared" si="9"/>
        <v>88.131284792929961</v>
      </c>
      <c r="D77" s="9">
        <f t="shared" si="9"/>
        <v>70.005167873550974</v>
      </c>
      <c r="E77" s="9">
        <f t="shared" si="9"/>
        <v>55.607081418574722</v>
      </c>
      <c r="F77" s="9">
        <f t="shared" si="11"/>
        <v>44.170274821385853</v>
      </c>
      <c r="G77" s="9">
        <f t="shared" si="12"/>
        <v>35.085696426157803</v>
      </c>
      <c r="H77" s="9">
        <f t="shared" si="12"/>
        <v>27.869559306261959</v>
      </c>
      <c r="I77" s="9">
        <f t="shared" si="12"/>
        <v>22.137577846286732</v>
      </c>
      <c r="J77" s="9">
        <f t="shared" si="12"/>
        <v>17.584503131712303</v>
      </c>
      <c r="K77" s="9">
        <f t="shared" si="12"/>
        <v>13.967867331116631</v>
      </c>
      <c r="L77" s="9">
        <f t="shared" si="12"/>
        <v>11.095071399988838</v>
      </c>
      <c r="M77" s="9">
        <f t="shared" si="12"/>
        <v>8.8131284792929954</v>
      </c>
      <c r="N77" s="9">
        <f t="shared" si="12"/>
        <v>7.0005167873550969</v>
      </c>
      <c r="O77" s="9">
        <f t="shared" si="12"/>
        <v>5.5607081418574715</v>
      </c>
      <c r="P77" s="9">
        <f t="shared" si="12"/>
        <v>4.4170274821385842</v>
      </c>
      <c r="Q77" s="9">
        <f t="shared" si="12"/>
        <v>3.5085696426157789</v>
      </c>
      <c r="R77" s="9">
        <f t="shared" si="12"/>
        <v>2.786955930626196</v>
      </c>
      <c r="S77" s="9">
        <f t="shared" si="12"/>
        <v>2.213757784628672</v>
      </c>
      <c r="T77" s="9">
        <f t="shared" si="12"/>
        <v>1.7584503131712306</v>
      </c>
    </row>
    <row r="78" spans="1:20" x14ac:dyDescent="0.25">
      <c r="A78" s="8">
        <f t="shared" si="13"/>
        <v>70</v>
      </c>
      <c r="B78" s="9">
        <f t="shared" si="9"/>
        <v>114.09689685146373</v>
      </c>
      <c r="C78" s="9">
        <f t="shared" si="9"/>
        <v>90.630386663541614</v>
      </c>
      <c r="D78" s="9">
        <f t="shared" si="9"/>
        <v>71.990275050830078</v>
      </c>
      <c r="E78" s="9">
        <f t="shared" si="9"/>
        <v>57.183908098441343</v>
      </c>
      <c r="F78" s="9">
        <f t="shared" si="11"/>
        <v>45.422792774470452</v>
      </c>
      <c r="G78" s="9">
        <f t="shared" si="12"/>
        <v>36.080606800791969</v>
      </c>
      <c r="H78" s="9">
        <f t="shared" si="12"/>
        <v>28.659844707853988</v>
      </c>
      <c r="I78" s="9">
        <f t="shared" si="12"/>
        <v>22.765323854261698</v>
      </c>
      <c r="J78" s="9">
        <f t="shared" si="12"/>
        <v>18.083139510082272</v>
      </c>
      <c r="K78" s="9">
        <f t="shared" si="12"/>
        <v>14.363948285316557</v>
      </c>
      <c r="L78" s="9">
        <f t="shared" si="12"/>
        <v>11.40968968514637</v>
      </c>
      <c r="M78" s="9">
        <f t="shared" si="12"/>
        <v>9.06303866635416</v>
      </c>
      <c r="N78" s="9">
        <f t="shared" si="12"/>
        <v>7.1990275050830066</v>
      </c>
      <c r="O78" s="9">
        <f t="shared" si="12"/>
        <v>5.7183908098441334</v>
      </c>
      <c r="P78" s="9">
        <f t="shared" si="12"/>
        <v>4.5422792774470437</v>
      </c>
      <c r="Q78" s="9">
        <f t="shared" si="12"/>
        <v>3.6080606800791952</v>
      </c>
      <c r="R78" s="9">
        <f t="shared" si="12"/>
        <v>2.8659844707853988</v>
      </c>
      <c r="S78" s="9">
        <f t="shared" si="12"/>
        <v>2.2765323854261679</v>
      </c>
      <c r="T78" s="9">
        <f t="shared" si="12"/>
        <v>1.8083139510082265</v>
      </c>
    </row>
    <row r="79" spans="1:20" x14ac:dyDescent="0.25">
      <c r="A79" s="8">
        <f t="shared" si="13"/>
        <v>71</v>
      </c>
      <c r="B79" s="9">
        <f t="shared" si="9"/>
        <v>117.28706572977687</v>
      </c>
      <c r="C79" s="9">
        <f t="shared" si="9"/>
        <v>93.164427877124439</v>
      </c>
      <c r="D79" s="9">
        <f t="shared" si="9"/>
        <v>74.0031355347339</v>
      </c>
      <c r="E79" s="9">
        <f t="shared" si="9"/>
        <v>58.782780013366924</v>
      </c>
      <c r="F79" s="9">
        <f t="shared" si="11"/>
        <v>46.692821880203525</v>
      </c>
      <c r="G79" s="9">
        <f t="shared" si="12"/>
        <v>37.089426778397375</v>
      </c>
      <c r="H79" s="9">
        <f t="shared" si="12"/>
        <v>29.461178899819881</v>
      </c>
      <c r="I79" s="9">
        <f t="shared" si="12"/>
        <v>23.401846228390177</v>
      </c>
      <c r="J79" s="9">
        <f t="shared" si="12"/>
        <v>18.58874720388625</v>
      </c>
      <c r="K79" s="9">
        <f t="shared" si="12"/>
        <v>14.765566752198891</v>
      </c>
      <c r="L79" s="9">
        <f t="shared" si="12"/>
        <v>11.728706572977686</v>
      </c>
      <c r="M79" s="9">
        <f t="shared" si="12"/>
        <v>9.3164427877124432</v>
      </c>
      <c r="N79" s="9">
        <f t="shared" si="12"/>
        <v>7.4003135534733895</v>
      </c>
      <c r="O79" s="9">
        <f t="shared" si="12"/>
        <v>5.8782780013366915</v>
      </c>
      <c r="P79" s="9">
        <f t="shared" si="12"/>
        <v>4.6692821880203512</v>
      </c>
      <c r="Q79" s="9">
        <f t="shared" si="12"/>
        <v>3.7089426778397354</v>
      </c>
      <c r="R79" s="9">
        <f t="shared" si="12"/>
        <v>2.9461178899819882</v>
      </c>
      <c r="S79" s="9">
        <f t="shared" si="12"/>
        <v>2.3401846228390153</v>
      </c>
      <c r="T79" s="9">
        <f t="shared" si="12"/>
        <v>1.8588747203886253</v>
      </c>
    </row>
    <row r="80" spans="1:20" x14ac:dyDescent="0.25">
      <c r="A80" s="8">
        <f t="shared" si="13"/>
        <v>72</v>
      </c>
      <c r="B80" s="9">
        <f t="shared" si="9"/>
        <v>120.52122063482781</v>
      </c>
      <c r="C80" s="9">
        <f t="shared" si="9"/>
        <v>95.733408433678449</v>
      </c>
      <c r="D80" s="9">
        <f t="shared" si="9"/>
        <v>76.043749325262453</v>
      </c>
      <c r="E80" s="9">
        <f t="shared" si="9"/>
        <v>60.403697163351495</v>
      </c>
      <c r="F80" s="9">
        <f t="shared" si="11"/>
        <v>47.980362138585079</v>
      </c>
      <c r="G80" s="9">
        <f t="shared" si="12"/>
        <v>38.112156358974033</v>
      </c>
      <c r="H80" s="9">
        <f t="shared" si="12"/>
        <v>30.273561882159637</v>
      </c>
      <c r="I80" s="9">
        <f t="shared" si="12"/>
        <v>24.047144968672164</v>
      </c>
      <c r="J80" s="9">
        <f t="shared" si="12"/>
        <v>19.101326213124249</v>
      </c>
      <c r="K80" s="9">
        <f t="shared" si="12"/>
        <v>15.172722731763631</v>
      </c>
      <c r="L80" s="9">
        <f t="shared" si="12"/>
        <v>12.052122063482781</v>
      </c>
      <c r="M80" s="9">
        <f t="shared" si="12"/>
        <v>9.5733408433678431</v>
      </c>
      <c r="N80" s="9">
        <f t="shared" si="12"/>
        <v>7.6043749325262429</v>
      </c>
      <c r="O80" s="9">
        <f t="shared" si="12"/>
        <v>6.0403697163351469</v>
      </c>
      <c r="P80" s="9">
        <f t="shared" si="12"/>
        <v>4.7980362138585058</v>
      </c>
      <c r="Q80" s="9">
        <f t="shared" si="12"/>
        <v>3.8112156358974016</v>
      </c>
      <c r="R80" s="9">
        <f t="shared" si="12"/>
        <v>3.0273561882159647</v>
      </c>
      <c r="S80" s="9">
        <f t="shared" si="12"/>
        <v>2.4047144968672147</v>
      </c>
      <c r="T80" s="9">
        <f t="shared" si="12"/>
        <v>1.9101326213124246</v>
      </c>
    </row>
    <row r="81" spans="1:20" x14ac:dyDescent="0.25">
      <c r="A81" s="8">
        <f t="shared" si="13"/>
        <v>73</v>
      </c>
      <c r="B81" s="9">
        <f t="shared" si="9"/>
        <v>123.79936156661657</v>
      </c>
      <c r="C81" s="9">
        <f t="shared" si="9"/>
        <v>98.337328333203601</v>
      </c>
      <c r="D81" s="9">
        <f t="shared" si="9"/>
        <v>78.112116422415696</v>
      </c>
      <c r="E81" s="9">
        <f t="shared" si="9"/>
        <v>62.046659548395013</v>
      </c>
      <c r="F81" s="9">
        <f t="shared" si="11"/>
        <v>49.2854135496151</v>
      </c>
      <c r="G81" s="9">
        <f t="shared" si="12"/>
        <v>39.148795542521945</v>
      </c>
      <c r="H81" s="9">
        <f t="shared" si="12"/>
        <v>31.09699365487327</v>
      </c>
      <c r="I81" s="9">
        <f t="shared" si="12"/>
        <v>24.701220075107667</v>
      </c>
      <c r="J81" s="9">
        <f t="shared" si="12"/>
        <v>19.62087653779626</v>
      </c>
      <c r="K81" s="9">
        <f t="shared" si="12"/>
        <v>15.585416224010777</v>
      </c>
      <c r="L81" s="9">
        <f t="shared" si="12"/>
        <v>12.379936156661653</v>
      </c>
      <c r="M81" s="9">
        <f t="shared" si="12"/>
        <v>9.8337328333203597</v>
      </c>
      <c r="N81" s="9">
        <f t="shared" si="12"/>
        <v>7.8112116422415685</v>
      </c>
      <c r="O81" s="9">
        <f t="shared" si="12"/>
        <v>6.2046659548395002</v>
      </c>
      <c r="P81" s="9">
        <f t="shared" si="12"/>
        <v>4.9285413549615082</v>
      </c>
      <c r="Q81" s="9">
        <f t="shared" si="12"/>
        <v>3.9148795542521921</v>
      </c>
      <c r="R81" s="9">
        <f t="shared" si="12"/>
        <v>3.1096993654873271</v>
      </c>
      <c r="S81" s="9">
        <f t="shared" si="12"/>
        <v>2.4701220075107657</v>
      </c>
      <c r="T81" s="9">
        <f t="shared" si="12"/>
        <v>1.9620876537796255</v>
      </c>
    </row>
    <row r="82" spans="1:20" x14ac:dyDescent="0.25">
      <c r="A82" s="8">
        <f t="shared" si="13"/>
        <v>74</v>
      </c>
      <c r="B82" s="9">
        <f t="shared" si="9"/>
        <v>127.12148852514309</v>
      </c>
      <c r="C82" s="9">
        <f t="shared" si="9"/>
        <v>100.97618757569991</v>
      </c>
      <c r="D82" s="9">
        <f t="shared" si="9"/>
        <v>80.208236826193655</v>
      </c>
      <c r="E82" s="9">
        <f t="shared" si="9"/>
        <v>63.711667168497506</v>
      </c>
      <c r="F82" s="9">
        <f t="shared" si="11"/>
        <v>50.607976113293596</v>
      </c>
      <c r="G82" s="9">
        <f t="shared" si="12"/>
        <v>40.199344329041097</v>
      </c>
      <c r="H82" s="9">
        <f t="shared" si="12"/>
        <v>31.931474217960773</v>
      </c>
      <c r="I82" s="9">
        <f t="shared" si="12"/>
        <v>25.364071547696689</v>
      </c>
      <c r="J82" s="9">
        <f t="shared" si="12"/>
        <v>20.147398177902282</v>
      </c>
      <c r="K82" s="9">
        <f t="shared" si="12"/>
        <v>16.00364722894032</v>
      </c>
      <c r="L82" s="9">
        <f t="shared" si="12"/>
        <v>12.712148852514307</v>
      </c>
      <c r="M82" s="9">
        <f t="shared" si="12"/>
        <v>10.097618757569993</v>
      </c>
      <c r="N82" s="9">
        <f t="shared" si="12"/>
        <v>8.0208236826193637</v>
      </c>
      <c r="O82" s="9">
        <f t="shared" si="12"/>
        <v>6.3711667168497499</v>
      </c>
      <c r="P82" s="9">
        <f t="shared" si="12"/>
        <v>5.0607976113293569</v>
      </c>
      <c r="Q82" s="9">
        <f t="shared" si="12"/>
        <v>4.0199344329041091</v>
      </c>
      <c r="R82" s="9">
        <f t="shared" si="12"/>
        <v>3.1931474217960765</v>
      </c>
      <c r="S82" s="9">
        <f t="shared" si="12"/>
        <v>2.5364071547696669</v>
      </c>
      <c r="T82" s="9">
        <f t="shared" si="12"/>
        <v>2.014739817790228</v>
      </c>
    </row>
    <row r="83" spans="1:20" x14ac:dyDescent="0.25">
      <c r="A83" s="8">
        <f t="shared" si="13"/>
        <v>75</v>
      </c>
      <c r="B83" s="9">
        <f t="shared" si="9"/>
        <v>130.48760151040742</v>
      </c>
      <c r="C83" s="9">
        <f t="shared" si="9"/>
        <v>103.6499861611674</v>
      </c>
      <c r="D83" s="9">
        <f t="shared" si="9"/>
        <v>82.332110536596332</v>
      </c>
      <c r="E83" s="9">
        <f t="shared" si="9"/>
        <v>65.398720023658967</v>
      </c>
      <c r="F83" s="9">
        <f t="shared" si="11"/>
        <v>51.948049829620551</v>
      </c>
      <c r="G83" s="9">
        <f t="shared" si="12"/>
        <v>41.263802718531501</v>
      </c>
      <c r="H83" s="9">
        <f t="shared" si="12"/>
        <v>32.777003571422135</v>
      </c>
      <c r="I83" s="9">
        <f t="shared" si="12"/>
        <v>26.035699386439212</v>
      </c>
      <c r="J83" s="9">
        <f t="shared" si="12"/>
        <v>20.680891133442319</v>
      </c>
      <c r="K83" s="9">
        <f t="shared" si="12"/>
        <v>16.427415746552281</v>
      </c>
      <c r="L83" s="9">
        <f t="shared" si="12"/>
        <v>13.048760151040739</v>
      </c>
      <c r="M83" s="9">
        <f t="shared" si="12"/>
        <v>10.364998616116742</v>
      </c>
      <c r="N83" s="9">
        <f t="shared" si="12"/>
        <v>8.2332110536596321</v>
      </c>
      <c r="O83" s="9">
        <f t="shared" si="12"/>
        <v>6.5398720023658958</v>
      </c>
      <c r="P83" s="9">
        <f t="shared" si="12"/>
        <v>5.1948049829620535</v>
      </c>
      <c r="Q83" s="9">
        <f t="shared" si="12"/>
        <v>4.126380271853149</v>
      </c>
      <c r="R83" s="9">
        <f t="shared" si="12"/>
        <v>3.2777003571422143</v>
      </c>
      <c r="S83" s="9">
        <f t="shared" si="12"/>
        <v>2.6035699386439193</v>
      </c>
      <c r="T83" s="9">
        <f t="shared" si="12"/>
        <v>2.0680891133442318</v>
      </c>
    </row>
    <row r="84" spans="1:20" x14ac:dyDescent="0.25">
      <c r="A84" s="8">
        <f t="shared" si="13"/>
        <v>76</v>
      </c>
      <c r="B84" s="9">
        <f t="shared" si="9"/>
        <v>133.89770052240951</v>
      </c>
      <c r="C84" s="9">
        <f t="shared" si="9"/>
        <v>106.35872408960604</v>
      </c>
      <c r="D84" s="9">
        <f t="shared" si="9"/>
        <v>84.483737553623712</v>
      </c>
      <c r="E84" s="9">
        <f t="shared" si="9"/>
        <v>67.107818113879404</v>
      </c>
      <c r="F84" s="9">
        <f t="shared" si="11"/>
        <v>53.305634698595988</v>
      </c>
      <c r="G84" s="9">
        <f t="shared" si="12"/>
        <v>42.342170710993159</v>
      </c>
      <c r="H84" s="9">
        <f t="shared" si="12"/>
        <v>33.633581715257371</v>
      </c>
      <c r="I84" s="9">
        <f t="shared" si="12"/>
        <v>26.716103591335255</v>
      </c>
      <c r="J84" s="9">
        <f t="shared" si="12"/>
        <v>21.221355404416375</v>
      </c>
      <c r="K84" s="9">
        <f t="shared" si="12"/>
        <v>16.856721776846644</v>
      </c>
      <c r="L84" s="9">
        <f t="shared" si="12"/>
        <v>13.38977005224095</v>
      </c>
      <c r="M84" s="9">
        <f t="shared" si="12"/>
        <v>10.635872408960605</v>
      </c>
      <c r="N84" s="9">
        <f t="shared" si="12"/>
        <v>8.4483737553623701</v>
      </c>
      <c r="O84" s="9">
        <f t="shared" si="12"/>
        <v>6.7107818113879389</v>
      </c>
      <c r="P84" s="9">
        <f t="shared" si="12"/>
        <v>5.3305634698595972</v>
      </c>
      <c r="Q84" s="9">
        <f t="shared" si="12"/>
        <v>4.2342170710993141</v>
      </c>
      <c r="R84" s="9">
        <f t="shared" si="12"/>
        <v>3.3633581715257366</v>
      </c>
      <c r="S84" s="9">
        <f t="shared" si="12"/>
        <v>2.6716103591335236</v>
      </c>
      <c r="T84" s="9">
        <f t="shared" si="12"/>
        <v>2.1221355404416369</v>
      </c>
    </row>
    <row r="85" spans="1:20" x14ac:dyDescent="0.25">
      <c r="A85" s="8">
        <f t="shared" si="13"/>
        <v>77</v>
      </c>
      <c r="B85" s="9">
        <f t="shared" si="9"/>
        <v>137.35178556114946</v>
      </c>
      <c r="C85" s="9">
        <f t="shared" si="9"/>
        <v>109.10240136101591</v>
      </c>
      <c r="D85" s="9">
        <f t="shared" si="9"/>
        <v>86.663117877275809</v>
      </c>
      <c r="E85" s="9">
        <f t="shared" si="9"/>
        <v>68.838961439158808</v>
      </c>
      <c r="F85" s="9">
        <f t="shared" si="11"/>
        <v>54.680730720219898</v>
      </c>
      <c r="G85" s="9">
        <f t="shared" si="12"/>
        <v>43.434448306426063</v>
      </c>
      <c r="H85" s="9">
        <f t="shared" si="12"/>
        <v>34.501208649466477</v>
      </c>
      <c r="I85" s="9">
        <f t="shared" si="12"/>
        <v>27.405284162384813</v>
      </c>
      <c r="J85" s="9">
        <f t="shared" si="12"/>
        <v>21.768790990824439</v>
      </c>
      <c r="K85" s="9">
        <f t="shared" si="12"/>
        <v>17.29156531982342</v>
      </c>
      <c r="L85" s="9">
        <f t="shared" si="12"/>
        <v>13.73517855611494</v>
      </c>
      <c r="M85" s="9">
        <f t="shared" si="12"/>
        <v>10.910240136101587</v>
      </c>
      <c r="N85" s="9">
        <f t="shared" si="12"/>
        <v>8.6663117877275795</v>
      </c>
      <c r="O85" s="9">
        <f t="shared" si="12"/>
        <v>6.8838961439158783</v>
      </c>
      <c r="P85" s="9">
        <f t="shared" si="12"/>
        <v>5.4680730720219897</v>
      </c>
      <c r="Q85" s="9">
        <f t="shared" si="12"/>
        <v>4.3434448306426052</v>
      </c>
      <c r="R85" s="9">
        <f t="shared" si="12"/>
        <v>3.4501208649466473</v>
      </c>
      <c r="S85" s="9">
        <f t="shared" si="12"/>
        <v>2.74052841623848</v>
      </c>
      <c r="T85" s="9">
        <f t="shared" si="12"/>
        <v>2.1768790990824436</v>
      </c>
    </row>
    <row r="86" spans="1:20" x14ac:dyDescent="0.25">
      <c r="A86" s="8">
        <f t="shared" si="13"/>
        <v>78</v>
      </c>
      <c r="B86" s="9">
        <f t="shared" si="9"/>
        <v>140.84985662662714</v>
      </c>
      <c r="C86" s="9">
        <f t="shared" si="9"/>
        <v>111.88101797539686</v>
      </c>
      <c r="D86" s="9">
        <f t="shared" si="9"/>
        <v>88.870251507552624</v>
      </c>
      <c r="E86" s="9">
        <f t="shared" si="9"/>
        <v>70.592149999497181</v>
      </c>
      <c r="F86" s="9">
        <f t="shared" si="11"/>
        <v>56.073337894492283</v>
      </c>
      <c r="G86" s="9">
        <f t="shared" si="12"/>
        <v>44.540635504830213</v>
      </c>
      <c r="H86" s="9">
        <f t="shared" si="12"/>
        <v>35.379884374049446</v>
      </c>
      <c r="I86" s="9">
        <f t="shared" si="12"/>
        <v>28.103241099587876</v>
      </c>
      <c r="J86" s="9">
        <f t="shared" si="12"/>
        <v>22.323197892666517</v>
      </c>
      <c r="K86" s="9">
        <f t="shared" si="12"/>
        <v>17.731946375482597</v>
      </c>
      <c r="L86" s="9">
        <f t="shared" si="12"/>
        <v>14.084985662662714</v>
      </c>
      <c r="M86" s="9">
        <f t="shared" si="12"/>
        <v>11.188101797539689</v>
      </c>
      <c r="N86" s="9">
        <f t="shared" si="12"/>
        <v>8.8870251507552602</v>
      </c>
      <c r="O86" s="9">
        <f t="shared" si="12"/>
        <v>7.0592149999497167</v>
      </c>
      <c r="P86" s="9">
        <f t="shared" si="12"/>
        <v>5.6073337894492266</v>
      </c>
      <c r="Q86" s="9">
        <f t="shared" si="12"/>
        <v>4.4540635504830188</v>
      </c>
      <c r="R86" s="9">
        <f t="shared" si="12"/>
        <v>3.5379884374049446</v>
      </c>
      <c r="S86" s="9">
        <f t="shared" si="12"/>
        <v>2.8103241099587861</v>
      </c>
      <c r="T86" s="9">
        <f t="shared" si="12"/>
        <v>2.2323197892666515</v>
      </c>
    </row>
    <row r="87" spans="1:20" x14ac:dyDescent="0.25">
      <c r="A87" s="8">
        <f t="shared" si="13"/>
        <v>79</v>
      </c>
      <c r="B87" s="9">
        <f t="shared" si="9"/>
        <v>144.39191371884266</v>
      </c>
      <c r="C87" s="9">
        <f t="shared" si="9"/>
        <v>114.69457393274904</v>
      </c>
      <c r="D87" s="9">
        <f t="shared" si="9"/>
        <v>91.105138444454141</v>
      </c>
      <c r="E87" s="9">
        <f t="shared" si="9"/>
        <v>72.367383794894536</v>
      </c>
      <c r="F87" s="9">
        <f t="shared" si="11"/>
        <v>57.483456221413135</v>
      </c>
      <c r="G87" s="9">
        <f t="shared" si="12"/>
        <v>45.66073230620561</v>
      </c>
      <c r="H87" s="9">
        <f t="shared" si="12"/>
        <v>36.269608889006278</v>
      </c>
      <c r="I87" s="9">
        <f t="shared" si="12"/>
        <v>28.809974402944462</v>
      </c>
      <c r="J87" s="9">
        <f t="shared" si="12"/>
        <v>22.884576109942611</v>
      </c>
      <c r="K87" s="9">
        <f t="shared" si="12"/>
        <v>18.177864943824183</v>
      </c>
      <c r="L87" s="9">
        <f t="shared" si="12"/>
        <v>14.439191371884263</v>
      </c>
      <c r="M87" s="9">
        <f t="shared" si="12"/>
        <v>11.469457393274903</v>
      </c>
      <c r="N87" s="9">
        <f t="shared" si="12"/>
        <v>9.1105138444454123</v>
      </c>
      <c r="O87" s="9">
        <f t="shared" si="12"/>
        <v>7.2367383794894513</v>
      </c>
      <c r="P87" s="9">
        <f t="shared" si="12"/>
        <v>5.7483456221413132</v>
      </c>
      <c r="Q87" s="9">
        <f t="shared" si="12"/>
        <v>4.5660732306205603</v>
      </c>
      <c r="R87" s="9">
        <f t="shared" si="12"/>
        <v>3.6269608889006286</v>
      </c>
      <c r="S87" s="9">
        <f t="shared" si="12"/>
        <v>2.8809974402944452</v>
      </c>
      <c r="T87" s="9">
        <f t="shared" si="12"/>
        <v>2.2884576109942607</v>
      </c>
    </row>
    <row r="88" spans="1:20" x14ac:dyDescent="0.25">
      <c r="A88" s="8">
        <f t="shared" si="13"/>
        <v>80</v>
      </c>
      <c r="B88" s="9">
        <f t="shared" si="9"/>
        <v>147.97795683779592</v>
      </c>
      <c r="C88" s="9">
        <f t="shared" si="9"/>
        <v>117.54306923307234</v>
      </c>
      <c r="D88" s="9">
        <f t="shared" si="9"/>
        <v>93.367778687980376</v>
      </c>
      <c r="E88" s="9">
        <f t="shared" si="9"/>
        <v>74.164662825350831</v>
      </c>
      <c r="F88" s="9">
        <f t="shared" si="11"/>
        <v>58.911085700982468</v>
      </c>
      <c r="G88" s="9">
        <f t="shared" si="11"/>
        <v>46.794738710552267</v>
      </c>
      <c r="H88" s="9">
        <f t="shared" si="11"/>
        <v>37.17038219433698</v>
      </c>
      <c r="I88" s="9">
        <f t="shared" ref="I88:T98" si="14">POWER(10,I$7/20)*POWER($A88+$N$3,2)*0.86*$E$3/($D$3*$I$3)/POWER(44+$N$3,1.5)</f>
        <v>29.525484072454564</v>
      </c>
      <c r="J88" s="9">
        <f t="shared" si="14"/>
        <v>23.452925642652719</v>
      </c>
      <c r="K88" s="9">
        <f t="shared" si="14"/>
        <v>18.629321024848167</v>
      </c>
      <c r="L88" s="9">
        <f t="shared" si="14"/>
        <v>14.797795683779592</v>
      </c>
      <c r="M88" s="9">
        <f t="shared" si="14"/>
        <v>11.754306923307235</v>
      </c>
      <c r="N88" s="9">
        <f t="shared" si="14"/>
        <v>9.3367778687980358</v>
      </c>
      <c r="O88" s="9">
        <f t="shared" si="14"/>
        <v>7.4164662825350804</v>
      </c>
      <c r="P88" s="9">
        <f t="shared" si="14"/>
        <v>5.8911085700982451</v>
      </c>
      <c r="Q88" s="9">
        <f t="shared" si="14"/>
        <v>4.6794738710552251</v>
      </c>
      <c r="R88" s="9">
        <f t="shared" si="14"/>
        <v>3.7170382194336988</v>
      </c>
      <c r="S88" s="9">
        <f t="shared" si="14"/>
        <v>2.952548407245454</v>
      </c>
      <c r="T88" s="9">
        <f t="shared" si="14"/>
        <v>2.345292564265272</v>
      </c>
    </row>
    <row r="89" spans="1:20" x14ac:dyDescent="0.25">
      <c r="A89" s="8">
        <f t="shared" si="13"/>
        <v>81</v>
      </c>
      <c r="B89" s="9">
        <f t="shared" si="9"/>
        <v>151.607985983487</v>
      </c>
      <c r="C89" s="9">
        <f t="shared" si="9"/>
        <v>120.42650387636681</v>
      </c>
      <c r="D89" s="9">
        <f t="shared" si="9"/>
        <v>95.658172238131343</v>
      </c>
      <c r="E89" s="9">
        <f t="shared" si="9"/>
        <v>75.983987090866123</v>
      </c>
      <c r="F89" s="9">
        <f t="shared" si="11"/>
        <v>60.356226333200276</v>
      </c>
      <c r="G89" s="9">
        <f t="shared" si="11"/>
        <v>47.94265471787017</v>
      </c>
      <c r="H89" s="9">
        <f t="shared" si="11"/>
        <v>38.082204290041552</v>
      </c>
      <c r="I89" s="9">
        <f t="shared" si="14"/>
        <v>30.249770108118167</v>
      </c>
      <c r="J89" s="9">
        <f t="shared" si="14"/>
        <v>24.028246490796842</v>
      </c>
      <c r="K89" s="9">
        <f t="shared" si="14"/>
        <v>19.086314618554567</v>
      </c>
      <c r="L89" s="9">
        <f t="shared" si="14"/>
        <v>15.160798598348697</v>
      </c>
      <c r="M89" s="9">
        <f t="shared" si="14"/>
        <v>12.042650387636684</v>
      </c>
      <c r="N89" s="9">
        <f t="shared" si="14"/>
        <v>9.5658172238131307</v>
      </c>
      <c r="O89" s="9">
        <f t="shared" si="14"/>
        <v>7.5983987090866094</v>
      </c>
      <c r="P89" s="9">
        <f t="shared" si="14"/>
        <v>6.0356226333200258</v>
      </c>
      <c r="Q89" s="9">
        <f t="shared" si="14"/>
        <v>4.794265471787015</v>
      </c>
      <c r="R89" s="9">
        <f t="shared" si="14"/>
        <v>3.8082204290041561</v>
      </c>
      <c r="S89" s="9">
        <f t="shared" si="14"/>
        <v>3.0249770108118152</v>
      </c>
      <c r="T89" s="9">
        <f t="shared" si="14"/>
        <v>2.4028246490796836</v>
      </c>
    </row>
    <row r="90" spans="1:20" x14ac:dyDescent="0.25">
      <c r="A90" s="8">
        <f t="shared" si="13"/>
        <v>82</v>
      </c>
      <c r="B90" s="9">
        <f t="shared" si="9"/>
        <v>155.28200115591588</v>
      </c>
      <c r="C90" s="9">
        <f t="shared" si="9"/>
        <v>123.3448778626325</v>
      </c>
      <c r="D90" s="9">
        <f t="shared" si="9"/>
        <v>97.976319094906984</v>
      </c>
      <c r="E90" s="9">
        <f t="shared" si="9"/>
        <v>77.825356591440368</v>
      </c>
      <c r="F90" s="9">
        <f t="shared" si="11"/>
        <v>61.818878118066557</v>
      </c>
      <c r="G90" s="9">
        <f t="shared" si="11"/>
        <v>49.104480328159319</v>
      </c>
      <c r="H90" s="9">
        <f t="shared" si="11"/>
        <v>39.005075176119995</v>
      </c>
      <c r="I90" s="9">
        <f t="shared" si="14"/>
        <v>30.982832509935289</v>
      </c>
      <c r="J90" s="9">
        <f t="shared" si="14"/>
        <v>24.610538654374977</v>
      </c>
      <c r="K90" s="9">
        <f t="shared" si="14"/>
        <v>19.548845724943369</v>
      </c>
      <c r="L90" s="9">
        <f t="shared" si="14"/>
        <v>15.528200115591584</v>
      </c>
      <c r="M90" s="9">
        <f t="shared" si="14"/>
        <v>12.334487786263249</v>
      </c>
      <c r="N90" s="9">
        <f t="shared" si="14"/>
        <v>9.797631909490697</v>
      </c>
      <c r="O90" s="9">
        <f t="shared" si="14"/>
        <v>7.7825356591440364</v>
      </c>
      <c r="P90" s="9">
        <f t="shared" si="14"/>
        <v>6.1818878118066536</v>
      </c>
      <c r="Q90" s="9">
        <f t="shared" si="14"/>
        <v>4.9104480328159301</v>
      </c>
      <c r="R90" s="9">
        <f t="shared" si="14"/>
        <v>3.9005075176120005</v>
      </c>
      <c r="S90" s="9">
        <f t="shared" si="14"/>
        <v>3.0982832509935267</v>
      </c>
      <c r="T90" s="9">
        <f t="shared" si="14"/>
        <v>2.4610538654374974</v>
      </c>
    </row>
    <row r="91" spans="1:20" x14ac:dyDescent="0.25">
      <c r="A91" s="8">
        <f t="shared" si="13"/>
        <v>83</v>
      </c>
      <c r="B91" s="9">
        <f t="shared" si="9"/>
        <v>159.0000023550825</v>
      </c>
      <c r="C91" s="9">
        <f t="shared" si="9"/>
        <v>126.29819119186929</v>
      </c>
      <c r="D91" s="9">
        <f t="shared" si="9"/>
        <v>100.32221925830737</v>
      </c>
      <c r="E91" s="9">
        <f t="shared" si="9"/>
        <v>79.68877132707361</v>
      </c>
      <c r="F91" s="9">
        <f t="shared" si="11"/>
        <v>63.299041055581306</v>
      </c>
      <c r="G91" s="9">
        <f t="shared" si="11"/>
        <v>50.280215541419714</v>
      </c>
      <c r="H91" s="9">
        <f t="shared" si="11"/>
        <v>39.938994852572307</v>
      </c>
      <c r="I91" s="9">
        <f t="shared" si="14"/>
        <v>31.724671277905923</v>
      </c>
      <c r="J91" s="9">
        <f t="shared" si="14"/>
        <v>25.199802133387124</v>
      </c>
      <c r="K91" s="9">
        <f t="shared" si="14"/>
        <v>20.01691434401458</v>
      </c>
      <c r="L91" s="9">
        <f t="shared" si="14"/>
        <v>15.90000023550825</v>
      </c>
      <c r="M91" s="9">
        <f t="shared" si="14"/>
        <v>12.629819119186932</v>
      </c>
      <c r="N91" s="9">
        <f t="shared" si="14"/>
        <v>10.032221925830735</v>
      </c>
      <c r="O91" s="9">
        <f t="shared" si="14"/>
        <v>7.9688771327073571</v>
      </c>
      <c r="P91" s="9">
        <f t="shared" si="14"/>
        <v>6.3299041055581284</v>
      </c>
      <c r="Q91" s="9">
        <f t="shared" si="14"/>
        <v>5.0280215541419704</v>
      </c>
      <c r="R91" s="9">
        <f t="shared" si="14"/>
        <v>3.9938994852572307</v>
      </c>
      <c r="S91" s="9">
        <f t="shared" si="14"/>
        <v>3.1724671277905903</v>
      </c>
      <c r="T91" s="9">
        <f t="shared" si="14"/>
        <v>2.5199802133387124</v>
      </c>
    </row>
    <row r="92" spans="1:20" x14ac:dyDescent="0.25">
      <c r="A92" s="8">
        <f t="shared" si="13"/>
        <v>84</v>
      </c>
      <c r="B92" s="9">
        <f t="shared" si="9"/>
        <v>162.76198958098701</v>
      </c>
      <c r="C92" s="9">
        <f t="shared" si="9"/>
        <v>129.28644386407728</v>
      </c>
      <c r="D92" s="9">
        <f t="shared" si="9"/>
        <v>102.69587272833243</v>
      </c>
      <c r="E92" s="9">
        <f t="shared" si="9"/>
        <v>81.574231297765792</v>
      </c>
      <c r="F92" s="9">
        <f t="shared" si="11"/>
        <v>64.796715145744528</v>
      </c>
      <c r="G92" s="9">
        <f t="shared" si="11"/>
        <v>51.469860357651363</v>
      </c>
      <c r="H92" s="9">
        <f t="shared" si="11"/>
        <v>40.883963319398482</v>
      </c>
      <c r="I92" s="9">
        <f t="shared" si="14"/>
        <v>32.475286412030073</v>
      </c>
      <c r="J92" s="9">
        <f t="shared" si="14"/>
        <v>25.796036927833292</v>
      </c>
      <c r="K92" s="9">
        <f t="shared" si="14"/>
        <v>20.490520475768196</v>
      </c>
      <c r="L92" s="9">
        <f t="shared" si="14"/>
        <v>16.276198958098696</v>
      </c>
      <c r="M92" s="9">
        <f t="shared" si="14"/>
        <v>12.928644386407729</v>
      </c>
      <c r="N92" s="9">
        <f t="shared" si="14"/>
        <v>10.269587272833242</v>
      </c>
      <c r="O92" s="9">
        <f t="shared" si="14"/>
        <v>8.1574231297765767</v>
      </c>
      <c r="P92" s="9">
        <f t="shared" si="14"/>
        <v>6.4796715145744512</v>
      </c>
      <c r="Q92" s="9">
        <f t="shared" si="14"/>
        <v>5.146986035765134</v>
      </c>
      <c r="R92" s="9">
        <f t="shared" si="14"/>
        <v>4.0883963319398484</v>
      </c>
      <c r="S92" s="9">
        <f t="shared" si="14"/>
        <v>3.2475286412030049</v>
      </c>
      <c r="T92" s="9">
        <f t="shared" si="14"/>
        <v>2.579603692783329</v>
      </c>
    </row>
    <row r="93" spans="1:20" x14ac:dyDescent="0.25">
      <c r="A93" s="8">
        <f t="shared" si="13"/>
        <v>85</v>
      </c>
      <c r="B93" s="9">
        <f t="shared" si="9"/>
        <v>166.56796283362925</v>
      </c>
      <c r="C93" s="9">
        <f t="shared" si="9"/>
        <v>132.30963587925643</v>
      </c>
      <c r="D93" s="9">
        <f t="shared" si="9"/>
        <v>105.09727950498223</v>
      </c>
      <c r="E93" s="9">
        <f t="shared" si="9"/>
        <v>83.481736503516942</v>
      </c>
      <c r="F93" s="9">
        <f t="shared" si="11"/>
        <v>66.311900388556225</v>
      </c>
      <c r="G93" s="9">
        <f t="shared" si="11"/>
        <v>52.673414776854258</v>
      </c>
      <c r="H93" s="9">
        <f t="shared" si="11"/>
        <v>41.839980576598528</v>
      </c>
      <c r="I93" s="9">
        <f t="shared" si="14"/>
        <v>33.234677912307731</v>
      </c>
      <c r="J93" s="9">
        <f t="shared" si="14"/>
        <v>26.399243037713468</v>
      </c>
      <c r="K93" s="9">
        <f t="shared" si="14"/>
        <v>20.969664120204218</v>
      </c>
      <c r="L93" s="9">
        <f t="shared" si="14"/>
        <v>16.656796283362919</v>
      </c>
      <c r="M93" s="9">
        <f t="shared" si="14"/>
        <v>13.230963587925643</v>
      </c>
      <c r="N93" s="9">
        <f t="shared" si="14"/>
        <v>10.50972795049822</v>
      </c>
      <c r="O93" s="9">
        <f t="shared" si="14"/>
        <v>8.3481736503516935</v>
      </c>
      <c r="P93" s="9">
        <f t="shared" si="14"/>
        <v>6.6311900388556211</v>
      </c>
      <c r="Q93" s="9">
        <f t="shared" si="14"/>
        <v>5.2673414776854246</v>
      </c>
      <c r="R93" s="9">
        <f t="shared" si="14"/>
        <v>4.1839980576598528</v>
      </c>
      <c r="S93" s="9">
        <f t="shared" si="14"/>
        <v>3.3234677912307711</v>
      </c>
      <c r="T93" s="9">
        <f t="shared" si="14"/>
        <v>2.6399243037713465</v>
      </c>
    </row>
    <row r="94" spans="1:20" x14ac:dyDescent="0.25">
      <c r="A94" s="8">
        <f t="shared" si="13"/>
        <v>86</v>
      </c>
      <c r="B94" s="9">
        <f t="shared" si="9"/>
        <v>170.41792211300924</v>
      </c>
      <c r="C94" s="9">
        <f t="shared" si="9"/>
        <v>135.36776723740678</v>
      </c>
      <c r="D94" s="9">
        <f t="shared" si="9"/>
        <v>107.52643958825676</v>
      </c>
      <c r="E94" s="9">
        <f t="shared" si="9"/>
        <v>85.411286944327074</v>
      </c>
      <c r="F94" s="9">
        <f t="shared" si="11"/>
        <v>67.844596784016389</v>
      </c>
      <c r="G94" s="9">
        <f t="shared" si="11"/>
        <v>53.890878799028414</v>
      </c>
      <c r="H94" s="9">
        <f t="shared" si="11"/>
        <v>42.807046624172436</v>
      </c>
      <c r="I94" s="9">
        <f t="shared" si="14"/>
        <v>34.002845778738909</v>
      </c>
      <c r="J94" s="9">
        <f t="shared" si="14"/>
        <v>27.009420463027663</v>
      </c>
      <c r="K94" s="9">
        <f t="shared" si="14"/>
        <v>21.454345277322645</v>
      </c>
      <c r="L94" s="9">
        <f t="shared" si="14"/>
        <v>17.041792211300923</v>
      </c>
      <c r="M94" s="9">
        <f t="shared" si="14"/>
        <v>13.536776723740674</v>
      </c>
      <c r="N94" s="9">
        <f t="shared" si="14"/>
        <v>10.752643958825674</v>
      </c>
      <c r="O94" s="9">
        <f t="shared" si="14"/>
        <v>8.5411286944327056</v>
      </c>
      <c r="P94" s="9">
        <f t="shared" si="14"/>
        <v>6.7844596784016371</v>
      </c>
      <c r="Q94" s="9">
        <f t="shared" si="14"/>
        <v>5.3890878799028386</v>
      </c>
      <c r="R94" s="9">
        <f t="shared" si="14"/>
        <v>4.2807046624172447</v>
      </c>
      <c r="S94" s="9">
        <f t="shared" si="14"/>
        <v>3.4002845778738884</v>
      </c>
      <c r="T94" s="9">
        <f t="shared" si="14"/>
        <v>2.7009420463027665</v>
      </c>
    </row>
    <row r="95" spans="1:20" x14ac:dyDescent="0.25">
      <c r="A95" s="8">
        <f t="shared" si="13"/>
        <v>87</v>
      </c>
      <c r="B95" s="9">
        <f t="shared" si="9"/>
        <v>174.31186741912711</v>
      </c>
      <c r="C95" s="9">
        <f t="shared" si="9"/>
        <v>138.46083793852821</v>
      </c>
      <c r="D95" s="9">
        <f t="shared" si="9"/>
        <v>109.98335297815596</v>
      </c>
      <c r="E95" s="9">
        <f t="shared" si="9"/>
        <v>87.362882620196174</v>
      </c>
      <c r="F95" s="9">
        <f t="shared" si="11"/>
        <v>69.394804332125034</v>
      </c>
      <c r="G95" s="9">
        <f t="shared" si="11"/>
        <v>55.122252424173809</v>
      </c>
      <c r="H95" s="9">
        <f t="shared" si="11"/>
        <v>43.785161462120215</v>
      </c>
      <c r="I95" s="9">
        <f t="shared" si="14"/>
        <v>34.779790011323598</v>
      </c>
      <c r="J95" s="9">
        <f t="shared" si="14"/>
        <v>27.626569203775873</v>
      </c>
      <c r="K95" s="9">
        <f t="shared" si="14"/>
        <v>21.944563947123484</v>
      </c>
      <c r="L95" s="9">
        <f t="shared" si="14"/>
        <v>17.431186741912708</v>
      </c>
      <c r="M95" s="9">
        <f t="shared" si="14"/>
        <v>13.846083793852824</v>
      </c>
      <c r="N95" s="9">
        <f t="shared" si="14"/>
        <v>10.998335297815595</v>
      </c>
      <c r="O95" s="9">
        <f t="shared" si="14"/>
        <v>8.7362882620196149</v>
      </c>
      <c r="P95" s="9">
        <f t="shared" si="14"/>
        <v>6.9394804332125011</v>
      </c>
      <c r="Q95" s="9">
        <f t="shared" si="14"/>
        <v>5.5122252424173777</v>
      </c>
      <c r="R95" s="9">
        <f t="shared" si="14"/>
        <v>4.3785161462120223</v>
      </c>
      <c r="S95" s="9">
        <f t="shared" si="14"/>
        <v>3.4779790011323568</v>
      </c>
      <c r="T95" s="9">
        <f t="shared" si="14"/>
        <v>2.7626569203775873</v>
      </c>
    </row>
    <row r="96" spans="1:20" x14ac:dyDescent="0.25">
      <c r="A96" s="8">
        <f t="shared" si="13"/>
        <v>88</v>
      </c>
      <c r="B96" s="9">
        <f t="shared" si="9"/>
        <v>178.24979875198272</v>
      </c>
      <c r="C96" s="9">
        <f t="shared" si="9"/>
        <v>141.58884798262085</v>
      </c>
      <c r="D96" s="9">
        <f t="shared" si="9"/>
        <v>112.46801967467992</v>
      </c>
      <c r="E96" s="9">
        <f t="shared" si="9"/>
        <v>89.336523531124243</v>
      </c>
      <c r="F96" s="9">
        <f t="shared" si="11"/>
        <v>70.96252303288216</v>
      </c>
      <c r="G96" s="9">
        <f t="shared" si="11"/>
        <v>56.367535652290442</v>
      </c>
      <c r="H96" s="9">
        <f t="shared" si="11"/>
        <v>44.77432509044187</v>
      </c>
      <c r="I96" s="9">
        <f t="shared" si="14"/>
        <v>35.565510610061786</v>
      </c>
      <c r="J96" s="9">
        <f t="shared" si="14"/>
        <v>28.250689259958083</v>
      </c>
      <c r="K96" s="9">
        <f t="shared" si="14"/>
        <v>22.440320129606722</v>
      </c>
      <c r="L96" s="9">
        <f t="shared" si="14"/>
        <v>17.82497987519827</v>
      </c>
      <c r="M96" s="9">
        <f t="shared" si="14"/>
        <v>14.158884798262084</v>
      </c>
      <c r="N96" s="9">
        <f t="shared" si="14"/>
        <v>11.246801967467986</v>
      </c>
      <c r="O96" s="9">
        <f t="shared" si="14"/>
        <v>8.9336523531124232</v>
      </c>
      <c r="P96" s="9">
        <f t="shared" si="14"/>
        <v>7.0962523032882121</v>
      </c>
      <c r="Q96" s="9">
        <f t="shared" si="14"/>
        <v>5.6367535652290419</v>
      </c>
      <c r="R96" s="9">
        <f t="shared" si="14"/>
        <v>4.4774325090441867</v>
      </c>
      <c r="S96" s="9">
        <f t="shared" si="14"/>
        <v>3.5565510610061772</v>
      </c>
      <c r="T96" s="9">
        <f t="shared" si="14"/>
        <v>2.8250689259958088</v>
      </c>
    </row>
    <row r="97" spans="1:20" x14ac:dyDescent="0.25">
      <c r="A97" s="8">
        <f t="shared" si="13"/>
        <v>89</v>
      </c>
      <c r="B97" s="9">
        <f t="shared" si="9"/>
        <v>182.23171611157616</v>
      </c>
      <c r="C97" s="9">
        <f t="shared" si="9"/>
        <v>144.75179736968468</v>
      </c>
      <c r="D97" s="9">
        <f t="shared" si="9"/>
        <v>114.98043967782854</v>
      </c>
      <c r="E97" s="9">
        <f t="shared" si="9"/>
        <v>91.33220967711128</v>
      </c>
      <c r="F97" s="9">
        <f t="shared" si="11"/>
        <v>72.547752886287739</v>
      </c>
      <c r="G97" s="9">
        <f t="shared" si="11"/>
        <v>57.626728483378336</v>
      </c>
      <c r="H97" s="9">
        <f t="shared" si="11"/>
        <v>45.774537509137389</v>
      </c>
      <c r="I97" s="9">
        <f t="shared" si="14"/>
        <v>36.360007574953507</v>
      </c>
      <c r="J97" s="9">
        <f t="shared" si="14"/>
        <v>28.881780631574323</v>
      </c>
      <c r="K97" s="9">
        <f t="shared" si="14"/>
        <v>22.941613824772375</v>
      </c>
      <c r="L97" s="9">
        <f t="shared" si="14"/>
        <v>18.223171611157607</v>
      </c>
      <c r="M97" s="9">
        <f t="shared" si="14"/>
        <v>14.475179736968469</v>
      </c>
      <c r="N97" s="9">
        <f t="shared" si="14"/>
        <v>11.498043967782852</v>
      </c>
      <c r="O97" s="9">
        <f t="shared" si="14"/>
        <v>9.1332209677111269</v>
      </c>
      <c r="P97" s="9">
        <f t="shared" si="14"/>
        <v>7.2547752886287711</v>
      </c>
      <c r="Q97" s="9">
        <f t="shared" si="14"/>
        <v>5.7626728483378304</v>
      </c>
      <c r="R97" s="9">
        <f t="shared" si="14"/>
        <v>4.5774537509137385</v>
      </c>
      <c r="S97" s="9">
        <f t="shared" si="14"/>
        <v>3.6360007574953488</v>
      </c>
      <c r="T97" s="9">
        <f t="shared" si="14"/>
        <v>2.8881780631574316</v>
      </c>
    </row>
    <row r="98" spans="1:20" x14ac:dyDescent="0.25">
      <c r="A98" s="8">
        <f t="shared" si="13"/>
        <v>90</v>
      </c>
      <c r="B98" s="9">
        <f t="shared" si="9"/>
        <v>186.25761949790734</v>
      </c>
      <c r="C98" s="9">
        <f t="shared" si="9"/>
        <v>147.94968609971963</v>
      </c>
      <c r="D98" s="9">
        <f t="shared" si="9"/>
        <v>117.52061298760189</v>
      </c>
      <c r="E98" s="9">
        <f t="shared" si="9"/>
        <v>93.349941058157285</v>
      </c>
      <c r="F98" s="9">
        <f t="shared" si="11"/>
        <v>74.150493892341785</v>
      </c>
      <c r="G98" s="9">
        <f t="shared" si="11"/>
        <v>58.89983091743747</v>
      </c>
      <c r="H98" s="9">
        <f t="shared" si="11"/>
        <v>46.785798718206763</v>
      </c>
      <c r="I98" s="9">
        <f t="shared" si="14"/>
        <v>37.163280905998725</v>
      </c>
      <c r="J98" s="9">
        <f t="shared" si="14"/>
        <v>29.519843318624567</v>
      </c>
      <c r="K98" s="9">
        <f t="shared" si="14"/>
        <v>23.448445032620427</v>
      </c>
      <c r="L98" s="9">
        <f t="shared" si="14"/>
        <v>18.625761949790729</v>
      </c>
      <c r="M98" s="9">
        <f t="shared" si="14"/>
        <v>14.794968609971962</v>
      </c>
      <c r="N98" s="9">
        <f t="shared" si="14"/>
        <v>11.752061298760188</v>
      </c>
      <c r="O98" s="9">
        <f t="shared" si="14"/>
        <v>9.334994105815726</v>
      </c>
      <c r="P98" s="9">
        <f t="shared" si="14"/>
        <v>7.4150493892341771</v>
      </c>
      <c r="Q98" s="9">
        <f t="shared" si="14"/>
        <v>5.8899830917437441</v>
      </c>
      <c r="R98" s="9">
        <f t="shared" si="14"/>
        <v>4.678579871820677</v>
      </c>
      <c r="S98" s="9">
        <f t="shared" si="14"/>
        <v>3.7163280905998706</v>
      </c>
      <c r="T98" s="9">
        <f t="shared" si="14"/>
        <v>2.9519843318624566</v>
      </c>
    </row>
  </sheetData>
  <mergeCells count="8">
    <mergeCell ref="AJ2:AJ3"/>
    <mergeCell ref="AH4:AH5"/>
    <mergeCell ref="AJ4:AJ5"/>
    <mergeCell ref="AC2:AC3"/>
    <mergeCell ref="AE2:AE3"/>
    <mergeCell ref="AC4:AC5"/>
    <mergeCell ref="AE4:AE5"/>
    <mergeCell ref="AH2:AH3"/>
  </mergeCells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topLeftCell="B1" zoomScale="80" zoomScaleNormal="80" workbookViewId="0">
      <selection activeCell="AC19" sqref="AC19"/>
    </sheetView>
  </sheetViews>
  <sheetFormatPr defaultRowHeight="13.8" x14ac:dyDescent="0.3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DA1B7-FE88-49BC-B888-C34E8BBBF201}">
  <dimension ref="B1:E21"/>
  <sheetViews>
    <sheetView workbookViewId="0">
      <selection activeCell="D6" sqref="D6"/>
    </sheetView>
  </sheetViews>
  <sheetFormatPr defaultRowHeight="13.8" x14ac:dyDescent="0.3"/>
  <sheetData>
    <row r="1" spans="2:5" x14ac:dyDescent="0.3">
      <c r="B1" s="37" t="s">
        <v>55</v>
      </c>
      <c r="C1" s="38">
        <v>24</v>
      </c>
    </row>
    <row r="2" spans="2:5" x14ac:dyDescent="0.3">
      <c r="B2" s="37" t="s">
        <v>56</v>
      </c>
      <c r="C2" s="38">
        <v>88</v>
      </c>
    </row>
    <row r="3" spans="2:5" x14ac:dyDescent="0.3">
      <c r="B3" s="8">
        <v>12</v>
      </c>
      <c r="C3" cm="1">
        <f t="array" ref="C3">INDEX(Построение!$B$8:$T$98,$C$2,MATCH(B3,Построение!$B$7:$T$7,))</f>
        <v>174.31186741912711</v>
      </c>
      <c r="D3">
        <f>IF(C3&gt;$C$1,MATCH($C$1,INDEX(Построение!$B$8:$T$98,,MATCH(B3,Построение!$B$7:$T$7,)),1),$C$2)</f>
        <v>32</v>
      </c>
      <c r="E3">
        <f>IF(D3&lt;$C$2,$C$1,C3)</f>
        <v>24</v>
      </c>
    </row>
    <row r="4" spans="2:5" x14ac:dyDescent="0.3">
      <c r="B4" s="8">
        <f t="shared" ref="B4:B21" si="0">B3-2</f>
        <v>10</v>
      </c>
      <c r="C4" cm="1">
        <f t="array" ref="C4">INDEX(Построение!$B$8:$T$98,$C$2,MATCH(B4,Построение!$B$7:$T$7,))</f>
        <v>138.46083793852821</v>
      </c>
      <c r="D4">
        <f>IF(C4&gt;$C$1,MATCH($C$1,INDEX(Построение!$B$8:$T$98,,MATCH(B4,Построение!$B$7:$T$7,)),1),$C$2)</f>
        <v>36</v>
      </c>
      <c r="E4">
        <f t="shared" ref="E4:E21" si="1">IF(D4&lt;$C$2,$C$1,C4)</f>
        <v>24</v>
      </c>
    </row>
    <row r="5" spans="2:5" x14ac:dyDescent="0.3">
      <c r="B5" s="8">
        <f t="shared" si="0"/>
        <v>8</v>
      </c>
      <c r="C5" cm="1">
        <f t="array" ref="C5">INDEX(Построение!$B$8:$T$98,$C$2,MATCH(B5,Построение!$B$7:$T$7,))</f>
        <v>109.98335297815596</v>
      </c>
      <c r="D5">
        <f>IF(C5&gt;$C$1,MATCH($C$1,INDEX(Построение!$B$8:$T$98,,MATCH(B5,Построение!$B$7:$T$7,)),1),$C$2)</f>
        <v>40</v>
      </c>
      <c r="E5">
        <f t="shared" si="1"/>
        <v>24</v>
      </c>
    </row>
    <row r="6" spans="2:5" x14ac:dyDescent="0.3">
      <c r="B6" s="8">
        <f t="shared" si="0"/>
        <v>6</v>
      </c>
      <c r="C6" cm="1">
        <f t="array" ref="C6">INDEX(Построение!$B$8:$T$98,$C$2,MATCH(B6,Построение!$B$7:$T$7,))</f>
        <v>87.362882620196174</v>
      </c>
      <c r="D6">
        <f>IF(C6&gt;$C$1,MATCH($C$1,INDEX(Построение!$B$8:$T$98,,MATCH(B6,Построение!$B$7:$T$7,)),1),$C$2)</f>
        <v>45</v>
      </c>
      <c r="E6">
        <f t="shared" si="1"/>
        <v>24</v>
      </c>
    </row>
    <row r="7" spans="2:5" x14ac:dyDescent="0.3">
      <c r="B7" s="8">
        <f t="shared" si="0"/>
        <v>4</v>
      </c>
      <c r="C7" cm="1">
        <f t="array" ref="C7">INDEX(Построение!$B$8:$T$98,$C$2,MATCH(B7,Построение!$B$7:$T$7,))</f>
        <v>69.394804332125034</v>
      </c>
      <c r="D7">
        <f>IF(C7&gt;$C$1,MATCH($C$1,INDEX(Построение!$B$8:$T$98,,MATCH(B7,Построение!$B$7:$T$7,)),1),$C$2)</f>
        <v>51</v>
      </c>
      <c r="E7">
        <f t="shared" si="1"/>
        <v>24</v>
      </c>
    </row>
    <row r="8" spans="2:5" x14ac:dyDescent="0.3">
      <c r="B8" s="8">
        <f t="shared" si="0"/>
        <v>2</v>
      </c>
      <c r="C8" cm="1">
        <f t="array" ref="C8">INDEX(Построение!$B$8:$T$98,$C$2,MATCH(B8,Построение!$B$7:$T$7,))</f>
        <v>55.122252424173809</v>
      </c>
      <c r="D8">
        <f>IF(C8&gt;$C$1,MATCH($C$1,INDEX(Построение!$B$8:$T$98,,MATCH(B8,Построение!$B$7:$T$7,)),1),$C$2)</f>
        <v>57</v>
      </c>
      <c r="E8">
        <f t="shared" si="1"/>
        <v>24</v>
      </c>
    </row>
    <row r="9" spans="2:5" x14ac:dyDescent="0.3">
      <c r="B9" s="8">
        <f t="shared" si="0"/>
        <v>0</v>
      </c>
      <c r="C9" cm="1">
        <f t="array" ref="C9">INDEX(Построение!$B$8:$T$98,$C$2,MATCH(B9,Построение!$B$7:$T$7,))</f>
        <v>43.785161462120215</v>
      </c>
      <c r="D9">
        <f>IF(C9&gt;$C$1,MATCH($C$1,INDEX(Построение!$B$8:$T$98,,MATCH(B9,Построение!$B$7:$T$7,)),1),$C$2)</f>
        <v>64</v>
      </c>
      <c r="E9">
        <f t="shared" si="1"/>
        <v>24</v>
      </c>
    </row>
    <row r="10" spans="2:5" x14ac:dyDescent="0.3">
      <c r="B10" s="8">
        <f t="shared" si="0"/>
        <v>-2</v>
      </c>
      <c r="C10" cm="1">
        <f t="array" ref="C10">INDEX(Построение!$B$8:$T$98,$C$2,MATCH(B10,Построение!$B$7:$T$7,))</f>
        <v>34.779790011323598</v>
      </c>
      <c r="D10">
        <f>IF(C10&gt;$C$1,MATCH($C$1,INDEX(Построение!$B$8:$T$98,,MATCH(B10,Построение!$B$7:$T$7,)),1),$C$2)</f>
        <v>72</v>
      </c>
      <c r="E10">
        <f t="shared" si="1"/>
        <v>24</v>
      </c>
    </row>
    <row r="11" spans="2:5" x14ac:dyDescent="0.3">
      <c r="B11" s="8">
        <f t="shared" si="0"/>
        <v>-4</v>
      </c>
      <c r="C11" cm="1">
        <f t="array" ref="C11">INDEX(Построение!$B$8:$T$98,$C$2,MATCH(B11,Построение!$B$7:$T$7,))</f>
        <v>27.626569203775873</v>
      </c>
      <c r="D11">
        <f>IF(C11&gt;$C$1,MATCH($C$1,INDEX(Построение!$B$8:$T$98,,MATCH(B11,Построение!$B$7:$T$7,)),1),$C$2)</f>
        <v>81</v>
      </c>
      <c r="E11">
        <f t="shared" si="1"/>
        <v>24</v>
      </c>
    </row>
    <row r="12" spans="2:5" x14ac:dyDescent="0.3">
      <c r="B12" s="8">
        <f t="shared" si="0"/>
        <v>-6</v>
      </c>
      <c r="C12" cm="1">
        <f t="array" ref="C12">INDEX(Построение!$B$8:$T$98,$C$2,MATCH(B12,Построение!$B$7:$T$7,))</f>
        <v>21.944563947123484</v>
      </c>
      <c r="D12">
        <f>IF(C12&gt;$C$1,MATCH($C$1,INDEX(Построение!$B$8:$T$98,,MATCH(B12,Построение!$B$7:$T$7,)),1),$C$2)</f>
        <v>88</v>
      </c>
      <c r="E12">
        <f t="shared" si="1"/>
        <v>21.944563947123484</v>
      </c>
    </row>
    <row r="13" spans="2:5" x14ac:dyDescent="0.3">
      <c r="B13" s="8">
        <f t="shared" si="0"/>
        <v>-8</v>
      </c>
      <c r="C13" cm="1">
        <f t="array" ref="C13">INDEX(Построение!$B$8:$T$98,$C$2,MATCH(B13,Построение!$B$7:$T$7,))</f>
        <v>17.431186741912708</v>
      </c>
      <c r="D13">
        <f>IF(C13&gt;$C$1,MATCH($C$1,INDEX(Построение!$B$8:$T$98,,MATCH(B13,Построение!$B$7:$T$7,)),1),$C$2)</f>
        <v>88</v>
      </c>
      <c r="E13">
        <f t="shared" si="1"/>
        <v>17.431186741912708</v>
      </c>
    </row>
    <row r="14" spans="2:5" x14ac:dyDescent="0.3">
      <c r="B14" s="8">
        <f t="shared" si="0"/>
        <v>-10</v>
      </c>
      <c r="C14" cm="1">
        <f t="array" ref="C14">INDEX(Построение!$B$8:$T$98,$C$2,MATCH(B14,Построение!$B$7:$T$7,))</f>
        <v>13.846083793852824</v>
      </c>
      <c r="D14">
        <f>IF(C14&gt;$C$1,MATCH($C$1,INDEX(Построение!$B$8:$T$98,,MATCH(B14,Построение!$B$7:$T$7,)),1),$C$2)</f>
        <v>88</v>
      </c>
      <c r="E14">
        <f t="shared" si="1"/>
        <v>13.846083793852824</v>
      </c>
    </row>
    <row r="15" spans="2:5" x14ac:dyDescent="0.3">
      <c r="B15" s="8">
        <f t="shared" si="0"/>
        <v>-12</v>
      </c>
      <c r="C15" cm="1">
        <f t="array" ref="C15">INDEX(Построение!$B$8:$T$98,$C$2,MATCH(B15,Построение!$B$7:$T$7,))</f>
        <v>10.998335297815595</v>
      </c>
      <c r="D15">
        <f>IF(C15&gt;$C$1,MATCH($C$1,INDEX(Построение!$B$8:$T$98,,MATCH(B15,Построение!$B$7:$T$7,)),1),$C$2)</f>
        <v>88</v>
      </c>
      <c r="E15">
        <f t="shared" si="1"/>
        <v>10.998335297815595</v>
      </c>
    </row>
    <row r="16" spans="2:5" x14ac:dyDescent="0.3">
      <c r="B16" s="8">
        <f t="shared" si="0"/>
        <v>-14</v>
      </c>
      <c r="C16" cm="1">
        <f t="array" ref="C16">INDEX(Построение!$B$8:$T$98,$C$2,MATCH(B16,Построение!$B$7:$T$7,))</f>
        <v>8.7362882620196149</v>
      </c>
      <c r="D16">
        <f>IF(C16&gt;$C$1,MATCH($C$1,INDEX(Построение!$B$8:$T$98,,MATCH(B16,Построение!$B$7:$T$7,)),1),$C$2)</f>
        <v>88</v>
      </c>
      <c r="E16">
        <f t="shared" si="1"/>
        <v>8.7362882620196149</v>
      </c>
    </row>
    <row r="17" spans="2:5" x14ac:dyDescent="0.3">
      <c r="B17" s="8">
        <f t="shared" si="0"/>
        <v>-16</v>
      </c>
      <c r="C17" cm="1">
        <f t="array" ref="C17">INDEX(Построение!$B$8:$T$98,$C$2,MATCH(B17,Построение!$B$7:$T$7,))</f>
        <v>6.9394804332125011</v>
      </c>
      <c r="D17">
        <f>IF(C17&gt;$C$1,MATCH($C$1,INDEX(Построение!$B$8:$T$98,,MATCH(B17,Построение!$B$7:$T$7,)),1),$C$2)</f>
        <v>88</v>
      </c>
      <c r="E17">
        <f t="shared" si="1"/>
        <v>6.9394804332125011</v>
      </c>
    </row>
    <row r="18" spans="2:5" x14ac:dyDescent="0.3">
      <c r="B18" s="8">
        <f t="shared" si="0"/>
        <v>-18</v>
      </c>
      <c r="C18" cm="1">
        <f t="array" ref="C18">INDEX(Построение!$B$8:$T$98,$C$2,MATCH(B18,Построение!$B$7:$T$7,))</f>
        <v>5.5122252424173777</v>
      </c>
      <c r="D18">
        <f>IF(C18&gt;$C$1,MATCH($C$1,INDEX(Построение!$B$8:$T$98,,MATCH(B18,Построение!$B$7:$T$7,)),1),$C$2)</f>
        <v>88</v>
      </c>
      <c r="E18">
        <f t="shared" si="1"/>
        <v>5.5122252424173777</v>
      </c>
    </row>
    <row r="19" spans="2:5" x14ac:dyDescent="0.3">
      <c r="B19" s="8">
        <f t="shared" si="0"/>
        <v>-20</v>
      </c>
      <c r="C19" cm="1">
        <f t="array" ref="C19">INDEX(Построение!$B$8:$T$98,$C$2,MATCH(B19,Построение!$B$7:$T$7,))</f>
        <v>4.3785161462120223</v>
      </c>
      <c r="D19">
        <f>IF(C19&gt;$C$1,MATCH($C$1,INDEX(Построение!$B$8:$T$98,,MATCH(B19,Построение!$B$7:$T$7,)),1),$C$2)</f>
        <v>88</v>
      </c>
      <c r="E19">
        <f t="shared" si="1"/>
        <v>4.3785161462120223</v>
      </c>
    </row>
    <row r="20" spans="2:5" x14ac:dyDescent="0.3">
      <c r="B20" s="8">
        <f t="shared" si="0"/>
        <v>-22</v>
      </c>
      <c r="C20" cm="1">
        <f t="array" ref="C20">INDEX(Построение!$B$8:$T$98,$C$2,MATCH(B20,Построение!$B$7:$T$7,))</f>
        <v>3.4779790011323568</v>
      </c>
      <c r="D20">
        <f>IF(C20&gt;$C$1,MATCH($C$1,INDEX(Построение!$B$8:$T$98,,MATCH(B20,Построение!$B$7:$T$7,)),1),$C$2)</f>
        <v>88</v>
      </c>
      <c r="E20">
        <f t="shared" si="1"/>
        <v>3.4779790011323568</v>
      </c>
    </row>
    <row r="21" spans="2:5" x14ac:dyDescent="0.3">
      <c r="B21" s="8">
        <f t="shared" si="0"/>
        <v>-24</v>
      </c>
      <c r="C21" cm="1">
        <f t="array" ref="C21">INDEX(Построение!$B$8:$T$98,$C$2,MATCH(B21,Построение!$B$7:$T$7,))</f>
        <v>2.7626569203775873</v>
      </c>
      <c r="D21">
        <f>IF(C21&gt;$C$1,MATCH($C$1,INDEX(Построение!$B$8:$T$98,,MATCH(B21,Построение!$B$7:$T$7,)),1),$C$2)</f>
        <v>88</v>
      </c>
      <c r="E21">
        <f t="shared" si="1"/>
        <v>2.7626569203775873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Расчет</vt:lpstr>
      <vt:lpstr>Построение</vt:lpstr>
      <vt:lpstr>Лист1</vt:lpstr>
      <vt:lpstr>для красоты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usr</cp:lastModifiedBy>
  <dcterms:created xsi:type="dcterms:W3CDTF">2023-04-07T19:26:46Z</dcterms:created>
  <dcterms:modified xsi:type="dcterms:W3CDTF">2023-07-08T17:05:04Z</dcterms:modified>
</cp:coreProperties>
</file>