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8"/>
  <workbookPr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66E15260-4B89-4452-84E3-2E6D4940D2B7}" xr6:coauthVersionLast="47" xr6:coauthVersionMax="47" xr10:uidLastSave="{00000000-0000-0000-0000-000000000000}"/>
  <bookViews>
    <workbookView xWindow="1008" yWindow="-108" windowWidth="22140" windowHeight="131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L3" i="1" a="1"/>
  <c r="L3" i="1" s="1"/>
  <c r="L4" i="1" a="1"/>
  <c r="L4" i="1" s="1"/>
  <c r="L5" i="1" a="1"/>
  <c r="L5" i="1" s="1"/>
  <c r="K3" i="1" a="1"/>
  <c r="K3" i="1" s="1"/>
  <c r="N3" i="1" s="1"/>
  <c r="K4" i="1" a="1"/>
  <c r="K4" i="1" s="1"/>
  <c r="N4" i="1" s="1"/>
  <c r="K5" i="1" a="1"/>
  <c r="K5" i="1" s="1"/>
  <c r="N5" i="1" s="1"/>
  <c r="K2" i="1" a="1"/>
  <c r="K2" i="1" s="1"/>
  <c r="N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<sst xmlns="http://schemas.openxmlformats.org/spreadsheetml/2006/main" count="54" uniqueCount="14">
  <si>
    <t>Контрагент</t>
  </si>
  <si>
    <t>Месяц</t>
  </si>
  <si>
    <t>Продажи</t>
  </si>
  <si>
    <t>Менеджер</t>
  </si>
  <si>
    <t>Расходы</t>
  </si>
  <si>
    <t>Прибыль</t>
  </si>
  <si>
    <t>Рога</t>
  </si>
  <si>
    <t>Иванов</t>
  </si>
  <si>
    <t>Копыта</t>
  </si>
  <si>
    <t>Петров</t>
  </si>
  <si>
    <t>Межбровье</t>
  </si>
  <si>
    <t>Сидоров</t>
  </si>
  <si>
    <t>Вектор</t>
  </si>
  <si>
    <t>Ромашка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</si>
</sst>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_р_._-;\-* #,##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1" xfId="0" applyBorder="1"/>
    <xf numFmtId="165" fontId="0" fillId="0" borderId="1" xfId="1" applyNumberFormat="1" applyFont="1" applyBorder="1"/>
    <xf numFmtId="0" fontId="0" fillId="0" borderId="6" xfId="0" applyBorder="1"/>
    <xf numFmtId="0" fontId="0" fillId="3" borderId="1" xfId="0" applyFill="1" applyBorder="1"/>
    <xf numFmtId="165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165" fontId="0" fillId="0" borderId="8" xfId="1" applyNumberFormat="1" applyFont="1" applyBorder="1"/>
    <xf numFmtId="165" fontId="0" fillId="0" borderId="9" xfId="0" applyNumberFormat="1" applyBorder="1"/>
    <xf numFmtId="0" fontId="0" fillId="0" borderId="9" xfId="0" applyBorder="1"/>
  </cellXfs>
  <cellStyles count="2">
    <cellStyle name="Обычный" xfId="0" builtinId="0"/>
    <cellStyle name="Финансовый" xfId="1" builtinId="3"/>
  </cellStyles>
  <dxfs count="18">
    <dxf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р_._-;\-* #,##0_р_._-;_-* &quot;-&quot;??_р_.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р_._-;\-* #,##0_р_._-;_-* &quot;-&quot;??_р_.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р_._-;\-* #,##0_р_._-;_-* &quot;-&quot;??_р_.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685799</xdr:colOff>
      <xdr:row>7</xdr:row>
      <xdr:rowOff>19050</xdr:rowOff>
    </xdr:from>
    <xdr:to>
      <xdr:col>13</xdr:col>
      <xdr:colOff>981074</xdr:colOff>
      <xdr:row>17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867524" y="1352550"/>
          <a:ext cx="4886325" cy="188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Заполните колонки </a:t>
          </a:r>
          <a:r>
            <a:rPr lang="en-US" sz="1100"/>
            <a:t>K</a:t>
          </a:r>
          <a:r>
            <a:rPr lang="ru-RU" sz="1100"/>
            <a:t>:</a:t>
          </a:r>
          <a:r>
            <a:rPr lang="en-US" sz="1100"/>
            <a:t>L</a:t>
          </a:r>
          <a:r>
            <a:rPr lang="ru-RU" sz="1100" baseline="0"/>
            <a:t> данными из диапазона </a:t>
          </a:r>
          <a:r>
            <a:rPr lang="en-US" sz="1100" baseline="0"/>
            <a:t>A1:D21</a:t>
          </a:r>
          <a:endParaRPr lang="ru-RU" sz="1100" baseline="0"/>
        </a:p>
        <a:p>
          <a:endParaRPr lang="ru-RU" sz="1100" baseline="0"/>
        </a:p>
        <a:p>
          <a:r>
            <a:rPr lang="ru-RU" sz="1100"/>
            <a:t>Используйте</a:t>
          </a:r>
          <a:r>
            <a:rPr lang="ru-RU" sz="1100" baseline="0"/>
            <a:t> комбинированный идентификатор: сцепите Контрагент</a:t>
          </a:r>
          <a:r>
            <a:rPr lang="en-US" sz="1100" baseline="0"/>
            <a:t>&amp;</a:t>
          </a:r>
          <a:r>
            <a:rPr lang="ru-RU" sz="1100" baseline="0"/>
            <a:t>Месяц в обеих таблицах</a:t>
          </a:r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5" displayName="Таблица5" ref="A1:D21" totalsRowShown="0" headerRowDxfId="17" headerRowBorderDxfId="16" tableBorderDxfId="15" totalsRowBorderDxfId="14">
  <autoFilter ref="A1:D21" xr:uid="{00000000-0009-0000-0100-000001000000}"/>
  <tableColumns count="4">
    <tableColumn id="1" xr3:uid="{00000000-0010-0000-0000-000001000000}" name="Контрагент" dataDxfId="13"/>
    <tableColumn id="2" xr3:uid="{00000000-0010-0000-0000-000002000000}" name="Месяц" dataDxfId="12"/>
    <tableColumn id="3" xr3:uid="{00000000-0010-0000-0000-000003000000}" name="Продажи" dataDxfId="11" dataCellStyle="Финансовый"/>
    <tableColumn id="4" xr3:uid="{00000000-0010-0000-0000-000004000000}" name="Менеджер" dataDxfId="10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6" displayName="Таблица6" ref="I1:N5" totalsRowShown="0" headerRowDxfId="9" headerRowBorderDxfId="8" tableBorderDxfId="7" totalsRowBorderDxfId="6">
  <autoFilter ref="I1:N5" xr:uid="{00000000-0009-0000-0100-000002000000}"/>
  <tableColumns count="6">
    <tableColumn id="1" xr3:uid="{00000000-0010-0000-0100-000001000000}" name="Контрагент" dataDxfId="5"/>
    <tableColumn id="2" xr3:uid="{00000000-0010-0000-0100-000002000000}" name="Месяц" dataDxfId="4"/>
    <tableColumn id="3" xr3:uid="{00000000-0010-0000-0100-000003000000}" name="Продажи" dataDxfId="1">
      <calculatedColumnFormula array="1">VLOOKUP(Таблица6[[#This Row],[Контрагент]]&amp;Таблица6[[#This Row],[Месяц]],CHOOSE({1,2},Таблица5[Контрагент]&amp;Таблица5[Месяц],Таблица5[Продажи]),2,)</calculatedColumnFormula>
    </tableColumn>
    <tableColumn id="7" xr3:uid="{00000000-0010-0000-0100-000007000000}" name="Менеджер" dataDxfId="0">
      <calculatedColumnFormula array="1">VLOOKUP(Таблица6[[#This Row],[Контрагент]]&amp;Таблица6[[#This Row],[Месяц]],CHOOSE({1,2},Таблица5[Контрагент]&amp;Таблица5[Месяц],Таблица5[Менеджер]),2,)</calculatedColumnFormula>
    </tableColumn>
    <tableColumn id="4" xr3:uid="{00000000-0010-0000-0100-000004000000}" name="Расходы" dataDxfId="3" dataCellStyle="Финансовый"/>
    <tableColumn id="5" xr3:uid="{00000000-0010-0000-0100-000005000000}" name="Прибыль" dataDxfId="2">
      <calculatedColumnFormula>K2-M2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K2" sqref="K2"/>
    </sheetView>
  </sheetViews>
  <sheetFormatPr defaultRowHeight="14.4" x14ac:dyDescent="0.3"/>
  <cols>
    <col min="3" max="3" width="17.21875" customWidth="1"/>
    <col min="13" max="13" width="11.33203125" bestFit="1" customWidth="1"/>
    <col min="14" max="14" width="11.6640625" bestFit="1" customWidth="1"/>
  </cols>
  <sheetData>
    <row r="1" spans="1:14" x14ac:dyDescent="0.3">
      <c r="A1" s="1" t="s">
        <v>0</v>
      </c>
      <c r="B1" s="2" t="s">
        <v>1</v>
      </c>
      <c r="C1" s="2" t="s">
        <v>2</v>
      </c>
      <c r="D1" s="3" t="s">
        <v>3</v>
      </c>
      <c r="I1" s="4" t="s">
        <v>0</v>
      </c>
      <c r="J1" s="5" t="s">
        <v>1</v>
      </c>
      <c r="K1" s="5" t="s">
        <v>2</v>
      </c>
      <c r="L1" s="5" t="s">
        <v>3</v>
      </c>
      <c r="M1" s="5" t="s">
        <v>4</v>
      </c>
      <c r="N1" s="6" t="s">
        <v>5</v>
      </c>
    </row>
    <row r="2" spans="1:14" x14ac:dyDescent="0.3">
      <c r="A2" s="7" t="s">
        <v>6</v>
      </c>
      <c r="B2" s="8">
        <v>1</v>
      </c>
      <c r="C2" s="9">
        <v>153000</v>
      </c>
      <c r="D2" s="10" t="s">
        <v>7</v>
      </c>
      <c r="I2" s="7" t="s">
        <v>6</v>
      </c>
      <c r="J2" s="8">
        <v>3</v>
      </c>
      <c r="K2" s="11" cm="1">
        <f t="array" ref="K2">VLOOKUP(Таблица6[[#This Row],[Контрагент]]&amp;Таблица6[[#This Row],[Месяц]],CHOOSE({1,2},Таблица5[Контрагент]&amp;Таблица5[Месяц],Таблица5[Продажи]),2,)</f>
        <v>230000</v>
      </c>
      <c r="L2" s="11" t="str" cm="1">
        <f t="array" ref="L2">VLOOKUP(Таблица6[[#This Row],[Контрагент]]&amp;Таблица6[[#This Row],[Месяц]],CHOOSE({1,2},Таблица5[Контрагент]&amp;Таблица5[Месяц],Таблица5[Менеджер]),2,)</f>
        <v>Сидоров</v>
      </c>
      <c r="M2" s="9">
        <v>178000</v>
      </c>
      <c r="N2" s="12">
        <f>K2-M2</f>
        <v>52000</v>
      </c>
    </row>
    <row r="3" spans="1:14" x14ac:dyDescent="0.3">
      <c r="A3" s="7" t="s">
        <v>8</v>
      </c>
      <c r="B3" s="8">
        <v>1</v>
      </c>
      <c r="C3" s="9">
        <v>132000</v>
      </c>
      <c r="D3" s="10" t="s">
        <v>9</v>
      </c>
      <c r="I3" s="7" t="s">
        <v>10</v>
      </c>
      <c r="J3" s="8">
        <v>1</v>
      </c>
      <c r="K3" s="11" cm="1">
        <f t="array" ref="K3">VLOOKUP(Таблица6[[#This Row],[Контрагент]]&amp;Таблица6[[#This Row],[Месяц]],CHOOSE({1,2},Таблица5[Контрагент]&amp;Таблица5[Месяц],Таблица5[Продажи]),2,)</f>
        <v>300000</v>
      </c>
      <c r="L3" s="11" t="str" cm="1">
        <f t="array" ref="L3">VLOOKUP(Таблица6[[#This Row],[Контрагент]]&amp;Таблица6[[#This Row],[Месяц]],CHOOSE({1,2},Таблица5[Контрагент]&amp;Таблица5[Месяц],Таблица5[Менеджер]),2,)</f>
        <v>Сидоров</v>
      </c>
      <c r="M3" s="9">
        <v>172000</v>
      </c>
      <c r="N3" s="12">
        <f t="shared" ref="N3:N5" si="0">K3-M3</f>
        <v>128000</v>
      </c>
    </row>
    <row r="4" spans="1:14" x14ac:dyDescent="0.3">
      <c r="A4" s="7" t="s">
        <v>10</v>
      </c>
      <c r="B4" s="8">
        <v>1</v>
      </c>
      <c r="C4" s="9">
        <v>300000</v>
      </c>
      <c r="D4" s="10" t="s">
        <v>11</v>
      </c>
      <c r="I4" s="7" t="s">
        <v>8</v>
      </c>
      <c r="J4" s="8">
        <v>1</v>
      </c>
      <c r="K4" s="11" cm="1">
        <f t="array" ref="K4">VLOOKUP(Таблица6[[#This Row],[Контрагент]]&amp;Таблица6[[#This Row],[Месяц]],CHOOSE({1,2},Таблица5[Контрагент]&amp;Таблица5[Месяц],Таблица5[Продажи]),2,)</f>
        <v>132000</v>
      </c>
      <c r="L4" s="11" t="str" cm="1">
        <f t="array" ref="L4">VLOOKUP(Таблица6[[#This Row],[Контрагент]]&amp;Таблица6[[#This Row],[Месяц]],CHOOSE({1,2},Таблица5[Контрагент]&amp;Таблица5[Месяц],Таблица5[Менеджер]),2,)</f>
        <v>Петров</v>
      </c>
      <c r="M4" s="9">
        <v>123000</v>
      </c>
      <c r="N4" s="12">
        <f t="shared" si="0"/>
        <v>9000</v>
      </c>
    </row>
    <row r="5" spans="1:14" x14ac:dyDescent="0.3">
      <c r="A5" s="7" t="s">
        <v>12</v>
      </c>
      <c r="B5" s="8">
        <v>1</v>
      </c>
      <c r="C5" s="9">
        <v>191000</v>
      </c>
      <c r="D5" s="10" t="s">
        <v>7</v>
      </c>
      <c r="I5" s="13" t="s">
        <v>13</v>
      </c>
      <c r="J5" s="14">
        <v>2</v>
      </c>
      <c r="K5" s="11" cm="1">
        <f t="array" ref="K5">VLOOKUP(Таблица6[[#This Row],[Контрагент]]&amp;Таблица6[[#This Row],[Месяц]],CHOOSE({1,2},Таблица5[Контрагент]&amp;Таблица5[Месяц],Таблица5[Продажи]),2,)</f>
        <v>133000</v>
      </c>
      <c r="L5" s="15" t="str" cm="1">
        <f t="array" ref="L5">VLOOKUP(Таблица6[[#This Row],[Контрагент]]&amp;Таблица6[[#This Row],[Месяц]],CHOOSE({1,2},Таблица5[Контрагент]&amp;Таблица5[Месяц],Таблица5[Менеджер]),2,)</f>
        <v>Петров</v>
      </c>
      <c r="M5" s="16">
        <v>182000</v>
      </c>
      <c r="N5" s="17">
        <f t="shared" si="0"/>
        <v>-49000</v>
      </c>
    </row>
    <row r="6" spans="1:14" x14ac:dyDescent="0.3">
      <c r="A6" s="7" t="s">
        <v>13</v>
      </c>
      <c r="B6" s="8">
        <v>1</v>
      </c>
      <c r="C6" s="9">
        <v>171000</v>
      </c>
      <c r="D6" s="10" t="s">
        <v>7</v>
      </c>
    </row>
    <row r="7" spans="1:14" x14ac:dyDescent="0.3">
      <c r="A7" s="7" t="s">
        <v>6</v>
      </c>
      <c r="B7" s="8">
        <v>2</v>
      </c>
      <c r="C7" s="9">
        <v>244000</v>
      </c>
      <c r="D7" s="10" t="s">
        <v>9</v>
      </c>
    </row>
    <row r="8" spans="1:14" x14ac:dyDescent="0.3">
      <c r="A8" s="7" t="s">
        <v>8</v>
      </c>
      <c r="B8" s="8">
        <v>2</v>
      </c>
      <c r="C8" s="9">
        <v>251000</v>
      </c>
      <c r="D8" s="10" t="s">
        <v>11</v>
      </c>
    </row>
    <row r="9" spans="1:14" x14ac:dyDescent="0.3">
      <c r="A9" s="7" t="s">
        <v>10</v>
      </c>
      <c r="B9" s="8">
        <v>2</v>
      </c>
      <c r="C9" s="9">
        <v>234000</v>
      </c>
      <c r="D9" s="10" t="s">
        <v>7</v>
      </c>
    </row>
    <row r="10" spans="1:14" x14ac:dyDescent="0.3">
      <c r="A10" s="7" t="s">
        <v>12</v>
      </c>
      <c r="B10" s="8">
        <v>2</v>
      </c>
      <c r="C10" s="9">
        <v>151000</v>
      </c>
      <c r="D10" s="10" t="s">
        <v>7</v>
      </c>
    </row>
    <row r="11" spans="1:14" x14ac:dyDescent="0.3">
      <c r="A11" s="7" t="s">
        <v>13</v>
      </c>
      <c r="B11" s="8">
        <v>2</v>
      </c>
      <c r="C11" s="9">
        <v>133000</v>
      </c>
      <c r="D11" s="10" t="s">
        <v>9</v>
      </c>
    </row>
    <row r="12" spans="1:14" x14ac:dyDescent="0.3">
      <c r="A12" s="7" t="s">
        <v>6</v>
      </c>
      <c r="B12" s="8">
        <v>3</v>
      </c>
      <c r="C12" s="9">
        <v>230000</v>
      </c>
      <c r="D12" s="10" t="s">
        <v>11</v>
      </c>
    </row>
    <row r="13" spans="1:14" x14ac:dyDescent="0.3">
      <c r="A13" s="7" t="s">
        <v>8</v>
      </c>
      <c r="B13" s="8">
        <v>3</v>
      </c>
      <c r="C13" s="9">
        <v>190000</v>
      </c>
      <c r="D13" s="10" t="s">
        <v>7</v>
      </c>
    </row>
    <row r="14" spans="1:14" x14ac:dyDescent="0.3">
      <c r="A14" s="7" t="s">
        <v>10</v>
      </c>
      <c r="B14" s="8">
        <v>3</v>
      </c>
      <c r="C14" s="9">
        <v>113000</v>
      </c>
      <c r="D14" s="10" t="s">
        <v>7</v>
      </c>
    </row>
    <row r="15" spans="1:14" x14ac:dyDescent="0.3">
      <c r="A15" s="7" t="s">
        <v>12</v>
      </c>
      <c r="B15" s="8">
        <v>3</v>
      </c>
      <c r="C15" s="9">
        <v>218000</v>
      </c>
      <c r="D15" s="10" t="s">
        <v>9</v>
      </c>
    </row>
    <row r="16" spans="1:14" x14ac:dyDescent="0.3">
      <c r="A16" s="7" t="s">
        <v>13</v>
      </c>
      <c r="B16" s="8">
        <v>3</v>
      </c>
      <c r="C16" s="9">
        <v>128000</v>
      </c>
      <c r="D16" s="10" t="s">
        <v>11</v>
      </c>
    </row>
    <row r="17" spans="1:4" x14ac:dyDescent="0.3">
      <c r="A17" s="7" t="s">
        <v>6</v>
      </c>
      <c r="B17" s="8">
        <v>4</v>
      </c>
      <c r="C17" s="9">
        <v>168000</v>
      </c>
      <c r="D17" s="10" t="s">
        <v>7</v>
      </c>
    </row>
    <row r="18" spans="1:4" x14ac:dyDescent="0.3">
      <c r="A18" s="7" t="s">
        <v>8</v>
      </c>
      <c r="B18" s="8">
        <v>4</v>
      </c>
      <c r="C18" s="9">
        <v>237000</v>
      </c>
      <c r="D18" s="10" t="s">
        <v>7</v>
      </c>
    </row>
    <row r="19" spans="1:4" x14ac:dyDescent="0.3">
      <c r="A19" s="7" t="s">
        <v>10</v>
      </c>
      <c r="B19" s="8">
        <v>4</v>
      </c>
      <c r="C19" s="9">
        <v>206000</v>
      </c>
      <c r="D19" s="10" t="s">
        <v>9</v>
      </c>
    </row>
    <row r="20" spans="1:4" x14ac:dyDescent="0.3">
      <c r="A20" s="7" t="s">
        <v>12</v>
      </c>
      <c r="B20" s="8">
        <v>4</v>
      </c>
      <c r="C20" s="9">
        <v>207000</v>
      </c>
      <c r="D20" s="10" t="s">
        <v>11</v>
      </c>
    </row>
    <row r="21" spans="1:4" x14ac:dyDescent="0.3">
      <c r="A21" s="13" t="s">
        <v>13</v>
      </c>
      <c r="B21" s="14">
        <v>4</v>
      </c>
      <c r="C21" s="16">
        <v>166000</v>
      </c>
      <c r="D21" s="18" t="s">
        <v>7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Eugeniy Krasnoperov</dc:creator>
  <cp:lastModifiedBy>usr</cp:lastModifiedBy>
  <dcterms:created xsi:type="dcterms:W3CDTF">2023-07-08T17:18:43Z</dcterms:created>
  <dcterms:modified xsi:type="dcterms:W3CDTF">2023-07-08T17:26:33Z</dcterms:modified>
</cp:coreProperties>
</file>