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lavan\Desktop\"/>
    </mc:Choice>
  </mc:AlternateContent>
  <bookViews>
    <workbookView xWindow="0" yWindow="0" windowWidth="28800" windowHeight="12435"/>
  </bookViews>
  <sheets>
    <sheet name="Лист1" sheetId="1" r:id="rId1"/>
  </sheets>
  <externalReferences>
    <externalReference r:id="rId2"/>
  </externalReferences>
  <definedNames>
    <definedName name="auto">[1]АЛГОРИТМ!$B$22:$B$170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7" i="1" l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D16" i="1"/>
  <c r="D15" i="1"/>
  <c r="D14" i="1"/>
  <c r="D13" i="1"/>
  <c r="D12" i="1"/>
  <c r="D11" i="1"/>
  <c r="B6" i="1"/>
  <c r="B2" i="1"/>
</calcChain>
</file>

<file path=xl/sharedStrings.xml><?xml version="1.0" encoding="utf-8"?>
<sst xmlns="http://schemas.openxmlformats.org/spreadsheetml/2006/main" count="20" uniqueCount="19">
  <si>
    <t>Дата</t>
  </si>
  <si>
    <t>Номер А/М</t>
  </si>
  <si>
    <t>Е 029 ОМ197</t>
  </si>
  <si>
    <t>№ секции</t>
  </si>
  <si>
    <t>Объём</t>
  </si>
  <si>
    <t>Секция 1</t>
  </si>
  <si>
    <t>Секция 2</t>
  </si>
  <si>
    <t>Секция 3</t>
  </si>
  <si>
    <t>Секция 4</t>
  </si>
  <si>
    <t>Секция 5</t>
  </si>
  <si>
    <t>Секция 6</t>
  </si>
  <si>
    <t>Общий объем</t>
  </si>
  <si>
    <t>х 430 рр 197</t>
  </si>
  <si>
    <t>м364хк197</t>
  </si>
  <si>
    <t>Н 986 НК 197</t>
  </si>
  <si>
    <t>х 429 рр 197</t>
  </si>
  <si>
    <t>х 427 рр 197</t>
  </si>
  <si>
    <t>М 363 ХК 197</t>
  </si>
  <si>
    <t>н 985 нк 197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</si>
</sst>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 Cyr"/>
      <family val="2"/>
      <charset val="204"/>
    </font>
    <font>
      <sz val="11"/>
      <color theme="1"/>
      <name val="Arial Cyr"/>
      <family val="2"/>
      <charset val="204"/>
    </font>
    <font>
      <sz val="8"/>
      <color theme="1"/>
      <name val="Arial"/>
      <family val="2"/>
      <charset val="204"/>
    </font>
    <font>
      <b/>
      <sz val="14"/>
      <color theme="1"/>
      <name val="Arial Cyr"/>
      <charset val="204"/>
    </font>
    <font>
      <sz val="14"/>
      <color theme="1"/>
      <name val="Arial"/>
      <family val="2"/>
      <charset val="204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8"/>
      <color rgb="FFC00000"/>
      <name val="Arial Cyr"/>
      <charset val="204"/>
    </font>
    <font>
      <b/>
      <sz val="14"/>
      <color theme="3" tint="-0.249977111117893"/>
      <name val="Arial Cyr"/>
      <family val="2"/>
      <charset val="204"/>
    </font>
    <font>
      <b/>
      <sz val="14"/>
      <color theme="1"/>
      <name val="Arial Cyr"/>
      <family val="2"/>
      <charset val="204"/>
    </font>
    <font>
      <b/>
      <sz val="10"/>
      <color theme="1"/>
      <name val="Arial Cyr"/>
      <charset val="204"/>
    </font>
    <font>
      <b/>
      <sz val="12"/>
      <color theme="3" tint="-0.249977111117893"/>
      <name val="Calibri"/>
      <family val="2"/>
      <charset val="204"/>
      <scheme val="minor"/>
    </font>
    <font>
      <b/>
      <sz val="12"/>
      <color theme="6" tint="-0.499984740745262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40">
    <xf numFmtId="0" fontId="0" fillId="0" borderId="0" xfId="0"/>
    <xf numFmtId="0" fontId="4" fillId="2" borderId="0" xfId="1" applyFont="1" applyFill="1" applyAlignment="1">
      <alignment horizontal="center" vertical="center" wrapText="1"/>
    </xf>
    <xf numFmtId="22" fontId="4" fillId="2" borderId="0" xfId="1" applyNumberFormat="1" applyFont="1" applyFill="1" applyAlignment="1">
      <alignment horizontal="center" vertical="center" wrapText="1"/>
    </xf>
    <xf numFmtId="0" fontId="0" fillId="0" borderId="0" xfId="0" applyAlignment="1"/>
    <xf numFmtId="0" fontId="5" fillId="2" borderId="1" xfId="1" applyFont="1" applyFill="1" applyBorder="1" applyAlignment="1">
      <alignment horizontal="center" vertical="center" wrapText="1" shrinkToFit="1"/>
    </xf>
    <xf numFmtId="22" fontId="6" fillId="2" borderId="2" xfId="1" applyNumberFormat="1" applyFont="1" applyFill="1" applyBorder="1" applyAlignment="1">
      <alignment horizontal="center" vertical="center" wrapText="1"/>
    </xf>
    <xf numFmtId="14" fontId="7" fillId="2" borderId="3" xfId="1" applyNumberFormat="1" applyFont="1" applyFill="1" applyBorder="1" applyAlignment="1">
      <alignment horizontal="center" vertical="center" wrapText="1" shrinkToFit="1"/>
    </xf>
    <xf numFmtId="0" fontId="7" fillId="2" borderId="2" xfId="1" applyFont="1" applyFill="1" applyBorder="1" applyAlignment="1">
      <alignment horizontal="center" vertical="center" wrapText="1" shrinkToFit="1"/>
    </xf>
    <xf numFmtId="0" fontId="7" fillId="2" borderId="3" xfId="1" applyFont="1" applyFill="1" applyBorder="1" applyAlignment="1">
      <alignment horizontal="center" vertical="center" wrapText="1" shrinkToFit="1"/>
    </xf>
    <xf numFmtId="0" fontId="8" fillId="2" borderId="2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0" fillId="2" borderId="0" xfId="0" applyFill="1" applyAlignment="1"/>
    <xf numFmtId="0" fontId="0" fillId="2" borderId="2" xfId="0" applyFill="1" applyBorder="1" applyAlignment="1"/>
    <xf numFmtId="0" fontId="0" fillId="2" borderId="3" xfId="0" applyFill="1" applyBorder="1" applyAlignment="1"/>
    <xf numFmtId="0" fontId="5" fillId="2" borderId="2" xfId="1" applyFont="1" applyFill="1" applyBorder="1" applyAlignment="1">
      <alignment horizontal="center" vertical="center" wrapText="1"/>
    </xf>
    <xf numFmtId="0" fontId="5" fillId="2" borderId="3" xfId="1" applyFont="1" applyFill="1" applyBorder="1" applyAlignment="1">
      <alignment horizontal="center" vertical="center" wrapText="1"/>
    </xf>
    <xf numFmtId="0" fontId="7" fillId="2" borderId="2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3" fillId="4" borderId="5" xfId="0" applyFont="1" applyFill="1" applyBorder="1" applyAlignment="1">
      <alignment horizontal="center"/>
    </xf>
    <xf numFmtId="0" fontId="14" fillId="5" borderId="9" xfId="0" applyFont="1" applyFill="1" applyBorder="1" applyAlignment="1">
      <alignment horizontal="center"/>
    </xf>
    <xf numFmtId="0" fontId="0" fillId="0" borderId="8" xfId="0" applyFont="1" applyFill="1" applyBorder="1" applyAlignment="1">
      <alignment horizontal="center"/>
    </xf>
    <xf numFmtId="0" fontId="15" fillId="6" borderId="8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13" fillId="4" borderId="10" xfId="0" applyFont="1" applyFill="1" applyBorder="1" applyAlignment="1">
      <alignment horizontal="center"/>
    </xf>
    <xf numFmtId="0" fontId="14" fillId="5" borderId="11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5" fillId="6" borderId="2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13" fillId="0" borderId="2" xfId="0" applyFont="1" applyFill="1" applyBorder="1" applyAlignment="1">
      <alignment horizontal="center"/>
    </xf>
    <xf numFmtId="0" fontId="13" fillId="4" borderId="12" xfId="0" applyFont="1" applyFill="1" applyBorder="1" applyAlignment="1">
      <alignment horizontal="center"/>
    </xf>
    <xf numFmtId="0" fontId="14" fillId="5" borderId="13" xfId="0" applyFont="1" applyFill="1" applyBorder="1" applyAlignment="1">
      <alignment horizontal="center"/>
    </xf>
    <xf numFmtId="0" fontId="0" fillId="0" borderId="14" xfId="0" applyFont="1" applyFill="1" applyBorder="1" applyAlignment="1">
      <alignment horizontal="center"/>
    </xf>
    <xf numFmtId="0" fontId="1" fillId="0" borderId="14" xfId="0" applyFont="1" applyFill="1" applyBorder="1" applyAlignment="1">
      <alignment horizontal="center"/>
    </xf>
    <xf numFmtId="0" fontId="15" fillId="6" borderId="14" xfId="0" applyFont="1" applyFill="1" applyBorder="1" applyAlignment="1">
      <alignment horizontal="center"/>
    </xf>
    <xf numFmtId="0" fontId="2" fillId="0" borderId="14" xfId="0" applyFont="1" applyFill="1" applyBorder="1" applyAlignment="1">
      <alignment horizontal="center"/>
    </xf>
  </cellXfs>
  <cellStyles count="2">
    <cellStyle name="Обычный" xfId="0" builtinId="0"/>
    <cellStyle name="Обычный 3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7;&#1072;&#1103;&#1074;&#1082;&#107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ЛГОРИТМ"/>
      <sheetName val="АЛЬФА"/>
      <sheetName val="ТРАНСПО"/>
      <sheetName val="ГАЗПРОМ"/>
      <sheetName val="Калуга"/>
      <sheetName val="ЛЮКСОЙЛ"/>
      <sheetName val="СТЛ"/>
      <sheetName val="КАР-ЛЭНД"/>
      <sheetName val="АвтоОйл"/>
      <sheetName val="Нафтатранс"/>
      <sheetName val="НЕФТЕГАЗ"/>
      <sheetName val="МТК"/>
      <sheetName val="АСТ"/>
      <sheetName val="МУЛЬТИК"/>
      <sheetName val="Логистика"/>
      <sheetName val="Передача смены"/>
      <sheetName val="База"/>
    </sheetNames>
    <sheetDataSet>
      <sheetData sheetId="0">
        <row r="22">
          <cell r="B22" t="str">
            <v>х 430 рр 197</v>
          </cell>
        </row>
        <row r="23">
          <cell r="B23" t="str">
            <v>Е 029 ОМ197</v>
          </cell>
        </row>
        <row r="24">
          <cell r="B24" t="str">
            <v>м364хк197</v>
          </cell>
        </row>
        <row r="25">
          <cell r="B25" t="str">
            <v>Н 986 НК 197</v>
          </cell>
        </row>
        <row r="26">
          <cell r="B26" t="str">
            <v>х 429 рр 197</v>
          </cell>
        </row>
        <row r="27">
          <cell r="B27" t="str">
            <v>х 427 рр 197</v>
          </cell>
        </row>
        <row r="28">
          <cell r="B28" t="str">
            <v>М 363 ХК 197</v>
          </cell>
        </row>
        <row r="29">
          <cell r="B29" t="str">
            <v>н 985 нк 197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2"/>
  <sheetViews>
    <sheetView tabSelected="1" workbookViewId="0">
      <selection activeCell="K23" sqref="K23"/>
    </sheetView>
  </sheetViews>
  <sheetFormatPr defaultRowHeight="15" x14ac:dyDescent="0.25"/>
  <cols>
    <col min="1" max="1" width="16.85546875" customWidth="1"/>
    <col min="2" max="2" width="61.7109375" customWidth="1"/>
    <col min="3" max="3" width="15.42578125" customWidth="1"/>
    <col min="4" max="4" width="20" customWidth="1"/>
    <col min="5" max="5" width="16.28515625" customWidth="1"/>
    <col min="9" max="9" width="12.5703125" customWidth="1"/>
    <col min="10" max="10" width="14" customWidth="1"/>
    <col min="11" max="11" width="37.42578125" customWidth="1"/>
    <col min="12" max="12" width="19.42578125" customWidth="1"/>
  </cols>
  <sheetData>
    <row r="1" spans="1:4" s="3" customFormat="1" x14ac:dyDescent="0.25">
      <c r="A1" s="1"/>
      <c r="B1" s="1"/>
      <c r="C1" s="1"/>
      <c r="D1" s="2"/>
    </row>
    <row r="2" spans="1:4" s="3" customFormat="1" ht="18" x14ac:dyDescent="0.25">
      <c r="A2" s="4" t="s">
        <v>0</v>
      </c>
      <c r="B2" s="5">
        <f ca="1">NOW()</f>
        <v>41452.509321527781</v>
      </c>
      <c r="C2" s="6"/>
      <c r="D2" s="6"/>
    </row>
    <row r="3" spans="1:4" s="3" customFormat="1" ht="18" x14ac:dyDescent="0.25">
      <c r="A3" s="4"/>
      <c r="B3" s="7"/>
      <c r="C3" s="8"/>
      <c r="D3" s="8"/>
    </row>
    <row r="4" spans="1:4" s="3" customFormat="1" ht="18" x14ac:dyDescent="0.25">
      <c r="A4" s="4"/>
      <c r="B4" s="7"/>
      <c r="C4" s="8"/>
      <c r="D4" s="8"/>
    </row>
    <row r="5" spans="1:4" s="3" customFormat="1" ht="18.75" x14ac:dyDescent="0.3">
      <c r="A5" s="4" t="s">
        <v>1</v>
      </c>
      <c r="B5" s="9" t="s">
        <v>12</v>
      </c>
      <c r="C5" s="8"/>
      <c r="D5" s="8"/>
    </row>
    <row r="6" spans="1:4" s="3" customFormat="1" ht="18.75" x14ac:dyDescent="0.3">
      <c r="A6" s="4"/>
      <c r="B6" s="10">
        <f>VLOOKUP($B$5,$B$22:$K$42,10,0)</f>
        <v>0</v>
      </c>
      <c r="C6" s="8"/>
      <c r="D6" s="8"/>
    </row>
    <row r="7" spans="1:4" s="3" customFormat="1" ht="18.75" x14ac:dyDescent="0.3">
      <c r="A7" s="4"/>
      <c r="B7" s="10"/>
      <c r="C7" s="8"/>
      <c r="D7" s="8"/>
    </row>
    <row r="8" spans="1:4" s="3" customFormat="1" ht="18" x14ac:dyDescent="0.25">
      <c r="A8" s="4"/>
      <c r="B8" s="7"/>
      <c r="C8" s="8"/>
      <c r="D8" s="8"/>
    </row>
    <row r="9" spans="1:4" s="3" customFormat="1" x14ac:dyDescent="0.25">
      <c r="A9" s="11"/>
      <c r="B9" s="12"/>
      <c r="C9" s="13"/>
      <c r="D9" s="11"/>
    </row>
    <row r="10" spans="1:4" s="3" customFormat="1" x14ac:dyDescent="0.25">
      <c r="A10" s="4"/>
      <c r="B10" s="14"/>
      <c r="C10" s="15" t="s">
        <v>3</v>
      </c>
      <c r="D10" s="14" t="s">
        <v>4</v>
      </c>
    </row>
    <row r="11" spans="1:4" s="3" customFormat="1" ht="18" x14ac:dyDescent="0.25">
      <c r="A11" s="16"/>
      <c r="B11" s="16"/>
      <c r="C11" s="16">
        <v>1</v>
      </c>
      <c r="D11" s="16">
        <f>VLOOKUP($B$5,$B$21:$K$41,2,0)</f>
        <v>5320</v>
      </c>
    </row>
    <row r="12" spans="1:4" s="3" customFormat="1" ht="18" x14ac:dyDescent="0.25">
      <c r="A12" s="16"/>
      <c r="B12" s="16"/>
      <c r="C12" s="16">
        <v>2</v>
      </c>
      <c r="D12" s="16">
        <f>VLOOKUP($B$5,$B$21:$K$41,3,0)</f>
        <v>9720</v>
      </c>
    </row>
    <row r="13" spans="1:4" s="3" customFormat="1" ht="18" x14ac:dyDescent="0.25">
      <c r="A13" s="16"/>
      <c r="B13" s="16"/>
      <c r="C13" s="16">
        <v>3</v>
      </c>
      <c r="D13" s="16">
        <f>VLOOKUP($B$5,$B$21:$K$41,4,0)</f>
        <v>5085</v>
      </c>
    </row>
    <row r="14" spans="1:4" s="3" customFormat="1" ht="18" x14ac:dyDescent="0.25">
      <c r="A14" s="16"/>
      <c r="B14" s="16"/>
      <c r="C14" s="16">
        <v>4</v>
      </c>
      <c r="D14" s="16">
        <f>VLOOKUP($B$5,$B$21:$K$41,5,0)</f>
        <v>7740</v>
      </c>
    </row>
    <row r="15" spans="1:4" s="3" customFormat="1" ht="18" x14ac:dyDescent="0.25">
      <c r="A15" s="16"/>
      <c r="B15" s="16"/>
      <c r="C15" s="16">
        <v>5</v>
      </c>
      <c r="D15" s="16">
        <f>VLOOKUP($B$5,$B$21:$K$41,6,0)</f>
        <v>0</v>
      </c>
    </row>
    <row r="16" spans="1:4" s="3" customFormat="1" ht="18" x14ac:dyDescent="0.25">
      <c r="A16" s="16"/>
      <c r="B16" s="16"/>
      <c r="C16" s="16">
        <v>6</v>
      </c>
      <c r="D16" s="16">
        <f>VLOOKUP($B$5,$B$21:$K$41,7,0)</f>
        <v>0</v>
      </c>
    </row>
    <row r="17" spans="1:14" s="3" customFormat="1" ht="18" x14ac:dyDescent="0.25">
      <c r="A17" s="16"/>
      <c r="B17" s="16"/>
      <c r="C17" s="16"/>
      <c r="D17" s="16"/>
    </row>
    <row r="18" spans="1:14" s="3" customFormat="1" ht="18" x14ac:dyDescent="0.25">
      <c r="A18" s="16"/>
      <c r="B18" s="16"/>
      <c r="C18" s="16"/>
      <c r="D18" s="16"/>
    </row>
    <row r="19" spans="1:14" s="3" customFormat="1" ht="18" x14ac:dyDescent="0.25">
      <c r="A19" s="16"/>
      <c r="B19" s="16"/>
      <c r="C19" s="16"/>
      <c r="D19" s="16"/>
    </row>
    <row r="20" spans="1:14" s="3" customFormat="1" ht="18.75" thickBot="1" x14ac:dyDescent="0.3">
      <c r="A20" s="16"/>
      <c r="B20" s="17"/>
      <c r="C20" s="17"/>
      <c r="D20" s="17"/>
    </row>
    <row r="21" spans="1:14" ht="36.75" thickBot="1" x14ac:dyDescent="0.3">
      <c r="A21" s="18"/>
      <c r="B21" s="19"/>
      <c r="C21" s="20" t="s">
        <v>5</v>
      </c>
      <c r="D21" s="20" t="s">
        <v>6</v>
      </c>
      <c r="E21" s="20" t="s">
        <v>7</v>
      </c>
      <c r="F21" s="20" t="s">
        <v>8</v>
      </c>
      <c r="G21" s="20" t="s">
        <v>9</v>
      </c>
      <c r="H21" s="20" t="s">
        <v>10</v>
      </c>
      <c r="I21" s="20" t="s">
        <v>11</v>
      </c>
      <c r="J21" s="20"/>
      <c r="K21" s="21"/>
      <c r="L21" s="21"/>
      <c r="M21" s="21"/>
      <c r="N21" s="21"/>
    </row>
    <row r="22" spans="1:14" ht="15.75" x14ac:dyDescent="0.25">
      <c r="A22" s="22"/>
      <c r="B22" s="23" t="s">
        <v>12</v>
      </c>
      <c r="C22" s="24">
        <v>5320</v>
      </c>
      <c r="D22" s="24">
        <v>9720</v>
      </c>
      <c r="E22" s="24">
        <v>5085</v>
      </c>
      <c r="F22" s="24">
        <v>7740</v>
      </c>
      <c r="G22" s="24"/>
      <c r="H22" s="24"/>
      <c r="I22" s="25">
        <f t="shared" ref="I22:I37" si="0">SUM(C22:H22)</f>
        <v>27865</v>
      </c>
      <c r="J22" s="26"/>
      <c r="K22" s="26"/>
    </row>
    <row r="23" spans="1:14" ht="15.75" x14ac:dyDescent="0.25">
      <c r="A23" s="27"/>
      <c r="B23" s="28" t="s">
        <v>2</v>
      </c>
      <c r="C23" s="29">
        <v>8895</v>
      </c>
      <c r="D23" s="29">
        <v>8355</v>
      </c>
      <c r="E23" s="29">
        <v>6970</v>
      </c>
      <c r="F23" s="29"/>
      <c r="G23" s="30"/>
      <c r="H23" s="30"/>
      <c r="I23" s="31">
        <f t="shared" si="0"/>
        <v>24220</v>
      </c>
      <c r="J23" s="32"/>
      <c r="K23" s="32"/>
    </row>
    <row r="24" spans="1:14" ht="15.75" x14ac:dyDescent="0.25">
      <c r="A24" s="27"/>
      <c r="B24" s="28" t="s">
        <v>13</v>
      </c>
      <c r="C24" s="29">
        <v>5330</v>
      </c>
      <c r="D24" s="29">
        <v>9805</v>
      </c>
      <c r="E24" s="29">
        <v>5140</v>
      </c>
      <c r="F24" s="29">
        <v>7655</v>
      </c>
      <c r="G24" s="30"/>
      <c r="H24" s="30"/>
      <c r="I24" s="31">
        <f t="shared" si="0"/>
        <v>27930</v>
      </c>
      <c r="J24" s="32"/>
      <c r="K24" s="32"/>
    </row>
    <row r="25" spans="1:14" ht="15.75" x14ac:dyDescent="0.25">
      <c r="A25" s="27"/>
      <c r="B25" s="28" t="s">
        <v>14</v>
      </c>
      <c r="C25" s="29">
        <v>7425</v>
      </c>
      <c r="D25" s="29">
        <v>11880</v>
      </c>
      <c r="E25" s="29">
        <v>9025</v>
      </c>
      <c r="F25" s="29">
        <v>11950</v>
      </c>
      <c r="G25" s="29"/>
      <c r="H25" s="30"/>
      <c r="I25" s="31">
        <f t="shared" si="0"/>
        <v>40280</v>
      </c>
      <c r="J25" s="32"/>
      <c r="K25" s="32"/>
    </row>
    <row r="26" spans="1:14" ht="15.75" x14ac:dyDescent="0.25">
      <c r="A26" s="27"/>
      <c r="B26" s="28" t="s">
        <v>15</v>
      </c>
      <c r="C26" s="29">
        <v>5300</v>
      </c>
      <c r="D26" s="29">
        <v>9805</v>
      </c>
      <c r="E26" s="29">
        <v>5110</v>
      </c>
      <c r="F26" s="29">
        <v>7645</v>
      </c>
      <c r="G26" s="29"/>
      <c r="H26" s="30"/>
      <c r="I26" s="31">
        <f t="shared" si="0"/>
        <v>27860</v>
      </c>
      <c r="J26" s="32"/>
      <c r="K26" s="32"/>
    </row>
    <row r="27" spans="1:14" ht="15.75" x14ac:dyDescent="0.25">
      <c r="A27" s="27"/>
      <c r="B27" s="28" t="s">
        <v>16</v>
      </c>
      <c r="C27" s="29">
        <v>5320</v>
      </c>
      <c r="D27" s="29">
        <v>9720</v>
      </c>
      <c r="E27" s="29">
        <v>5085</v>
      </c>
      <c r="F27" s="29">
        <v>7740</v>
      </c>
      <c r="G27" s="29"/>
      <c r="H27" s="30"/>
      <c r="I27" s="31">
        <f t="shared" si="0"/>
        <v>27865</v>
      </c>
      <c r="J27" s="32"/>
      <c r="K27" s="32"/>
    </row>
    <row r="28" spans="1:14" ht="15.75" x14ac:dyDescent="0.25">
      <c r="A28" s="27"/>
      <c r="B28" s="28" t="s">
        <v>17</v>
      </c>
      <c r="C28" s="29">
        <v>7375</v>
      </c>
      <c r="D28" s="29">
        <v>11875</v>
      </c>
      <c r="E28" s="29">
        <v>9150</v>
      </c>
      <c r="F28" s="29">
        <v>11850</v>
      </c>
      <c r="G28" s="30"/>
      <c r="H28" s="30"/>
      <c r="I28" s="31">
        <f t="shared" si="0"/>
        <v>40250</v>
      </c>
      <c r="J28" s="32"/>
      <c r="K28" s="32"/>
    </row>
    <row r="29" spans="1:14" ht="15.75" x14ac:dyDescent="0.25">
      <c r="A29" s="27"/>
      <c r="B29" s="28" t="s">
        <v>18</v>
      </c>
      <c r="C29" s="29">
        <v>5470</v>
      </c>
      <c r="D29" s="29">
        <v>14720</v>
      </c>
      <c r="E29" s="29">
        <v>7605</v>
      </c>
      <c r="F29" s="29"/>
      <c r="G29" s="29"/>
      <c r="H29" s="29"/>
      <c r="I29" s="31">
        <f t="shared" si="0"/>
        <v>27795</v>
      </c>
      <c r="J29" s="33"/>
      <c r="K29" s="32"/>
    </row>
    <row r="30" spans="1:14" ht="15.75" x14ac:dyDescent="0.25">
      <c r="A30" s="27"/>
      <c r="B30" s="28"/>
      <c r="C30" s="29"/>
      <c r="D30" s="29"/>
      <c r="E30" s="29"/>
      <c r="F30" s="29"/>
      <c r="G30" s="29"/>
      <c r="H30" s="30"/>
      <c r="I30" s="31">
        <f t="shared" si="0"/>
        <v>0</v>
      </c>
      <c r="J30" s="32"/>
      <c r="K30" s="32"/>
    </row>
    <row r="31" spans="1:14" ht="15.75" x14ac:dyDescent="0.25">
      <c r="A31" s="27"/>
      <c r="B31" s="28"/>
      <c r="C31" s="29"/>
      <c r="D31" s="29"/>
      <c r="E31" s="29"/>
      <c r="F31" s="29"/>
      <c r="G31" s="30"/>
      <c r="H31" s="30"/>
      <c r="I31" s="31">
        <f t="shared" si="0"/>
        <v>0</v>
      </c>
      <c r="J31" s="32"/>
      <c r="K31" s="32"/>
    </row>
    <row r="32" spans="1:14" ht="15.75" x14ac:dyDescent="0.25">
      <c r="A32" s="27"/>
      <c r="B32" s="28"/>
      <c r="C32" s="29"/>
      <c r="D32" s="29"/>
      <c r="E32" s="29"/>
      <c r="F32" s="29"/>
      <c r="G32" s="29"/>
      <c r="H32" s="29"/>
      <c r="I32" s="31">
        <f t="shared" si="0"/>
        <v>0</v>
      </c>
      <c r="J32" s="32"/>
      <c r="K32" s="32"/>
    </row>
    <row r="33" spans="1:11" ht="15.75" x14ac:dyDescent="0.25">
      <c r="A33" s="27"/>
      <c r="B33" s="28"/>
      <c r="C33" s="29"/>
      <c r="D33" s="29"/>
      <c r="E33" s="29"/>
      <c r="F33" s="29"/>
      <c r="G33" s="30"/>
      <c r="H33" s="30"/>
      <c r="I33" s="31">
        <f t="shared" si="0"/>
        <v>0</v>
      </c>
      <c r="J33" s="32"/>
      <c r="K33" s="32"/>
    </row>
    <row r="34" spans="1:11" ht="15.75" x14ac:dyDescent="0.25">
      <c r="A34" s="27"/>
      <c r="B34" s="28"/>
      <c r="C34" s="29"/>
      <c r="D34" s="29"/>
      <c r="E34" s="29"/>
      <c r="F34" s="29"/>
      <c r="G34" s="29"/>
      <c r="H34" s="30"/>
      <c r="I34" s="31">
        <f t="shared" si="0"/>
        <v>0</v>
      </c>
      <c r="J34" s="32"/>
      <c r="K34" s="32"/>
    </row>
    <row r="35" spans="1:11" ht="15.75" x14ac:dyDescent="0.25">
      <c r="A35" s="27"/>
      <c r="B35" s="28"/>
      <c r="C35" s="30"/>
      <c r="D35" s="30"/>
      <c r="E35" s="29"/>
      <c r="F35" s="29"/>
      <c r="G35" s="29"/>
      <c r="H35" s="29"/>
      <c r="I35" s="31">
        <f t="shared" si="0"/>
        <v>0</v>
      </c>
      <c r="J35" s="32"/>
      <c r="K35" s="32"/>
    </row>
    <row r="36" spans="1:11" ht="15.75" x14ac:dyDescent="0.25">
      <c r="A36" s="27"/>
      <c r="B36" s="28"/>
      <c r="C36" s="29"/>
      <c r="D36" s="29"/>
      <c r="E36" s="29"/>
      <c r="F36" s="29"/>
      <c r="G36" s="30"/>
      <c r="H36" s="30"/>
      <c r="I36" s="31">
        <f t="shared" si="0"/>
        <v>0</v>
      </c>
      <c r="J36" s="32"/>
      <c r="K36" s="32"/>
    </row>
    <row r="37" spans="1:11" ht="15.75" x14ac:dyDescent="0.25">
      <c r="A37" s="27"/>
      <c r="B37" s="28"/>
      <c r="C37" s="29"/>
      <c r="D37" s="29"/>
      <c r="E37" s="29"/>
      <c r="F37" s="29"/>
      <c r="G37" s="29"/>
      <c r="H37" s="30"/>
      <c r="I37" s="31">
        <f t="shared" si="0"/>
        <v>0</v>
      </c>
      <c r="J37" s="32"/>
      <c r="K37" s="32"/>
    </row>
    <row r="38" spans="1:11" ht="15.75" x14ac:dyDescent="0.25">
      <c r="A38" s="27"/>
      <c r="B38" s="28"/>
      <c r="C38" s="29"/>
      <c r="D38" s="29"/>
      <c r="E38" s="29"/>
      <c r="F38" s="29"/>
      <c r="G38" s="30"/>
      <c r="H38" s="30"/>
      <c r="I38" s="31"/>
      <c r="J38" s="32"/>
      <c r="K38" s="32"/>
    </row>
    <row r="39" spans="1:11" ht="15.75" x14ac:dyDescent="0.25">
      <c r="A39" s="27"/>
      <c r="B39" s="28"/>
      <c r="C39" s="29"/>
      <c r="D39" s="29"/>
      <c r="E39" s="29"/>
      <c r="F39" s="29"/>
      <c r="G39" s="29"/>
      <c r="H39" s="30"/>
      <c r="I39" s="31"/>
      <c r="J39" s="32"/>
      <c r="K39" s="32"/>
    </row>
    <row r="40" spans="1:11" ht="15.75" x14ac:dyDescent="0.25">
      <c r="A40" s="27"/>
      <c r="B40" s="28"/>
      <c r="C40" s="30"/>
      <c r="D40" s="30"/>
      <c r="E40" s="29"/>
      <c r="F40" s="29"/>
      <c r="G40" s="29"/>
      <c r="H40" s="29"/>
      <c r="I40" s="31"/>
      <c r="J40" s="32"/>
      <c r="K40" s="32"/>
    </row>
    <row r="41" spans="1:11" ht="15.75" x14ac:dyDescent="0.25">
      <c r="A41" s="27"/>
      <c r="B41" s="28"/>
      <c r="C41" s="29"/>
      <c r="D41" s="29"/>
      <c r="E41" s="29"/>
      <c r="F41" s="29"/>
      <c r="G41" s="30"/>
      <c r="H41" s="30"/>
      <c r="I41" s="31"/>
      <c r="J41" s="32"/>
      <c r="K41" s="32"/>
    </row>
    <row r="42" spans="1:11" ht="16.5" thickBot="1" x14ac:dyDescent="0.3">
      <c r="A42" s="34"/>
      <c r="B42" s="35"/>
      <c r="C42" s="36"/>
      <c r="D42" s="36"/>
      <c r="E42" s="36"/>
      <c r="F42" s="36"/>
      <c r="G42" s="36"/>
      <c r="H42" s="37"/>
      <c r="I42" s="38"/>
      <c r="J42" s="39"/>
      <c r="K42" s="39"/>
    </row>
  </sheetData>
  <conditionalFormatting sqref="B2:D20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{AC3E8C0B-2435-463A-B6BE-5D0C715497B3}</x14:id>
        </ext>
      </extLst>
    </cfRule>
  </conditionalFormatting>
  <dataValidations count="1">
    <dataValidation type="list" allowBlank="1" showInputMessage="1" showErrorMessage="1" sqref="B5">
      <formula1>auto</formula1>
    </dataValidation>
  </dataValidations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AC3E8C0B-2435-463A-B6BE-5D0C715497B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B2:D20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Дом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Slavan</dc:creator>
  <cp:lastModifiedBy>Slavan</cp:lastModifiedBy>
  <dcterms:created xsi:type="dcterms:W3CDTF">2013-06-27T08:11:59Z</dcterms:created>
  <dcterms:modified xsi:type="dcterms:W3CDTF">2013-06-27T08:13:43Z</dcterms:modified>
</cp:coreProperties>
</file>