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M16" i="1" s="1"/>
  <c r="N17" i="1"/>
  <c r="N18" i="1"/>
  <c r="N19" i="1"/>
  <c r="N20" i="1"/>
  <c r="N21" i="1"/>
  <c r="N22" i="1"/>
  <c r="N23" i="1"/>
  <c r="N2" i="1"/>
  <c r="N29" i="1"/>
  <c r="N30" i="1"/>
  <c r="N31" i="1"/>
  <c r="N32" i="1"/>
  <c r="N33" i="1"/>
  <c r="N34" i="1"/>
  <c r="N2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" i="1"/>
  <c r="I24" i="1" l="1"/>
  <c r="G24" i="1"/>
  <c r="E24" i="1"/>
  <c r="C24" i="1"/>
  <c r="L24" i="1"/>
</calcChain>
</file>

<file path=xl/comments1.xml><?xml version="1.0" encoding="utf-8"?>
<comments xmlns="http://schemas.openxmlformats.org/spreadsheetml/2006/main">
  <authors>
    <author>Автор</author>
  </authors>
  <commentList>
    <comment ref="M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=ЕСЛИОШИБКА(ИНДЕКС($F$28:N34;ПОИСКПОЗ(N2;$N$28:$N$34;0);6);"н/д")</t>
        </r>
      </text>
    </comment>
    <comment ref="N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=ЕСЛИ(C2&lt;&gt;0;B2;"")&amp;ЕСЛИ(E2&lt;&gt;0;D2;"")&amp;ЕСЛИ(G2&lt;&gt;0;F2;"")&amp;ЕСЛИ(I2&lt;&gt;0;H2;"")&amp;ЕСЛИ(K2&lt;&gt;0;J2;"")</t>
        </r>
      </text>
    </comment>
  </commentList>
</comments>
</file>

<file path=xl/sharedStrings.xml><?xml version="1.0" encoding="utf-8"?>
<sst xmlns="http://schemas.openxmlformats.org/spreadsheetml/2006/main" count="145" uniqueCount="21">
  <si>
    <t>Точка 2</t>
  </si>
  <si>
    <t>Точка 3</t>
  </si>
  <si>
    <t>Точка 4</t>
  </si>
  <si>
    <t>Итого</t>
  </si>
  <si>
    <t>Точка 5</t>
  </si>
  <si>
    <t>Точка 1</t>
  </si>
  <si>
    <t>км</t>
  </si>
  <si>
    <t>тариф</t>
  </si>
  <si>
    <t>Пункт 1</t>
  </si>
  <si>
    <t>Пункт 2</t>
  </si>
  <si>
    <t>Пункт 3</t>
  </si>
  <si>
    <t>Пункт 5</t>
  </si>
  <si>
    <t>Дата</t>
  </si>
  <si>
    <t>Конкатенация точек</t>
  </si>
  <si>
    <t>К оплате, руб.</t>
  </si>
  <si>
    <t>Сумма 1</t>
  </si>
  <si>
    <t>Сумма 2</t>
  </si>
  <si>
    <t>Сумма 3</t>
  </si>
  <si>
    <t>Сумма 4</t>
  </si>
  <si>
    <t>Сумма 5</t>
  </si>
  <si>
    <t>Конкатенация по ненулевым точкам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</si>
</sst>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4" fontId="2" fillId="5" borderId="4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14" fontId="2" fillId="5" borderId="7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3" fontId="3" fillId="4" borderId="13" xfId="0" applyNumberFormat="1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5" borderId="8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16" xfId="0" applyBorder="1"/>
    <xf numFmtId="0" fontId="0" fillId="5" borderId="18" xfId="0" applyFill="1" applyBorder="1"/>
    <xf numFmtId="0" fontId="0" fillId="0" borderId="0" xfId="0" applyBorder="1"/>
    <xf numFmtId="0" fontId="0" fillId="0" borderId="19" xfId="0" applyBorder="1"/>
    <xf numFmtId="0" fontId="0" fillId="5" borderId="20" xfId="0" applyFill="1" applyBorder="1"/>
    <xf numFmtId="0" fontId="0" fillId="5" borderId="21" xfId="0" applyFill="1" applyBorder="1"/>
    <xf numFmtId="0" fontId="0" fillId="0" borderId="22" xfId="0" applyBorder="1"/>
    <xf numFmtId="0" fontId="0" fillId="0" borderId="23" xfId="0" applyBorder="1"/>
    <xf numFmtId="3" fontId="0" fillId="4" borderId="3" xfId="0" applyNumberFormat="1" applyFill="1" applyBorder="1"/>
    <xf numFmtId="3" fontId="0" fillId="4" borderId="12" xfId="0" applyNumberFormat="1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7" borderId="8" xfId="0" applyFill="1" applyBorder="1"/>
    <xf numFmtId="0" fontId="2" fillId="0" borderId="17" xfId="0" applyFont="1" applyBorder="1"/>
    <xf numFmtId="3" fontId="5" fillId="0" borderId="8" xfId="0" applyNumberFormat="1" applyFont="1" applyFill="1" applyBorder="1" applyAlignment="1">
      <alignment horizontal="center"/>
    </xf>
    <xf numFmtId="3" fontId="5" fillId="4" borderId="3" xfId="0" applyNumberFormat="1" applyFont="1" applyFill="1" applyBorder="1"/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</xdr:row>
      <xdr:rowOff>161925</xdr:rowOff>
    </xdr:from>
    <xdr:to>
      <xdr:col>27</xdr:col>
      <xdr:colOff>400050</xdr:colOff>
      <xdr:row>12</xdr:row>
      <xdr:rowOff>104775</xdr:rowOff>
    </xdr:to>
    <xdr:sp macro="" textlink="">
      <xdr:nvSpPr>
        <xdr:cNvPr id="2" name="TextBox 1"/>
        <xdr:cNvSpPr txBox="1"/>
      </xdr:nvSpPr>
      <xdr:spPr>
        <a:xfrm>
          <a:off x="11249025" y="361950"/>
          <a:ext cx="7610475" cy="224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Вам дня! Прошу Вас помочь в решении моего вопроса. У меня есть табличка с точками, по которым ездит водитель и есть тарифы, какое вознаграждение мы ему за этот пробег платим. Мне нужно в Ячейке М1 ввести формулу, суть которой в следующем, например, водитель 21.06.23 съездил в точку 1, точку 2, точку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точку 5 то за этот пробег получит 4500 и формула нужна, что если я в внесла сумму по какой-либо точке, формула выдавала сумму, которую я должна заплатить. Что можете мне предложить? Помогите, пожалуйста, если есть у кого-то предложения, буду Вам очень благодарна!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Файлик приложила)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34"/>
  <sheetViews>
    <sheetView tabSelected="1" workbookViewId="0">
      <selection activeCell="N2" sqref="N2"/>
    </sheetView>
  </sheetViews>
  <sheetFormatPr defaultRowHeight="15" x14ac:dyDescent="0.25"/>
  <cols>
    <col min="1" max="1" width="11.140625" customWidth="1"/>
    <col min="12" max="12" width="10.28515625" customWidth="1"/>
    <col min="13" max="13" width="15" customWidth="1"/>
    <col min="14" max="14" width="34.85546875" customWidth="1"/>
    <col min="16" max="16" width="4.42578125" customWidth="1"/>
  </cols>
  <sheetData>
    <row r="1" spans="1:14" s="70" customFormat="1" ht="13.5" thickBot="1" x14ac:dyDescent="0.25">
      <c r="A1" s="70" t="s">
        <v>12</v>
      </c>
      <c r="B1" s="70" t="s">
        <v>5</v>
      </c>
      <c r="C1" s="70" t="s">
        <v>15</v>
      </c>
      <c r="D1" s="70" t="s">
        <v>0</v>
      </c>
      <c r="E1" s="70" t="s">
        <v>16</v>
      </c>
      <c r="F1" s="70" t="s">
        <v>1</v>
      </c>
      <c r="G1" s="70" t="s">
        <v>17</v>
      </c>
      <c r="H1" s="70" t="s">
        <v>2</v>
      </c>
      <c r="I1" s="70" t="s">
        <v>18</v>
      </c>
      <c r="J1" s="70" t="s">
        <v>4</v>
      </c>
      <c r="K1" s="70" t="s">
        <v>19</v>
      </c>
      <c r="M1" s="70" t="s">
        <v>14</v>
      </c>
      <c r="N1" s="71" t="s">
        <v>20</v>
      </c>
    </row>
    <row r="2" spans="1:14" ht="16.5" thickTop="1" thickBot="1" x14ac:dyDescent="0.3">
      <c r="A2" s="1">
        <v>45078</v>
      </c>
      <c r="B2" s="2" t="s">
        <v>5</v>
      </c>
      <c r="C2" s="3">
        <v>5972</v>
      </c>
      <c r="D2" s="4" t="s">
        <v>0</v>
      </c>
      <c r="E2" s="3">
        <v>450170</v>
      </c>
      <c r="F2" s="4" t="s">
        <v>1</v>
      </c>
      <c r="G2" s="3">
        <v>26870</v>
      </c>
      <c r="H2" s="4" t="s">
        <v>2</v>
      </c>
      <c r="I2" s="3">
        <v>210</v>
      </c>
      <c r="J2" s="38" t="s">
        <v>4</v>
      </c>
      <c r="K2" s="5"/>
      <c r="L2" s="61">
        <f>C2+E2+G2+I2</f>
        <v>483222</v>
      </c>
      <c r="M2" s="63" t="str">
        <f>IFERROR(INDEX($F$28:N34,MATCH(N2,$N$28:$N$34,0),6),"н/д")</f>
        <v>н/д</v>
      </c>
      <c r="N2" s="66" t="str">
        <f>IF(C2&lt;&gt;0,B2,"")&amp;IF(E2&lt;&gt;0,D2,"")&amp;IF(G2&lt;&gt;0,F2,"")&amp;IF(I2&lt;&gt;0,H2,"")&amp;IF(K2&lt;&gt;0,J2,"")</f>
        <v>Точка 1Точка 2Точка 3Точка 4</v>
      </c>
    </row>
    <row r="3" spans="1:14" ht="16.5" thickTop="1" thickBot="1" x14ac:dyDescent="0.3">
      <c r="A3" s="6">
        <v>45079</v>
      </c>
      <c r="B3" s="2" t="s">
        <v>5</v>
      </c>
      <c r="C3" s="8">
        <v>2870</v>
      </c>
      <c r="D3" s="9" t="s">
        <v>0</v>
      </c>
      <c r="E3" s="8">
        <v>4220</v>
      </c>
      <c r="F3" s="9" t="s">
        <v>1</v>
      </c>
      <c r="G3" s="8">
        <v>32400</v>
      </c>
      <c r="H3" s="9" t="s">
        <v>2</v>
      </c>
      <c r="I3" s="8">
        <v>0</v>
      </c>
      <c r="J3" s="39" t="s">
        <v>4</v>
      </c>
      <c r="K3" s="10"/>
      <c r="L3" s="61">
        <f t="shared" ref="L3:L22" si="0">C3+E3+G3+I3</f>
        <v>39490</v>
      </c>
      <c r="M3" s="64">
        <f>IFERROR(INDEX($F$28:N35,MATCH(N3,$N$28:$N$34,0),6),"н/д")</f>
        <v>3200</v>
      </c>
      <c r="N3" s="66" t="str">
        <f t="shared" ref="N3:N23" si="1">IF(C3&lt;&gt;0,B3,"")&amp;IF(E3&lt;&gt;0,D3,"")&amp;IF(G3&lt;&gt;0,F3,"")&amp;IF(I3&lt;&gt;0,H3,"")&amp;IF(K3&lt;&gt;0,J3,"")</f>
        <v>Точка 1Точка 2Точка 3</v>
      </c>
    </row>
    <row r="4" spans="1:14" ht="16.5" thickTop="1" thickBot="1" x14ac:dyDescent="0.3">
      <c r="A4" s="1">
        <v>45082</v>
      </c>
      <c r="B4" s="2" t="s">
        <v>5</v>
      </c>
      <c r="C4" s="3">
        <v>3410</v>
      </c>
      <c r="D4" s="4" t="s">
        <v>0</v>
      </c>
      <c r="E4" s="3">
        <v>7065</v>
      </c>
      <c r="F4" s="4" t="s">
        <v>1</v>
      </c>
      <c r="G4" s="3">
        <v>31900</v>
      </c>
      <c r="H4" s="4" t="s">
        <v>2</v>
      </c>
      <c r="I4" s="3">
        <v>0</v>
      </c>
      <c r="J4" s="40" t="s">
        <v>4</v>
      </c>
      <c r="K4" s="5"/>
      <c r="L4" s="61">
        <f t="shared" si="0"/>
        <v>42375</v>
      </c>
      <c r="M4" s="64">
        <f>IFERROR(INDEX($F$28:N36,MATCH(N4,$N$28:$N$34,0),6),"н/д")</f>
        <v>3200</v>
      </c>
      <c r="N4" s="66" t="str">
        <f t="shared" si="1"/>
        <v>Точка 1Точка 2Точка 3</v>
      </c>
    </row>
    <row r="5" spans="1:14" ht="16.5" thickTop="1" thickBot="1" x14ac:dyDescent="0.3">
      <c r="A5" s="11">
        <v>45083</v>
      </c>
      <c r="B5" s="12" t="s">
        <v>5</v>
      </c>
      <c r="C5" s="13">
        <v>31150</v>
      </c>
      <c r="D5" s="14" t="s">
        <v>0</v>
      </c>
      <c r="E5" s="13">
        <v>22440</v>
      </c>
      <c r="F5" s="14" t="s">
        <v>1</v>
      </c>
      <c r="G5" s="13">
        <v>21450</v>
      </c>
      <c r="H5" s="14" t="s">
        <v>2</v>
      </c>
      <c r="I5" s="13">
        <v>1720</v>
      </c>
      <c r="J5" s="41" t="s">
        <v>4</v>
      </c>
      <c r="K5" s="15"/>
      <c r="L5" s="61">
        <f t="shared" si="0"/>
        <v>76760</v>
      </c>
      <c r="M5" s="64" t="str">
        <f>IFERROR(INDEX($F$28:N37,MATCH(N5,$N$28:$N$34,0),6),"н/д")</f>
        <v>н/д</v>
      </c>
      <c r="N5" s="66" t="str">
        <f t="shared" si="1"/>
        <v>Точка 1Точка 2Точка 3Точка 4</v>
      </c>
    </row>
    <row r="6" spans="1:14" ht="16.5" thickTop="1" thickBot="1" x14ac:dyDescent="0.3">
      <c r="A6" s="11">
        <v>45084</v>
      </c>
      <c r="B6" s="12" t="s">
        <v>5</v>
      </c>
      <c r="C6" s="13">
        <v>39588</v>
      </c>
      <c r="D6" s="14" t="s">
        <v>0</v>
      </c>
      <c r="E6" s="13">
        <v>15882</v>
      </c>
      <c r="F6" s="14" t="s">
        <v>1</v>
      </c>
      <c r="G6" s="13">
        <v>41560</v>
      </c>
      <c r="H6" s="14" t="s">
        <v>2</v>
      </c>
      <c r="I6" s="13">
        <v>70</v>
      </c>
      <c r="J6" s="41" t="s">
        <v>4</v>
      </c>
      <c r="K6" s="15"/>
      <c r="L6" s="61">
        <f t="shared" si="0"/>
        <v>97100</v>
      </c>
      <c r="M6" s="64" t="str">
        <f>IFERROR(INDEX($F$28:N38,MATCH(N6,$N$28:$N$34,0),6),"н/д")</f>
        <v>н/д</v>
      </c>
      <c r="N6" s="66" t="str">
        <f t="shared" si="1"/>
        <v>Точка 1Точка 2Точка 3Точка 4</v>
      </c>
    </row>
    <row r="7" spans="1:14" ht="16.5" thickTop="1" thickBot="1" x14ac:dyDescent="0.3">
      <c r="A7" s="11">
        <v>45085</v>
      </c>
      <c r="B7" s="12" t="s">
        <v>5</v>
      </c>
      <c r="C7" s="13">
        <v>18892</v>
      </c>
      <c r="D7" s="14" t="s">
        <v>0</v>
      </c>
      <c r="E7" s="13">
        <v>4056</v>
      </c>
      <c r="F7" s="14" t="s">
        <v>1</v>
      </c>
      <c r="G7" s="13">
        <v>53235</v>
      </c>
      <c r="H7" s="14" t="s">
        <v>2</v>
      </c>
      <c r="I7" s="13">
        <v>0</v>
      </c>
      <c r="J7" s="41" t="s">
        <v>4</v>
      </c>
      <c r="K7" s="15"/>
      <c r="L7" s="61">
        <f t="shared" si="0"/>
        <v>76183</v>
      </c>
      <c r="M7" s="64">
        <f>IFERROR(INDEX($F$28:N39,MATCH(N7,$N$28:$N$34,0),6),"н/д")</f>
        <v>3200</v>
      </c>
      <c r="N7" s="66" t="str">
        <f t="shared" si="1"/>
        <v>Точка 1Точка 2Точка 3</v>
      </c>
    </row>
    <row r="8" spans="1:14" ht="16.5" thickTop="1" thickBot="1" x14ac:dyDescent="0.3">
      <c r="A8" s="16">
        <v>45086</v>
      </c>
      <c r="B8" s="7" t="s">
        <v>5</v>
      </c>
      <c r="C8" s="8">
        <v>9690</v>
      </c>
      <c r="D8" s="9" t="s">
        <v>0</v>
      </c>
      <c r="E8" s="8">
        <v>12740</v>
      </c>
      <c r="F8" s="9" t="s">
        <v>1</v>
      </c>
      <c r="G8" s="8">
        <v>9935</v>
      </c>
      <c r="H8" s="9" t="s">
        <v>2</v>
      </c>
      <c r="I8" s="8">
        <v>0</v>
      </c>
      <c r="J8" s="39" t="s">
        <v>4</v>
      </c>
      <c r="K8" s="10"/>
      <c r="L8" s="61">
        <f t="shared" si="0"/>
        <v>32365</v>
      </c>
      <c r="M8" s="64">
        <f>IFERROR(INDEX($F$28:N40,MATCH(N8,$N$28:$N$34,0),6),"н/д")</f>
        <v>3200</v>
      </c>
      <c r="N8" s="66" t="str">
        <f t="shared" si="1"/>
        <v>Точка 1Точка 2Точка 3</v>
      </c>
    </row>
    <row r="9" spans="1:14" ht="16.5" thickTop="1" thickBot="1" x14ac:dyDescent="0.3">
      <c r="A9" s="1">
        <v>45090</v>
      </c>
      <c r="B9" s="2" t="s">
        <v>5</v>
      </c>
      <c r="C9" s="3">
        <v>8620</v>
      </c>
      <c r="D9" s="4" t="s">
        <v>0</v>
      </c>
      <c r="E9" s="3">
        <v>4860</v>
      </c>
      <c r="F9" s="4" t="s">
        <v>1</v>
      </c>
      <c r="G9" s="3">
        <v>54720</v>
      </c>
      <c r="H9" s="4" t="s">
        <v>2</v>
      </c>
      <c r="I9" s="3">
        <v>0</v>
      </c>
      <c r="J9" s="38" t="s">
        <v>4</v>
      </c>
      <c r="K9" s="3"/>
      <c r="L9" s="61">
        <f t="shared" si="0"/>
        <v>68200</v>
      </c>
      <c r="M9" s="64">
        <f>IFERROR(INDEX($F$28:N41,MATCH(N9,$N$28:$N$34,0),6),"н/д")</f>
        <v>3200</v>
      </c>
      <c r="N9" s="66" t="str">
        <f t="shared" si="1"/>
        <v>Точка 1Точка 2Точка 3</v>
      </c>
    </row>
    <row r="10" spans="1:14" ht="16.5" thickTop="1" thickBot="1" x14ac:dyDescent="0.3">
      <c r="A10" s="17">
        <v>45091</v>
      </c>
      <c r="B10" s="12" t="s">
        <v>5</v>
      </c>
      <c r="C10" s="13">
        <v>16181</v>
      </c>
      <c r="D10" s="14" t="s">
        <v>0</v>
      </c>
      <c r="E10" s="13">
        <v>12480</v>
      </c>
      <c r="F10" s="14" t="s">
        <v>1</v>
      </c>
      <c r="G10" s="13">
        <v>53355</v>
      </c>
      <c r="H10" s="14" t="s">
        <v>2</v>
      </c>
      <c r="I10" s="13">
        <v>4570</v>
      </c>
      <c r="J10" s="42" t="s">
        <v>4</v>
      </c>
      <c r="K10" s="13">
        <v>800</v>
      </c>
      <c r="L10" s="61">
        <f t="shared" si="0"/>
        <v>86586</v>
      </c>
      <c r="M10" s="64" t="str">
        <f>IFERROR(INDEX($F$28:N42,MATCH(N10,$N$28:$N$34,0),6),"н/д")</f>
        <v>н/д</v>
      </c>
      <c r="N10" s="66" t="str">
        <f t="shared" si="1"/>
        <v>Точка 1Точка 2Точка 3Точка 4Точка 5</v>
      </c>
    </row>
    <row r="11" spans="1:14" ht="16.5" thickTop="1" thickBot="1" x14ac:dyDescent="0.3">
      <c r="A11" s="11">
        <v>45092</v>
      </c>
      <c r="B11" s="12" t="s">
        <v>5</v>
      </c>
      <c r="C11" s="13">
        <v>7235</v>
      </c>
      <c r="D11" s="14" t="s">
        <v>0</v>
      </c>
      <c r="E11" s="13">
        <v>65750</v>
      </c>
      <c r="F11" s="14" t="s">
        <v>1</v>
      </c>
      <c r="G11" s="13">
        <v>14650</v>
      </c>
      <c r="H11" s="14" t="s">
        <v>2</v>
      </c>
      <c r="I11" s="13">
        <v>0</v>
      </c>
      <c r="J11" s="42" t="s">
        <v>4</v>
      </c>
      <c r="K11" s="13">
        <v>0</v>
      </c>
      <c r="L11" s="61">
        <f t="shared" si="0"/>
        <v>87635</v>
      </c>
      <c r="M11" s="64">
        <f>IFERROR(INDEX($F$28:N43,MATCH(N11,$N$28:$N$34,0),6),"н/д")</f>
        <v>3200</v>
      </c>
      <c r="N11" s="66" t="str">
        <f t="shared" si="1"/>
        <v>Точка 1Точка 2Точка 3</v>
      </c>
    </row>
    <row r="12" spans="1:14" ht="16.5" thickTop="1" thickBot="1" x14ac:dyDescent="0.3">
      <c r="A12" s="16">
        <v>45093</v>
      </c>
      <c r="B12" s="7" t="s">
        <v>5</v>
      </c>
      <c r="C12" s="8">
        <v>7220</v>
      </c>
      <c r="D12" s="9" t="s">
        <v>0</v>
      </c>
      <c r="E12" s="8">
        <v>60346</v>
      </c>
      <c r="F12" s="9" t="s">
        <v>1</v>
      </c>
      <c r="G12" s="8">
        <v>9229</v>
      </c>
      <c r="H12" s="9" t="s">
        <v>2</v>
      </c>
      <c r="I12" s="8">
        <v>0</v>
      </c>
      <c r="J12" s="43" t="s">
        <v>4</v>
      </c>
      <c r="K12" s="8">
        <v>0</v>
      </c>
      <c r="L12" s="61">
        <f t="shared" si="0"/>
        <v>76795</v>
      </c>
      <c r="M12" s="64">
        <f>IFERROR(INDEX($F$28:N44,MATCH(N12,$N$28:$N$34,0),6),"н/д")</f>
        <v>3200</v>
      </c>
      <c r="N12" s="66" t="str">
        <f t="shared" si="1"/>
        <v>Точка 1Точка 2Точка 3</v>
      </c>
    </row>
    <row r="13" spans="1:14" ht="16.5" thickTop="1" thickBot="1" x14ac:dyDescent="0.3">
      <c r="A13" s="1">
        <v>45096</v>
      </c>
      <c r="B13" s="2" t="s">
        <v>5</v>
      </c>
      <c r="C13" s="3">
        <v>11000</v>
      </c>
      <c r="D13" s="4" t="s">
        <v>0</v>
      </c>
      <c r="E13" s="3">
        <v>7425</v>
      </c>
      <c r="F13" s="4" t="s">
        <v>1</v>
      </c>
      <c r="G13" s="3">
        <v>40475</v>
      </c>
      <c r="H13" s="4" t="s">
        <v>2</v>
      </c>
      <c r="I13" s="3">
        <v>0</v>
      </c>
      <c r="J13" s="38" t="s">
        <v>4</v>
      </c>
      <c r="K13" s="3">
        <v>3140</v>
      </c>
      <c r="L13" s="61">
        <f t="shared" si="0"/>
        <v>58900</v>
      </c>
      <c r="M13" s="64">
        <f>IFERROR(INDEX($F$28:N45,MATCH(N13,$N$28:$N$34,0),6),"н/д")</f>
        <v>4500</v>
      </c>
      <c r="N13" s="66" t="str">
        <f t="shared" si="1"/>
        <v>Точка 1Точка 2Точка 3Точка 5</v>
      </c>
    </row>
    <row r="14" spans="1:14" ht="16.5" thickTop="1" thickBot="1" x14ac:dyDescent="0.3">
      <c r="A14" s="11">
        <v>45097</v>
      </c>
      <c r="B14" s="12" t="s">
        <v>5</v>
      </c>
      <c r="C14" s="13">
        <v>9565</v>
      </c>
      <c r="D14" s="14" t="s">
        <v>0</v>
      </c>
      <c r="E14" s="13">
        <v>6545</v>
      </c>
      <c r="F14" s="14" t="s">
        <v>1</v>
      </c>
      <c r="G14" s="13">
        <v>63560</v>
      </c>
      <c r="H14" s="14" t="s">
        <v>2</v>
      </c>
      <c r="I14" s="13">
        <v>0</v>
      </c>
      <c r="J14" s="42" t="s">
        <v>4</v>
      </c>
      <c r="K14" s="13">
        <v>3405</v>
      </c>
      <c r="L14" s="61">
        <f t="shared" si="0"/>
        <v>79670</v>
      </c>
      <c r="M14" s="64">
        <f>IFERROR(INDEX($F$28:N46,MATCH(N14,$N$28:$N$34,0),6),"н/д")</f>
        <v>4500</v>
      </c>
      <c r="N14" s="66" t="str">
        <f t="shared" si="1"/>
        <v>Точка 1Точка 2Точка 3Точка 5</v>
      </c>
    </row>
    <row r="15" spans="1:14" ht="16.5" thickTop="1" thickBot="1" x14ac:dyDescent="0.3">
      <c r="A15" s="17">
        <v>45098</v>
      </c>
      <c r="B15" s="12" t="s">
        <v>5</v>
      </c>
      <c r="C15" s="13">
        <v>18390</v>
      </c>
      <c r="D15" s="14" t="s">
        <v>0</v>
      </c>
      <c r="E15" s="13">
        <v>55000</v>
      </c>
      <c r="F15" s="14" t="s">
        <v>1</v>
      </c>
      <c r="G15" s="13">
        <v>84995</v>
      </c>
      <c r="H15" s="14" t="s">
        <v>2</v>
      </c>
      <c r="I15" s="13">
        <v>0</v>
      </c>
      <c r="J15" s="42" t="s">
        <v>4</v>
      </c>
      <c r="K15" s="13">
        <v>17300</v>
      </c>
      <c r="L15" s="61">
        <f t="shared" si="0"/>
        <v>158385</v>
      </c>
      <c r="M15" s="64">
        <f>IFERROR(INDEX($F$28:N47,MATCH(N15,$N$28:$N$34,0),6),"н/д")</f>
        <v>4500</v>
      </c>
      <c r="N15" s="66" t="str">
        <f t="shared" si="1"/>
        <v>Точка 1Точка 2Точка 3Точка 5</v>
      </c>
    </row>
    <row r="16" spans="1:14" ht="16.5" thickTop="1" thickBot="1" x14ac:dyDescent="0.3">
      <c r="A16" s="18">
        <v>45099</v>
      </c>
      <c r="B16" s="19" t="s">
        <v>5</v>
      </c>
      <c r="C16" s="68">
        <v>1000</v>
      </c>
      <c r="D16" s="21" t="s">
        <v>0</v>
      </c>
      <c r="E16" s="68">
        <v>1000</v>
      </c>
      <c r="F16" s="21" t="s">
        <v>1</v>
      </c>
      <c r="G16" s="68">
        <v>1000</v>
      </c>
      <c r="H16" s="21" t="s">
        <v>2</v>
      </c>
      <c r="I16" s="20"/>
      <c r="J16" s="44" t="s">
        <v>4</v>
      </c>
      <c r="K16" s="68">
        <v>1000</v>
      </c>
      <c r="L16" s="69">
        <f t="shared" si="0"/>
        <v>3000</v>
      </c>
      <c r="M16" s="64">
        <f>IFERROR(INDEX($F$28:N48,MATCH(N16,$N$28:$N$34,0),6),"н/д")</f>
        <v>4500</v>
      </c>
      <c r="N16" s="66" t="str">
        <f t="shared" si="1"/>
        <v>Точка 1Точка 2Точка 3Точка 5</v>
      </c>
    </row>
    <row r="17" spans="1:14" ht="16.5" thickTop="1" thickBot="1" x14ac:dyDescent="0.3">
      <c r="A17" s="22">
        <v>45100</v>
      </c>
      <c r="B17" s="23" t="s">
        <v>5</v>
      </c>
      <c r="C17" s="24"/>
      <c r="D17" s="25" t="s">
        <v>0</v>
      </c>
      <c r="E17" s="24"/>
      <c r="F17" s="25" t="s">
        <v>1</v>
      </c>
      <c r="G17" s="24"/>
      <c r="H17" s="25" t="s">
        <v>2</v>
      </c>
      <c r="I17" s="24"/>
      <c r="J17" s="45" t="s">
        <v>4</v>
      </c>
      <c r="K17" s="24"/>
      <c r="L17" s="61">
        <f t="shared" si="0"/>
        <v>0</v>
      </c>
      <c r="M17" s="64" t="str">
        <f>IFERROR(INDEX($F$28:N49,MATCH(N17,$N$28:$N$34,0),6),"н/д")</f>
        <v>н/д</v>
      </c>
      <c r="N17" s="66" t="str">
        <f t="shared" si="1"/>
        <v/>
      </c>
    </row>
    <row r="18" spans="1:14" ht="16.5" thickTop="1" thickBot="1" x14ac:dyDescent="0.3">
      <c r="A18" s="26">
        <v>45103</v>
      </c>
      <c r="B18" s="27" t="s">
        <v>5</v>
      </c>
      <c r="C18" s="28"/>
      <c r="D18" s="29" t="s">
        <v>0</v>
      </c>
      <c r="E18" s="28"/>
      <c r="F18" s="29" t="s">
        <v>1</v>
      </c>
      <c r="G18" s="28"/>
      <c r="H18" s="29" t="s">
        <v>2</v>
      </c>
      <c r="I18" s="28"/>
      <c r="J18" s="46" t="s">
        <v>4</v>
      </c>
      <c r="K18" s="28"/>
      <c r="L18" s="61">
        <f t="shared" si="0"/>
        <v>0</v>
      </c>
      <c r="M18" s="64" t="str">
        <f>IFERROR(INDEX($F$28:N50,MATCH(N18,$N$28:$N$34,0),6),"н/д")</f>
        <v>н/д</v>
      </c>
      <c r="N18" s="66" t="str">
        <f t="shared" si="1"/>
        <v/>
      </c>
    </row>
    <row r="19" spans="1:14" ht="16.5" thickTop="1" thickBot="1" x14ac:dyDescent="0.3">
      <c r="A19" s="18">
        <v>45104</v>
      </c>
      <c r="B19" s="19" t="s">
        <v>5</v>
      </c>
      <c r="C19" s="20"/>
      <c r="D19" s="21" t="s">
        <v>0</v>
      </c>
      <c r="E19" s="20"/>
      <c r="F19" s="21" t="s">
        <v>1</v>
      </c>
      <c r="G19" s="20"/>
      <c r="H19" s="21" t="s">
        <v>2</v>
      </c>
      <c r="I19" s="20"/>
      <c r="J19" s="44" t="s">
        <v>4</v>
      </c>
      <c r="K19" s="20"/>
      <c r="L19" s="61">
        <f t="shared" si="0"/>
        <v>0</v>
      </c>
      <c r="M19" s="64" t="str">
        <f>IFERROR(INDEX($F$28:N51,MATCH(N19,$N$28:$N$34,0),6),"н/д")</f>
        <v>н/д</v>
      </c>
      <c r="N19" s="66" t="str">
        <f t="shared" si="1"/>
        <v/>
      </c>
    </row>
    <row r="20" spans="1:14" ht="16.5" thickTop="1" thickBot="1" x14ac:dyDescent="0.3">
      <c r="A20" s="18">
        <v>45105</v>
      </c>
      <c r="B20" s="19" t="s">
        <v>5</v>
      </c>
      <c r="C20" s="20"/>
      <c r="D20" s="21" t="s">
        <v>0</v>
      </c>
      <c r="E20" s="20"/>
      <c r="F20" s="21" t="s">
        <v>1</v>
      </c>
      <c r="G20" s="20"/>
      <c r="H20" s="21" t="s">
        <v>2</v>
      </c>
      <c r="I20" s="20"/>
      <c r="J20" s="44" t="s">
        <v>4</v>
      </c>
      <c r="K20" s="20"/>
      <c r="L20" s="61">
        <f t="shared" si="0"/>
        <v>0</v>
      </c>
      <c r="M20" s="64" t="str">
        <f>IFERROR(INDEX($F$28:N52,MATCH(N20,$N$28:$N$34,0),6),"н/д")</f>
        <v>н/д</v>
      </c>
      <c r="N20" s="66" t="str">
        <f t="shared" si="1"/>
        <v/>
      </c>
    </row>
    <row r="21" spans="1:14" ht="16.5" thickTop="1" thickBot="1" x14ac:dyDescent="0.3">
      <c r="A21" s="18">
        <v>45106</v>
      </c>
      <c r="B21" s="19" t="s">
        <v>5</v>
      </c>
      <c r="C21" s="20"/>
      <c r="D21" s="21" t="s">
        <v>0</v>
      </c>
      <c r="E21" s="20"/>
      <c r="F21" s="21" t="s">
        <v>1</v>
      </c>
      <c r="G21" s="20"/>
      <c r="H21" s="21" t="s">
        <v>2</v>
      </c>
      <c r="I21" s="20"/>
      <c r="J21" s="44" t="s">
        <v>4</v>
      </c>
      <c r="K21" s="20"/>
      <c r="L21" s="61">
        <f t="shared" si="0"/>
        <v>0</v>
      </c>
      <c r="M21" s="64" t="str">
        <f>IFERROR(INDEX($F$28:N53,MATCH(N21,$N$28:$N$34,0),6),"н/д")</f>
        <v>н/д</v>
      </c>
      <c r="N21" s="66" t="str">
        <f t="shared" si="1"/>
        <v/>
      </c>
    </row>
    <row r="22" spans="1:14" ht="16.5" thickTop="1" thickBot="1" x14ac:dyDescent="0.3">
      <c r="A22" s="22">
        <v>45107</v>
      </c>
      <c r="B22" s="23" t="s">
        <v>5</v>
      </c>
      <c r="C22" s="24"/>
      <c r="D22" s="25" t="s">
        <v>0</v>
      </c>
      <c r="E22" s="24"/>
      <c r="F22" s="25" t="s">
        <v>1</v>
      </c>
      <c r="G22" s="24"/>
      <c r="H22" s="25" t="s">
        <v>2</v>
      </c>
      <c r="I22" s="24"/>
      <c r="J22" s="45" t="s">
        <v>4</v>
      </c>
      <c r="K22" s="24"/>
      <c r="L22" s="61">
        <f t="shared" si="0"/>
        <v>0</v>
      </c>
      <c r="M22" s="64" t="str">
        <f>IFERROR(INDEX($F$28:N54,MATCH(N22,$N$28:$N$34,0),6),"н/д")</f>
        <v>н/д</v>
      </c>
      <c r="N22" s="66" t="str">
        <f t="shared" si="1"/>
        <v/>
      </c>
    </row>
    <row r="23" spans="1:14" ht="16.5" thickTop="1" thickBot="1" x14ac:dyDescent="0.3">
      <c r="A23" s="30"/>
      <c r="B23" s="31"/>
      <c r="C23" s="32"/>
      <c r="D23" s="32"/>
      <c r="E23" s="32"/>
      <c r="F23" s="32"/>
      <c r="G23" s="32"/>
      <c r="H23" s="32"/>
      <c r="I23" s="32"/>
      <c r="J23" s="33"/>
      <c r="K23" s="33"/>
      <c r="L23" s="62"/>
      <c r="M23" s="65" t="str">
        <f>IFERROR(INDEX($F$28:N55,MATCH(N23,$N$28:$N$34,0),6),"н/д")</f>
        <v>н/д</v>
      </c>
      <c r="N23" s="66" t="str">
        <f t="shared" si="1"/>
        <v/>
      </c>
    </row>
    <row r="24" spans="1:14" ht="17.25" thickTop="1" thickBot="1" x14ac:dyDescent="0.3">
      <c r="A24" s="34" t="s">
        <v>3</v>
      </c>
      <c r="B24" s="35"/>
      <c r="C24" s="36">
        <f>SUM(C2:C22)</f>
        <v>190783</v>
      </c>
      <c r="D24" s="35"/>
      <c r="E24" s="36">
        <f>SUM(E2:E22)</f>
        <v>729979</v>
      </c>
      <c r="F24" s="35"/>
      <c r="G24" s="36">
        <f>SUM(G2:G22)</f>
        <v>539334</v>
      </c>
      <c r="H24" s="35"/>
      <c r="I24" s="36">
        <f>SUM(I2:I22)</f>
        <v>6570</v>
      </c>
      <c r="J24" s="36"/>
      <c r="K24" s="36"/>
      <c r="L24" s="37">
        <f>SUM(L2:L23)</f>
        <v>1466666</v>
      </c>
    </row>
    <row r="25" spans="1:14" ht="15.75" thickTop="1" x14ac:dyDescent="0.25">
      <c r="B25" s="47"/>
      <c r="D25" s="48"/>
      <c r="F25" s="48"/>
      <c r="H25" s="48"/>
      <c r="J25" s="49"/>
    </row>
    <row r="26" spans="1:14" ht="15.75" thickBot="1" x14ac:dyDescent="0.3"/>
    <row r="27" spans="1:14" x14ac:dyDescent="0.25">
      <c r="F27" s="51" t="s">
        <v>8</v>
      </c>
      <c r="G27" s="52" t="s">
        <v>9</v>
      </c>
      <c r="H27" s="52" t="s">
        <v>10</v>
      </c>
      <c r="I27" s="52" t="s">
        <v>11</v>
      </c>
      <c r="J27" s="52" t="s">
        <v>6</v>
      </c>
      <c r="K27" s="52" t="s">
        <v>7</v>
      </c>
      <c r="L27" s="53"/>
      <c r="M27" s="53"/>
      <c r="N27" s="67" t="s">
        <v>13</v>
      </c>
    </row>
    <row r="28" spans="1:14" x14ac:dyDescent="0.25">
      <c r="F28" s="54" t="s">
        <v>5</v>
      </c>
      <c r="G28" s="50" t="s">
        <v>0</v>
      </c>
      <c r="H28" s="50" t="s">
        <v>1</v>
      </c>
      <c r="I28" s="50" t="s">
        <v>4</v>
      </c>
      <c r="J28" s="50">
        <v>83</v>
      </c>
      <c r="K28" s="50">
        <v>4500</v>
      </c>
      <c r="L28" s="55"/>
      <c r="M28" s="55"/>
      <c r="N28" s="56" t="str">
        <f>F28&amp;G28&amp;H28&amp;I28</f>
        <v>Точка 1Точка 2Точка 3Точка 5</v>
      </c>
    </row>
    <row r="29" spans="1:14" x14ac:dyDescent="0.25">
      <c r="F29" s="54" t="s">
        <v>5</v>
      </c>
      <c r="G29" s="50" t="s">
        <v>0</v>
      </c>
      <c r="H29" s="50"/>
      <c r="I29" s="50" t="s">
        <v>4</v>
      </c>
      <c r="J29" s="50">
        <v>50</v>
      </c>
      <c r="K29" s="50">
        <v>3000</v>
      </c>
      <c r="L29" s="55"/>
      <c r="M29" s="55"/>
      <c r="N29" s="56" t="str">
        <f t="shared" ref="N29:N34" si="2">F29&amp;G29&amp;H29&amp;I29</f>
        <v>Точка 1Точка 2Точка 5</v>
      </c>
    </row>
    <row r="30" spans="1:14" x14ac:dyDescent="0.25">
      <c r="F30" s="54" t="s">
        <v>5</v>
      </c>
      <c r="G30" s="50" t="s">
        <v>0</v>
      </c>
      <c r="H30" s="50" t="s">
        <v>1</v>
      </c>
      <c r="I30" s="50"/>
      <c r="J30" s="50">
        <v>58</v>
      </c>
      <c r="K30" s="50">
        <v>3200</v>
      </c>
      <c r="L30" s="55"/>
      <c r="M30" s="55"/>
      <c r="N30" s="56" t="str">
        <f t="shared" si="2"/>
        <v>Точка 1Точка 2Точка 3</v>
      </c>
    </row>
    <row r="31" spans="1:14" x14ac:dyDescent="0.25">
      <c r="F31" s="54" t="s">
        <v>5</v>
      </c>
      <c r="G31" s="50" t="s">
        <v>0</v>
      </c>
      <c r="H31" s="50"/>
      <c r="I31" s="50"/>
      <c r="J31" s="50">
        <v>18</v>
      </c>
      <c r="K31" s="50">
        <v>2000</v>
      </c>
      <c r="L31" s="55"/>
      <c r="M31" s="55"/>
      <c r="N31" s="56" t="str">
        <f t="shared" si="2"/>
        <v>Точка 1Точка 2</v>
      </c>
    </row>
    <row r="32" spans="1:14" x14ac:dyDescent="0.25">
      <c r="F32" s="54" t="s">
        <v>5</v>
      </c>
      <c r="G32" s="50"/>
      <c r="H32" s="50" t="s">
        <v>1</v>
      </c>
      <c r="I32" s="50" t="s">
        <v>4</v>
      </c>
      <c r="J32" s="50">
        <v>62</v>
      </c>
      <c r="K32" s="50">
        <v>3500</v>
      </c>
      <c r="L32" s="55"/>
      <c r="M32" s="55"/>
      <c r="N32" s="56" t="str">
        <f t="shared" si="2"/>
        <v>Точка 1Точка 3Точка 5</v>
      </c>
    </row>
    <row r="33" spans="6:14" x14ac:dyDescent="0.25">
      <c r="F33" s="54" t="s">
        <v>5</v>
      </c>
      <c r="G33" s="50"/>
      <c r="H33" s="50"/>
      <c r="I33" s="50" t="s">
        <v>4</v>
      </c>
      <c r="J33" s="50">
        <v>34</v>
      </c>
      <c r="K33" s="50">
        <v>2500</v>
      </c>
      <c r="L33" s="55"/>
      <c r="M33" s="55"/>
      <c r="N33" s="56" t="str">
        <f t="shared" si="2"/>
        <v>Точка 1Точка 5</v>
      </c>
    </row>
    <row r="34" spans="6:14" ht="15.75" thickBot="1" x14ac:dyDescent="0.3">
      <c r="F34" s="57" t="s">
        <v>5</v>
      </c>
      <c r="G34" s="58"/>
      <c r="H34" s="58" t="s">
        <v>1</v>
      </c>
      <c r="I34" s="58"/>
      <c r="J34" s="58">
        <v>46</v>
      </c>
      <c r="K34" s="58">
        <v>2800</v>
      </c>
      <c r="L34" s="59"/>
      <c r="M34" s="59"/>
      <c r="N34" s="60" t="str">
        <f t="shared" si="2"/>
        <v>Точка 1Точка 3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2023-06-23T12:20:05Z</dcterms:modified>
</cp:coreProperties>
</file>