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19200" windowHeight="7310"/>
  </bookViews>
  <sheets>
    <sheet name="Данные" sheetId="1" r:id="rId1"/>
  </sheets>
  <externalReferences>
    <externalReference r:id="rId2"/>
  </externalReferences>
  <definedNames>
    <definedName name="_xlnm._FilterDatabase" localSheetId="0" hidden="1">Данные!$A$2:$N$42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 s="1"/>
  <c r="I4" i="1"/>
  <c r="J4" i="1" s="1"/>
  <c r="I42" i="1"/>
  <c r="J42" i="1" s="1"/>
  <c r="G42" i="1"/>
  <c r="C42" i="1"/>
  <c r="H42" i="1" s="1"/>
  <c r="I41" i="1"/>
  <c r="J41" i="1" s="1"/>
  <c r="G41" i="1"/>
  <c r="C41" i="1"/>
  <c r="H41" i="1" s="1"/>
  <c r="I40" i="1"/>
  <c r="J40" i="1" s="1"/>
  <c r="G40" i="1"/>
  <c r="C40" i="1"/>
  <c r="H40" i="1" s="1"/>
  <c r="I39" i="1"/>
  <c r="J39" i="1" s="1"/>
  <c r="G39" i="1"/>
  <c r="C39" i="1"/>
  <c r="H39" i="1" s="1"/>
  <c r="I38" i="1"/>
  <c r="J38" i="1" s="1"/>
  <c r="G38" i="1"/>
  <c r="C38" i="1"/>
  <c r="H38" i="1" s="1"/>
  <c r="I37" i="1"/>
  <c r="J37" i="1" s="1"/>
  <c r="G37" i="1"/>
  <c r="C37" i="1"/>
  <c r="H37" i="1" s="1"/>
  <c r="I36" i="1"/>
  <c r="J36" i="1" s="1"/>
  <c r="G36" i="1"/>
  <c r="C36" i="1"/>
  <c r="H36" i="1" s="1"/>
  <c r="I35" i="1"/>
  <c r="J35" i="1" s="1"/>
  <c r="G35" i="1"/>
  <c r="C35" i="1"/>
  <c r="H35" i="1" s="1"/>
  <c r="I34" i="1"/>
  <c r="J34" i="1" s="1"/>
  <c r="G34" i="1"/>
  <c r="C34" i="1"/>
  <c r="H34" i="1" s="1"/>
  <c r="I33" i="1"/>
  <c r="J33" i="1" s="1"/>
  <c r="G33" i="1"/>
  <c r="C33" i="1"/>
  <c r="H33" i="1" s="1"/>
  <c r="I32" i="1"/>
  <c r="J32" i="1" s="1"/>
  <c r="G32" i="1"/>
  <c r="C32" i="1"/>
  <c r="H32" i="1" s="1"/>
  <c r="I31" i="1"/>
  <c r="J31" i="1" s="1"/>
  <c r="G31" i="1"/>
  <c r="C31" i="1"/>
  <c r="H31" i="1" s="1"/>
  <c r="I30" i="1"/>
  <c r="J30" i="1" s="1"/>
  <c r="G30" i="1"/>
  <c r="C30" i="1"/>
  <c r="H30" i="1" s="1"/>
  <c r="I29" i="1"/>
  <c r="J29" i="1" s="1"/>
  <c r="G29" i="1"/>
  <c r="C29" i="1"/>
  <c r="H29" i="1" s="1"/>
  <c r="I28" i="1"/>
  <c r="J28" i="1" s="1"/>
  <c r="G28" i="1"/>
  <c r="C28" i="1"/>
  <c r="H28" i="1" s="1"/>
  <c r="I27" i="1"/>
  <c r="J27" i="1" s="1"/>
  <c r="G27" i="1"/>
  <c r="C27" i="1"/>
  <c r="H27" i="1" s="1"/>
  <c r="I26" i="1"/>
  <c r="J26" i="1" s="1"/>
  <c r="G26" i="1"/>
  <c r="C26" i="1"/>
  <c r="H26" i="1" s="1"/>
  <c r="I25" i="1"/>
  <c r="J25" i="1" s="1"/>
  <c r="G25" i="1"/>
  <c r="C25" i="1"/>
  <c r="H25" i="1" s="1"/>
  <c r="I24" i="1"/>
  <c r="J24" i="1" s="1"/>
  <c r="G24" i="1"/>
  <c r="C24" i="1"/>
  <c r="H24" i="1" s="1"/>
  <c r="I23" i="1"/>
  <c r="J23" i="1" s="1"/>
  <c r="G23" i="1"/>
  <c r="C23" i="1"/>
  <c r="H23" i="1" s="1"/>
  <c r="I22" i="1"/>
  <c r="J22" i="1" s="1"/>
  <c r="G22" i="1"/>
  <c r="C22" i="1"/>
  <c r="H22" i="1" s="1"/>
  <c r="I21" i="1"/>
  <c r="J21" i="1" s="1"/>
  <c r="G21" i="1"/>
  <c r="C21" i="1"/>
  <c r="H21" i="1" s="1"/>
  <c r="I20" i="1"/>
  <c r="J20" i="1" s="1"/>
  <c r="G20" i="1"/>
  <c r="C20" i="1"/>
  <c r="H20" i="1" s="1"/>
  <c r="I19" i="1"/>
  <c r="J19" i="1" s="1"/>
  <c r="G19" i="1"/>
  <c r="C19" i="1"/>
  <c r="H19" i="1" s="1"/>
  <c r="I18" i="1"/>
  <c r="J18" i="1" s="1"/>
  <c r="H18" i="1"/>
  <c r="G18" i="1"/>
  <c r="C18" i="1"/>
  <c r="I17" i="1"/>
  <c r="J17" i="1" s="1"/>
  <c r="H17" i="1"/>
  <c r="G17" i="1"/>
  <c r="C17" i="1"/>
  <c r="I16" i="1"/>
  <c r="J16" i="1" s="1"/>
  <c r="H16" i="1"/>
  <c r="G16" i="1"/>
  <c r="C16" i="1"/>
  <c r="I15" i="1"/>
  <c r="J15" i="1" s="1"/>
  <c r="H15" i="1"/>
  <c r="G15" i="1"/>
  <c r="C15" i="1"/>
  <c r="I14" i="1"/>
  <c r="J14" i="1" s="1"/>
  <c r="G14" i="1"/>
  <c r="C14" i="1"/>
  <c r="H14" i="1" s="1"/>
  <c r="I13" i="1"/>
  <c r="J13" i="1" s="1"/>
  <c r="G13" i="1"/>
  <c r="C13" i="1"/>
  <c r="H13" i="1" s="1"/>
  <c r="I12" i="1"/>
  <c r="J12" i="1" s="1"/>
  <c r="G12" i="1"/>
  <c r="C12" i="1"/>
  <c r="H12" i="1" s="1"/>
  <c r="I11" i="1"/>
  <c r="J11" i="1" s="1"/>
  <c r="G11" i="1"/>
  <c r="C11" i="1"/>
  <c r="H11" i="1" s="1"/>
  <c r="I10" i="1"/>
  <c r="J10" i="1" s="1"/>
  <c r="G10" i="1"/>
  <c r="C10" i="1"/>
  <c r="H10" i="1" s="1"/>
  <c r="I9" i="1"/>
  <c r="J9" i="1" s="1"/>
  <c r="G9" i="1"/>
  <c r="C9" i="1"/>
  <c r="H9" i="1" s="1"/>
  <c r="I8" i="1"/>
  <c r="J8" i="1" s="1"/>
  <c r="G8" i="1"/>
  <c r="C8" i="1"/>
  <c r="H8" i="1" s="1"/>
  <c r="I7" i="1"/>
  <c r="J7" i="1" s="1"/>
  <c r="G7" i="1"/>
  <c r="C7" i="1"/>
  <c r="H7" i="1" s="1"/>
  <c r="I6" i="1"/>
  <c r="J6" i="1" s="1"/>
  <c r="G6" i="1"/>
  <c r="C6" i="1"/>
  <c r="H6" i="1" s="1"/>
  <c r="I5" i="1"/>
  <c r="J5" i="1" s="1"/>
  <c r="G5" i="1"/>
  <c r="C5" i="1"/>
  <c r="H5" i="1" s="1"/>
  <c r="H4" i="1"/>
  <c r="G4" i="1"/>
  <c r="C4" i="1"/>
  <c r="H3" i="1"/>
  <c r="G3" i="1"/>
  <c r="C3" i="1"/>
</calcChain>
</file>

<file path=xl/sharedStrings.xml><?xml version="1.0" encoding="utf-8"?>
<sst xmlns="http://schemas.openxmlformats.org/spreadsheetml/2006/main" count="112" uniqueCount="36">
  <si>
    <t>Норма по часам</t>
  </si>
  <si>
    <t>№</t>
  </si>
  <si>
    <t>Дата</t>
  </si>
  <si>
    <t>День недели</t>
  </si>
  <si>
    <t>Проект</t>
  </si>
  <si>
    <t>Часы затрачено</t>
  </si>
  <si>
    <t>Сотрудник (ФИО)</t>
  </si>
  <si>
    <t>Дата2</t>
  </si>
  <si>
    <t>Статус</t>
  </si>
  <si>
    <t>Переработка</t>
  </si>
  <si>
    <t>Норма</t>
  </si>
  <si>
    <t>выходной</t>
  </si>
  <si>
    <t>праздник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</si>
  <si>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</si>
  <si>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</si>
  <si>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</si>
  <si>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</si>
  <si>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</si>
  <si>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</si>
  <si>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</si>
  <si>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</si>
  <si>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</si>
  <si>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</si>
  <si>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</si>
  <si>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</si>
  <si>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Проект 13</t>
  </si>
  <si>
    <t>Проект 14</t>
  </si>
  <si>
    <t>Проект 15</t>
  </si>
  <si>
    <t>Сотрудник 1</t>
  </si>
  <si>
    <t>Я попробовала в К3, но не получается</t>
  </si>
  <si>
    <t>=ЕСЛИ(И(ИЛИ(A3="праздник";A3="выходной");E3;0);ЕСЛИ(И(ИЛИ(A3&lt;&gt;"праздник";A3&lt;&gt;"выходной");E3&gt;8;E3-$E$1);0))</t>
  </si>
  <si>
    <t>1.</t>
  </si>
  <si>
    <t>2.</t>
  </si>
  <si>
    <t>связанный вопрос</t>
  </si>
  <si>
    <r>
      <t xml:space="preserve">если сотрудник </t>
    </r>
    <r>
      <rPr>
        <u/>
        <sz val="11"/>
        <color theme="1"/>
        <rFont val="Calibri"/>
        <family val="2"/>
        <charset val="204"/>
        <scheme val="minor"/>
      </rPr>
      <t>в один день отработал на 2-х проектах</t>
    </r>
    <r>
      <rPr>
        <sz val="11"/>
        <color theme="1"/>
        <rFont val="Calibri"/>
        <family val="2"/>
        <charset val="204"/>
        <scheme val="minor"/>
      </rPr>
      <t>, например, 8 часов на проекте 3, и 2 часа на проекте 4, то можно ли задать условие, чтобы система 8 часов относила на норму, а 2 на переработку и это касается только работы в будни, т.к. выходные и праздники это всегда переработка</t>
    </r>
  </si>
  <si>
    <t>Как в колонке К настроить формулу (условие), чтобы проверялись следующие параметры:
1) если в колонке А выходной или праздник, то в колонке К должно быть значение из колонки Е;
2) также, если в колонке А НЕ выходной или НЕ праздник, а число из колонки Е&gt;8, то Е24 (например) - $Е$8, а иначе 0
То есть, если сотрудник работал в празник или выходной, то "Переработка".
А если сотрудник работал в будни, но кол-во часов &gt;8, то 8 "норма", а дельта "переработка".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</si>
</sst>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m\-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2"/>
      <color theme="5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5" fontId="0" fillId="0" borderId="0" xfId="0" applyNumberFormat="1" applyFill="1"/>
    <xf numFmtId="14" fontId="0" fillId="0" borderId="0" xfId="0" applyNumberFormat="1" applyFill="1"/>
    <xf numFmtId="164" fontId="0" fillId="0" borderId="0" xfId="0" applyNumberFormat="1" applyFill="1"/>
    <xf numFmtId="0" fontId="0" fillId="0" borderId="0" xfId="0" quotePrefix="1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6" borderId="0" xfId="0" applyFill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0" fillId="4" borderId="0" xfId="0" applyNumberFormat="1" applyFill="1"/>
    <xf numFmtId="0" fontId="0" fillId="7" borderId="0" xfId="0" applyFill="1"/>
    <xf numFmtId="0" fontId="0" fillId="0" borderId="0" xfId="0" applyFill="1" applyAlignment="1">
      <alignment horizontal="left" wrapText="1"/>
    </xf>
    <xf numFmtId="14" fontId="0" fillId="5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0" fontId="4" fillId="0" borderId="0" xfId="0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Public/&#1058;&#1040;&#1041;&#1045;&#1051;&#1048;%20&#1059;&#1063;&#1025;&#1058;&#1040;%20&#1056;&#1040;&#1041;&#1054;&#1063;&#1045;&#1043;&#1054;%20&#1042;&#1056;&#1045;&#1052;&#1045;&#1053;&#1048;_2023_&#1057;&#1058;&#1069;&#1055;/&#1069;&#1092;&#1092;&#1077;&#1082;&#1090;&#1080;&#1074;&#1085;&#1086;&#1089;&#1090;&#1100;%20&#1090;&#1088;&#1091;&#1076;&#1072;_&#1091;&#1095;&#1077;&#1090;_&#1086;&#1090;&#1095;&#1077;&#1090;_fina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Данные"/>
      <sheetName val="pivot DD"/>
      <sheetName val="Dashboard DD"/>
      <sheetName val="Дашборд (2)"/>
      <sheetName val="Проекты"/>
      <sheetName val="Dashboard проекты"/>
      <sheetName val="Свод"/>
      <sheetName val="Дашбор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tabSelected="1" zoomScale="85" zoomScaleNormal="85" workbookViewId="0">
      <pane ySplit="2" topLeftCell="A3" activePane="bottomLeft" state="frozen"/>
      <selection pane="bottomLeft" activeCell="R10" sqref="R10"/>
    </sheetView>
  </sheetViews>
  <sheetFormatPr defaultRowHeight="14.5" x14ac:dyDescent="0.35"/>
  <cols>
    <col min="1" max="1" width="10" customWidth="1"/>
    <col min="2" max="2" width="11.26953125" customWidth="1"/>
    <col min="3" max="3" width="7.26953125" customWidth="1"/>
    <col min="4" max="4" width="14.08984375" customWidth="1"/>
    <col min="5" max="5" width="12.26953125" customWidth="1"/>
    <col min="6" max="6" width="16.54296875" customWidth="1"/>
    <col min="7" max="7" width="9.453125" customWidth="1"/>
    <col min="8" max="8" width="12.26953125" customWidth="1"/>
    <col min="9" max="9" width="12.36328125" customWidth="1"/>
    <col min="10" max="10" width="10.36328125" style="1" bestFit="1" customWidth="1"/>
    <col min="11" max="11" width="4.81640625" style="1" customWidth="1"/>
    <col min="12" max="14" width="8.7265625" style="1"/>
  </cols>
  <sheetData>
    <row r="1" spans="1:16" ht="15.5" x14ac:dyDescent="0.35">
      <c r="D1" s="14" t="s">
        <v>0</v>
      </c>
      <c r="E1" s="15">
        <v>8</v>
      </c>
    </row>
    <row r="2" spans="1:16" ht="23" x14ac:dyDescent="0.35">
      <c r="A2" s="16" t="s">
        <v>1</v>
      </c>
      <c r="B2" s="16" t="s">
        <v>2</v>
      </c>
      <c r="C2" s="17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8" t="s">
        <v>9</v>
      </c>
      <c r="J2" s="18" t="s">
        <v>10</v>
      </c>
      <c r="K2" s="2"/>
      <c r="L2" s="2"/>
      <c r="M2" s="2"/>
      <c r="N2" s="2"/>
    </row>
    <row r="3" spans="1:16" s="1" customFormat="1" ht="14.5" customHeight="1" x14ac:dyDescent="0.45">
      <c r="A3" s="10" t="s">
        <v>12</v>
      </c>
      <c r="B3" s="19">
        <v>45047</v>
      </c>
      <c r="C3" s="11" t="str">
        <f t="shared" ref="C3:C31" si="0">TEXT(B3,"ДДД")</f>
        <v>Пн</v>
      </c>
      <c r="D3" s="1" t="s">
        <v>13</v>
      </c>
      <c r="E3" s="1">
        <v>8</v>
      </c>
      <c r="F3" s="1" t="s">
        <v>28</v>
      </c>
      <c r="G3" s="6">
        <f>EOMONTH(B3,-1)+1</f>
        <v>45047</v>
      </c>
      <c r="H3" s="1" t="str">
        <f>IF(OR(A3="праздник"),"переработка",IF(OR(C3="Сб",C3="Вс"),"переработка",IF(AND(OR(C3&lt;&gt;"Сб",C3&lt;&gt;"Вс"),E3&gt;8),"переработка","норма")))</f>
        <v>переработка</v>
      </c>
      <c r="I3" s="13" t="b">
        <f>IF(AND(OR(A3="праздник",A3="выходной"),E3,0),IF(AND(OR(A3&lt;&gt;"праздник",A3&lt;&gt;"выходной"),E3&gt;8,E3-$E$1),0))</f>
        <v>0</v>
      </c>
      <c r="J3" s="13">
        <f>E3-I3</f>
        <v>8</v>
      </c>
      <c r="K3" s="25" t="s">
        <v>31</v>
      </c>
      <c r="L3" s="21" t="s">
        <v>35</v>
      </c>
      <c r="M3" s="21"/>
      <c r="N3" s="21"/>
      <c r="O3" s="21"/>
      <c r="P3" s="21"/>
    </row>
    <row r="4" spans="1:16" s="1" customFormat="1" x14ac:dyDescent="0.35">
      <c r="A4" s="10" t="s">
        <v>12</v>
      </c>
      <c r="B4" s="19">
        <v>45047</v>
      </c>
      <c r="C4" s="11" t="str">
        <f t="shared" si="0"/>
        <v>Пн</v>
      </c>
      <c r="D4" s="1" t="s">
        <v>14</v>
      </c>
      <c r="E4">
        <v>2</v>
      </c>
      <c r="F4" s="1" t="s">
        <v>28</v>
      </c>
      <c r="G4" s="6">
        <f>EOMONTH(B4,-1)+1</f>
        <v>45047</v>
      </c>
      <c r="H4" s="1" t="str">
        <f>IF(OR(A4="праздник"),"переработка",IF(OR(C4="Сб",C4="Вс"),"переработка",IF(AND(OR(C4&lt;&gt;"Сб",C4&lt;&gt;"Вс"),E4&gt;8),"переработка","норма")))</f>
        <v>переработка</v>
      </c>
      <c r="I4" s="20">
        <f>IF(E4&gt;8,E4-$E$1,0)</f>
        <v>0</v>
      </c>
      <c r="J4" s="20">
        <f>E4-I4</f>
        <v>2</v>
      </c>
      <c r="L4" s="21"/>
      <c r="M4" s="21"/>
      <c r="N4" s="21"/>
      <c r="O4" s="21"/>
      <c r="P4" s="21"/>
    </row>
    <row r="5" spans="1:16" s="1" customFormat="1" x14ac:dyDescent="0.35">
      <c r="B5" s="22">
        <v>45048</v>
      </c>
      <c r="C5" s="23" t="str">
        <f t="shared" si="0"/>
        <v>Вт</v>
      </c>
      <c r="D5" s="12" t="s">
        <v>15</v>
      </c>
      <c r="E5" s="12">
        <v>8</v>
      </c>
      <c r="F5" s="12" t="s">
        <v>28</v>
      </c>
      <c r="G5" s="24">
        <f>EOMONTH(B5,-1)+1</f>
        <v>45047</v>
      </c>
      <c r="H5" s="12" t="str">
        <f>IF(OR(A5="праздник"),"переработка",IF(OR(C5="Сб",C5="Вс"),"переработка",IF(AND(OR(C5&lt;&gt;"Сб",C5&lt;&gt;"Вс"),E5&gt;8),"переработка","норма")))</f>
        <v>норма</v>
      </c>
      <c r="I5" s="12">
        <f>IF(E5&gt;8,E5-$E$1,0)</f>
        <v>0</v>
      </c>
      <c r="J5" s="12">
        <f>E5-I5</f>
        <v>8</v>
      </c>
      <c r="L5" s="21"/>
      <c r="M5" s="21"/>
      <c r="N5" s="21"/>
      <c r="O5" s="21"/>
      <c r="P5" s="21"/>
    </row>
    <row r="6" spans="1:16" s="1" customFormat="1" x14ac:dyDescent="0.35">
      <c r="B6" s="22">
        <v>45048</v>
      </c>
      <c r="C6" s="23" t="str">
        <f t="shared" si="0"/>
        <v>Вт</v>
      </c>
      <c r="D6" s="12" t="s">
        <v>16</v>
      </c>
      <c r="E6" s="12">
        <v>2</v>
      </c>
      <c r="F6" s="12" t="s">
        <v>28</v>
      </c>
      <c r="G6" s="24">
        <f>EOMONTH(B6,-1)+1</f>
        <v>45047</v>
      </c>
      <c r="H6" s="12" t="str">
        <f>IF(OR(A6="праздник"),"переработка",IF(OR(C6="Сб",C6="Вс"),"переработка",IF(AND(OR(C6&lt;&gt;"Сб",C6&lt;&gt;"Вс"),E6&gt;8),"переработка","норма")))</f>
        <v>норма</v>
      </c>
      <c r="I6" s="12">
        <f>IF(E6&gt;8,E6-$E$1,0)</f>
        <v>0</v>
      </c>
      <c r="J6" s="12">
        <f>E6-I6</f>
        <v>2</v>
      </c>
      <c r="L6" s="21"/>
      <c r="M6" s="21"/>
      <c r="N6" s="21"/>
      <c r="O6" s="21"/>
      <c r="P6" s="21"/>
    </row>
    <row r="7" spans="1:16" s="1" customFormat="1" x14ac:dyDescent="0.35">
      <c r="B7" s="7">
        <v>45049</v>
      </c>
      <c r="C7" s="8" t="str">
        <f t="shared" si="0"/>
        <v>Ср</v>
      </c>
      <c r="D7" s="1" t="s">
        <v>17</v>
      </c>
      <c r="E7" s="1">
        <v>8</v>
      </c>
      <c r="F7" s="1" t="s">
        <v>28</v>
      </c>
      <c r="G7" s="6">
        <f>EOMONTH(B7,-1)+1</f>
        <v>45047</v>
      </c>
      <c r="H7" s="1" t="str">
        <f>IF(OR(A7="праздник"),"переработка",IF(OR(C7="Сб",C7="Вс"),"переработка",IF(AND(OR(C7&lt;&gt;"Сб",C7&lt;&gt;"Вс"),E7&gt;8),"переработка","норма")))</f>
        <v>норма</v>
      </c>
      <c r="I7" s="1">
        <f>IF(E7&gt;8,E7-$E$1,0)</f>
        <v>0</v>
      </c>
      <c r="J7" s="1">
        <f>E7-I7</f>
        <v>8</v>
      </c>
      <c r="L7" s="21"/>
      <c r="M7" s="21"/>
      <c r="N7" s="21"/>
      <c r="O7" s="21"/>
      <c r="P7" s="21"/>
    </row>
    <row r="8" spans="1:16" s="1" customFormat="1" x14ac:dyDescent="0.35">
      <c r="B8" s="7">
        <v>45049</v>
      </c>
      <c r="C8" s="8" t="str">
        <f t="shared" si="0"/>
        <v>Ср</v>
      </c>
      <c r="D8" s="1" t="s">
        <v>18</v>
      </c>
      <c r="E8" s="1">
        <v>2</v>
      </c>
      <c r="F8" s="1" t="s">
        <v>28</v>
      </c>
      <c r="G8" s="6">
        <f>EOMONTH(B8,-1)+1</f>
        <v>45047</v>
      </c>
      <c r="H8" s="1" t="str">
        <f>IF(OR(A8="праздник"),"переработка",IF(OR(C8="Сб",C8="Вс"),"переработка",IF(AND(OR(C8&lt;&gt;"Сб",C8&lt;&gt;"Вс"),E8&gt;8),"переработка","норма")))</f>
        <v>норма</v>
      </c>
      <c r="I8" s="1">
        <f>IF(E8&gt;8,E8-$E$1,0)</f>
        <v>0</v>
      </c>
      <c r="J8" s="1">
        <f>E8-I8</f>
        <v>2</v>
      </c>
      <c r="L8" s="21"/>
      <c r="M8" s="21"/>
      <c r="N8" s="21"/>
      <c r="O8" s="21"/>
      <c r="P8" s="21"/>
    </row>
    <row r="9" spans="1:16" s="1" customFormat="1" x14ac:dyDescent="0.35">
      <c r="B9" s="7">
        <v>45050</v>
      </c>
      <c r="C9" s="8" t="str">
        <f t="shared" si="0"/>
        <v>Чт</v>
      </c>
      <c r="D9" s="1" t="s">
        <v>19</v>
      </c>
      <c r="E9" s="1">
        <v>8</v>
      </c>
      <c r="F9" s="1" t="s">
        <v>28</v>
      </c>
      <c r="G9" s="6">
        <f>EOMONTH(B9,-1)+1</f>
        <v>45047</v>
      </c>
      <c r="H9" s="1" t="str">
        <f>IF(OR(A9="праздник"),"переработка",IF(OR(C9="Сб",C9="Вс"),"переработка",IF(AND(OR(C9&lt;&gt;"Сб",C9&lt;&gt;"Вс"),E9&gt;8),"переработка","норма")))</f>
        <v>норма</v>
      </c>
      <c r="I9" s="1">
        <f>IF(E9&gt;8,E9-$E$1,0)</f>
        <v>0</v>
      </c>
      <c r="J9" s="1">
        <f>E9-I9</f>
        <v>8</v>
      </c>
      <c r="L9" s="21"/>
      <c r="M9" s="21"/>
      <c r="N9" s="21"/>
      <c r="O9" s="21"/>
      <c r="P9" s="21"/>
    </row>
    <row r="10" spans="1:16" s="1" customFormat="1" x14ac:dyDescent="0.35">
      <c r="B10" s="7">
        <v>45050</v>
      </c>
      <c r="C10" s="8" t="str">
        <f t="shared" si="0"/>
        <v>Чт</v>
      </c>
      <c r="D10" s="1" t="s">
        <v>20</v>
      </c>
      <c r="E10" s="1">
        <v>2</v>
      </c>
      <c r="F10" s="1" t="s">
        <v>28</v>
      </c>
      <c r="G10" s="6">
        <f>EOMONTH(B10,-1)+1</f>
        <v>45047</v>
      </c>
      <c r="H10" s="1" t="str">
        <f>IF(OR(A10="праздник"),"переработка",IF(OR(C10="Сб",C10="Вс"),"переработка",IF(AND(OR(C10&lt;&gt;"Сб",C10&lt;&gt;"Вс"),E10&gt;8),"переработка","норма")))</f>
        <v>норма</v>
      </c>
      <c r="I10" s="1">
        <f>IF(E10&gt;8,E10-$E$1,0)</f>
        <v>0</v>
      </c>
      <c r="J10" s="1">
        <f>E10-I10</f>
        <v>2</v>
      </c>
      <c r="L10" s="21"/>
      <c r="M10" s="21"/>
      <c r="N10" s="21"/>
      <c r="O10" s="21"/>
      <c r="P10" s="21"/>
    </row>
    <row r="11" spans="1:16" s="1" customFormat="1" x14ac:dyDescent="0.35">
      <c r="B11" s="7">
        <v>45051</v>
      </c>
      <c r="C11" s="8" t="str">
        <f t="shared" si="0"/>
        <v>Пт</v>
      </c>
      <c r="D11" s="1" t="s">
        <v>21</v>
      </c>
      <c r="E11" s="1">
        <v>8</v>
      </c>
      <c r="F11" s="1" t="s">
        <v>28</v>
      </c>
      <c r="G11" s="6">
        <f>EOMONTH(B11,-1)+1</f>
        <v>45047</v>
      </c>
      <c r="H11" s="1" t="str">
        <f>IF(OR(A11="праздник"),"переработка",IF(OR(C11="Сб",C11="Вс"),"переработка",IF(AND(OR(C11&lt;&gt;"Сб",C11&lt;&gt;"Вс"),E11&gt;8),"переработка","норма")))</f>
        <v>норма</v>
      </c>
      <c r="I11" s="1">
        <f>IF(E11&gt;8,E11-$E$1,0)</f>
        <v>0</v>
      </c>
      <c r="J11" s="1">
        <f>E11-I11</f>
        <v>8</v>
      </c>
      <c r="L11" s="21"/>
      <c r="M11" s="21"/>
      <c r="N11" s="21"/>
      <c r="O11" s="21"/>
      <c r="P11" s="21"/>
    </row>
    <row r="12" spans="1:16" s="1" customFormat="1" x14ac:dyDescent="0.35">
      <c r="B12" s="7">
        <v>45051</v>
      </c>
      <c r="C12" s="8" t="str">
        <f t="shared" si="0"/>
        <v>Пт</v>
      </c>
      <c r="D12" s="1" t="s">
        <v>22</v>
      </c>
      <c r="E12" s="1">
        <v>2</v>
      </c>
      <c r="F12" s="1" t="s">
        <v>28</v>
      </c>
      <c r="G12" s="6">
        <f>EOMONTH(B12,-1)+1</f>
        <v>45047</v>
      </c>
      <c r="H12" s="1" t="str">
        <f>IF(OR(A12="праздник"),"переработка",IF(OR(C12="Сб",C12="Вс"),"переработка",IF(AND(OR(C12&lt;&gt;"Сб",C12&lt;&gt;"Вс"),E12&gt;8),"переработка","норма")))</f>
        <v>норма</v>
      </c>
      <c r="I12" s="1">
        <f>IF(E12&gt;8,E12-$E$1,0)</f>
        <v>0</v>
      </c>
      <c r="J12" s="1">
        <f>E12-I12</f>
        <v>2</v>
      </c>
      <c r="L12" s="21"/>
      <c r="M12" s="21"/>
      <c r="N12" s="21"/>
      <c r="O12" s="21"/>
      <c r="P12" s="21"/>
    </row>
    <row r="13" spans="1:16" s="1" customFormat="1" x14ac:dyDescent="0.35">
      <c r="A13" s="3" t="s">
        <v>11</v>
      </c>
      <c r="B13" s="4">
        <v>45052</v>
      </c>
      <c r="C13" s="5" t="str">
        <f t="shared" si="0"/>
        <v>Сб</v>
      </c>
      <c r="D13" s="1" t="s">
        <v>23</v>
      </c>
      <c r="E13" s="1">
        <v>8</v>
      </c>
      <c r="F13" s="1" t="s">
        <v>28</v>
      </c>
      <c r="G13" s="6">
        <f>EOMONTH(B13,-1)+1</f>
        <v>45047</v>
      </c>
      <c r="H13" s="1" t="str">
        <f>IF(OR(A13="праздник"),"переработка",IF(OR(C13="Сб",C13="Вс"),"переработка",IF(AND(OR(C13&lt;&gt;"Сб",C13&lt;&gt;"Вс"),E13&gt;8),"переработка","норма")))</f>
        <v>переработка</v>
      </c>
      <c r="I13" s="20">
        <f>IF(OR(A13="праздник",A13="выходной"),E13,0)</f>
        <v>8</v>
      </c>
      <c r="J13" s="20">
        <f>E13-I13</f>
        <v>0</v>
      </c>
      <c r="L13" s="21"/>
      <c r="M13" s="21"/>
      <c r="N13" s="21"/>
      <c r="O13" s="21"/>
      <c r="P13" s="21"/>
    </row>
    <row r="14" spans="1:16" s="1" customFormat="1" x14ac:dyDescent="0.35">
      <c r="A14" s="3" t="s">
        <v>11</v>
      </c>
      <c r="B14" s="4">
        <v>45053</v>
      </c>
      <c r="C14" s="5" t="str">
        <f t="shared" si="0"/>
        <v>Вс</v>
      </c>
      <c r="D14" s="1" t="s">
        <v>24</v>
      </c>
      <c r="F14" s="1" t="s">
        <v>28</v>
      </c>
      <c r="G14" s="6">
        <f>EOMONTH(B14,-1)+1</f>
        <v>45047</v>
      </c>
      <c r="H14" s="1" t="str">
        <f>IF(OR(A14="праздник"),"переработка",IF(OR(C14="Сб",C14="Вс"),"переработка",IF(AND(OR(C14&lt;&gt;"Сб",C14&lt;&gt;"Вс"),E14&gt;8),"переработка","норма")))</f>
        <v>переработка</v>
      </c>
      <c r="I14" s="1">
        <f>IF(E14&gt;8,E14-$E$1,0)</f>
        <v>0</v>
      </c>
      <c r="J14" s="1">
        <f>E14-I14</f>
        <v>0</v>
      </c>
      <c r="L14" s="21"/>
      <c r="M14" s="21"/>
      <c r="N14" s="21"/>
      <c r="O14" s="21"/>
      <c r="P14" s="21"/>
    </row>
    <row r="15" spans="1:16" s="1" customFormat="1" x14ac:dyDescent="0.35">
      <c r="A15" s="10" t="s">
        <v>12</v>
      </c>
      <c r="B15" s="19">
        <v>45054</v>
      </c>
      <c r="C15" s="11" t="str">
        <f t="shared" si="0"/>
        <v>Пн</v>
      </c>
      <c r="D15" s="1" t="s">
        <v>25</v>
      </c>
      <c r="E15" s="1">
        <v>8</v>
      </c>
      <c r="F15" s="1" t="s">
        <v>28</v>
      </c>
      <c r="G15" s="6">
        <f>EOMONTH(B15,-1)+1</f>
        <v>45047</v>
      </c>
      <c r="H15" s="1" t="str">
        <f>IF(OR(A15="праздник"),"переработка",IF(OR(C15="Сб",C15="Вс"),"переработка",IF(AND(OR(C15&lt;&gt;"Сб",C15&lt;&gt;"Вс"),E15&gt;8),"переработка","норма")))</f>
        <v>переработка</v>
      </c>
      <c r="I15" s="20">
        <f>IF(OR(A15="праздник",A15="выходной"),E15,0)</f>
        <v>8</v>
      </c>
      <c r="J15" s="20">
        <f>E15-I15</f>
        <v>0</v>
      </c>
      <c r="L15" s="21"/>
      <c r="M15" s="21"/>
      <c r="N15" s="21"/>
      <c r="O15" s="21"/>
      <c r="P15" s="21"/>
    </row>
    <row r="16" spans="1:16" s="1" customFormat="1" ht="18.5" x14ac:dyDescent="0.45">
      <c r="A16" s="10" t="s">
        <v>12</v>
      </c>
      <c r="B16" s="19">
        <v>45054</v>
      </c>
      <c r="C16" s="11" t="str">
        <f t="shared" si="0"/>
        <v>Пн</v>
      </c>
      <c r="D16" s="1" t="s">
        <v>26</v>
      </c>
      <c r="E16" s="1">
        <v>2</v>
      </c>
      <c r="F16" s="1" t="s">
        <v>28</v>
      </c>
      <c r="G16" s="6">
        <f>EOMONTH(B16,-1)+1</f>
        <v>45047</v>
      </c>
      <c r="H16" s="1" t="str">
        <f>IF(OR(A16="праздник"),"переработка",IF(OR(C16="Сб",C16="Вс"),"переработка",IF(AND(OR(C16&lt;&gt;"Сб",C16&lt;&gt;"Вс"),E16&gt;8),"переработка","норма")))</f>
        <v>переработка</v>
      </c>
      <c r="I16" s="20">
        <f>IF(OR(A16="праздник",A16="выходной"),E16,0)</f>
        <v>2</v>
      </c>
      <c r="J16" s="20">
        <f>E16-I16</f>
        <v>0</v>
      </c>
      <c r="L16" s="27" t="s">
        <v>29</v>
      </c>
    </row>
    <row r="17" spans="1:16" s="1" customFormat="1" x14ac:dyDescent="0.35">
      <c r="A17" s="10" t="s">
        <v>12</v>
      </c>
      <c r="B17" s="19">
        <v>45055</v>
      </c>
      <c r="C17" s="11" t="str">
        <f t="shared" si="0"/>
        <v>Вт</v>
      </c>
      <c r="D17" s="1" t="s">
        <v>27</v>
      </c>
      <c r="E17" s="1">
        <v>8</v>
      </c>
      <c r="F17" s="1" t="s">
        <v>28</v>
      </c>
      <c r="G17" s="6">
        <f>EOMONTH(B17,-1)+1</f>
        <v>45047</v>
      </c>
      <c r="H17" s="1" t="str">
        <f>IF(OR(A17="праздник"),"переработка",IF(OR(C17="Сб",C17="Вс"),"переработка",IF(AND(OR(C17&lt;&gt;"Сб",C17&lt;&gt;"Вс"),E17&gt;8),"переработка","норма")))</f>
        <v>переработка</v>
      </c>
      <c r="I17" s="20">
        <f>IF(OR(A17="праздник",A17="выходной"),E17,0)</f>
        <v>8</v>
      </c>
      <c r="J17" s="20">
        <f>E17-I17</f>
        <v>0</v>
      </c>
    </row>
    <row r="18" spans="1:16" s="1" customFormat="1" ht="14.5" customHeight="1" x14ac:dyDescent="0.35">
      <c r="A18" s="10" t="s">
        <v>12</v>
      </c>
      <c r="B18" s="19">
        <v>45055</v>
      </c>
      <c r="C18" s="11" t="str">
        <f t="shared" si="0"/>
        <v>Вт</v>
      </c>
      <c r="D18" s="1" t="s">
        <v>13</v>
      </c>
      <c r="E18" s="1">
        <v>2</v>
      </c>
      <c r="F18" s="1" t="s">
        <v>28</v>
      </c>
      <c r="G18" s="6">
        <f>EOMONTH(B18,-1)+1</f>
        <v>45047</v>
      </c>
      <c r="H18" s="1" t="str">
        <f>IF(OR(A18="праздник"),"переработка",IF(OR(C18="Сб",C18="Вс"),"переработка",IF(AND(OR(C18&lt;&gt;"Сб",C18&lt;&gt;"Вс"),E18&gt;8),"переработка","норма")))</f>
        <v>переработка</v>
      </c>
      <c r="I18" s="20">
        <f>IF(OR(A18="праздник",A18="выходной"),E18,0)</f>
        <v>2</v>
      </c>
      <c r="J18" s="20">
        <f>E18-I18</f>
        <v>0</v>
      </c>
      <c r="L18" s="9" t="s">
        <v>30</v>
      </c>
    </row>
    <row r="19" spans="1:16" s="1" customFormat="1" x14ac:dyDescent="0.35">
      <c r="B19" s="7">
        <v>45056</v>
      </c>
      <c r="C19" s="8" t="str">
        <f t="shared" si="0"/>
        <v>Ср</v>
      </c>
      <c r="D19" s="1" t="s">
        <v>14</v>
      </c>
      <c r="E19" s="1">
        <v>8</v>
      </c>
      <c r="F19" s="1" t="s">
        <v>28</v>
      </c>
      <c r="G19" s="6">
        <f>EOMONTH(B19,-1)+1</f>
        <v>45047</v>
      </c>
      <c r="H19" s="1" t="str">
        <f>IF(OR(A19="праздник"),"переработка",IF(OR(C19="Сб",C19="Вс"),"переработка",IF(AND(OR(C19&lt;&gt;"Сб",C19&lt;&gt;"Вс"),E19&gt;8),"переработка","норма")))</f>
        <v>норма</v>
      </c>
      <c r="I19" s="1">
        <f>IF(E19&gt;8,E19-$E$1,0)</f>
        <v>0</v>
      </c>
      <c r="J19" s="1">
        <f>E19-I19</f>
        <v>8</v>
      </c>
    </row>
    <row r="20" spans="1:16" s="1" customFormat="1" ht="16" customHeight="1" x14ac:dyDescent="0.45">
      <c r="B20" s="7">
        <v>45057</v>
      </c>
      <c r="C20" s="8" t="str">
        <f t="shared" si="0"/>
        <v>Чт</v>
      </c>
      <c r="D20" s="1" t="s">
        <v>15</v>
      </c>
      <c r="E20" s="1">
        <v>8</v>
      </c>
      <c r="F20" s="1" t="s">
        <v>28</v>
      </c>
      <c r="G20" s="6">
        <f>EOMONTH(B20,-1)+1</f>
        <v>45047</v>
      </c>
      <c r="H20" s="1" t="str">
        <f>IF(OR(A20="праздник"),"переработка",IF(OR(C20="Сб",C20="Вс"),"переработка",IF(AND(OR(C20&lt;&gt;"Сб",C20&lt;&gt;"Вс"),E20&gt;8),"переработка","норма")))</f>
        <v>норма</v>
      </c>
      <c r="I20" s="1">
        <f>IF(E20&gt;8,E20-$E$1,0)</f>
        <v>0</v>
      </c>
      <c r="J20" s="1">
        <f>E20-I20</f>
        <v>8</v>
      </c>
      <c r="K20" s="25" t="s">
        <v>32</v>
      </c>
      <c r="L20" s="26" t="s">
        <v>33</v>
      </c>
    </row>
    <row r="21" spans="1:16" s="1" customFormat="1" ht="14.5" customHeight="1" x14ac:dyDescent="0.35">
      <c r="B21" s="7">
        <v>45058</v>
      </c>
      <c r="C21" s="8" t="str">
        <f t="shared" si="0"/>
        <v>Пт</v>
      </c>
      <c r="D21" s="1" t="s">
        <v>16</v>
      </c>
      <c r="E21" s="1">
        <v>8</v>
      </c>
      <c r="F21" s="1" t="s">
        <v>28</v>
      </c>
      <c r="G21" s="6">
        <f>EOMONTH(B21,-1)+1</f>
        <v>45047</v>
      </c>
      <c r="H21" s="1" t="str">
        <f>IF(OR(A21="праздник"),"переработка",IF(OR(C21="Сб",C21="Вс"),"переработка",IF(AND(OR(C21&lt;&gt;"Сб",C21&lt;&gt;"Вс"),E21&gt;8),"переработка","норма")))</f>
        <v>норма</v>
      </c>
      <c r="I21" s="1">
        <f>IF(E21&gt;8,E21-$E$1,0)</f>
        <v>0</v>
      </c>
      <c r="J21" s="1">
        <f>E21-I21</f>
        <v>8</v>
      </c>
      <c r="L21" s="21" t="s">
        <v>34</v>
      </c>
      <c r="M21" s="21"/>
      <c r="N21" s="21"/>
      <c r="O21" s="21"/>
      <c r="P21" s="21"/>
    </row>
    <row r="22" spans="1:16" s="1" customFormat="1" x14ac:dyDescent="0.35">
      <c r="A22" s="3" t="s">
        <v>11</v>
      </c>
      <c r="B22" s="4">
        <v>45059</v>
      </c>
      <c r="C22" s="5" t="str">
        <f t="shared" si="0"/>
        <v>Сб</v>
      </c>
      <c r="D22" s="1" t="s">
        <v>17</v>
      </c>
      <c r="E22" s="1">
        <v>8</v>
      </c>
      <c r="F22" s="1" t="s">
        <v>28</v>
      </c>
      <c r="G22" s="6">
        <f>EOMONTH(B22,-1)+1</f>
        <v>45047</v>
      </c>
      <c r="H22" s="1" t="str">
        <f>IF(OR(A22="праздник"),"переработка",IF(OR(C22="Сб",C22="Вс"),"переработка",IF(AND(OR(C22&lt;&gt;"Сб",C22&lt;&gt;"Вс"),E22&gt;8),"переработка","норма")))</f>
        <v>переработка</v>
      </c>
      <c r="I22" s="20">
        <f>IF(OR(A22="праздник",A22="выходной"),E22,0)</f>
        <v>8</v>
      </c>
      <c r="J22" s="20">
        <f>E22-I22</f>
        <v>0</v>
      </c>
      <c r="L22" s="21"/>
      <c r="M22" s="21"/>
      <c r="N22" s="21"/>
      <c r="O22" s="21"/>
      <c r="P22" s="21"/>
    </row>
    <row r="23" spans="1:16" s="1" customFormat="1" x14ac:dyDescent="0.35">
      <c r="A23" s="3" t="s">
        <v>11</v>
      </c>
      <c r="B23" s="4">
        <v>45060</v>
      </c>
      <c r="C23" s="5" t="str">
        <f t="shared" si="0"/>
        <v>Вс</v>
      </c>
      <c r="D23" s="1" t="s">
        <v>18</v>
      </c>
      <c r="F23" s="1" t="s">
        <v>28</v>
      </c>
      <c r="G23" s="6">
        <f>EOMONTH(B23,-1)+1</f>
        <v>45047</v>
      </c>
      <c r="H23" s="1" t="str">
        <f>IF(OR(A23="праздник"),"переработка",IF(OR(C23="Сб",C23="Вс"),"переработка",IF(AND(OR(C23&lt;&gt;"Сб",C23&lt;&gt;"Вс"),E23&gt;8),"переработка","норма")))</f>
        <v>переработка</v>
      </c>
      <c r="I23" s="1">
        <f>IF(E23&gt;8,E23-$E$1,0)</f>
        <v>0</v>
      </c>
      <c r="J23" s="1">
        <f>E23-I23</f>
        <v>0</v>
      </c>
      <c r="L23" s="21"/>
      <c r="M23" s="21"/>
      <c r="N23" s="21"/>
      <c r="O23" s="21"/>
      <c r="P23" s="21"/>
    </row>
    <row r="24" spans="1:16" s="1" customFormat="1" x14ac:dyDescent="0.35">
      <c r="B24" s="7">
        <v>45061</v>
      </c>
      <c r="C24" s="8" t="str">
        <f t="shared" si="0"/>
        <v>Пн</v>
      </c>
      <c r="D24" s="1" t="s">
        <v>19</v>
      </c>
      <c r="E24" s="1">
        <v>10</v>
      </c>
      <c r="F24" s="1" t="s">
        <v>28</v>
      </c>
      <c r="G24" s="6">
        <f>EOMONTH(B24,-1)+1</f>
        <v>45047</v>
      </c>
      <c r="H24" s="1" t="str">
        <f>IF(OR(A24="праздник"),"переработка",IF(OR(C24="Сб",C24="Вс"),"переработка",IF(AND(OR(C24&lt;&gt;"Сб",C24&lt;&gt;"Вс"),E24&gt;8),"переработка","норма")))</f>
        <v>переработка</v>
      </c>
      <c r="I24" s="1">
        <f>IF(E24&gt;8,E24-$E$1,0)</f>
        <v>2</v>
      </c>
      <c r="J24" s="1">
        <f>E24-I24</f>
        <v>8</v>
      </c>
      <c r="L24" s="21"/>
      <c r="M24" s="21"/>
      <c r="N24" s="21"/>
      <c r="O24" s="21"/>
      <c r="P24" s="21"/>
    </row>
    <row r="25" spans="1:16" s="1" customFormat="1" x14ac:dyDescent="0.35">
      <c r="B25" s="7">
        <v>45061</v>
      </c>
      <c r="C25" s="8" t="str">
        <f t="shared" si="0"/>
        <v>Пн</v>
      </c>
      <c r="D25" s="1" t="s">
        <v>20</v>
      </c>
      <c r="E25" s="1">
        <v>2</v>
      </c>
      <c r="F25" s="1" t="s">
        <v>28</v>
      </c>
      <c r="G25" s="6">
        <f>EOMONTH(B25,-1)+1</f>
        <v>45047</v>
      </c>
      <c r="H25" s="1" t="str">
        <f>IF(OR(A25="праздник"),"переработка",IF(OR(C25="Сб",C25="Вс"),"переработка",IF(AND(OR(C25&lt;&gt;"Сб",C25&lt;&gt;"Вс"),E25&gt;8),"переработка","норма")))</f>
        <v>норма</v>
      </c>
      <c r="I25" s="1">
        <f>IF(E25&gt;8,E25-$E$1,0)</f>
        <v>0</v>
      </c>
      <c r="J25" s="1">
        <f>E25-I25</f>
        <v>2</v>
      </c>
      <c r="L25" s="21"/>
      <c r="M25" s="21"/>
      <c r="N25" s="21"/>
      <c r="O25" s="21"/>
      <c r="P25" s="21"/>
    </row>
    <row r="26" spans="1:16" s="1" customFormat="1" x14ac:dyDescent="0.35">
      <c r="B26" s="7">
        <v>45062</v>
      </c>
      <c r="C26" s="8" t="str">
        <f t="shared" si="0"/>
        <v>Вт</v>
      </c>
      <c r="D26" s="1" t="s">
        <v>21</v>
      </c>
      <c r="E26" s="1">
        <v>10</v>
      </c>
      <c r="F26" s="1" t="s">
        <v>28</v>
      </c>
      <c r="G26" s="6">
        <f>EOMONTH(B26,-1)+1</f>
        <v>45047</v>
      </c>
      <c r="H26" s="1" t="str">
        <f>IF(OR(A26="праздник"),"переработка",IF(OR(C26="Сб",C26="Вс"),"переработка",IF(AND(OR(C26&lt;&gt;"Сб",C26&lt;&gt;"Вс"),E26&gt;8),"переработка","норма")))</f>
        <v>переработка</v>
      </c>
      <c r="I26" s="1">
        <f>IF(E26&gt;8,E26-$E$1,0)</f>
        <v>2</v>
      </c>
      <c r="J26" s="1">
        <f>E26-I26</f>
        <v>8</v>
      </c>
      <c r="L26" s="21"/>
      <c r="M26" s="21"/>
      <c r="N26" s="21"/>
      <c r="O26" s="21"/>
      <c r="P26" s="21"/>
    </row>
    <row r="27" spans="1:16" s="1" customFormat="1" x14ac:dyDescent="0.35">
      <c r="B27" s="7">
        <v>45062</v>
      </c>
      <c r="C27" s="8" t="str">
        <f t="shared" si="0"/>
        <v>Вт</v>
      </c>
      <c r="D27" s="1" t="s">
        <v>22</v>
      </c>
      <c r="E27" s="1">
        <v>2</v>
      </c>
      <c r="F27" s="1" t="s">
        <v>28</v>
      </c>
      <c r="G27" s="6">
        <f>EOMONTH(B27,-1)+1</f>
        <v>45047</v>
      </c>
      <c r="H27" s="1" t="str">
        <f>IF(OR(A27="праздник"),"переработка",IF(OR(C27="Сб",C27="Вс"),"переработка",IF(AND(OR(C27&lt;&gt;"Сб",C27&lt;&gt;"Вс"),E27&gt;8),"переработка","норма")))</f>
        <v>норма</v>
      </c>
      <c r="I27" s="1">
        <f>IF(E27&gt;8,E27-$E$1,0)</f>
        <v>0</v>
      </c>
      <c r="J27" s="1">
        <f>E27-I27</f>
        <v>2</v>
      </c>
      <c r="L27" s="21"/>
      <c r="M27" s="21"/>
      <c r="N27" s="21"/>
      <c r="O27" s="21"/>
      <c r="P27" s="21"/>
    </row>
    <row r="28" spans="1:16" s="1" customFormat="1" x14ac:dyDescent="0.35">
      <c r="B28" s="7">
        <v>45063</v>
      </c>
      <c r="C28" s="8" t="str">
        <f t="shared" si="0"/>
        <v>Ср</v>
      </c>
      <c r="D28" s="1" t="s">
        <v>23</v>
      </c>
      <c r="E28" s="1">
        <v>10</v>
      </c>
      <c r="F28" s="1" t="s">
        <v>28</v>
      </c>
      <c r="G28" s="6">
        <f>EOMONTH(B28,-1)+1</f>
        <v>45047</v>
      </c>
      <c r="H28" s="1" t="str">
        <f>IF(OR(A28="праздник"),"переработка",IF(OR(C28="Сб",C28="Вс"),"переработка",IF(AND(OR(C28&lt;&gt;"Сб",C28&lt;&gt;"Вс"),E28&gt;8),"переработка","норма")))</f>
        <v>переработка</v>
      </c>
      <c r="I28" s="1">
        <f>IF(E28&gt;8,E28-$E$1,0)</f>
        <v>2</v>
      </c>
      <c r="J28" s="1">
        <f>E28-I28</f>
        <v>8</v>
      </c>
    </row>
    <row r="29" spans="1:16" s="1" customFormat="1" x14ac:dyDescent="0.35">
      <c r="B29" s="7">
        <v>45064</v>
      </c>
      <c r="C29" s="8" t="str">
        <f t="shared" si="0"/>
        <v>Чт</v>
      </c>
      <c r="D29" s="1" t="s">
        <v>24</v>
      </c>
      <c r="E29" s="1">
        <v>10</v>
      </c>
      <c r="F29" s="1" t="s">
        <v>28</v>
      </c>
      <c r="G29" s="6">
        <f>EOMONTH(B29,-1)+1</f>
        <v>45047</v>
      </c>
      <c r="H29" s="1" t="str">
        <f>IF(OR(A29="праздник"),"переработка",IF(OR(C29="Сб",C29="Вс"),"переработка",IF(AND(OR(C29&lt;&gt;"Сб",C29&lt;&gt;"Вс"),E29&gt;8),"переработка","норма")))</f>
        <v>переработка</v>
      </c>
      <c r="I29" s="1">
        <f>IF(E29&gt;8,E29-$E$1,0)</f>
        <v>2</v>
      </c>
      <c r="J29" s="1">
        <f>E29-I29</f>
        <v>8</v>
      </c>
    </row>
    <row r="30" spans="1:16" s="1" customFormat="1" x14ac:dyDescent="0.35">
      <c r="B30" s="7">
        <v>45065</v>
      </c>
      <c r="C30" s="8" t="str">
        <f t="shared" si="0"/>
        <v>Пт</v>
      </c>
      <c r="D30" s="1" t="s">
        <v>25</v>
      </c>
      <c r="E30" s="1">
        <v>10</v>
      </c>
      <c r="F30" s="1" t="s">
        <v>28</v>
      </c>
      <c r="G30" s="6">
        <f>EOMONTH(B30,-1)+1</f>
        <v>45047</v>
      </c>
      <c r="H30" s="1" t="str">
        <f>IF(OR(A30="праздник"),"переработка",IF(OR(C30="Сб",C30="Вс"),"переработка",IF(AND(OR(C30&lt;&gt;"Сб",C30&lt;&gt;"Вс"),E30&gt;8),"переработка","норма")))</f>
        <v>переработка</v>
      </c>
      <c r="I30" s="1">
        <f>IF(E30&gt;8,E30-$E$1,0)</f>
        <v>2</v>
      </c>
      <c r="J30" s="1">
        <f>E30-I30</f>
        <v>8</v>
      </c>
    </row>
    <row r="31" spans="1:16" s="1" customFormat="1" x14ac:dyDescent="0.35">
      <c r="A31" s="3" t="s">
        <v>11</v>
      </c>
      <c r="B31" s="4">
        <v>45066</v>
      </c>
      <c r="C31" s="5" t="str">
        <f t="shared" si="0"/>
        <v>Сб</v>
      </c>
      <c r="D31" s="1" t="s">
        <v>26</v>
      </c>
      <c r="E31" s="1">
        <v>8</v>
      </c>
      <c r="F31" s="1" t="s">
        <v>28</v>
      </c>
      <c r="G31" s="6">
        <f>EOMONTH(B31,-1)+1</f>
        <v>45047</v>
      </c>
      <c r="H31" s="1" t="str">
        <f>IF(OR(A31="праздник"),"переработка",IF(OR(C31="Сб",C31="Вс"),"переработка",IF(AND(OR(C31&lt;&gt;"Сб",C31&lt;&gt;"Вс"),E31&gt;8),"переработка","норма")))</f>
        <v>переработка</v>
      </c>
      <c r="I31" s="20">
        <f t="shared" ref="I31:I32" si="1">IF(OR(A31="праздник",A31="выходной"),E31,0)</f>
        <v>8</v>
      </c>
      <c r="J31" s="20">
        <f>E31-I31</f>
        <v>0</v>
      </c>
    </row>
    <row r="32" spans="1:16" s="1" customFormat="1" x14ac:dyDescent="0.35">
      <c r="A32" s="3" t="s">
        <v>11</v>
      </c>
      <c r="B32" s="4">
        <v>45067</v>
      </c>
      <c r="C32" s="5" t="str">
        <f t="shared" ref="C32:C42" si="2">TEXT(B32,"ДДД")</f>
        <v>Вс</v>
      </c>
      <c r="D32" s="1" t="s">
        <v>27</v>
      </c>
      <c r="E32" s="1">
        <v>8</v>
      </c>
      <c r="F32" s="1" t="s">
        <v>28</v>
      </c>
      <c r="G32" s="6">
        <f>EOMONTH(B32,-1)+1</f>
        <v>45047</v>
      </c>
      <c r="H32" s="1" t="str">
        <f>IF(OR(A32="праздник"),"переработка",IF(OR(C32="Сб",C32="Вс"),"переработка",IF(AND(OR(C32&lt;&gt;"Сб",C32&lt;&gt;"Вс"),E32&gt;8),"переработка","норма")))</f>
        <v>переработка</v>
      </c>
      <c r="I32" s="20">
        <f t="shared" si="1"/>
        <v>8</v>
      </c>
      <c r="J32" s="20">
        <f>E32-I32</f>
        <v>0</v>
      </c>
    </row>
    <row r="33" spans="1:10" s="1" customFormat="1" x14ac:dyDescent="0.35">
      <c r="B33" s="7">
        <v>45068</v>
      </c>
      <c r="C33" s="8" t="str">
        <f t="shared" si="2"/>
        <v>Пн</v>
      </c>
      <c r="D33" s="1" t="s">
        <v>13</v>
      </c>
      <c r="E33" s="1">
        <v>10</v>
      </c>
      <c r="F33" s="1" t="s">
        <v>28</v>
      </c>
      <c r="G33" s="6">
        <f>EOMONTH(B33,-1)+1</f>
        <v>45047</v>
      </c>
      <c r="H33" s="1" t="str">
        <f>IF(OR(A33="праздник"),"переработка",IF(OR(C33="Сб",C33="Вс"),"переработка",IF(AND(OR(C33&lt;&gt;"Сб",C33&lt;&gt;"Вс"),E33&gt;8),"переработка","норма")))</f>
        <v>переработка</v>
      </c>
      <c r="I33" s="1">
        <f>IF(E33&gt;8,E33-$E$1,0)</f>
        <v>2</v>
      </c>
      <c r="J33" s="1">
        <f>E33-I33</f>
        <v>8</v>
      </c>
    </row>
    <row r="34" spans="1:10" s="1" customFormat="1" x14ac:dyDescent="0.35">
      <c r="B34" s="7">
        <v>45069</v>
      </c>
      <c r="C34" s="8" t="str">
        <f t="shared" si="2"/>
        <v>Вт</v>
      </c>
      <c r="D34" s="1" t="s">
        <v>14</v>
      </c>
      <c r="E34" s="1">
        <v>14</v>
      </c>
      <c r="F34" s="1" t="s">
        <v>28</v>
      </c>
      <c r="G34" s="6">
        <f>EOMONTH(B34,-1)+1</f>
        <v>45047</v>
      </c>
      <c r="H34" s="1" t="str">
        <f>IF(OR(A34="праздник"),"переработка",IF(OR(C34="Сб",C34="Вс"),"переработка",IF(AND(OR(C34&lt;&gt;"Сб",C34&lt;&gt;"Вс"),E34&gt;8),"переработка","норма")))</f>
        <v>переработка</v>
      </c>
      <c r="I34" s="1">
        <f>IF(E34&gt;8,E34-$E$1,0)</f>
        <v>6</v>
      </c>
      <c r="J34" s="1">
        <f>E34-I34</f>
        <v>8</v>
      </c>
    </row>
    <row r="35" spans="1:10" s="1" customFormat="1" x14ac:dyDescent="0.35">
      <c r="B35" s="7">
        <v>45070</v>
      </c>
      <c r="C35" s="8" t="str">
        <f t="shared" si="2"/>
        <v>Ср</v>
      </c>
      <c r="D35" s="1" t="s">
        <v>15</v>
      </c>
      <c r="E35" s="1">
        <v>14</v>
      </c>
      <c r="F35" s="1" t="s">
        <v>28</v>
      </c>
      <c r="G35" s="6">
        <f>EOMONTH(B35,-1)+1</f>
        <v>45047</v>
      </c>
      <c r="H35" s="1" t="str">
        <f>IF(OR(A35="праздник"),"переработка",IF(OR(C35="Сб",C35="Вс"),"переработка",IF(AND(OR(C35&lt;&gt;"Сб",C35&lt;&gt;"Вс"),E35&gt;8),"переработка","норма")))</f>
        <v>переработка</v>
      </c>
      <c r="I35" s="1">
        <f>IF(E35&gt;8,E35-$E$1,0)</f>
        <v>6</v>
      </c>
      <c r="J35" s="1">
        <f>E35-I35</f>
        <v>8</v>
      </c>
    </row>
    <row r="36" spans="1:10" s="1" customFormat="1" x14ac:dyDescent="0.35">
      <c r="B36" s="7">
        <v>45071</v>
      </c>
      <c r="C36" s="8" t="str">
        <f t="shared" si="2"/>
        <v>Чт</v>
      </c>
      <c r="D36" s="1" t="s">
        <v>16</v>
      </c>
      <c r="E36" s="1">
        <v>12</v>
      </c>
      <c r="F36" s="1" t="s">
        <v>28</v>
      </c>
      <c r="G36" s="6">
        <f>EOMONTH(B36,-1)+1</f>
        <v>45047</v>
      </c>
      <c r="H36" s="1" t="str">
        <f>IF(OR(A36="праздник"),"переработка",IF(OR(C36="Сб",C36="Вс"),"переработка",IF(AND(OR(C36&lt;&gt;"Сб",C36&lt;&gt;"Вс"),E36&gt;8),"переработка","норма")))</f>
        <v>переработка</v>
      </c>
      <c r="I36" s="1">
        <f>IF(E36&gt;8,E36-$E$1,0)</f>
        <v>4</v>
      </c>
      <c r="J36" s="1">
        <f>E36-I36</f>
        <v>8</v>
      </c>
    </row>
    <row r="37" spans="1:10" s="1" customFormat="1" x14ac:dyDescent="0.35">
      <c r="B37" s="7">
        <v>45072</v>
      </c>
      <c r="C37" s="8" t="str">
        <f t="shared" si="2"/>
        <v>Пт</v>
      </c>
      <c r="D37" s="1" t="s">
        <v>17</v>
      </c>
      <c r="E37" s="1">
        <v>12</v>
      </c>
      <c r="F37" s="1" t="s">
        <v>28</v>
      </c>
      <c r="G37" s="6">
        <f>EOMONTH(B37,-1)+1</f>
        <v>45047</v>
      </c>
      <c r="H37" s="1" t="str">
        <f>IF(OR(A37="праздник"),"переработка",IF(OR(C37="Сб",C37="Вс"),"переработка",IF(AND(OR(C37&lt;&gt;"Сб",C37&lt;&gt;"Вс"),E37&gt;8),"переработка","норма")))</f>
        <v>переработка</v>
      </c>
      <c r="I37" s="1">
        <f>IF(E37&gt;8,E37-$E$1,0)</f>
        <v>4</v>
      </c>
      <c r="J37" s="1">
        <f>E37-I37</f>
        <v>8</v>
      </c>
    </row>
    <row r="38" spans="1:10" s="1" customFormat="1" x14ac:dyDescent="0.35">
      <c r="A38" s="3" t="s">
        <v>11</v>
      </c>
      <c r="B38" s="4">
        <v>45073</v>
      </c>
      <c r="C38" s="5" t="str">
        <f t="shared" si="2"/>
        <v>Сб</v>
      </c>
      <c r="D38" s="1" t="s">
        <v>18</v>
      </c>
      <c r="E38" s="1">
        <v>12</v>
      </c>
      <c r="F38" s="1" t="s">
        <v>28</v>
      </c>
      <c r="G38" s="6">
        <f>EOMONTH(B38,-1)+1</f>
        <v>45047</v>
      </c>
      <c r="H38" s="1" t="str">
        <f>IF(OR(A38="праздник"),"переработка",IF(OR(C38="Сб",C38="Вс"),"переработка",IF(AND(OR(C38&lt;&gt;"Сб",C38&lt;&gt;"Вс"),E38&gt;8),"переработка","норма")))</f>
        <v>переработка</v>
      </c>
      <c r="I38" s="20">
        <f t="shared" ref="I38:I39" si="3">IF(OR(A38="праздник",A38="выходной"),E38,0)</f>
        <v>12</v>
      </c>
      <c r="J38" s="20">
        <f>E38-I38</f>
        <v>0</v>
      </c>
    </row>
    <row r="39" spans="1:10" s="1" customFormat="1" x14ac:dyDescent="0.35">
      <c r="A39" s="3" t="s">
        <v>11</v>
      </c>
      <c r="B39" s="4">
        <v>45074</v>
      </c>
      <c r="C39" s="5" t="str">
        <f t="shared" si="2"/>
        <v>Вс</v>
      </c>
      <c r="D39" s="1" t="s">
        <v>19</v>
      </c>
      <c r="E39" s="1">
        <v>4</v>
      </c>
      <c r="F39" s="1" t="s">
        <v>28</v>
      </c>
      <c r="G39" s="6">
        <f>EOMONTH(B39,-1)+1</f>
        <v>45047</v>
      </c>
      <c r="H39" s="1" t="str">
        <f>IF(OR(A39="праздник"),"переработка",IF(OR(C39="Сб",C39="Вс"),"переработка",IF(AND(OR(C39&lt;&gt;"Сб",C39&lt;&gt;"Вс"),E39&gt;8),"переработка","норма")))</f>
        <v>переработка</v>
      </c>
      <c r="I39" s="20">
        <f t="shared" si="3"/>
        <v>4</v>
      </c>
      <c r="J39" s="20">
        <f>E39-I39</f>
        <v>0</v>
      </c>
    </row>
    <row r="40" spans="1:10" s="1" customFormat="1" x14ac:dyDescent="0.35">
      <c r="B40" s="7">
        <v>45075</v>
      </c>
      <c r="C40" s="8" t="str">
        <f t="shared" si="2"/>
        <v>Пн</v>
      </c>
      <c r="D40" s="1" t="s">
        <v>20</v>
      </c>
      <c r="E40" s="1">
        <v>10</v>
      </c>
      <c r="F40" s="1" t="s">
        <v>28</v>
      </c>
      <c r="G40" s="6">
        <f>EOMONTH(B40,-1)+1</f>
        <v>45047</v>
      </c>
      <c r="H40" s="1" t="str">
        <f>IF(OR(A40="праздник"),"переработка",IF(OR(C40="Сб",C40="Вс"),"переработка",IF(AND(OR(C40&lt;&gt;"Сб",C40&lt;&gt;"Вс"),E40&gt;8),"переработка","норма")))</f>
        <v>переработка</v>
      </c>
      <c r="I40" s="1">
        <f>IF(E40&gt;8,E40-$E$1,0)</f>
        <v>2</v>
      </c>
      <c r="J40" s="1">
        <f>E40-I40</f>
        <v>8</v>
      </c>
    </row>
    <row r="41" spans="1:10" s="1" customFormat="1" x14ac:dyDescent="0.35">
      <c r="B41" s="7">
        <v>45076</v>
      </c>
      <c r="C41" s="8" t="str">
        <f t="shared" si="2"/>
        <v>Вт</v>
      </c>
      <c r="D41" s="1" t="s">
        <v>21</v>
      </c>
      <c r="E41" s="1">
        <v>10</v>
      </c>
      <c r="F41" s="1" t="s">
        <v>28</v>
      </c>
      <c r="G41" s="6">
        <f>EOMONTH(B41,-1)+1</f>
        <v>45047</v>
      </c>
      <c r="H41" s="1" t="str">
        <f>IF(OR(A41="праздник"),"переработка",IF(OR(C41="Сб",C41="Вс"),"переработка",IF(AND(OR(C41&lt;&gt;"Сб",C41&lt;&gt;"Вс"),E41&gt;8),"переработка","норма")))</f>
        <v>переработка</v>
      </c>
      <c r="I41" s="1">
        <f>IF(E41&gt;8,E41-$E$1,0)</f>
        <v>2</v>
      </c>
      <c r="J41" s="1">
        <f>E41-I41</f>
        <v>8</v>
      </c>
    </row>
    <row r="42" spans="1:10" s="1" customFormat="1" x14ac:dyDescent="0.35">
      <c r="B42" s="7">
        <v>45077</v>
      </c>
      <c r="C42" s="8" t="str">
        <f t="shared" si="2"/>
        <v>Ср</v>
      </c>
      <c r="D42" s="1" t="s">
        <v>22</v>
      </c>
      <c r="E42" s="1">
        <v>10</v>
      </c>
      <c r="F42" s="1" t="s">
        <v>28</v>
      </c>
      <c r="G42" s="6">
        <f>EOMONTH(B42,-1)+1</f>
        <v>45047</v>
      </c>
      <c r="H42" s="1" t="str">
        <f>IF(OR(A42="праздник"),"переработка",IF(OR(C42="Сб",C42="Вс"),"переработка",IF(AND(OR(C42&lt;&gt;"Сб",C42&lt;&gt;"Вс"),E42&gt;8),"переработка","норма")))</f>
        <v>переработка</v>
      </c>
      <c r="I42" s="1">
        <f>IF(E42&gt;8,E42-$E$1,0)</f>
        <v>2</v>
      </c>
      <c r="J42" s="1">
        <f>E42-I42</f>
        <v>8</v>
      </c>
    </row>
    <row r="43" spans="1:10" x14ac:dyDescent="0.35">
      <c r="D43" s="1"/>
    </row>
    <row r="44" spans="1:10" x14ac:dyDescent="0.35">
      <c r="D44" s="1"/>
    </row>
    <row r="45" spans="1:10" x14ac:dyDescent="0.35">
      <c r="D45" s="1"/>
    </row>
  </sheetData>
  <mergeCells count="2">
    <mergeCell ref="L3:P15"/>
    <mergeCell ref="L21:P2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856DD3-BAFA-42D0-8C26-32F45D05A313}">
            <xm:f>OR(WEEKDAY($B3,2)&gt;5,ISNUMBER(MATCH($B3,'1_Public\ТАБЕЛИ УЧЁТА РАБОЧЕГО ВРЕМЕНИ_2023_СТЭП\[Эффективность труда_учет_отчет_final_v3.xlsx]Справочник'!#REF!,0)))</xm:f>
            <x14:dxf>
              <fill>
                <patternFill>
                  <bgColor theme="5" tint="0.59996337778862885"/>
                </patternFill>
              </fill>
            </x14:dxf>
          </x14:cfRule>
          <xm:sqref>B3:B42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2023-06-17T08:50:03Z</dcterms:created>
  <dcterms:modified xsi:type="dcterms:W3CDTF">2023-06-17T09:35:05Z</dcterms:modified>
</cp:coreProperties>
</file>