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392ED43F-8E25-4C02-B663-204AE4DA0C2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K3" i="1"/>
  <c r="K4" i="1"/>
  <c r="K5" i="1"/>
  <c r="K6" i="1"/>
  <c r="K7" i="1"/>
  <c r="K8" i="1"/>
  <c r="K9" i="1"/>
  <c r="K2" i="1"/>
  <c r="J3" i="1"/>
  <c r="J4" i="1"/>
  <c r="J5" i="1"/>
  <c r="J6" i="1"/>
  <c r="J7" i="1"/>
  <c r="J8" i="1"/>
  <c r="J9" i="1"/>
  <c r="J2" i="1"/>
  <c r="I3" i="1"/>
  <c r="I4" i="1"/>
  <c r="I5" i="1"/>
  <c r="I6" i="1"/>
  <c r="I7" i="1"/>
  <c r="I8" i="1"/>
  <c r="I9" i="1"/>
  <c r="I2" i="1"/>
  <c r="H3" i="1"/>
  <c r="H4" i="1"/>
  <c r="H5" i="1"/>
  <c r="H6" i="1"/>
  <c r="H7" i="1"/>
  <c r="H8" i="1"/>
  <c r="H9" i="1"/>
  <c r="H2" i="1"/>
  <c r="G2" i="1"/>
  <c r="G3" i="1"/>
  <c r="G4" i="1"/>
  <c r="G5" i="1"/>
  <c r="G6" i="1"/>
  <c r="G7" i="1"/>
  <c r="G8" i="1"/>
  <c r="G9" i="1"/>
  <c r="F3" i="1"/>
  <c r="F4" i="1"/>
  <c r="F5" i="1"/>
  <c r="F6" i="1"/>
  <c r="F7" i="1"/>
  <c r="F8" i="1"/>
  <c r="F9" i="1"/>
  <c r="F2" i="1"/>
  <c r="E2" i="1" a="1"/>
  <c r="E8" i="1" a="1"/>
  <c r="E3" i="1" a="1"/>
  <c r="E9" i="1" a="1"/>
  <c r="E4" i="1" a="1"/>
  <c r="E6" i="1" a="1"/>
  <c r="E5" i="1" a="1"/>
  <c r="E7" i="1" a="1"/>
  <c r="E2" i="1" l="1"/>
  <c r="E7" i="1"/>
  <c r="E5" i="1"/>
  <c r="E6" i="1"/>
  <c r="E4" i="1"/>
  <c r="E9" i="1"/>
  <c r="E3" i="1"/>
  <c r="E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<sst xmlns="http://schemas.openxmlformats.org/spreadsheetml/2006/main" count="27" uniqueCount="26">
  <si>
    <t>5:1(3-0 2-1)</t>
  </si>
  <si>
    <t>1:1(1-0 0-1)</t>
  </si>
  <si>
    <t>208Сан-Лоренсо Альмагро – Бока Хуниорс</t>
  </si>
  <si>
    <t>216Ботафого СП – Сантос Сан-Паулу</t>
  </si>
  <si>
    <t>0:2(0-2 0-0)</t>
  </si>
  <si>
    <t>222Интернасьонал Порту-Алегре – Алагоано</t>
  </si>
  <si>
    <t>2:1(1-1 1-0)</t>
  </si>
  <si>
    <t>224Форталеза – Агия Мараба</t>
  </si>
  <si>
    <t>6:1(3-0 3-1)</t>
  </si>
  <si>
    <t>228Нова-Игуасу – Америка Минейро</t>
  </si>
  <si>
    <t>1:2(0-0 1-2)</t>
  </si>
  <si>
    <t>72Супер Нова – Метта/ЛУ</t>
  </si>
  <si>
    <t>1Архентинос Хуниорс – Унион Санта-Фе</t>
  </si>
  <si>
    <t>52Сентраль Кордоба СдЕ – Ланус</t>
  </si>
  <si>
    <t>Столбец1</t>
  </si>
  <si>
    <t>Столбец2</t>
  </si>
  <si>
    <t>Команда1</t>
  </si>
  <si>
    <t>Команда2</t>
  </si>
  <si>
    <t>Счет1</t>
  </si>
  <si>
    <t>Счет2</t>
  </si>
  <si>
    <t>10:11(10-0 0-11)</t>
  </si>
  <si>
    <t>1.пер1</t>
  </si>
  <si>
    <t>1.пер2</t>
  </si>
  <si>
    <t>2.пер1</t>
  </si>
  <si>
    <t>2.пер2</t>
  </si>
  <si>
    <t>Должно быть 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</si>
</sst>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/>
    <xf numFmtId="0" fontId="0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12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DF1588-3B23-4AA4-B643-AB1F89F15BE4}" name="Таблица1" displayName="Таблица1" ref="A1:B9" totalsRowShown="0">
  <autoFilter ref="A1:B9" xr:uid="{8BDF1588-3B23-4AA4-B643-AB1F89F15BE4}"/>
  <tableColumns count="2">
    <tableColumn id="1" xr3:uid="{5461F01A-ED60-4F4F-AB6E-4464186DE076}" name="Столбец1"/>
    <tableColumn id="2" xr3:uid="{AD75C42B-35E0-448A-B5DA-D7094C02B61A}" name="Столбец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C2D2EC-9886-405F-BA97-35C88C2FF360}" name="Таблица2" displayName="Таблица2" ref="E1:L9" totalsRowShown="0" headerRowDxfId="11" headerRowBorderDxfId="10" tableBorderDxfId="9" totalsRowBorderDxfId="8">
  <autoFilter ref="E1:L9" xr:uid="{95C2D2EC-9886-405F-BA97-35C88C2FF360}"/>
  <tableColumns count="8">
    <tableColumn id="1" xr3:uid="{5DA15A3A-9B2F-44AD-867A-5422EFCCA386}" name="Команда1" dataDxfId="2">
      <calculatedColumnFormula array="1">MID(RIGHT(A2, LEN(A2) - MATCH( TRUE, MID(A2, ROW( INDIRECT( "1:"&amp;LEN( A2 ))), 1)&gt;="A", 0) +1),1,SEARCH(CHAR(150),RIGHT(A2, LEN(A2) - MATCH( TRUE, MID(A2, ROW( INDIRECT( "1:"&amp;LEN( A2 ))), 1)&gt;="A", 0) +1))-2)</calculatedColumnFormula>
    </tableColumn>
    <tableColumn id="2" xr3:uid="{C86C42D9-EF8E-4D86-8C73-56664C0DDF55}" name="Команда2" dataDxfId="7">
      <calculatedColumnFormula>RIGHT(A2,LEN(A2)-SEARCH(CHAR(150),A2))</calculatedColumnFormula>
    </tableColumn>
    <tableColumn id="3" xr3:uid="{818C8CA4-11EA-42E5-B852-AC08CAE8C619}" name="Счет1" dataDxfId="1">
      <calculatedColumnFormula>LEFT(B2,SEARCH(":",B2)-1)</calculatedColumnFormula>
    </tableColumn>
    <tableColumn id="4" xr3:uid="{661FC78F-9DA4-409A-B7BC-3435F7117648}" name="Счет2" dataDxfId="6">
      <calculatedColumnFormula>MID(B2,1+SEARCH(":",B2),SEARCH("(",B2)-SEARCH(":",B2)-1)</calculatedColumnFormula>
    </tableColumn>
    <tableColumn id="5" xr3:uid="{77758F98-3C01-4850-8436-0E23BD5C5138}" name="1.пер1" dataDxfId="5">
      <calculatedColumnFormula>MID(B2,1+SEARCH("(",B2),SEARCH("-",B2)-SEARCH("(",B2)-1)</calculatedColumnFormula>
    </tableColumn>
    <tableColumn id="6" xr3:uid="{A12F0AEC-835B-4EEB-8CA7-76A74955A2B3}" name="1.пер2" dataDxfId="4">
      <calculatedColumnFormula>MID(B2,1+SEARCH("-",B2),SEARCH(" ",B2)-SEARCH("-",B2)-1)</calculatedColumnFormula>
    </tableColumn>
    <tableColumn id="7" xr3:uid="{B4D8E7A8-E460-4C5C-A297-FEB9F0EB6B40}" name="2.пер1" dataDxfId="3">
      <calculatedColumnFormula>MID(B2,FIND(" ",B2)+1,FIND("-",B2,FIND(" ",B2)+1)-FIND(" ",B2)-1)</calculatedColumnFormula>
    </tableColumn>
    <tableColumn id="8" xr3:uid="{68791264-0970-4C66-B1D8-BFB611C44C8D}" name="2.пер2" dataDxfId="0">
      <calculatedColumnFormula>LEFT(SUBSTITUTE(RIGHT(MID("-"&amp;SUBSTITUTE(B2,"-",REPT("-",999-1)),1,999*3),999),"-",""),LEN(SUBSTITUTE(RIGHT(MID("-"&amp;SUBSTITUTE(B2,"-",REPT("-",999-1)),1,999*3),999),"-",""))-1)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B1" workbookViewId="0">
      <selection activeCell="E16" sqref="E16"/>
    </sheetView>
  </sheetViews>
  <sheetFormatPr defaultRowHeight="15" x14ac:dyDescent="0.25"/>
  <cols>
    <col min="1" max="1" width="42.85546875" bestFit="1" customWidth="1"/>
    <col min="2" max="2" width="15" bestFit="1" customWidth="1"/>
    <col min="4" max="4" width="8" customWidth="1"/>
    <col min="5" max="5" width="28.85546875" bestFit="1" customWidth="1"/>
    <col min="6" max="6" width="18.42578125" bestFit="1" customWidth="1"/>
    <col min="7" max="7" width="11.140625" style="9" customWidth="1"/>
    <col min="8" max="12" width="9.140625" style="9"/>
  </cols>
  <sheetData>
    <row r="1" spans="1:12" x14ac:dyDescent="0.25">
      <c r="A1" t="s">
        <v>14</v>
      </c>
      <c r="B1" t="s">
        <v>15</v>
      </c>
      <c r="E1" s="3" t="s">
        <v>16</v>
      </c>
      <c r="F1" s="4" t="s">
        <v>17</v>
      </c>
      <c r="G1" s="5" t="s">
        <v>18</v>
      </c>
      <c r="H1" s="5" t="s">
        <v>19</v>
      </c>
      <c r="I1" s="5" t="s">
        <v>21</v>
      </c>
      <c r="J1" s="5" t="s">
        <v>22</v>
      </c>
      <c r="K1" s="5" t="s">
        <v>23</v>
      </c>
      <c r="L1" s="6" t="s">
        <v>24</v>
      </c>
    </row>
    <row r="2" spans="1:12" x14ac:dyDescent="0.25">
      <c r="A2" t="s">
        <v>12</v>
      </c>
      <c r="B2" t="s">
        <v>0</v>
      </c>
      <c r="E2" s="2" t="str">
        <f t="array" aca="1" ref="E2" ca="1">MID(RIGHT(A2, LEN(A2) - MATCH( TRUE, MID(A2, ROW( INDIRECT( "1:"&amp;LEN( A2 ))), 1)&gt;="A", 0) +1),1,SEARCH(CHAR(150),RIGHT(A2, LEN(A2) - MATCH( TRUE, MID(A2, ROW( INDIRECT( "1:"&amp;LEN( A2 ))), 1)&gt;="A", 0) +1))-2)</f>
        <v>Архентинос Хуниорс</v>
      </c>
      <c r="F2" s="1" t="str">
        <f>RIGHT(A2,LEN(A2)-SEARCH(CHAR(150),A2))</f>
        <v xml:space="preserve"> Унион Санта-Фе</v>
      </c>
      <c r="G2" s="7" t="str">
        <f t="shared" ref="G2:G9" si="0">LEFT(B2,SEARCH(":",B2)-1)</f>
        <v>5</v>
      </c>
      <c r="H2" s="7" t="str">
        <f>MID(B2,1+SEARCH(":",B2),SEARCH("(",B2)-SEARCH(":",B2)-1)</f>
        <v>1</v>
      </c>
      <c r="I2" s="7" t="str">
        <f>MID(B2,1+SEARCH("(",B2),SEARCH("-",B2)-SEARCH("(",B2)-1)</f>
        <v>3</v>
      </c>
      <c r="J2" s="7" t="str">
        <f>MID(B2,1+SEARCH("-",B2),SEARCH(" ",B2)-SEARCH("-",B2)-1)</f>
        <v>0</v>
      </c>
      <c r="K2" s="7" t="str">
        <f>MID(B2,FIND(" ",B2)+1,FIND("-",B2,FIND(" ",B2)+1)-FIND(" ",B2)-1)</f>
        <v>2</v>
      </c>
      <c r="L2" s="8" t="str">
        <f t="shared" ref="L2:L9" si="1">LEFT(SUBSTITUTE(RIGHT(MID("-"&amp;SUBSTITUTE(B2,"-",REPT("-",999-1)),1,999*3),999),"-",""),LEN(SUBSTITUTE(RIGHT(MID("-"&amp;SUBSTITUTE(B2,"-",REPT("-",999-1)),1,999*3),999),"-",""))-1)</f>
        <v>1</v>
      </c>
    </row>
    <row r="3" spans="1:12" x14ac:dyDescent="0.25">
      <c r="A3" t="s">
        <v>13</v>
      </c>
      <c r="B3" t="s">
        <v>1</v>
      </c>
      <c r="E3" s="2" t="str" cm="1">
        <f t="array" aca="1" ref="E3" ca="1">MID(RIGHT(A3, LEN(A3) - MATCH( TRUE, MID(A3, ROW( INDIRECT( "1:"&amp;LEN( A3 ))), 1)&gt;="A", 0) +1),1,SEARCH(CHAR(150),RIGHT(A3, LEN(A3) - MATCH( TRUE, MID(A3, ROW( INDIRECT( "1:"&amp;LEN( A3 ))), 1)&gt;="A", 0) +1))-2)</f>
        <v>Сентраль Кордоба СдЕ</v>
      </c>
      <c r="F3" s="1" t="str">
        <f t="shared" ref="F3:F9" si="2">RIGHT(A3,LEN(A3)-SEARCH(CHAR(150),A3))</f>
        <v xml:space="preserve"> Ланус</v>
      </c>
      <c r="G3" s="7" t="str">
        <f t="shared" si="0"/>
        <v>1</v>
      </c>
      <c r="H3" s="7" t="str">
        <f t="shared" ref="H3:H9" si="3">MID(B3,1+SEARCH(":",B3),SEARCH("(",B3)-SEARCH(":",B3)-1)</f>
        <v>1</v>
      </c>
      <c r="I3" s="7" t="str">
        <f t="shared" ref="I3:I9" si="4">MID(B3,1+SEARCH("(",B3),SEARCH("-",B3)-SEARCH("(",B3)-1)</f>
        <v>1</v>
      </c>
      <c r="J3" s="7" t="str">
        <f t="shared" ref="J3:J9" si="5">MID(B3,1+SEARCH("-",B3),SEARCH(" ",B3)-SEARCH("-",B3)-1)</f>
        <v>0</v>
      </c>
      <c r="K3" s="7" t="str">
        <f t="shared" ref="K3:K9" si="6">MID(B3,FIND(" ",B3)+1,FIND("-",B3,FIND(" ",B3)+1)-FIND(" ",B3)-1)</f>
        <v>0</v>
      </c>
      <c r="L3" s="8" t="str">
        <f t="shared" si="1"/>
        <v>1</v>
      </c>
    </row>
    <row r="4" spans="1:12" x14ac:dyDescent="0.25">
      <c r="A4" t="s">
        <v>11</v>
      </c>
      <c r="B4" t="s">
        <v>6</v>
      </c>
      <c r="E4" s="2" t="str" cm="1">
        <f t="array" aca="1" ref="E4" ca="1">MID(RIGHT(A4, LEN(A4) - MATCH( TRUE, MID(A4, ROW( INDIRECT( "1:"&amp;LEN( A4 ))), 1)&gt;="A", 0) +1),1,SEARCH(CHAR(150),RIGHT(A4, LEN(A4) - MATCH( TRUE, MID(A4, ROW( INDIRECT( "1:"&amp;LEN( A4 ))), 1)&gt;="A", 0) +1))-2)</f>
        <v>Супер Нова</v>
      </c>
      <c r="F4" s="1" t="str">
        <f t="shared" si="2"/>
        <v xml:space="preserve"> Метта/ЛУ</v>
      </c>
      <c r="G4" s="7" t="str">
        <f t="shared" si="0"/>
        <v>2</v>
      </c>
      <c r="H4" s="7" t="str">
        <f t="shared" si="3"/>
        <v>1</v>
      </c>
      <c r="I4" s="7" t="str">
        <f t="shared" si="4"/>
        <v>1</v>
      </c>
      <c r="J4" s="7" t="str">
        <f t="shared" si="5"/>
        <v>1</v>
      </c>
      <c r="K4" s="7" t="str">
        <f t="shared" si="6"/>
        <v>1</v>
      </c>
      <c r="L4" s="8" t="str">
        <f t="shared" si="1"/>
        <v>0</v>
      </c>
    </row>
    <row r="5" spans="1:12" x14ac:dyDescent="0.25">
      <c r="A5" t="s">
        <v>2</v>
      </c>
      <c r="B5" t="s">
        <v>20</v>
      </c>
      <c r="E5" s="2" t="str" cm="1">
        <f t="array" aca="1" ref="E5" ca="1">MID(RIGHT(A5, LEN(A5) - MATCH( TRUE, MID(A5, ROW( INDIRECT( "1:"&amp;LEN( A5 ))), 1)&gt;="A", 0) +1),1,SEARCH(CHAR(150),RIGHT(A5, LEN(A5) - MATCH( TRUE, MID(A5, ROW( INDIRECT( "1:"&amp;LEN( A5 ))), 1)&gt;="A", 0) +1))-2)</f>
        <v>Сан-Лоренсо Альмагро</v>
      </c>
      <c r="F5" s="1" t="str">
        <f t="shared" si="2"/>
        <v xml:space="preserve"> Бока Хуниорс</v>
      </c>
      <c r="G5" s="7" t="str">
        <f t="shared" si="0"/>
        <v>10</v>
      </c>
      <c r="H5" s="7" t="str">
        <f t="shared" si="3"/>
        <v>11</v>
      </c>
      <c r="I5" s="7" t="str">
        <f t="shared" si="4"/>
        <v>10</v>
      </c>
      <c r="J5" s="7" t="str">
        <f t="shared" si="5"/>
        <v>0</v>
      </c>
      <c r="K5" s="7" t="str">
        <f t="shared" si="6"/>
        <v>0</v>
      </c>
      <c r="L5" s="8" t="str">
        <f t="shared" si="1"/>
        <v>11</v>
      </c>
    </row>
    <row r="6" spans="1:12" x14ac:dyDescent="0.25">
      <c r="A6" t="s">
        <v>3</v>
      </c>
      <c r="B6" t="s">
        <v>4</v>
      </c>
      <c r="E6" s="2" t="str" cm="1">
        <f t="array" aca="1" ref="E6" ca="1">MID(RIGHT(A6, LEN(A6) - MATCH( TRUE, MID(A6, ROW( INDIRECT( "1:"&amp;LEN( A6 ))), 1)&gt;="A", 0) +1),1,SEARCH(CHAR(150),RIGHT(A6, LEN(A6) - MATCH( TRUE, MID(A6, ROW( INDIRECT( "1:"&amp;LEN( A6 ))), 1)&gt;="A", 0) +1))-2)</f>
        <v>Ботафого СП</v>
      </c>
      <c r="F6" s="1" t="str">
        <f t="shared" si="2"/>
        <v xml:space="preserve"> Сантос Сан-Паулу</v>
      </c>
      <c r="G6" s="7" t="str">
        <f t="shared" si="0"/>
        <v>0</v>
      </c>
      <c r="H6" s="7" t="str">
        <f t="shared" si="3"/>
        <v>2</v>
      </c>
      <c r="I6" s="7" t="str">
        <f t="shared" si="4"/>
        <v>0</v>
      </c>
      <c r="J6" s="7" t="str">
        <f t="shared" si="5"/>
        <v>2</v>
      </c>
      <c r="K6" s="7" t="str">
        <f t="shared" si="6"/>
        <v>0</v>
      </c>
      <c r="L6" s="8" t="str">
        <f t="shared" si="1"/>
        <v>0</v>
      </c>
    </row>
    <row r="7" spans="1:12" x14ac:dyDescent="0.25">
      <c r="A7" t="s">
        <v>5</v>
      </c>
      <c r="B7" t="s">
        <v>6</v>
      </c>
      <c r="E7" s="2" t="str" cm="1">
        <f t="array" aca="1" ref="E7" ca="1">MID(RIGHT(A7, LEN(A7) - MATCH( TRUE, MID(A7, ROW( INDIRECT( "1:"&amp;LEN( A7 ))), 1)&gt;="A", 0) +1),1,SEARCH(CHAR(150),RIGHT(A7, LEN(A7) - MATCH( TRUE, MID(A7, ROW( INDIRECT( "1:"&amp;LEN( A7 ))), 1)&gt;="A", 0) +1))-2)</f>
        <v>Интернасьонал Порту-Алегре</v>
      </c>
      <c r="F7" s="1" t="str">
        <f t="shared" si="2"/>
        <v xml:space="preserve"> Алагоано</v>
      </c>
      <c r="G7" s="7" t="str">
        <f t="shared" si="0"/>
        <v>2</v>
      </c>
      <c r="H7" s="7" t="str">
        <f t="shared" si="3"/>
        <v>1</v>
      </c>
      <c r="I7" s="7" t="str">
        <f t="shared" si="4"/>
        <v>1</v>
      </c>
      <c r="J7" s="7" t="str">
        <f t="shared" si="5"/>
        <v>1</v>
      </c>
      <c r="K7" s="7" t="str">
        <f t="shared" si="6"/>
        <v>1</v>
      </c>
      <c r="L7" s="8" t="str">
        <f t="shared" si="1"/>
        <v>0</v>
      </c>
    </row>
    <row r="8" spans="1:12" x14ac:dyDescent="0.25">
      <c r="A8" t="s">
        <v>7</v>
      </c>
      <c r="B8" t="s">
        <v>8</v>
      </c>
      <c r="E8" s="2" t="str" cm="1">
        <f t="array" aca="1" ref="E8" ca="1">MID(RIGHT(A8, LEN(A8) - MATCH( TRUE, MID(A8, ROW( INDIRECT( "1:"&amp;LEN( A8 ))), 1)&gt;="A", 0) +1),1,SEARCH(CHAR(150),RIGHT(A8, LEN(A8) - MATCH( TRUE, MID(A8, ROW( INDIRECT( "1:"&amp;LEN( A8 ))), 1)&gt;="A", 0) +1))-2)</f>
        <v>Форталеза</v>
      </c>
      <c r="F8" s="1" t="str">
        <f t="shared" si="2"/>
        <v xml:space="preserve"> Агия Мараба</v>
      </c>
      <c r="G8" s="7" t="str">
        <f t="shared" si="0"/>
        <v>6</v>
      </c>
      <c r="H8" s="7" t="str">
        <f t="shared" si="3"/>
        <v>1</v>
      </c>
      <c r="I8" s="7" t="str">
        <f t="shared" si="4"/>
        <v>3</v>
      </c>
      <c r="J8" s="7" t="str">
        <f t="shared" si="5"/>
        <v>0</v>
      </c>
      <c r="K8" s="7" t="str">
        <f t="shared" si="6"/>
        <v>3</v>
      </c>
      <c r="L8" s="8" t="str">
        <f t="shared" si="1"/>
        <v>1</v>
      </c>
    </row>
    <row r="9" spans="1:12" x14ac:dyDescent="0.25">
      <c r="A9" t="s">
        <v>9</v>
      </c>
      <c r="B9" t="s">
        <v>10</v>
      </c>
      <c r="E9" s="2" t="str" cm="1">
        <f t="array" aca="1" ref="E9" ca="1">MID(RIGHT(A9, LEN(A9) - MATCH( TRUE, MID(A9, ROW( INDIRECT( "1:"&amp;LEN( A9 ))), 1)&gt;="A", 0) +1),1,SEARCH(CHAR(150),RIGHT(A9, LEN(A9) - MATCH( TRUE, MID(A9, ROW( INDIRECT( "1:"&amp;LEN( A9 ))), 1)&gt;="A", 0) +1))-2)</f>
        <v>Нова-Игуасу</v>
      </c>
      <c r="F9" s="1" t="str">
        <f t="shared" si="2"/>
        <v xml:space="preserve"> Америка Минейро</v>
      </c>
      <c r="G9" s="7" t="str">
        <f t="shared" si="0"/>
        <v>1</v>
      </c>
      <c r="H9" s="7" t="str">
        <f t="shared" si="3"/>
        <v>2</v>
      </c>
      <c r="I9" s="7" t="str">
        <f t="shared" si="4"/>
        <v>0</v>
      </c>
      <c r="J9" s="7" t="str">
        <f t="shared" si="5"/>
        <v>0</v>
      </c>
      <c r="K9" s="7" t="str">
        <f t="shared" si="6"/>
        <v>1</v>
      </c>
      <c r="L9" s="8" t="str">
        <f t="shared" si="1"/>
        <v>2</v>
      </c>
    </row>
    <row r="11" spans="1:12" x14ac:dyDescent="0.25">
      <c r="F11" t="s">
        <v>25</v>
      </c>
    </row>
  </sheetData>
  <phoneticPr fontId="1" type="noConversion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Winline</dc:creator>
  <cp:lastModifiedBy>Михаил</cp:lastModifiedBy>
  <dcterms:created xsi:type="dcterms:W3CDTF">2015-06-05T18:17:20Z</dcterms:created>
  <dcterms:modified xsi:type="dcterms:W3CDTF">2023-04-16T15:42:57Z</dcterms:modified>
</cp:coreProperties>
</file>