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8800" windowHeight="11190"/>
  </bookViews>
  <sheets>
    <sheet name="заявки" sheetId="1" r:id="rId1"/>
    <sheet name="простой тепловозов" sheetId="2" r:id="rId2"/>
    <sheet name="данные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H2" i="1" l="1"/>
  <c r="H3" i="1"/>
  <c r="H4" i="1"/>
  <c r="H5" i="1"/>
  <c r="H6" i="1"/>
  <c r="C8" i="3" l="1"/>
  <c r="R54" i="1" l="1"/>
  <c r="R52" i="1"/>
  <c r="R50" i="1"/>
  <c r="S50" i="1" s="1"/>
  <c r="N50" i="1"/>
  <c r="R45" i="1"/>
  <c r="R43" i="1"/>
  <c r="S41" i="1"/>
  <c r="R41" i="1"/>
  <c r="N41" i="1"/>
  <c r="N45" i="1" s="1"/>
  <c r="R36" i="1"/>
  <c r="R34" i="1"/>
  <c r="R32" i="1"/>
  <c r="S32" i="1" s="1"/>
  <c r="N32" i="1"/>
  <c r="R27" i="1"/>
  <c r="R25" i="1"/>
  <c r="R23" i="1"/>
  <c r="S23" i="1" s="1"/>
  <c r="N23" i="1"/>
  <c r="R18" i="1"/>
  <c r="R16" i="1"/>
  <c r="R14" i="1"/>
  <c r="S14" i="1" s="1"/>
  <c r="C5" i="3"/>
  <c r="C4" i="3"/>
  <c r="C2" i="3"/>
  <c r="N18" i="1" l="1"/>
  <c r="I5" i="1"/>
  <c r="I6" i="1"/>
  <c r="I2" i="1"/>
  <c r="I3" i="1"/>
  <c r="I4" i="1"/>
  <c r="N36" i="1"/>
  <c r="N54" i="1"/>
  <c r="N27" i="1"/>
</calcChain>
</file>

<file path=xl/sharedStrings.xml><?xml version="1.0" encoding="utf-8"?>
<sst xmlns="http://schemas.openxmlformats.org/spreadsheetml/2006/main" count="140" uniqueCount="44">
  <si>
    <t xml:space="preserve">сменный № заявки </t>
  </si>
  <si>
    <t>подразделение и ФИО давшего заявку</t>
  </si>
  <si>
    <t>формулировка заявки</t>
  </si>
  <si>
    <t>время начала выполнения заявки</t>
  </si>
  <si>
    <t>время окончания выполнения заявки</t>
  </si>
  <si>
    <t>Совмещение заявок</t>
  </si>
  <si>
    <t>№ заявки</t>
  </si>
  <si>
    <t>время нач</t>
  </si>
  <si>
    <t>время окон</t>
  </si>
  <si>
    <t>итог</t>
  </si>
  <si>
    <t>статус заявки \ время принятия заявки</t>
  </si>
  <si>
    <t>№ тепловоза выполняющего заявку</t>
  </si>
  <si>
    <t>время начала простоя</t>
  </si>
  <si>
    <t xml:space="preserve">простой тепловоза на заявке </t>
  </si>
  <si>
    <t xml:space="preserve">(причина простоя) </t>
  </si>
  <si>
    <t>время окончания простоя</t>
  </si>
  <si>
    <t>время простоя</t>
  </si>
  <si>
    <t>простои тепловозов \ техническое обслуживание</t>
  </si>
  <si>
    <t>время начала</t>
  </si>
  <si>
    <t>время окончания</t>
  </si>
  <si>
    <t>общее время простоя</t>
  </si>
  <si>
    <t>Причина простоя</t>
  </si>
  <si>
    <t>№ тепловоза</t>
  </si>
  <si>
    <t>в ожидании</t>
  </si>
  <si>
    <t>в работе</t>
  </si>
  <si>
    <t>приостановлена</t>
  </si>
  <si>
    <t>выполнена</t>
  </si>
  <si>
    <t>не выполнена</t>
  </si>
  <si>
    <t>Статус</t>
  </si>
  <si>
    <t>тепловоз</t>
  </si>
  <si>
    <t>0839</t>
  </si>
  <si>
    <t>3155</t>
  </si>
  <si>
    <t>0345</t>
  </si>
  <si>
    <t>2374</t>
  </si>
  <si>
    <t>1094</t>
  </si>
  <si>
    <t>затраченное время с учетом простоя</t>
  </si>
  <si>
    <t>без учета простоя</t>
  </si>
  <si>
    <t>время</t>
  </si>
  <si>
    <t>кол-во заявок</t>
  </si>
  <si>
    <t>время заявок</t>
  </si>
  <si>
    <t>тут верно проработала машина 30 секунд</t>
  </si>
  <si>
    <t>тут ошибка не должно быть подсчета так как работа еще не окончена</t>
  </si>
  <si>
    <t>не должно быть подсчета так как работа еще не начата</t>
  </si>
  <si>
    <t>если в заявке вторая машина закончила работу то подсчет ведется по второй машине для двух. Может виновата формула в N14 (=МАКС(I14:I19)-H14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</si>
</sst>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5" x14ac:knownFonts="1">
    <font>
      <sz val="11"/>
      <color theme="1"/>
      <name val="Calibri"/>
      <family val="2"/>
      <scheme val="minor"/>
    </font>
    <font>
      <b/>
      <sz val="12"/>
      <color theme="1" tint="4.9989318521683403E-2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2" borderId="12" xfId="0" applyFont="1" applyFill="1" applyBorder="1" applyAlignment="1">
      <alignment horizontal="center" vertical="center" wrapText="1"/>
    </xf>
    <xf numFmtId="0" fontId="3" fillId="0" borderId="0" xfId="0" applyFont="1"/>
    <xf numFmtId="0" fontId="4" fillId="2" borderId="2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0" fontId="3" fillId="3" borderId="6" xfId="0" applyFont="1" applyFill="1" applyBorder="1"/>
    <xf numFmtId="49" fontId="3" fillId="4" borderId="41" xfId="0" applyNumberFormat="1" applyFont="1" applyFill="1" applyBorder="1"/>
    <xf numFmtId="0" fontId="3" fillId="4" borderId="28" xfId="0" applyFont="1" applyFill="1" applyBorder="1"/>
    <xf numFmtId="49" fontId="3" fillId="4" borderId="5" xfId="0" applyNumberFormat="1" applyFont="1" applyFill="1" applyBorder="1"/>
    <xf numFmtId="0" fontId="3" fillId="4" borderId="6" xfId="0" applyFont="1" applyFill="1" applyBorder="1"/>
    <xf numFmtId="49" fontId="3" fillId="4" borderId="8" xfId="0" applyNumberFormat="1" applyFont="1" applyFill="1" applyBorder="1"/>
    <xf numFmtId="0" fontId="3" fillId="4" borderId="9" xfId="0" applyFont="1" applyFill="1" applyBorder="1"/>
    <xf numFmtId="46" fontId="3" fillId="3" borderId="28" xfId="0" applyNumberFormat="1" applyFont="1" applyFill="1" applyBorder="1"/>
    <xf numFmtId="46" fontId="3" fillId="3" borderId="6" xfId="0" applyNumberFormat="1" applyFont="1" applyFill="1" applyBorder="1"/>
    <xf numFmtId="46" fontId="3" fillId="3" borderId="9" xfId="0" applyNumberFormat="1" applyFont="1" applyFill="1" applyBorder="1"/>
    <xf numFmtId="164" fontId="3" fillId="0" borderId="32" xfId="0" applyNumberFormat="1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wrapText="1"/>
    </xf>
    <xf numFmtId="0" fontId="3" fillId="4" borderId="43" xfId="0" applyFont="1" applyFill="1" applyBorder="1" applyAlignment="1">
      <alignment horizontal="center" wrapText="1"/>
    </xf>
    <xf numFmtId="0" fontId="3" fillId="3" borderId="43" xfId="0" applyFont="1" applyFill="1" applyBorder="1" applyAlignment="1">
      <alignment horizontal="center"/>
    </xf>
    <xf numFmtId="164" fontId="3" fillId="0" borderId="27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164" fontId="3" fillId="0" borderId="40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wrapText="1"/>
    </xf>
    <xf numFmtId="164" fontId="3" fillId="0" borderId="13" xfId="0" applyNumberFormat="1" applyFont="1" applyBorder="1" applyAlignment="1">
      <alignment horizontal="center" wrapText="1"/>
    </xf>
    <xf numFmtId="164" fontId="3" fillId="0" borderId="31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4" fontId="3" fillId="0" borderId="33" xfId="0" applyNumberFormat="1" applyFont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164" fontId="3" fillId="0" borderId="36" xfId="0" applyNumberFormat="1" applyFont="1" applyBorder="1" applyAlignment="1">
      <alignment horizontal="center" vertical="center" wrapText="1"/>
    </xf>
    <xf numFmtId="164" fontId="3" fillId="0" borderId="3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49" fontId="3" fillId="6" borderId="23" xfId="0" applyNumberFormat="1" applyFont="1" applyFill="1" applyBorder="1" applyAlignment="1">
      <alignment horizontal="center" vertical="center" wrapText="1"/>
    </xf>
    <xf numFmtId="49" fontId="3" fillId="6" borderId="24" xfId="0" applyNumberFormat="1" applyFont="1" applyFill="1" applyBorder="1" applyAlignment="1">
      <alignment horizontal="center" vertical="center" wrapText="1"/>
    </xf>
    <xf numFmtId="49" fontId="3" fillId="6" borderId="28" xfId="0" applyNumberFormat="1" applyFont="1" applyFill="1" applyBorder="1" applyAlignment="1">
      <alignment horizontal="center" vertical="center" wrapText="1"/>
    </xf>
    <xf numFmtId="164" fontId="3" fillId="6" borderId="23" xfId="0" applyNumberFormat="1" applyFont="1" applyFill="1" applyBorder="1" applyAlignment="1">
      <alignment horizontal="center" vertical="center" wrapText="1"/>
    </xf>
    <xf numFmtId="164" fontId="3" fillId="6" borderId="36" xfId="0" applyNumberFormat="1" applyFont="1" applyFill="1" applyBorder="1" applyAlignment="1">
      <alignment horizontal="center" vertical="center" wrapText="1"/>
    </xf>
    <xf numFmtId="164" fontId="3" fillId="6" borderId="24" xfId="0" applyNumberFormat="1" applyFont="1" applyFill="1" applyBorder="1" applyAlignment="1">
      <alignment horizontal="center" vertical="center" wrapText="1"/>
    </xf>
    <xf numFmtId="164" fontId="3" fillId="6" borderId="37" xfId="0" applyNumberFormat="1" applyFont="1" applyFill="1" applyBorder="1" applyAlignment="1">
      <alignment horizontal="center" vertical="center" wrapText="1"/>
    </xf>
    <xf numFmtId="164" fontId="3" fillId="6" borderId="28" xfId="0" applyNumberFormat="1" applyFont="1" applyFill="1" applyBorder="1" applyAlignment="1">
      <alignment horizontal="center" vertical="center" wrapText="1"/>
    </xf>
    <xf numFmtId="164" fontId="3" fillId="6" borderId="38" xfId="0" applyNumberFormat="1" applyFont="1" applyFill="1" applyBorder="1" applyAlignment="1">
      <alignment horizontal="center" vertical="center" wrapText="1"/>
    </xf>
    <xf numFmtId="21" fontId="3" fillId="3" borderId="6" xfId="0" applyNumberFormat="1" applyFont="1" applyFill="1" applyBorder="1"/>
    <xf numFmtId="0" fontId="3" fillId="5" borderId="27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164" fontId="3" fillId="5" borderId="27" xfId="0" applyNumberFormat="1" applyFont="1" applyFill="1" applyBorder="1" applyAlignment="1">
      <alignment horizontal="center" vertical="center" wrapText="1"/>
    </xf>
    <xf numFmtId="164" fontId="3" fillId="5" borderId="24" xfId="0" applyNumberFormat="1" applyFont="1" applyFill="1" applyBorder="1" applyAlignment="1">
      <alignment horizontal="center" vertical="center" wrapText="1"/>
    </xf>
    <xf numFmtId="164" fontId="3" fillId="5" borderId="13" xfId="0" applyNumberFormat="1" applyFont="1" applyFill="1" applyBorder="1" applyAlignment="1">
      <alignment horizontal="center" vertical="center" wrapText="1"/>
    </xf>
    <xf numFmtId="164" fontId="3" fillId="5" borderId="33" xfId="0" applyNumberFormat="1" applyFont="1" applyFill="1" applyBorder="1" applyAlignment="1">
      <alignment horizontal="center" vertical="center" wrapText="1"/>
    </xf>
    <xf numFmtId="164" fontId="3" fillId="5" borderId="37" xfId="0" applyNumberFormat="1" applyFont="1" applyFill="1" applyBorder="1" applyAlignment="1">
      <alignment horizontal="center" vertical="center" wrapText="1"/>
    </xf>
    <xf numFmtId="164" fontId="3" fillId="5" borderId="14" xfId="0" applyNumberFormat="1" applyFont="1" applyFill="1" applyBorder="1" applyAlignment="1">
      <alignment horizontal="center" vertical="center" wrapText="1"/>
    </xf>
    <xf numFmtId="21" fontId="3" fillId="3" borderId="28" xfId="0" applyNumberFormat="1" applyFont="1" applyFill="1" applyBorder="1"/>
    <xf numFmtId="0" fontId="3" fillId="6" borderId="2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21" fontId="3" fillId="3" borderId="9" xfId="0" applyNumberFormat="1" applyFont="1" applyFill="1" applyBorder="1"/>
    <xf numFmtId="0" fontId="3" fillId="0" borderId="0" xfId="0" applyFont="1" applyAlignment="1">
      <alignment horizontal="center" vertical="top" wrapText="1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[$-F400]h:mm:ss\ AM/P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[$-F400]h:mm:ss\ AM/P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Статус" displayName="Статус" ref="A1:A6" totalsRowShown="0" headerRowDxfId="8" dataDxfId="7">
  <autoFilter ref="A1:A6"/>
  <tableColumns count="1">
    <tableColumn id="1" name="Статус" dataDxfId="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тепловоз" displayName="тепловоз" ref="B1:B6" totalsRowShown="0" headerRowDxfId="5" dataDxfId="4">
  <autoFilter ref="B1:B6"/>
  <tableColumns count="1">
    <tableColumn id="1" name="тепловоз" dataDxfId="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время" displayName="время" ref="C1:C8" totalsRowShown="0" headerRowDxfId="2" dataDxfId="1">
  <autoFilter ref="C1:C8"/>
  <tableColumns count="1">
    <tableColumn id="1" name="время" dataDxfId="0">
      <calculatedColumnFormula>NOW()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55"/>
  <sheetViews>
    <sheetView tabSelected="1" topLeftCell="E1" zoomScaleNormal="100" workbookViewId="0">
      <selection activeCell="N7" sqref="N7"/>
    </sheetView>
  </sheetViews>
  <sheetFormatPr defaultRowHeight="15.75" x14ac:dyDescent="0.25"/>
  <cols>
    <col min="1" max="1" width="12.140625" style="2" customWidth="1"/>
    <col min="2" max="2" width="11.7109375" style="2" customWidth="1"/>
    <col min="3" max="3" width="17.28515625" style="2" customWidth="1"/>
    <col min="4" max="4" width="21.7109375" style="2" customWidth="1"/>
    <col min="5" max="5" width="58.140625" style="2" customWidth="1"/>
    <col min="6" max="6" width="18.85546875" style="2" customWidth="1"/>
    <col min="7" max="7" width="14.28515625" style="2" customWidth="1"/>
    <col min="8" max="8" width="16" style="2" customWidth="1"/>
    <col min="9" max="9" width="19.5703125" style="2" customWidth="1"/>
    <col min="10" max="10" width="19.7109375" style="2" customWidth="1"/>
    <col min="11" max="11" width="76.5703125" style="2" customWidth="1"/>
    <col min="12" max="12" width="12.28515625" style="2" customWidth="1"/>
    <col min="13" max="13" width="10.42578125" style="2" customWidth="1"/>
    <col min="14" max="14" width="15.7109375" style="2" customWidth="1"/>
    <col min="15" max="15" width="74.85546875" style="2" customWidth="1"/>
    <col min="16" max="16" width="12.42578125" style="2" customWidth="1"/>
    <col min="17" max="17" width="13.28515625" style="2" customWidth="1"/>
    <col min="18" max="18" width="13.140625" style="2" customWidth="1"/>
    <col min="19" max="19" width="18" style="2" customWidth="1"/>
    <col min="20" max="16384" width="9.140625" style="2"/>
  </cols>
  <sheetData>
    <row r="1" spans="1:19" ht="16.5" thickBot="1" x14ac:dyDescent="0.3">
      <c r="G1" s="25" t="s">
        <v>38</v>
      </c>
      <c r="H1" s="26"/>
      <c r="I1" s="27" t="s">
        <v>39</v>
      </c>
      <c r="J1" s="27"/>
      <c r="K1"/>
      <c r="L1"/>
      <c r="M1"/>
    </row>
    <row r="2" spans="1:19" x14ac:dyDescent="0.25">
      <c r="G2" s="14" t="s">
        <v>32</v>
      </c>
      <c r="H2" s="15">
        <f t="shared" ref="H2:H6" si="0">COUNTIF(G$14:G$200,G2)</f>
        <v>1</v>
      </c>
      <c r="I2" s="20">
        <f t="shared" ref="I2:I6" si="1">SUMPRODUCT((G$14:G$200=G2)*LOOKUP(ROW($14:$200),ROW($14:$200)*A$14:A$200^0,MOD(N$14:N$200,1)))</f>
        <v>6.8094907401246019E-3</v>
      </c>
      <c r="J2" s="144">
        <v>0</v>
      </c>
      <c r="K2" t="s">
        <v>41</v>
      </c>
      <c r="L2"/>
      <c r="M2"/>
    </row>
    <row r="3" spans="1:19" x14ac:dyDescent="0.25">
      <c r="G3" s="16" t="s">
        <v>30</v>
      </c>
      <c r="H3" s="17">
        <f t="shared" si="0"/>
        <v>1</v>
      </c>
      <c r="I3" s="21">
        <f t="shared" si="1"/>
        <v>6.8094907401246019E-3</v>
      </c>
      <c r="J3" s="134">
        <v>3.4722222222222224E-4</v>
      </c>
      <c r="K3" t="s">
        <v>40</v>
      </c>
      <c r="L3"/>
      <c r="M3"/>
    </row>
    <row r="4" spans="1:19" x14ac:dyDescent="0.25">
      <c r="G4" s="16" t="s">
        <v>31</v>
      </c>
      <c r="H4" s="17">
        <f t="shared" si="0"/>
        <v>0</v>
      </c>
      <c r="I4" s="21">
        <f t="shared" si="1"/>
        <v>0</v>
      </c>
      <c r="J4" s="13"/>
      <c r="K4"/>
      <c r="L4"/>
      <c r="M4"/>
    </row>
    <row r="5" spans="1:19" x14ac:dyDescent="0.25">
      <c r="G5" s="16" t="s">
        <v>33</v>
      </c>
      <c r="H5" s="17">
        <f t="shared" si="0"/>
        <v>1</v>
      </c>
      <c r="I5" s="21">
        <f t="shared" si="1"/>
        <v>1.4178240235196427E-4</v>
      </c>
      <c r="J5" s="134">
        <v>1.3888888888888889E-4</v>
      </c>
      <c r="K5" t="s">
        <v>40</v>
      </c>
      <c r="L5"/>
      <c r="M5"/>
    </row>
    <row r="6" spans="1:19" ht="16.5" thickBot="1" x14ac:dyDescent="0.3">
      <c r="G6" s="18" t="s">
        <v>34</v>
      </c>
      <c r="H6" s="19">
        <f t="shared" si="0"/>
        <v>1</v>
      </c>
      <c r="I6" s="22">
        <f t="shared" si="1"/>
        <v>1.4178240235196427E-4</v>
      </c>
      <c r="J6" s="148">
        <v>0</v>
      </c>
      <c r="K6" t="s">
        <v>42</v>
      </c>
      <c r="L6"/>
      <c r="M6"/>
    </row>
    <row r="7" spans="1:19" x14ac:dyDescent="0.25">
      <c r="G7" s="12"/>
    </row>
    <row r="8" spans="1:19" x14ac:dyDescent="0.25">
      <c r="K8" s="149" t="s">
        <v>43</v>
      </c>
      <c r="L8" s="149"/>
      <c r="M8" s="149"/>
    </row>
    <row r="9" spans="1:19" x14ac:dyDescent="0.25">
      <c r="K9" s="149"/>
      <c r="L9" s="149"/>
      <c r="M9" s="149"/>
    </row>
    <row r="10" spans="1:19" ht="16.5" thickBot="1" x14ac:dyDescent="0.3"/>
    <row r="11" spans="1:19" ht="15" customHeight="1" x14ac:dyDescent="0.25">
      <c r="A11" s="108" t="s">
        <v>0</v>
      </c>
      <c r="B11" s="91" t="s">
        <v>1</v>
      </c>
      <c r="C11" s="91"/>
      <c r="D11" s="91"/>
      <c r="E11" s="91" t="s">
        <v>2</v>
      </c>
      <c r="F11" s="111" t="s">
        <v>10</v>
      </c>
      <c r="G11" s="111" t="s">
        <v>11</v>
      </c>
      <c r="H11" s="91" t="s">
        <v>3</v>
      </c>
      <c r="I11" s="94" t="s">
        <v>4</v>
      </c>
      <c r="J11" s="97" t="s">
        <v>5</v>
      </c>
      <c r="K11" s="98"/>
      <c r="L11" s="98"/>
      <c r="M11" s="99"/>
      <c r="N11" s="103" t="s">
        <v>35</v>
      </c>
      <c r="O11" s="106" t="s">
        <v>13</v>
      </c>
      <c r="P11" s="39" t="s">
        <v>12</v>
      </c>
      <c r="Q11" s="39" t="s">
        <v>15</v>
      </c>
      <c r="R11" s="42" t="s">
        <v>16</v>
      </c>
      <c r="S11" s="71" t="s">
        <v>20</v>
      </c>
    </row>
    <row r="12" spans="1:19" ht="15.75" customHeight="1" thickBot="1" x14ac:dyDescent="0.3">
      <c r="A12" s="109"/>
      <c r="B12" s="92"/>
      <c r="C12" s="92"/>
      <c r="D12" s="92"/>
      <c r="E12" s="92"/>
      <c r="F12" s="112"/>
      <c r="G12" s="112"/>
      <c r="H12" s="92"/>
      <c r="I12" s="95"/>
      <c r="J12" s="100"/>
      <c r="K12" s="101"/>
      <c r="L12" s="101"/>
      <c r="M12" s="102"/>
      <c r="N12" s="104"/>
      <c r="O12" s="107"/>
      <c r="P12" s="40"/>
      <c r="Q12" s="40"/>
      <c r="R12" s="43"/>
      <c r="S12" s="72"/>
    </row>
    <row r="13" spans="1:19" ht="16.5" thickBot="1" x14ac:dyDescent="0.3">
      <c r="A13" s="110"/>
      <c r="B13" s="93"/>
      <c r="C13" s="93"/>
      <c r="D13" s="93"/>
      <c r="E13" s="93"/>
      <c r="F13" s="113"/>
      <c r="G13" s="113"/>
      <c r="H13" s="93"/>
      <c r="I13" s="96"/>
      <c r="J13" s="1" t="s">
        <v>6</v>
      </c>
      <c r="K13" s="4" t="s">
        <v>7</v>
      </c>
      <c r="L13" s="5" t="s">
        <v>8</v>
      </c>
      <c r="M13" s="6" t="s">
        <v>9</v>
      </c>
      <c r="N13" s="105"/>
      <c r="O13" s="3" t="s">
        <v>14</v>
      </c>
      <c r="P13" s="41"/>
      <c r="Q13" s="41"/>
      <c r="R13" s="44"/>
      <c r="S13" s="73"/>
    </row>
    <row r="14" spans="1:19" x14ac:dyDescent="0.25">
      <c r="A14" s="74">
        <v>1</v>
      </c>
      <c r="B14" s="77"/>
      <c r="C14" s="79"/>
      <c r="D14" s="81"/>
      <c r="E14" s="82"/>
      <c r="F14" s="77" t="s">
        <v>24</v>
      </c>
      <c r="G14" s="125" t="s">
        <v>30</v>
      </c>
      <c r="H14" s="128">
        <v>45009.629804629629</v>
      </c>
      <c r="I14" s="129">
        <v>45009.630148495373</v>
      </c>
      <c r="J14" s="89"/>
      <c r="K14" s="90"/>
      <c r="L14" s="38"/>
      <c r="M14" s="68"/>
      <c r="N14" s="69">
        <f>MAX(I14:I19)-H14</f>
        <v>6.8094907401246019E-3</v>
      </c>
      <c r="O14" s="46"/>
      <c r="P14" s="38">
        <v>45007.50975902778</v>
      </c>
      <c r="Q14" s="38">
        <v>45007.509836111109</v>
      </c>
      <c r="R14" s="53">
        <f>Q14-P14</f>
        <v>7.7083328505977988E-5</v>
      </c>
      <c r="S14" s="54">
        <f>R14+R16+R18</f>
        <v>7.7083328505977988E-5</v>
      </c>
    </row>
    <row r="15" spans="1:19" x14ac:dyDescent="0.25">
      <c r="A15" s="75"/>
      <c r="B15" s="63"/>
      <c r="C15" s="80"/>
      <c r="D15" s="47"/>
      <c r="E15" s="83"/>
      <c r="F15" s="63"/>
      <c r="G15" s="126"/>
      <c r="H15" s="130"/>
      <c r="I15" s="131"/>
      <c r="J15" s="56"/>
      <c r="K15" s="57"/>
      <c r="L15" s="36"/>
      <c r="M15" s="58"/>
      <c r="N15" s="70"/>
      <c r="O15" s="34"/>
      <c r="P15" s="36"/>
      <c r="Q15" s="36"/>
      <c r="R15" s="45"/>
      <c r="S15" s="54"/>
    </row>
    <row r="16" spans="1:19" x14ac:dyDescent="0.25">
      <c r="A16" s="75"/>
      <c r="B16" s="63"/>
      <c r="C16" s="80"/>
      <c r="D16" s="47"/>
      <c r="E16" s="83"/>
      <c r="F16" s="78"/>
      <c r="G16" s="127"/>
      <c r="H16" s="132"/>
      <c r="I16" s="133"/>
      <c r="J16" s="56"/>
      <c r="K16" s="57"/>
      <c r="L16" s="36"/>
      <c r="M16" s="58"/>
      <c r="N16" s="59" t="s">
        <v>36</v>
      </c>
      <c r="O16" s="34"/>
      <c r="P16" s="36"/>
      <c r="Q16" s="36"/>
      <c r="R16" s="23">
        <f>Q16-P16</f>
        <v>0</v>
      </c>
      <c r="S16" s="54"/>
    </row>
    <row r="17" spans="1:19" x14ac:dyDescent="0.25">
      <c r="A17" s="75"/>
      <c r="B17" s="78"/>
      <c r="C17" s="80"/>
      <c r="D17" s="47"/>
      <c r="E17" s="83"/>
      <c r="F17" s="28"/>
      <c r="G17" s="135" t="s">
        <v>32</v>
      </c>
      <c r="H17" s="138">
        <v>45009.630173958336</v>
      </c>
      <c r="I17" s="141">
        <v>45009.636614120369</v>
      </c>
      <c r="J17" s="56"/>
      <c r="K17" s="57"/>
      <c r="L17" s="36"/>
      <c r="M17" s="58"/>
      <c r="N17" s="60"/>
      <c r="O17" s="34"/>
      <c r="P17" s="36"/>
      <c r="Q17" s="36"/>
      <c r="R17" s="45"/>
      <c r="S17" s="54"/>
    </row>
    <row r="18" spans="1:19" x14ac:dyDescent="0.25">
      <c r="A18" s="75"/>
      <c r="B18" s="62"/>
      <c r="C18" s="47"/>
      <c r="D18" s="47"/>
      <c r="E18" s="83"/>
      <c r="F18" s="61"/>
      <c r="G18" s="136"/>
      <c r="H18" s="139"/>
      <c r="I18" s="142"/>
      <c r="J18" s="49"/>
      <c r="K18" s="51"/>
      <c r="L18" s="28"/>
      <c r="M18" s="30"/>
      <c r="N18" s="32">
        <f>N14-S14</f>
        <v>6.7324074116186239E-3</v>
      </c>
      <c r="O18" s="34"/>
      <c r="P18" s="36"/>
      <c r="Q18" s="36"/>
      <c r="R18" s="23">
        <f>Q18-P18</f>
        <v>0</v>
      </c>
      <c r="S18" s="54"/>
    </row>
    <row r="19" spans="1:19" ht="16.5" thickBot="1" x14ac:dyDescent="0.3">
      <c r="A19" s="76"/>
      <c r="B19" s="64"/>
      <c r="C19" s="48"/>
      <c r="D19" s="48"/>
      <c r="E19" s="84"/>
      <c r="F19" s="29"/>
      <c r="G19" s="137"/>
      <c r="H19" s="140"/>
      <c r="I19" s="143"/>
      <c r="J19" s="50"/>
      <c r="K19" s="52"/>
      <c r="L19" s="29"/>
      <c r="M19" s="31"/>
      <c r="N19" s="33"/>
      <c r="O19" s="35"/>
      <c r="P19" s="37"/>
      <c r="Q19" s="37"/>
      <c r="R19" s="24"/>
      <c r="S19" s="55"/>
    </row>
    <row r="20" spans="1:19" ht="15" customHeight="1" x14ac:dyDescent="0.25">
      <c r="A20" s="108" t="s">
        <v>0</v>
      </c>
      <c r="B20" s="91" t="s">
        <v>1</v>
      </c>
      <c r="C20" s="91"/>
      <c r="D20" s="91"/>
      <c r="E20" s="91" t="s">
        <v>2</v>
      </c>
      <c r="F20" s="111" t="s">
        <v>10</v>
      </c>
      <c r="G20" s="111" t="s">
        <v>11</v>
      </c>
      <c r="H20" s="91" t="s">
        <v>3</v>
      </c>
      <c r="I20" s="94" t="s">
        <v>4</v>
      </c>
      <c r="J20" s="97" t="s">
        <v>5</v>
      </c>
      <c r="K20" s="98"/>
      <c r="L20" s="98"/>
      <c r="M20" s="99"/>
      <c r="N20" s="103" t="s">
        <v>35</v>
      </c>
      <c r="O20" s="106" t="s">
        <v>13</v>
      </c>
      <c r="P20" s="39" t="s">
        <v>12</v>
      </c>
      <c r="Q20" s="39" t="s">
        <v>15</v>
      </c>
      <c r="R20" s="42" t="s">
        <v>16</v>
      </c>
      <c r="S20" s="71" t="s">
        <v>20</v>
      </c>
    </row>
    <row r="21" spans="1:19" ht="16.5" thickBot="1" x14ac:dyDescent="0.3">
      <c r="A21" s="109"/>
      <c r="B21" s="92"/>
      <c r="C21" s="92"/>
      <c r="D21" s="92"/>
      <c r="E21" s="92"/>
      <c r="F21" s="112"/>
      <c r="G21" s="112"/>
      <c r="H21" s="92"/>
      <c r="I21" s="95"/>
      <c r="J21" s="100"/>
      <c r="K21" s="101"/>
      <c r="L21" s="101"/>
      <c r="M21" s="102"/>
      <c r="N21" s="104"/>
      <c r="O21" s="107"/>
      <c r="P21" s="40"/>
      <c r="Q21" s="40"/>
      <c r="R21" s="43"/>
      <c r="S21" s="72"/>
    </row>
    <row r="22" spans="1:19" ht="16.5" thickBot="1" x14ac:dyDescent="0.3">
      <c r="A22" s="110"/>
      <c r="B22" s="93"/>
      <c r="C22" s="93"/>
      <c r="D22" s="93"/>
      <c r="E22" s="93"/>
      <c r="F22" s="113"/>
      <c r="G22" s="113"/>
      <c r="H22" s="93"/>
      <c r="I22" s="96"/>
      <c r="J22" s="1" t="s">
        <v>6</v>
      </c>
      <c r="K22" s="4" t="s">
        <v>7</v>
      </c>
      <c r="L22" s="5" t="s">
        <v>8</v>
      </c>
      <c r="M22" s="6" t="s">
        <v>9</v>
      </c>
      <c r="N22" s="105"/>
      <c r="O22" s="10" t="s">
        <v>14</v>
      </c>
      <c r="P22" s="41"/>
      <c r="Q22" s="41"/>
      <c r="R22" s="44"/>
      <c r="S22" s="73"/>
    </row>
    <row r="23" spans="1:19" ht="15.75" customHeight="1" x14ac:dyDescent="0.25">
      <c r="A23" s="74">
        <v>2</v>
      </c>
      <c r="B23" s="77"/>
      <c r="C23" s="79"/>
      <c r="D23" s="81"/>
      <c r="E23" s="82"/>
      <c r="F23" s="77" t="s">
        <v>23</v>
      </c>
      <c r="G23" s="145" t="s">
        <v>33</v>
      </c>
      <c r="H23" s="128">
        <v>45009.632698726855</v>
      </c>
      <c r="I23" s="129">
        <v>45009.632840509257</v>
      </c>
      <c r="J23" s="89"/>
      <c r="K23" s="90"/>
      <c r="L23" s="38"/>
      <c r="M23" s="68"/>
      <c r="N23" s="69">
        <f>MAX(I23:I28)-H23</f>
        <v>1.4178240235196427E-4</v>
      </c>
      <c r="O23" s="46"/>
      <c r="P23" s="38">
        <v>45007.50975902778</v>
      </c>
      <c r="Q23" s="38">
        <v>45007.509836111109</v>
      </c>
      <c r="R23" s="53">
        <f>Q23-P23</f>
        <v>7.7083328505977988E-5</v>
      </c>
      <c r="S23" s="54">
        <f>R23+R25+R27</f>
        <v>7.7083328505977988E-5</v>
      </c>
    </row>
    <row r="24" spans="1:19" x14ac:dyDescent="0.25">
      <c r="A24" s="75"/>
      <c r="B24" s="63"/>
      <c r="C24" s="80"/>
      <c r="D24" s="47"/>
      <c r="E24" s="83"/>
      <c r="F24" s="63"/>
      <c r="G24" s="146"/>
      <c r="H24" s="130"/>
      <c r="I24" s="131"/>
      <c r="J24" s="56"/>
      <c r="K24" s="57"/>
      <c r="L24" s="36"/>
      <c r="M24" s="58"/>
      <c r="N24" s="70"/>
      <c r="O24" s="34"/>
      <c r="P24" s="36"/>
      <c r="Q24" s="36"/>
      <c r="R24" s="45"/>
      <c r="S24" s="54"/>
    </row>
    <row r="25" spans="1:19" x14ac:dyDescent="0.25">
      <c r="A25" s="75"/>
      <c r="B25" s="63"/>
      <c r="C25" s="80"/>
      <c r="D25" s="47"/>
      <c r="E25" s="83"/>
      <c r="F25" s="78"/>
      <c r="G25" s="147"/>
      <c r="H25" s="132"/>
      <c r="I25" s="133"/>
      <c r="J25" s="56"/>
      <c r="K25" s="57"/>
      <c r="L25" s="36"/>
      <c r="M25" s="58"/>
      <c r="N25" s="59" t="s">
        <v>36</v>
      </c>
      <c r="O25" s="34"/>
      <c r="P25" s="36"/>
      <c r="Q25" s="36"/>
      <c r="R25" s="23">
        <f>Q25-P25</f>
        <v>0</v>
      </c>
      <c r="S25" s="54"/>
    </row>
    <row r="26" spans="1:19" x14ac:dyDescent="0.25">
      <c r="A26" s="75"/>
      <c r="B26" s="78"/>
      <c r="C26" s="80"/>
      <c r="D26" s="47"/>
      <c r="E26" s="83"/>
      <c r="F26" s="28"/>
      <c r="G26" s="135" t="s">
        <v>34</v>
      </c>
      <c r="H26" s="138"/>
      <c r="I26" s="141"/>
      <c r="J26" s="56"/>
      <c r="K26" s="57"/>
      <c r="L26" s="36"/>
      <c r="M26" s="58"/>
      <c r="N26" s="60"/>
      <c r="O26" s="34"/>
      <c r="P26" s="36"/>
      <c r="Q26" s="36"/>
      <c r="R26" s="45"/>
      <c r="S26" s="54"/>
    </row>
    <row r="27" spans="1:19" x14ac:dyDescent="0.25">
      <c r="A27" s="75"/>
      <c r="B27" s="62"/>
      <c r="C27" s="47"/>
      <c r="D27" s="47"/>
      <c r="E27" s="83"/>
      <c r="F27" s="61"/>
      <c r="G27" s="136"/>
      <c r="H27" s="139"/>
      <c r="I27" s="142"/>
      <c r="J27" s="49"/>
      <c r="K27" s="51"/>
      <c r="L27" s="28"/>
      <c r="M27" s="30"/>
      <c r="N27" s="32">
        <f>N23-S23</f>
        <v>6.4699073845986277E-5</v>
      </c>
      <c r="O27" s="34"/>
      <c r="P27" s="36"/>
      <c r="Q27" s="36"/>
      <c r="R27" s="23">
        <f>Q27-P27</f>
        <v>0</v>
      </c>
      <c r="S27" s="54"/>
    </row>
    <row r="28" spans="1:19" ht="16.5" thickBot="1" x14ac:dyDescent="0.3">
      <c r="A28" s="76"/>
      <c r="B28" s="64"/>
      <c r="C28" s="48"/>
      <c r="D28" s="48"/>
      <c r="E28" s="84"/>
      <c r="F28" s="29"/>
      <c r="G28" s="137"/>
      <c r="H28" s="140"/>
      <c r="I28" s="143"/>
      <c r="J28" s="50"/>
      <c r="K28" s="52"/>
      <c r="L28" s="29"/>
      <c r="M28" s="31"/>
      <c r="N28" s="33"/>
      <c r="O28" s="35"/>
      <c r="P28" s="37"/>
      <c r="Q28" s="37"/>
      <c r="R28" s="24"/>
      <c r="S28" s="55"/>
    </row>
    <row r="29" spans="1:19" x14ac:dyDescent="0.25">
      <c r="A29" s="108" t="s">
        <v>0</v>
      </c>
      <c r="B29" s="91" t="s">
        <v>1</v>
      </c>
      <c r="C29" s="91"/>
      <c r="D29" s="91"/>
      <c r="E29" s="91" t="s">
        <v>2</v>
      </c>
      <c r="F29" s="111" t="s">
        <v>10</v>
      </c>
      <c r="G29" s="111" t="s">
        <v>11</v>
      </c>
      <c r="H29" s="91" t="s">
        <v>3</v>
      </c>
      <c r="I29" s="94" t="s">
        <v>4</v>
      </c>
      <c r="J29" s="97" t="s">
        <v>5</v>
      </c>
      <c r="K29" s="98"/>
      <c r="L29" s="98"/>
      <c r="M29" s="99"/>
      <c r="N29" s="103" t="s">
        <v>35</v>
      </c>
      <c r="O29" s="106" t="s">
        <v>13</v>
      </c>
      <c r="P29" s="39" t="s">
        <v>12</v>
      </c>
      <c r="Q29" s="39" t="s">
        <v>15</v>
      </c>
      <c r="R29" s="42" t="s">
        <v>16</v>
      </c>
      <c r="S29" s="71" t="s">
        <v>20</v>
      </c>
    </row>
    <row r="30" spans="1:19" ht="16.5" thickBot="1" x14ac:dyDescent="0.3">
      <c r="A30" s="109"/>
      <c r="B30" s="92"/>
      <c r="C30" s="92"/>
      <c r="D30" s="92"/>
      <c r="E30" s="92"/>
      <c r="F30" s="112"/>
      <c r="G30" s="112"/>
      <c r="H30" s="92"/>
      <c r="I30" s="95"/>
      <c r="J30" s="100"/>
      <c r="K30" s="101"/>
      <c r="L30" s="101"/>
      <c r="M30" s="102"/>
      <c r="N30" s="104"/>
      <c r="O30" s="107"/>
      <c r="P30" s="40"/>
      <c r="Q30" s="40"/>
      <c r="R30" s="43"/>
      <c r="S30" s="72"/>
    </row>
    <row r="31" spans="1:19" ht="16.5" thickBot="1" x14ac:dyDescent="0.3">
      <c r="A31" s="110"/>
      <c r="B31" s="93"/>
      <c r="C31" s="93"/>
      <c r="D31" s="93"/>
      <c r="E31" s="93"/>
      <c r="F31" s="113"/>
      <c r="G31" s="113"/>
      <c r="H31" s="93"/>
      <c r="I31" s="96"/>
      <c r="J31" s="1" t="s">
        <v>6</v>
      </c>
      <c r="K31" s="4" t="s">
        <v>7</v>
      </c>
      <c r="L31" s="5" t="s">
        <v>8</v>
      </c>
      <c r="M31" s="6" t="s">
        <v>9</v>
      </c>
      <c r="N31" s="105"/>
      <c r="O31" s="10" t="s">
        <v>14</v>
      </c>
      <c r="P31" s="41"/>
      <c r="Q31" s="41"/>
      <c r="R31" s="44"/>
      <c r="S31" s="73"/>
    </row>
    <row r="32" spans="1:19" x14ac:dyDescent="0.25">
      <c r="A32" s="74">
        <v>3</v>
      </c>
      <c r="B32" s="77"/>
      <c r="C32" s="79"/>
      <c r="D32" s="81"/>
      <c r="E32" s="82"/>
      <c r="F32" s="77" t="s">
        <v>23</v>
      </c>
      <c r="G32" s="77"/>
      <c r="H32" s="85"/>
      <c r="I32" s="87"/>
      <c r="J32" s="89"/>
      <c r="K32" s="90"/>
      <c r="L32" s="38"/>
      <c r="M32" s="68"/>
      <c r="N32" s="69">
        <f>MAX(I32:I37)-H32</f>
        <v>0</v>
      </c>
      <c r="O32" s="46"/>
      <c r="P32" s="38">
        <v>45007.50975902778</v>
      </c>
      <c r="Q32" s="38">
        <v>45007.509836111109</v>
      </c>
      <c r="R32" s="53">
        <f>Q32-P32</f>
        <v>7.7083328505977988E-5</v>
      </c>
      <c r="S32" s="54">
        <f>R32+R34+R36</f>
        <v>7.7083328505977988E-5</v>
      </c>
    </row>
    <row r="33" spans="1:19" x14ac:dyDescent="0.25">
      <c r="A33" s="75"/>
      <c r="B33" s="63"/>
      <c r="C33" s="80"/>
      <c r="D33" s="47"/>
      <c r="E33" s="83"/>
      <c r="F33" s="63"/>
      <c r="G33" s="63"/>
      <c r="H33" s="61"/>
      <c r="I33" s="66"/>
      <c r="J33" s="56"/>
      <c r="K33" s="57"/>
      <c r="L33" s="36"/>
      <c r="M33" s="58"/>
      <c r="N33" s="70"/>
      <c r="O33" s="34"/>
      <c r="P33" s="36"/>
      <c r="Q33" s="36"/>
      <c r="R33" s="45"/>
      <c r="S33" s="54"/>
    </row>
    <row r="34" spans="1:19" x14ac:dyDescent="0.25">
      <c r="A34" s="75"/>
      <c r="B34" s="63"/>
      <c r="C34" s="80"/>
      <c r="D34" s="47"/>
      <c r="E34" s="83"/>
      <c r="F34" s="78"/>
      <c r="G34" s="78"/>
      <c r="H34" s="86"/>
      <c r="I34" s="88"/>
      <c r="J34" s="56"/>
      <c r="K34" s="57"/>
      <c r="L34" s="36"/>
      <c r="M34" s="58"/>
      <c r="N34" s="59" t="s">
        <v>36</v>
      </c>
      <c r="O34" s="34"/>
      <c r="P34" s="36"/>
      <c r="Q34" s="36"/>
      <c r="R34" s="23">
        <f>Q34-P34</f>
        <v>0</v>
      </c>
      <c r="S34" s="54"/>
    </row>
    <row r="35" spans="1:19" x14ac:dyDescent="0.25">
      <c r="A35" s="75"/>
      <c r="B35" s="78"/>
      <c r="C35" s="80"/>
      <c r="D35" s="47"/>
      <c r="E35" s="83"/>
      <c r="F35" s="28"/>
      <c r="G35" s="62"/>
      <c r="H35" s="28"/>
      <c r="I35" s="65"/>
      <c r="J35" s="56"/>
      <c r="K35" s="57"/>
      <c r="L35" s="36"/>
      <c r="M35" s="58"/>
      <c r="N35" s="60"/>
      <c r="O35" s="34"/>
      <c r="P35" s="36"/>
      <c r="Q35" s="36"/>
      <c r="R35" s="45"/>
      <c r="S35" s="54"/>
    </row>
    <row r="36" spans="1:19" x14ac:dyDescent="0.25">
      <c r="A36" s="75"/>
      <c r="B36" s="62"/>
      <c r="C36" s="47"/>
      <c r="D36" s="47"/>
      <c r="E36" s="83"/>
      <c r="F36" s="61"/>
      <c r="G36" s="63"/>
      <c r="H36" s="61"/>
      <c r="I36" s="66"/>
      <c r="J36" s="49"/>
      <c r="K36" s="51"/>
      <c r="L36" s="28"/>
      <c r="M36" s="30"/>
      <c r="N36" s="32">
        <f>N32-S32</f>
        <v>-7.7083328505977988E-5</v>
      </c>
      <c r="O36" s="34"/>
      <c r="P36" s="36"/>
      <c r="Q36" s="36"/>
      <c r="R36" s="23">
        <f>Q36-P36</f>
        <v>0</v>
      </c>
      <c r="S36" s="54"/>
    </row>
    <row r="37" spans="1:19" ht="16.5" thickBot="1" x14ac:dyDescent="0.3">
      <c r="A37" s="76"/>
      <c r="B37" s="64"/>
      <c r="C37" s="48"/>
      <c r="D37" s="48"/>
      <c r="E37" s="84"/>
      <c r="F37" s="29"/>
      <c r="G37" s="64"/>
      <c r="H37" s="29"/>
      <c r="I37" s="67"/>
      <c r="J37" s="50"/>
      <c r="K37" s="52"/>
      <c r="L37" s="29"/>
      <c r="M37" s="31"/>
      <c r="N37" s="33"/>
      <c r="O37" s="35"/>
      <c r="P37" s="37"/>
      <c r="Q37" s="37"/>
      <c r="R37" s="24"/>
      <c r="S37" s="55"/>
    </row>
    <row r="38" spans="1:19" x14ac:dyDescent="0.25">
      <c r="A38" s="108" t="s">
        <v>0</v>
      </c>
      <c r="B38" s="91" t="s">
        <v>1</v>
      </c>
      <c r="C38" s="91"/>
      <c r="D38" s="91"/>
      <c r="E38" s="91" t="s">
        <v>2</v>
      </c>
      <c r="F38" s="111" t="s">
        <v>10</v>
      </c>
      <c r="G38" s="111" t="s">
        <v>11</v>
      </c>
      <c r="H38" s="91" t="s">
        <v>3</v>
      </c>
      <c r="I38" s="94" t="s">
        <v>4</v>
      </c>
      <c r="J38" s="97" t="s">
        <v>5</v>
      </c>
      <c r="K38" s="98"/>
      <c r="L38" s="98"/>
      <c r="M38" s="99"/>
      <c r="N38" s="103" t="s">
        <v>35</v>
      </c>
      <c r="O38" s="106" t="s">
        <v>13</v>
      </c>
      <c r="P38" s="39" t="s">
        <v>12</v>
      </c>
      <c r="Q38" s="39" t="s">
        <v>15</v>
      </c>
      <c r="R38" s="42" t="s">
        <v>16</v>
      </c>
      <c r="S38" s="71" t="s">
        <v>20</v>
      </c>
    </row>
    <row r="39" spans="1:19" ht="16.5" thickBot="1" x14ac:dyDescent="0.3">
      <c r="A39" s="109"/>
      <c r="B39" s="92"/>
      <c r="C39" s="92"/>
      <c r="D39" s="92"/>
      <c r="E39" s="92"/>
      <c r="F39" s="112"/>
      <c r="G39" s="112"/>
      <c r="H39" s="92"/>
      <c r="I39" s="95"/>
      <c r="J39" s="100"/>
      <c r="K39" s="101"/>
      <c r="L39" s="101"/>
      <c r="M39" s="102"/>
      <c r="N39" s="104"/>
      <c r="O39" s="107"/>
      <c r="P39" s="40"/>
      <c r="Q39" s="40"/>
      <c r="R39" s="43"/>
      <c r="S39" s="72"/>
    </row>
    <row r="40" spans="1:19" ht="16.5" thickBot="1" x14ac:dyDescent="0.3">
      <c r="A40" s="110"/>
      <c r="B40" s="93"/>
      <c r="C40" s="93"/>
      <c r="D40" s="93"/>
      <c r="E40" s="93"/>
      <c r="F40" s="113"/>
      <c r="G40" s="113"/>
      <c r="H40" s="93"/>
      <c r="I40" s="96"/>
      <c r="J40" s="1" t="s">
        <v>6</v>
      </c>
      <c r="K40" s="4" t="s">
        <v>7</v>
      </c>
      <c r="L40" s="5" t="s">
        <v>8</v>
      </c>
      <c r="M40" s="6" t="s">
        <v>9</v>
      </c>
      <c r="N40" s="105"/>
      <c r="O40" s="10" t="s">
        <v>14</v>
      </c>
      <c r="P40" s="41"/>
      <c r="Q40" s="41"/>
      <c r="R40" s="44"/>
      <c r="S40" s="73"/>
    </row>
    <row r="41" spans="1:19" x14ac:dyDescent="0.25">
      <c r="A41" s="74">
        <v>4</v>
      </c>
      <c r="B41" s="77"/>
      <c r="C41" s="79"/>
      <c r="D41" s="81"/>
      <c r="E41" s="82"/>
      <c r="F41" s="77" t="s">
        <v>23</v>
      </c>
      <c r="G41" s="77"/>
      <c r="H41" s="85"/>
      <c r="I41" s="87"/>
      <c r="J41" s="89"/>
      <c r="K41" s="90"/>
      <c r="L41" s="38"/>
      <c r="M41" s="68"/>
      <c r="N41" s="69">
        <f>MAX(I41:I46)-H41</f>
        <v>0</v>
      </c>
      <c r="O41" s="46"/>
      <c r="P41" s="38">
        <v>45007.50975902778</v>
      </c>
      <c r="Q41" s="38">
        <v>45007.509836111109</v>
      </c>
      <c r="R41" s="53">
        <f>Q41-P41</f>
        <v>7.7083328505977988E-5</v>
      </c>
      <c r="S41" s="54">
        <f>R41+R43+R45</f>
        <v>7.7083328505977988E-5</v>
      </c>
    </row>
    <row r="42" spans="1:19" x14ac:dyDescent="0.25">
      <c r="A42" s="75"/>
      <c r="B42" s="63"/>
      <c r="C42" s="80"/>
      <c r="D42" s="47"/>
      <c r="E42" s="83"/>
      <c r="F42" s="63"/>
      <c r="G42" s="63"/>
      <c r="H42" s="61"/>
      <c r="I42" s="66"/>
      <c r="J42" s="56"/>
      <c r="K42" s="57"/>
      <c r="L42" s="36"/>
      <c r="M42" s="58"/>
      <c r="N42" s="70"/>
      <c r="O42" s="34"/>
      <c r="P42" s="36"/>
      <c r="Q42" s="36"/>
      <c r="R42" s="45"/>
      <c r="S42" s="54"/>
    </row>
    <row r="43" spans="1:19" x14ac:dyDescent="0.25">
      <c r="A43" s="75"/>
      <c r="B43" s="63"/>
      <c r="C43" s="80"/>
      <c r="D43" s="47"/>
      <c r="E43" s="83"/>
      <c r="F43" s="78"/>
      <c r="G43" s="78"/>
      <c r="H43" s="86"/>
      <c r="I43" s="88"/>
      <c r="J43" s="56"/>
      <c r="K43" s="57"/>
      <c r="L43" s="36"/>
      <c r="M43" s="58"/>
      <c r="N43" s="59" t="s">
        <v>36</v>
      </c>
      <c r="O43" s="34"/>
      <c r="P43" s="36"/>
      <c r="Q43" s="36"/>
      <c r="R43" s="23">
        <f>Q43-P43</f>
        <v>0</v>
      </c>
      <c r="S43" s="54"/>
    </row>
    <row r="44" spans="1:19" x14ac:dyDescent="0.25">
      <c r="A44" s="75"/>
      <c r="B44" s="78"/>
      <c r="C44" s="80"/>
      <c r="D44" s="47"/>
      <c r="E44" s="83"/>
      <c r="F44" s="28"/>
      <c r="G44" s="62"/>
      <c r="H44" s="28"/>
      <c r="I44" s="65"/>
      <c r="J44" s="56"/>
      <c r="K44" s="57"/>
      <c r="L44" s="36"/>
      <c r="M44" s="58"/>
      <c r="N44" s="60"/>
      <c r="O44" s="34"/>
      <c r="P44" s="36"/>
      <c r="Q44" s="36"/>
      <c r="R44" s="45"/>
      <c r="S44" s="54"/>
    </row>
    <row r="45" spans="1:19" x14ac:dyDescent="0.25">
      <c r="A45" s="75"/>
      <c r="B45" s="62"/>
      <c r="C45" s="47"/>
      <c r="D45" s="47"/>
      <c r="E45" s="83"/>
      <c r="F45" s="61"/>
      <c r="G45" s="63"/>
      <c r="H45" s="61"/>
      <c r="I45" s="66"/>
      <c r="J45" s="49"/>
      <c r="K45" s="51"/>
      <c r="L45" s="28"/>
      <c r="M45" s="30"/>
      <c r="N45" s="32">
        <f>N41-S41</f>
        <v>-7.7083328505977988E-5</v>
      </c>
      <c r="O45" s="34"/>
      <c r="P45" s="36"/>
      <c r="Q45" s="36"/>
      <c r="R45" s="23">
        <f>Q45-P45</f>
        <v>0</v>
      </c>
      <c r="S45" s="54"/>
    </row>
    <row r="46" spans="1:19" ht="16.5" thickBot="1" x14ac:dyDescent="0.3">
      <c r="A46" s="76"/>
      <c r="B46" s="64"/>
      <c r="C46" s="48"/>
      <c r="D46" s="48"/>
      <c r="E46" s="84"/>
      <c r="F46" s="29"/>
      <c r="G46" s="64"/>
      <c r="H46" s="29"/>
      <c r="I46" s="67"/>
      <c r="J46" s="50"/>
      <c r="K46" s="52"/>
      <c r="L46" s="29"/>
      <c r="M46" s="31"/>
      <c r="N46" s="33"/>
      <c r="O46" s="35"/>
      <c r="P46" s="37"/>
      <c r="Q46" s="37"/>
      <c r="R46" s="24"/>
      <c r="S46" s="55"/>
    </row>
    <row r="47" spans="1:19" x14ac:dyDescent="0.25">
      <c r="A47" s="108" t="s">
        <v>0</v>
      </c>
      <c r="B47" s="91" t="s">
        <v>1</v>
      </c>
      <c r="C47" s="91"/>
      <c r="D47" s="91"/>
      <c r="E47" s="91" t="s">
        <v>2</v>
      </c>
      <c r="F47" s="111" t="s">
        <v>10</v>
      </c>
      <c r="G47" s="111" t="s">
        <v>11</v>
      </c>
      <c r="H47" s="91" t="s">
        <v>3</v>
      </c>
      <c r="I47" s="94" t="s">
        <v>4</v>
      </c>
      <c r="J47" s="97" t="s">
        <v>5</v>
      </c>
      <c r="K47" s="98"/>
      <c r="L47" s="98"/>
      <c r="M47" s="99"/>
      <c r="N47" s="103" t="s">
        <v>35</v>
      </c>
      <c r="O47" s="106" t="s">
        <v>13</v>
      </c>
      <c r="P47" s="39" t="s">
        <v>12</v>
      </c>
      <c r="Q47" s="39" t="s">
        <v>15</v>
      </c>
      <c r="R47" s="42" t="s">
        <v>16</v>
      </c>
      <c r="S47" s="71" t="s">
        <v>20</v>
      </c>
    </row>
    <row r="48" spans="1:19" ht="16.5" thickBot="1" x14ac:dyDescent="0.3">
      <c r="A48" s="109"/>
      <c r="B48" s="92"/>
      <c r="C48" s="92"/>
      <c r="D48" s="92"/>
      <c r="E48" s="92"/>
      <c r="F48" s="112"/>
      <c r="G48" s="112"/>
      <c r="H48" s="92"/>
      <c r="I48" s="95"/>
      <c r="J48" s="100"/>
      <c r="K48" s="101"/>
      <c r="L48" s="101"/>
      <c r="M48" s="102"/>
      <c r="N48" s="104"/>
      <c r="O48" s="107"/>
      <c r="P48" s="40"/>
      <c r="Q48" s="40"/>
      <c r="R48" s="43"/>
      <c r="S48" s="72"/>
    </row>
    <row r="49" spans="1:19" ht="16.5" thickBot="1" x14ac:dyDescent="0.3">
      <c r="A49" s="110"/>
      <c r="B49" s="93"/>
      <c r="C49" s="93"/>
      <c r="D49" s="93"/>
      <c r="E49" s="93"/>
      <c r="F49" s="113"/>
      <c r="G49" s="113"/>
      <c r="H49" s="93"/>
      <c r="I49" s="96"/>
      <c r="J49" s="1" t="s">
        <v>6</v>
      </c>
      <c r="K49" s="4" t="s">
        <v>7</v>
      </c>
      <c r="L49" s="5" t="s">
        <v>8</v>
      </c>
      <c r="M49" s="6" t="s">
        <v>9</v>
      </c>
      <c r="N49" s="105"/>
      <c r="O49" s="10" t="s">
        <v>14</v>
      </c>
      <c r="P49" s="41"/>
      <c r="Q49" s="41"/>
      <c r="R49" s="44"/>
      <c r="S49" s="73"/>
    </row>
    <row r="50" spans="1:19" x14ac:dyDescent="0.25">
      <c r="A50" s="74">
        <v>5</v>
      </c>
      <c r="B50" s="77"/>
      <c r="C50" s="79"/>
      <c r="D50" s="81"/>
      <c r="E50" s="82"/>
      <c r="F50" s="77" t="s">
        <v>23</v>
      </c>
      <c r="G50" s="77"/>
      <c r="H50" s="85"/>
      <c r="I50" s="87"/>
      <c r="J50" s="89"/>
      <c r="K50" s="90"/>
      <c r="L50" s="38"/>
      <c r="M50" s="68"/>
      <c r="N50" s="69">
        <f>MAX(I50:I55)-H50</f>
        <v>0</v>
      </c>
      <c r="O50" s="46"/>
      <c r="P50" s="38">
        <v>45007.50975902778</v>
      </c>
      <c r="Q50" s="38">
        <v>45007.509836111109</v>
      </c>
      <c r="R50" s="53">
        <f>Q50-P50</f>
        <v>7.7083328505977988E-5</v>
      </c>
      <c r="S50" s="54">
        <f>R50+R52+R54</f>
        <v>7.7083328505977988E-5</v>
      </c>
    </row>
    <row r="51" spans="1:19" x14ac:dyDescent="0.25">
      <c r="A51" s="75"/>
      <c r="B51" s="63"/>
      <c r="C51" s="80"/>
      <c r="D51" s="47"/>
      <c r="E51" s="83"/>
      <c r="F51" s="63"/>
      <c r="G51" s="63"/>
      <c r="H51" s="61"/>
      <c r="I51" s="66"/>
      <c r="J51" s="56"/>
      <c r="K51" s="57"/>
      <c r="L51" s="36"/>
      <c r="M51" s="58"/>
      <c r="N51" s="70"/>
      <c r="O51" s="34"/>
      <c r="P51" s="36"/>
      <c r="Q51" s="36"/>
      <c r="R51" s="45"/>
      <c r="S51" s="54"/>
    </row>
    <row r="52" spans="1:19" x14ac:dyDescent="0.25">
      <c r="A52" s="75"/>
      <c r="B52" s="63"/>
      <c r="C52" s="80"/>
      <c r="D52" s="47"/>
      <c r="E52" s="83"/>
      <c r="F52" s="78"/>
      <c r="G52" s="78"/>
      <c r="H52" s="86"/>
      <c r="I52" s="88"/>
      <c r="J52" s="56"/>
      <c r="K52" s="57"/>
      <c r="L52" s="36"/>
      <c r="M52" s="58"/>
      <c r="N52" s="59" t="s">
        <v>36</v>
      </c>
      <c r="O52" s="34"/>
      <c r="P52" s="36"/>
      <c r="Q52" s="36"/>
      <c r="R52" s="23">
        <f>Q52-P52</f>
        <v>0</v>
      </c>
      <c r="S52" s="54"/>
    </row>
    <row r="53" spans="1:19" x14ac:dyDescent="0.25">
      <c r="A53" s="75"/>
      <c r="B53" s="78"/>
      <c r="C53" s="80"/>
      <c r="D53" s="47"/>
      <c r="E53" s="83"/>
      <c r="F53" s="28"/>
      <c r="G53" s="62"/>
      <c r="H53" s="28"/>
      <c r="I53" s="65"/>
      <c r="J53" s="56"/>
      <c r="K53" s="57"/>
      <c r="L53" s="36"/>
      <c r="M53" s="58"/>
      <c r="N53" s="60"/>
      <c r="O53" s="34"/>
      <c r="P53" s="36"/>
      <c r="Q53" s="36"/>
      <c r="R53" s="45"/>
      <c r="S53" s="54"/>
    </row>
    <row r="54" spans="1:19" x14ac:dyDescent="0.25">
      <c r="A54" s="75"/>
      <c r="B54" s="62"/>
      <c r="C54" s="47"/>
      <c r="D54" s="47"/>
      <c r="E54" s="83"/>
      <c r="F54" s="61"/>
      <c r="G54" s="63"/>
      <c r="H54" s="61"/>
      <c r="I54" s="66"/>
      <c r="J54" s="49"/>
      <c r="K54" s="51"/>
      <c r="L54" s="28"/>
      <c r="M54" s="30"/>
      <c r="N54" s="32">
        <f>N50-S50</f>
        <v>-7.7083328505977988E-5</v>
      </c>
      <c r="O54" s="34"/>
      <c r="P54" s="36"/>
      <c r="Q54" s="36"/>
      <c r="R54" s="23">
        <f>Q54-P54</f>
        <v>0</v>
      </c>
      <c r="S54" s="54"/>
    </row>
    <row r="55" spans="1:19" ht="16.5" thickBot="1" x14ac:dyDescent="0.3">
      <c r="A55" s="76"/>
      <c r="B55" s="64"/>
      <c r="C55" s="48"/>
      <c r="D55" s="48"/>
      <c r="E55" s="84"/>
      <c r="F55" s="29"/>
      <c r="G55" s="64"/>
      <c r="H55" s="29"/>
      <c r="I55" s="67"/>
      <c r="J55" s="50"/>
      <c r="K55" s="52"/>
      <c r="L55" s="29"/>
      <c r="M55" s="31"/>
      <c r="N55" s="33"/>
      <c r="O55" s="35"/>
      <c r="P55" s="37"/>
      <c r="Q55" s="37"/>
      <c r="R55" s="24"/>
      <c r="S55" s="55"/>
    </row>
  </sheetData>
  <mergeCells count="298">
    <mergeCell ref="K8:M9"/>
    <mergeCell ref="P11:P13"/>
    <mergeCell ref="O11:O12"/>
    <mergeCell ref="Q11:Q13"/>
    <mergeCell ref="P14:P15"/>
    <mergeCell ref="O14:O15"/>
    <mergeCell ref="F11:F13"/>
    <mergeCell ref="G11:G13"/>
    <mergeCell ref="F14:F16"/>
    <mergeCell ref="F17:F19"/>
    <mergeCell ref="G14:G16"/>
    <mergeCell ref="G17:G19"/>
    <mergeCell ref="J18:J19"/>
    <mergeCell ref="H17:H19"/>
    <mergeCell ref="I14:I16"/>
    <mergeCell ref="I17:I19"/>
    <mergeCell ref="J11:M12"/>
    <mergeCell ref="P18:P19"/>
    <mergeCell ref="P16:P17"/>
    <mergeCell ref="L18:L19"/>
    <mergeCell ref="M18:M19"/>
    <mergeCell ref="O16:O17"/>
    <mergeCell ref="O18:O19"/>
    <mergeCell ref="M14:M15"/>
    <mergeCell ref="K16:K17"/>
    <mergeCell ref="A11:A13"/>
    <mergeCell ref="B11:D13"/>
    <mergeCell ref="E11:E13"/>
    <mergeCell ref="D14:D15"/>
    <mergeCell ref="E14:E19"/>
    <mergeCell ref="B18:B19"/>
    <mergeCell ref="B14:B17"/>
    <mergeCell ref="C18:C19"/>
    <mergeCell ref="D18:D19"/>
    <mergeCell ref="C14:C17"/>
    <mergeCell ref="A14:A19"/>
    <mergeCell ref="D16:D17"/>
    <mergeCell ref="S11:S13"/>
    <mergeCell ref="S14:S19"/>
    <mergeCell ref="Q14:Q15"/>
    <mergeCell ref="Q16:Q17"/>
    <mergeCell ref="Q18:Q19"/>
    <mergeCell ref="R14:R15"/>
    <mergeCell ref="R16:R17"/>
    <mergeCell ref="R18:R19"/>
    <mergeCell ref="R11:R13"/>
    <mergeCell ref="F20:F22"/>
    <mergeCell ref="G20:G22"/>
    <mergeCell ref="N11:N13"/>
    <mergeCell ref="H11:H13"/>
    <mergeCell ref="I11:I13"/>
    <mergeCell ref="J14:J15"/>
    <mergeCell ref="H14:H16"/>
    <mergeCell ref="K14:K15"/>
    <mergeCell ref="J16:J17"/>
    <mergeCell ref="N14:N15"/>
    <mergeCell ref="N16:N17"/>
    <mergeCell ref="N18:N19"/>
    <mergeCell ref="K18:K19"/>
    <mergeCell ref="H20:H22"/>
    <mergeCell ref="I20:I22"/>
    <mergeCell ref="J20:M21"/>
    <mergeCell ref="M16:M17"/>
    <mergeCell ref="L14:L15"/>
    <mergeCell ref="L16:L17"/>
    <mergeCell ref="S20:S22"/>
    <mergeCell ref="A23:A28"/>
    <mergeCell ref="B23:B26"/>
    <mergeCell ref="C23:C26"/>
    <mergeCell ref="D23:D24"/>
    <mergeCell ref="E23:E28"/>
    <mergeCell ref="F23:F25"/>
    <mergeCell ref="G23:G25"/>
    <mergeCell ref="H23:H25"/>
    <mergeCell ref="I23:I25"/>
    <mergeCell ref="J23:J24"/>
    <mergeCell ref="K23:K24"/>
    <mergeCell ref="L23:L24"/>
    <mergeCell ref="M23:M24"/>
    <mergeCell ref="N23:N24"/>
    <mergeCell ref="O23:O24"/>
    <mergeCell ref="N20:N22"/>
    <mergeCell ref="O20:O21"/>
    <mergeCell ref="P20:P22"/>
    <mergeCell ref="Q20:Q22"/>
    <mergeCell ref="R20:R22"/>
    <mergeCell ref="A20:A22"/>
    <mergeCell ref="B20:D22"/>
    <mergeCell ref="E20:E22"/>
    <mergeCell ref="D27:D28"/>
    <mergeCell ref="J27:J28"/>
    <mergeCell ref="P23:P24"/>
    <mergeCell ref="Q23:Q24"/>
    <mergeCell ref="R23:R24"/>
    <mergeCell ref="S23:S28"/>
    <mergeCell ref="D25:D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F26:F28"/>
    <mergeCell ref="G26:G28"/>
    <mergeCell ref="H26:H28"/>
    <mergeCell ref="P27:P28"/>
    <mergeCell ref="Q27:Q28"/>
    <mergeCell ref="R27:R28"/>
    <mergeCell ref="I26:I28"/>
    <mergeCell ref="A29:A31"/>
    <mergeCell ref="B29:D31"/>
    <mergeCell ref="E29:E31"/>
    <mergeCell ref="F29:F31"/>
    <mergeCell ref="G29:G31"/>
    <mergeCell ref="H29:H31"/>
    <mergeCell ref="I29:I31"/>
    <mergeCell ref="J29:M30"/>
    <mergeCell ref="N29:N31"/>
    <mergeCell ref="O29:O30"/>
    <mergeCell ref="P29:P31"/>
    <mergeCell ref="Q29:Q31"/>
    <mergeCell ref="R29:R31"/>
    <mergeCell ref="K27:K28"/>
    <mergeCell ref="L27:L28"/>
    <mergeCell ref="M27:M28"/>
    <mergeCell ref="N27:N28"/>
    <mergeCell ref="O27:O28"/>
    <mergeCell ref="B27:B28"/>
    <mergeCell ref="C27:C28"/>
    <mergeCell ref="S29:S31"/>
    <mergeCell ref="A32:A37"/>
    <mergeCell ref="B32:B35"/>
    <mergeCell ref="C32:C35"/>
    <mergeCell ref="D32:D33"/>
    <mergeCell ref="E32:E37"/>
    <mergeCell ref="F32:F34"/>
    <mergeCell ref="G32:G34"/>
    <mergeCell ref="H32:H34"/>
    <mergeCell ref="I32:I34"/>
    <mergeCell ref="J32:J33"/>
    <mergeCell ref="K32:K33"/>
    <mergeCell ref="L32:L33"/>
    <mergeCell ref="M32:M33"/>
    <mergeCell ref="N32:N33"/>
    <mergeCell ref="O32:O33"/>
    <mergeCell ref="C36:C37"/>
    <mergeCell ref="D36:D37"/>
    <mergeCell ref="P32:P33"/>
    <mergeCell ref="Q32:Q33"/>
    <mergeCell ref="R32:R33"/>
    <mergeCell ref="S32:S37"/>
    <mergeCell ref="D34:D35"/>
    <mergeCell ref="J34:J35"/>
    <mergeCell ref="K34:K35"/>
    <mergeCell ref="L34:L35"/>
    <mergeCell ref="M34:M35"/>
    <mergeCell ref="N34:N35"/>
    <mergeCell ref="O34:O35"/>
    <mergeCell ref="P34:P35"/>
    <mergeCell ref="Q34:Q35"/>
    <mergeCell ref="H35:H37"/>
    <mergeCell ref="I35:I37"/>
    <mergeCell ref="R34:R35"/>
    <mergeCell ref="F35:F37"/>
    <mergeCell ref="G35:G37"/>
    <mergeCell ref="O36:O37"/>
    <mergeCell ref="P36:P37"/>
    <mergeCell ref="Q36:Q37"/>
    <mergeCell ref="R36:R37"/>
    <mergeCell ref="A38:A40"/>
    <mergeCell ref="B38:D40"/>
    <mergeCell ref="E38:E40"/>
    <mergeCell ref="F38:F40"/>
    <mergeCell ref="G38:G40"/>
    <mergeCell ref="H38:H40"/>
    <mergeCell ref="I38:I40"/>
    <mergeCell ref="J38:M39"/>
    <mergeCell ref="N38:N40"/>
    <mergeCell ref="O38:O39"/>
    <mergeCell ref="P38:P40"/>
    <mergeCell ref="Q38:Q40"/>
    <mergeCell ref="J36:J37"/>
    <mergeCell ref="K36:K37"/>
    <mergeCell ref="L36:L37"/>
    <mergeCell ref="M36:M37"/>
    <mergeCell ref="N36:N37"/>
    <mergeCell ref="B36:B37"/>
    <mergeCell ref="R41:R42"/>
    <mergeCell ref="S41:S46"/>
    <mergeCell ref="R38:R40"/>
    <mergeCell ref="S38:S40"/>
    <mergeCell ref="A41:A46"/>
    <mergeCell ref="B41:B44"/>
    <mergeCell ref="C41:C44"/>
    <mergeCell ref="D41:D42"/>
    <mergeCell ref="E41:E46"/>
    <mergeCell ref="F41:F43"/>
    <mergeCell ref="G41:G43"/>
    <mergeCell ref="H41:H43"/>
    <mergeCell ref="I41:I43"/>
    <mergeCell ref="J41:J42"/>
    <mergeCell ref="K41:K42"/>
    <mergeCell ref="L41:L42"/>
    <mergeCell ref="M41:M42"/>
    <mergeCell ref="N41:N42"/>
    <mergeCell ref="B45:B46"/>
    <mergeCell ref="C45:C46"/>
    <mergeCell ref="D45:D46"/>
    <mergeCell ref="J45:J46"/>
    <mergeCell ref="K45:K46"/>
    <mergeCell ref="O43:O44"/>
    <mergeCell ref="P43:P44"/>
    <mergeCell ref="Q43:Q44"/>
    <mergeCell ref="D43:D44"/>
    <mergeCell ref="J43:J44"/>
    <mergeCell ref="K43:K44"/>
    <mergeCell ref="L43:L44"/>
    <mergeCell ref="M43:M44"/>
    <mergeCell ref="F44:F46"/>
    <mergeCell ref="G44:G46"/>
    <mergeCell ref="H44:H46"/>
    <mergeCell ref="I44:I46"/>
    <mergeCell ref="L45:L46"/>
    <mergeCell ref="M45:M46"/>
    <mergeCell ref="S47:S49"/>
    <mergeCell ref="A50:A55"/>
    <mergeCell ref="B50:B53"/>
    <mergeCell ref="C50:C53"/>
    <mergeCell ref="D50:D51"/>
    <mergeCell ref="E50:E55"/>
    <mergeCell ref="F50:F52"/>
    <mergeCell ref="G50:G52"/>
    <mergeCell ref="H50:H52"/>
    <mergeCell ref="I50:I52"/>
    <mergeCell ref="J50:J51"/>
    <mergeCell ref="K50:K51"/>
    <mergeCell ref="L50:L51"/>
    <mergeCell ref="H47:H49"/>
    <mergeCell ref="I47:I49"/>
    <mergeCell ref="J47:M48"/>
    <mergeCell ref="N47:N49"/>
    <mergeCell ref="O47:O48"/>
    <mergeCell ref="A47:A49"/>
    <mergeCell ref="B47:D49"/>
    <mergeCell ref="E47:E49"/>
    <mergeCell ref="F47:F49"/>
    <mergeCell ref="G47:G49"/>
    <mergeCell ref="B54:B55"/>
    <mergeCell ref="C54:C55"/>
    <mergeCell ref="D54:D55"/>
    <mergeCell ref="J54:J55"/>
    <mergeCell ref="K54:K55"/>
    <mergeCell ref="R50:R51"/>
    <mergeCell ref="S50:S55"/>
    <mergeCell ref="D52:D53"/>
    <mergeCell ref="J52:J53"/>
    <mergeCell ref="K52:K53"/>
    <mergeCell ref="L52:L53"/>
    <mergeCell ref="M52:M53"/>
    <mergeCell ref="N52:N53"/>
    <mergeCell ref="O52:O53"/>
    <mergeCell ref="P52:P53"/>
    <mergeCell ref="Q52:Q53"/>
    <mergeCell ref="R52:R53"/>
    <mergeCell ref="F53:F55"/>
    <mergeCell ref="G53:G55"/>
    <mergeCell ref="H53:H55"/>
    <mergeCell ref="I53:I55"/>
    <mergeCell ref="M50:M51"/>
    <mergeCell ref="N50:N51"/>
    <mergeCell ref="O50:O51"/>
    <mergeCell ref="Q54:Q55"/>
    <mergeCell ref="R54:R55"/>
    <mergeCell ref="G1:H1"/>
    <mergeCell ref="I1:J1"/>
    <mergeCell ref="L54:L55"/>
    <mergeCell ref="M54:M55"/>
    <mergeCell ref="N54:N55"/>
    <mergeCell ref="O54:O55"/>
    <mergeCell ref="P54:P55"/>
    <mergeCell ref="P50:P51"/>
    <mergeCell ref="Q50:Q51"/>
    <mergeCell ref="P47:P49"/>
    <mergeCell ref="Q47:Q49"/>
    <mergeCell ref="R47:R49"/>
    <mergeCell ref="N45:N46"/>
    <mergeCell ref="O45:O46"/>
    <mergeCell ref="P45:P46"/>
    <mergeCell ref="Q45:Q46"/>
    <mergeCell ref="R45:R46"/>
    <mergeCell ref="R43:R44"/>
    <mergeCell ref="O41:O42"/>
    <mergeCell ref="P41:P42"/>
    <mergeCell ref="Q41:Q42"/>
    <mergeCell ref="N43:N4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данные!$A$2:$A$6</xm:f>
          </x14:formula1>
          <xm:sqref>F14:F16 F23:F25 F32:F34 F41:F43 F50:F52</xm:sqref>
        </x14:dataValidation>
        <x14:dataValidation type="list" allowBlank="1" showInputMessage="1" showErrorMessage="1">
          <x14:formula1>
            <xm:f>данные!$B$2:$B$6</xm:f>
          </x14:formula1>
          <xm:sqref>G14:G19 G23:G28 G32:G37 G41:G46 G50:G55</xm:sqref>
        </x14:dataValidation>
        <x14:dataValidation type="list" allowBlank="1" showInputMessage="1" showErrorMessage="1">
          <x14:formula1>
            <xm:f>данные!$C$2:$C$8</xm:f>
          </x14:formula1>
          <xm:sqref>F17:F19 K14:L19 H14:I19 P14:Q19 F26:F28 K23:L28 H23:I28 P23:Q28 F35:F37 K32:L37 H32:I37 P32:Q37 F44:F46 K41:L46 H41:I46 P41:Q46 F53:F55 K50:L55 H50:I55 P50:Q55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8:E14"/>
  <sheetViews>
    <sheetView workbookViewId="0">
      <selection activeCell="E12" sqref="E12:E14"/>
    </sheetView>
  </sheetViews>
  <sheetFormatPr defaultRowHeight="15.75" x14ac:dyDescent="0.25"/>
  <cols>
    <col min="1" max="1" width="15.42578125" style="2" customWidth="1"/>
    <col min="2" max="2" width="60.28515625" style="2" customWidth="1"/>
    <col min="3" max="3" width="15.42578125" style="2" customWidth="1"/>
    <col min="4" max="4" width="15.7109375" style="2" customWidth="1"/>
    <col min="5" max="5" width="18.7109375" style="2" customWidth="1"/>
    <col min="6" max="16384" width="9.140625" style="2"/>
  </cols>
  <sheetData>
    <row r="8" spans="1:5" ht="16.5" thickBot="1" x14ac:dyDescent="0.3"/>
    <row r="9" spans="1:5" x14ac:dyDescent="0.25">
      <c r="A9" s="114" t="s">
        <v>17</v>
      </c>
      <c r="B9" s="115"/>
      <c r="C9" s="115"/>
      <c r="D9" s="115"/>
      <c r="E9" s="116"/>
    </row>
    <row r="10" spans="1:5" ht="15" customHeight="1" x14ac:dyDescent="0.25">
      <c r="A10" s="117"/>
      <c r="B10" s="118"/>
      <c r="C10" s="118"/>
      <c r="D10" s="118"/>
      <c r="E10" s="119"/>
    </row>
    <row r="11" spans="1:5" ht="16.5" thickBot="1" x14ac:dyDescent="0.3">
      <c r="A11" s="117"/>
      <c r="B11" s="118"/>
      <c r="C11" s="118"/>
      <c r="D11" s="118"/>
      <c r="E11" s="119"/>
    </row>
    <row r="12" spans="1:5" ht="15" customHeight="1" x14ac:dyDescent="0.25">
      <c r="A12" s="120" t="s">
        <v>22</v>
      </c>
      <c r="B12" s="39" t="s">
        <v>21</v>
      </c>
      <c r="C12" s="39" t="s">
        <v>18</v>
      </c>
      <c r="D12" s="39" t="s">
        <v>19</v>
      </c>
      <c r="E12" s="42" t="s">
        <v>20</v>
      </c>
    </row>
    <row r="13" spans="1:5" x14ac:dyDescent="0.25">
      <c r="A13" s="121"/>
      <c r="B13" s="40"/>
      <c r="C13" s="40"/>
      <c r="D13" s="40"/>
      <c r="E13" s="43"/>
    </row>
    <row r="14" spans="1:5" ht="16.5" thickBot="1" x14ac:dyDescent="0.3">
      <c r="A14" s="122"/>
      <c r="B14" s="123"/>
      <c r="C14" s="123"/>
      <c r="D14" s="123"/>
      <c r="E14" s="124"/>
    </row>
  </sheetData>
  <mergeCells count="6">
    <mergeCell ref="A9:E11"/>
    <mergeCell ref="A12:A14"/>
    <mergeCell ref="B12:B14"/>
    <mergeCell ref="C12:C14"/>
    <mergeCell ref="D12:D14"/>
    <mergeCell ref="E12:E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8"/>
  <sheetViews>
    <sheetView workbookViewId="0">
      <selection activeCell="D7" sqref="D7:D8"/>
    </sheetView>
  </sheetViews>
  <sheetFormatPr defaultRowHeight="15.75" x14ac:dyDescent="0.25"/>
  <cols>
    <col min="1" max="1" width="16.85546875" style="7" customWidth="1"/>
    <col min="2" max="2" width="19.28515625" style="7" customWidth="1"/>
    <col min="3" max="3" width="19.7109375" style="7" customWidth="1"/>
    <col min="4" max="16384" width="9.140625" style="7"/>
  </cols>
  <sheetData>
    <row r="1" spans="1:3" x14ac:dyDescent="0.25">
      <c r="A1" s="7" t="s">
        <v>28</v>
      </c>
      <c r="B1" s="9" t="s">
        <v>29</v>
      </c>
      <c r="C1" s="7" t="s">
        <v>37</v>
      </c>
    </row>
    <row r="2" spans="1:3" x14ac:dyDescent="0.25">
      <c r="A2" s="7" t="s">
        <v>23</v>
      </c>
      <c r="B2" s="8" t="s">
        <v>30</v>
      </c>
      <c r="C2" s="11">
        <f ca="1">NOW()</f>
        <v>45009.637626041665</v>
      </c>
    </row>
    <row r="3" spans="1:3" x14ac:dyDescent="0.25">
      <c r="A3" s="7" t="s">
        <v>24</v>
      </c>
      <c r="B3" s="8" t="s">
        <v>32</v>
      </c>
      <c r="C3" s="11"/>
    </row>
    <row r="4" spans="1:3" x14ac:dyDescent="0.25">
      <c r="A4" s="7" t="s">
        <v>26</v>
      </c>
      <c r="B4" s="8" t="s">
        <v>31</v>
      </c>
      <c r="C4" s="11">
        <f>TIMEVALUE("8:00:00")</f>
        <v>0.33333333333333331</v>
      </c>
    </row>
    <row r="5" spans="1:3" x14ac:dyDescent="0.25">
      <c r="A5" s="7" t="s">
        <v>25</v>
      </c>
      <c r="B5" s="8" t="s">
        <v>33</v>
      </c>
      <c r="C5" s="11">
        <f>TIMEVALUE("20:00:00")</f>
        <v>0.83333333333333337</v>
      </c>
    </row>
    <row r="6" spans="1:3" x14ac:dyDescent="0.25">
      <c r="A6" s="7" t="s">
        <v>27</v>
      </c>
      <c r="B6" s="8" t="s">
        <v>34</v>
      </c>
      <c r="C6" s="11"/>
    </row>
    <row r="7" spans="1:3" x14ac:dyDescent="0.25">
      <c r="C7" s="11"/>
    </row>
    <row r="8" spans="1:3" x14ac:dyDescent="0.25">
      <c r="C8" s="11">
        <f>TIMEVALUE("16:00:00")</f>
        <v>0.66666666666666663</v>
      </c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заявки</vt:lpstr>
      <vt:lpstr>простой тепловозов</vt:lpstr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2023-03-24T12:18:48Z</dcterms:modified>
</cp:coreProperties>
</file>