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ФИО" sheetId="3" state="visible" r:id="rId4"/>
    <sheet name="Расчеты" sheetId="4" state="visible" r:id="rId5"/>
  </sheets>
  <definedNames>
    <definedName function="false" hidden="true" localSheetId="1" name="_xlnm._FilterDatabase" vbProcedure="false">Лист2!$A$7:$P$11</definedName>
    <definedName function="false" hidden="true" localSheetId="2" name="_xlnm._FilterDatabase" vbProcedure="false">ФИО!$A$1:$A$6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<sst xmlns="http://schemas.openxmlformats.org/spreadsheetml/2006/main" count="49" uniqueCount="29">
  <si>
    <t xml:space="preserve">&lt;&gt;</t>
  </si>
  <si>
    <t xml:space="preserve">Январь</t>
  </si>
  <si>
    <t xml:space="preserve">Отработано дней</t>
  </si>
  <si>
    <t xml:space="preserve">№</t>
  </si>
  <si>
    <t xml:space="preserve">ФИО</t>
  </si>
  <si>
    <t xml:space="preserve">ПОСТ</t>
  </si>
  <si>
    <t xml:space="preserve">Время</t>
  </si>
  <si>
    <t xml:space="preserve">Дней</t>
  </si>
  <si>
    <t xml:space="preserve">Всего</t>
  </si>
  <si>
    <t xml:space="preserve">Ночные</t>
  </si>
  <si>
    <t xml:space="preserve">СП</t>
  </si>
  <si>
    <t xml:space="preserve">Муис</t>
  </si>
  <si>
    <t xml:space="preserve">КПП</t>
  </si>
  <si>
    <t xml:space="preserve">Охрана МГ</t>
  </si>
  <si>
    <t xml:space="preserve">Водитель МГ</t>
  </si>
  <si>
    <t xml:space="preserve">Тест</t>
  </si>
  <si>
    <t xml:space="preserve">Посты</t>
  </si>
  <si>
    <t xml:space="preserve">Итого</t>
  </si>
  <si>
    <t xml:space="preserve">Абрамов Иван Петрович</t>
  </si>
  <si>
    <t xml:space="preserve">Иванов Иван Иванович</t>
  </si>
  <si>
    <t xml:space="preserve">Петров</t>
  </si>
  <si>
    <t xml:space="preserve">Сидоров</t>
  </si>
  <si>
    <t xml:space="preserve">Абрамов</t>
  </si>
  <si>
    <t xml:space="preserve">Якушин</t>
  </si>
  <si>
    <t xml:space="preserve">Иванов</t>
  </si>
  <si>
    <t xml:space="preserve">Время Н смен</t>
  </si>
  <si>
    <t xml:space="preserve">Начало работы</t>
  </si>
  <si>
    <t xml:space="preserve">Конец работы</t>
  </si>
  <si>
    <t xml:space="preserve">Ночная смена</t>
  </si>
</sst>
</file>

<file path=xl/styles.xml><?xml version="1.0" encoding="utf-8"?>
<styleSheet xmlns="http://schemas.openxmlformats.org/spreadsheetml/2006/main">
  <numFmts count="12">
    <numFmt numFmtId="164" formatCode="General"/>
    <numFmt numFmtId="165" formatCode="h:mm"/>
    <numFmt numFmtId="166" formatCode="[$-F400]h:mm:ss\ AM/PM"/>
    <numFmt numFmtId="167" formatCode="h:mm;@"/>
    <numFmt numFmtId="168" formatCode="dd/mm/yyyy\ h:mm"/>
    <numFmt numFmtId="169" formatCode="0.00"/>
    <numFmt numFmtId="170" formatCode="dd"/>
    <numFmt numFmtId="171" formatCode="General"/>
    <numFmt numFmtId="172" formatCode="h"/>
    <numFmt numFmtId="173" formatCode="0"/>
    <numFmt numFmtId="174" formatCode="@"/>
    <numFmt numFmtId="175" formatCode="dd/mm/yyyy\ h:mm;@"/>
  </numFmts>
  <fonts count="10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5.1"/>
      <color rgb="FF000000"/>
      <name val="Segoe UI"/>
      <family val="0"/>
      <charset val="204"/>
    </font>
    <font>
      <b val="true"/>
      <sz val="12"/>
      <color rgb="FF000000"/>
      <name val="Calibri"/>
      <family val="2"/>
      <charset val="204"/>
    </font>
    <font>
      <b val="true"/>
      <sz val="14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i val="true"/>
      <sz val="12"/>
      <name val="Calibri"/>
      <family val="2"/>
      <charset val="204"/>
    </font>
    <font>
      <sz val="1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0" fillId="0" borderId="1" xfId="0" applyFont="false" applyBorder="true" applyAlignment="true" applyProtection="true">
      <alignment horizontal="center" vertical="bottom" textRotation="0" wrapText="false" indent="0" shrinkToFit="tru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5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73" fontId="0" fillId="0" borderId="6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0" fillId="0" borderId="7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8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73" fontId="0" fillId="0" borderId="8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0" fillId="0" borderId="8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3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73" fontId="0" fillId="0" borderId="3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4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8" xfId="0" applyFont="fals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3" xfId="0" applyFont="fals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0" fillId="0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74" fontId="0" fillId="0" borderId="1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0" fillId="0" borderId="1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8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7" fontId="9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8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7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">
    <dxf>
      <fill>
        <patternFill patternType="solid">
          <fgColor rgb="00FFFFFF"/>
        </patternFill>
      </fill>
    </dxf>
    <dxf>
      <fill>
        <patternFill patternType="solid">
          <fgColor rgb="FF000000"/>
          <bgColor rgb="FFFFFF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D43"/>
  <sheetViews>
    <sheetView showFormulas="false" showGridLines="true" showRowColHeaders="true" showZeros="true" rightToLeft="false" tabSelected="true" showOutlineSymbols="true" defaultGridColor="true" view="normal" topLeftCell="B1" colorId="64" zoomScale="100" zoomScaleNormal="100" zoomScalePageLayoutView="100" workbookViewId="0">
      <pane xSplit="3" ySplit="7" topLeftCell="V8" activePane="bottomRight" state="frozen"/>
      <selection pane="topLeft" activeCell="B1" activeCellId="0" sqref="B1"/>
      <selection pane="topRight" activeCell="V1" activeCellId="0" sqref="V1"/>
      <selection pane="bottomLeft" activeCell="B8" activeCellId="0" sqref="B8"/>
      <selection pane="bottomRight" activeCell="AM11" activeCellId="0" sqref="AM11"/>
    </sheetView>
  </sheetViews>
  <sheetFormatPr defaultColWidth="8.6796875" defaultRowHeight="15" zeroHeight="false" outlineLevelRow="0" outlineLevelCol="0"/>
  <cols>
    <col collapsed="false" customWidth="true" hidden="false" outlineLevel="0" max="2" min="2" style="0" width="4.29"/>
    <col collapsed="false" customWidth="true" hidden="false" outlineLevel="0" max="3" min="3" style="1" width="13.29"/>
    <col collapsed="false" customWidth="true" hidden="false" outlineLevel="0" max="4" min="4" style="0" width="12.57"/>
    <col collapsed="false" customWidth="true" hidden="false" outlineLevel="0" max="5" min="5" style="0" width="6.85"/>
    <col collapsed="false" customWidth="true" hidden="false" outlineLevel="0" max="36" min="6" style="0" width="5.71"/>
    <col collapsed="false" customWidth="true" hidden="false" outlineLevel="0" max="37" min="37" style="0" width="6.71"/>
    <col collapsed="false" customWidth="true" hidden="true" outlineLevel="0" max="38" min="38" style="0" width="6.29"/>
    <col collapsed="false" customWidth="true" hidden="false" outlineLevel="0" max="39" min="39" style="0" width="12.1"/>
    <col collapsed="false" customWidth="true" hidden="false" outlineLevel="0" max="40" min="40" style="0" width="5.71"/>
    <col collapsed="false" customWidth="true" hidden="false" outlineLevel="0" max="41" min="41" style="0" width="5"/>
  </cols>
  <sheetData>
    <row r="1" customFormat="false" ht="15" hidden="false" customHeight="true" outlineLevel="0" collapsed="false">
      <c r="B1" s="2"/>
      <c r="C1" s="3"/>
      <c r="D1" s="2"/>
    </row>
    <row r="2" customFormat="false" ht="15" hidden="false" customHeight="true" outlineLevel="0" collapsed="false">
      <c r="B2" s="2"/>
      <c r="C2" s="3"/>
      <c r="D2" s="2"/>
      <c r="F2" s="7"/>
      <c r="G2" s="8"/>
      <c r="H2" s="8"/>
      <c r="X2" s="9" t="s">
        <v>0</v>
      </c>
      <c r="AA2" s="10"/>
      <c r="AB2" s="10"/>
      <c r="AC2" s="10"/>
      <c r="AD2" s="10"/>
      <c r="AE2" s="10"/>
    </row>
    <row r="3" customFormat="false" ht="15" hidden="false" customHeight="true" outlineLevel="0" collapsed="false">
      <c r="B3" s="2"/>
      <c r="C3" s="3"/>
      <c r="D3" s="11"/>
      <c r="E3" s="7"/>
      <c r="F3" s="7"/>
      <c r="J3" s="7"/>
    </row>
    <row r="4" customFormat="false" ht="15" hidden="false" customHeight="true" outlineLevel="0" collapsed="false">
      <c r="B4" s="2"/>
      <c r="C4" s="3"/>
      <c r="D4" s="2"/>
    </row>
    <row r="5" customFormat="false" ht="15" hidden="false" customHeight="true" outlineLevel="0" collapsed="false">
      <c r="B5" s="2"/>
      <c r="C5" s="3"/>
      <c r="D5" s="2"/>
      <c r="F5" s="12" t="s">
        <v>1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</row>
    <row r="6" customFormat="false" ht="15" hidden="false" customHeight="true" outlineLevel="0" collapsed="false">
      <c r="B6" s="13"/>
      <c r="C6" s="14"/>
      <c r="D6" s="13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6" t="s">
        <v>2</v>
      </c>
      <c r="AL6" s="16"/>
      <c r="AM6" s="16"/>
    </row>
    <row r="7" s="15" customFormat="true" ht="15" hidden="false" customHeight="true" outlineLevel="0" collapsed="false">
      <c r="A7" s="15" t="s">
        <v>3</v>
      </c>
      <c r="B7" s="17" t="s">
        <v>3</v>
      </c>
      <c r="C7" s="18" t="s">
        <v>4</v>
      </c>
      <c r="D7" s="17" t="s">
        <v>5</v>
      </c>
      <c r="E7" s="16" t="s">
        <v>6</v>
      </c>
      <c r="F7" s="19" t="n">
        <v>44927</v>
      </c>
      <c r="G7" s="19" t="n">
        <v>44928</v>
      </c>
      <c r="H7" s="19" t="n">
        <v>44929</v>
      </c>
      <c r="I7" s="19" t="n">
        <v>44930</v>
      </c>
      <c r="J7" s="19" t="n">
        <v>44931</v>
      </c>
      <c r="K7" s="19" t="n">
        <v>44932</v>
      </c>
      <c r="L7" s="19" t="n">
        <v>44933</v>
      </c>
      <c r="M7" s="19" t="n">
        <v>44934</v>
      </c>
      <c r="N7" s="19" t="n">
        <v>44935</v>
      </c>
      <c r="O7" s="19" t="n">
        <v>44936</v>
      </c>
      <c r="P7" s="19" t="n">
        <v>44937</v>
      </c>
      <c r="Q7" s="19" t="n">
        <v>44938</v>
      </c>
      <c r="R7" s="19" t="n">
        <v>44939</v>
      </c>
      <c r="S7" s="19" t="n">
        <v>44940</v>
      </c>
      <c r="T7" s="19" t="n">
        <v>44941</v>
      </c>
      <c r="U7" s="19" t="n">
        <v>44942</v>
      </c>
      <c r="V7" s="19" t="n">
        <v>44943</v>
      </c>
      <c r="W7" s="19" t="n">
        <v>44944</v>
      </c>
      <c r="X7" s="19" t="n">
        <v>44945</v>
      </c>
      <c r="Y7" s="19" t="n">
        <v>44946</v>
      </c>
      <c r="Z7" s="19" t="n">
        <v>44947</v>
      </c>
      <c r="AA7" s="19" t="n">
        <v>44948</v>
      </c>
      <c r="AB7" s="19" t="n">
        <v>44949</v>
      </c>
      <c r="AC7" s="19" t="n">
        <v>44950</v>
      </c>
      <c r="AD7" s="19" t="n">
        <v>44951</v>
      </c>
      <c r="AE7" s="19" t="n">
        <v>44952</v>
      </c>
      <c r="AF7" s="19" t="n">
        <v>44953</v>
      </c>
      <c r="AG7" s="19" t="n">
        <v>44954</v>
      </c>
      <c r="AH7" s="19" t="n">
        <v>44955</v>
      </c>
      <c r="AI7" s="19" t="n">
        <v>44956</v>
      </c>
      <c r="AJ7" s="19" t="n">
        <v>44957</v>
      </c>
      <c r="AK7" s="16" t="s">
        <v>7</v>
      </c>
      <c r="AL7" s="16" t="s">
        <v>8</v>
      </c>
      <c r="AM7" s="20" t="s">
        <v>9</v>
      </c>
    </row>
    <row r="8" customFormat="false" ht="15" hidden="false" customHeight="true" outlineLevel="0" collapsed="false">
      <c r="A8" s="21" t="n">
        <v>1</v>
      </c>
      <c r="B8" s="22"/>
      <c r="C8" s="23" t="str">
        <f aca="false">ФИО!A2</f>
        <v>Абрамов Иван Петрович</v>
      </c>
      <c r="D8" s="24" t="s">
        <v>10</v>
      </c>
      <c r="E8" s="25" t="n">
        <v>0.333333333333333</v>
      </c>
      <c r="F8" s="26" t="n">
        <v>0.958333333333333</v>
      </c>
      <c r="G8" s="26" t="n">
        <v>0.958333333333333</v>
      </c>
      <c r="H8" s="26" t="n">
        <v>0.625</v>
      </c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4" t="n">
        <f aca="false">COUNT(F8:AJ13)</f>
        <v>7</v>
      </c>
      <c r="AL8" s="27" t="n">
        <f aca="false" t="array" ref="AL8:AL8">SUM(HOUR(F8:AJ13))</f>
        <v>123</v>
      </c>
      <c r="AM8" s="28" t="n">
        <f aca="false">SUM(AM9:AM11)</f>
        <v>40</v>
      </c>
      <c r="AN8" s="29"/>
      <c r="AO8" s="5"/>
      <c r="AP8" s="7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</row>
    <row r="9" customFormat="false" ht="15" hidden="false" customHeight="true" outlineLevel="0" collapsed="false">
      <c r="A9" s="21"/>
      <c r="B9" s="30"/>
      <c r="C9" s="23"/>
      <c r="D9" s="31"/>
      <c r="E9" s="25" t="n">
        <v>0.666666666666667</v>
      </c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 t="n">
        <v>0.958333333333333</v>
      </c>
      <c r="U9" s="26" t="n">
        <v>0.333333333333333</v>
      </c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31"/>
      <c r="AL9" s="32"/>
      <c r="AM9" s="33" t="n">
        <f aca="false" t="array" ref="AM9:AM9">SUM(IF((HOUR($F8:$AJ8)&gt;14),(HOUR($F8:$AJ8)-14),0),-IF((HOUR($F8:$AJ8)&gt;22),(HOUR($F8:$AJ8)-22),0))</f>
        <v>17</v>
      </c>
      <c r="AO9" s="5"/>
      <c r="AP9" s="7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</row>
    <row r="10" customFormat="false" ht="15" hidden="false" customHeight="true" outlineLevel="0" collapsed="false">
      <c r="A10" s="21"/>
      <c r="B10" s="30"/>
      <c r="C10" s="23"/>
      <c r="D10" s="31"/>
      <c r="E10" s="25" t="n">
        <v>0</v>
      </c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 t="n">
        <v>0.958333333333333</v>
      </c>
      <c r="U10" s="26" t="n">
        <v>0.333333333333333</v>
      </c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31"/>
      <c r="AL10" s="32"/>
      <c r="AM10" s="33" t="n">
        <f aca="false" t="array" ref="AM10:AM10">SUM(IF((HOUR($F9:$AJ9)&gt;6),(HOUR($F9:$AJ9)-6),0),-IF((HOUR($F9:$AJ9)&gt;14),(HOUR($F9:$AJ9)-14),0))</f>
        <v>10</v>
      </c>
      <c r="AO10" s="5"/>
      <c r="AP10" s="7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</row>
    <row r="11" customFormat="false" ht="15" hidden="false" customHeight="true" outlineLevel="0" collapsed="false">
      <c r="A11" s="21"/>
      <c r="B11" s="30"/>
      <c r="C11" s="23"/>
      <c r="D11" s="31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31"/>
      <c r="AL11" s="32"/>
      <c r="AM11" s="33" t="n">
        <f aca="false" t="array" ref="AM11:AM11">SUM(IF((HOUR($F10:$AJ10)&gt;22),(HOUR($F10:$AJ10)-22),0),IF((HOUR($F10:$AJ10)&gt;6),6,0))</f>
        <v>13</v>
      </c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</row>
    <row r="12" customFormat="false" ht="15" hidden="false" customHeight="true" outlineLevel="0" collapsed="false">
      <c r="A12" s="21"/>
      <c r="B12" s="30"/>
      <c r="C12" s="23"/>
      <c r="D12" s="31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31"/>
      <c r="AL12" s="32"/>
      <c r="AM12" s="31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</row>
    <row r="13" customFormat="false" ht="15" hidden="false" customHeight="true" outlineLevel="0" collapsed="false">
      <c r="A13" s="21"/>
      <c r="B13" s="30"/>
      <c r="C13" s="23"/>
      <c r="D13" s="34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34"/>
      <c r="AL13" s="35"/>
      <c r="AM13" s="34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</row>
    <row r="14" customFormat="false" ht="15" hidden="false" customHeight="true" outlineLevel="0" collapsed="false">
      <c r="A14" s="21"/>
      <c r="B14" s="30"/>
      <c r="C14" s="23"/>
      <c r="D14" s="24" t="s">
        <v>11</v>
      </c>
      <c r="E14" s="36" t="n">
        <v>0.333333333333333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24" t="n">
        <f aca="false">COUNT(F14:AJ19)</f>
        <v>0</v>
      </c>
      <c r="AL14" s="38" t="n">
        <f aca="false">SUM(F14:AJ19)</f>
        <v>0</v>
      </c>
      <c r="AM14" s="39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</row>
    <row r="15" customFormat="false" ht="15" hidden="false" customHeight="true" outlineLevel="0" collapsed="false">
      <c r="A15" s="21"/>
      <c r="B15" s="30"/>
      <c r="C15" s="23"/>
      <c r="D15" s="31"/>
      <c r="E15" s="36" t="n">
        <v>0.666666666666667</v>
      </c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1"/>
      <c r="AL15" s="31"/>
      <c r="AM15" s="40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</row>
    <row r="16" customFormat="false" ht="15" hidden="false" customHeight="true" outlineLevel="0" collapsed="false">
      <c r="A16" s="21"/>
      <c r="B16" s="30"/>
      <c r="C16" s="23"/>
      <c r="D16" s="31"/>
      <c r="E16" s="36" t="n">
        <v>0</v>
      </c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1"/>
      <c r="AL16" s="31"/>
      <c r="AM16" s="40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</row>
    <row r="17" customFormat="false" ht="15" hidden="false" customHeight="true" outlineLevel="0" collapsed="false">
      <c r="A17" s="21"/>
      <c r="B17" s="30"/>
      <c r="C17" s="23"/>
      <c r="D17" s="31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1"/>
      <c r="AL17" s="31"/>
      <c r="AM17" s="40"/>
    </row>
    <row r="18" customFormat="false" ht="15" hidden="false" customHeight="true" outlineLevel="0" collapsed="false">
      <c r="A18" s="21"/>
      <c r="B18" s="30"/>
      <c r="C18" s="23"/>
      <c r="D18" s="31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1"/>
      <c r="AL18" s="31"/>
      <c r="AM18" s="40"/>
    </row>
    <row r="19" customFormat="false" ht="15" hidden="false" customHeight="true" outlineLevel="0" collapsed="false">
      <c r="A19" s="21"/>
      <c r="B19" s="30"/>
      <c r="C19" s="23"/>
      <c r="D19" s="34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4"/>
      <c r="AL19" s="34"/>
      <c r="AM19" s="41"/>
    </row>
    <row r="20" customFormat="false" ht="15" hidden="false" customHeight="true" outlineLevel="0" collapsed="false">
      <c r="A20" s="21"/>
      <c r="B20" s="30"/>
      <c r="C20" s="23"/>
      <c r="D20" s="24" t="s">
        <v>12</v>
      </c>
      <c r="E20" s="36" t="n">
        <v>0.333333333333333</v>
      </c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24" t="n">
        <f aca="false">COUNT(F20:AJ25)</f>
        <v>0</v>
      </c>
      <c r="AL20" s="38" t="n">
        <f aca="false">SUM(F20:AJ25)</f>
        <v>0</v>
      </c>
      <c r="AM20" s="39"/>
    </row>
    <row r="21" customFormat="false" ht="15" hidden="false" customHeight="true" outlineLevel="0" collapsed="false">
      <c r="A21" s="21"/>
      <c r="B21" s="30"/>
      <c r="C21" s="23"/>
      <c r="D21" s="31"/>
      <c r="E21" s="36" t="n">
        <v>0.666666666666667</v>
      </c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1"/>
      <c r="AL21" s="31"/>
      <c r="AM21" s="40"/>
    </row>
    <row r="22" customFormat="false" ht="15" hidden="false" customHeight="true" outlineLevel="0" collapsed="false">
      <c r="A22" s="21"/>
      <c r="B22" s="30"/>
      <c r="C22" s="23"/>
      <c r="D22" s="31"/>
      <c r="E22" s="36" t="n">
        <v>0</v>
      </c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1"/>
      <c r="AL22" s="31"/>
      <c r="AM22" s="40"/>
    </row>
    <row r="23" customFormat="false" ht="15" hidden="false" customHeight="true" outlineLevel="0" collapsed="false">
      <c r="A23" s="21"/>
      <c r="B23" s="30"/>
      <c r="C23" s="23"/>
      <c r="D23" s="31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1"/>
      <c r="AL23" s="31"/>
      <c r="AM23" s="40"/>
    </row>
    <row r="24" customFormat="false" ht="15" hidden="false" customHeight="true" outlineLevel="0" collapsed="false">
      <c r="A24" s="21"/>
      <c r="B24" s="30"/>
      <c r="C24" s="23"/>
      <c r="D24" s="31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1"/>
      <c r="AL24" s="31"/>
      <c r="AM24" s="40"/>
    </row>
    <row r="25" customFormat="false" ht="15" hidden="false" customHeight="true" outlineLevel="0" collapsed="false">
      <c r="A25" s="21"/>
      <c r="B25" s="30"/>
      <c r="C25" s="23"/>
      <c r="D25" s="34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4"/>
      <c r="AL25" s="34"/>
      <c r="AM25" s="41"/>
    </row>
    <row r="26" customFormat="false" ht="15" hidden="false" customHeight="true" outlineLevel="0" collapsed="false">
      <c r="A26" s="21"/>
      <c r="B26" s="30" t="n">
        <v>1</v>
      </c>
      <c r="C26" s="23"/>
      <c r="D26" s="42" t="s">
        <v>13</v>
      </c>
      <c r="E26" s="36" t="n">
        <v>0.333333333333333</v>
      </c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24" t="n">
        <f aca="false">COUNT(F26:AJ31)</f>
        <v>0</v>
      </c>
      <c r="AL26" s="38" t="n">
        <f aca="false">SUM(F26:AJ31)</f>
        <v>0</v>
      </c>
      <c r="AM26" s="39"/>
    </row>
    <row r="27" customFormat="false" ht="15" hidden="false" customHeight="true" outlineLevel="0" collapsed="false">
      <c r="A27" s="21"/>
      <c r="B27" s="30"/>
      <c r="C27" s="23"/>
      <c r="D27" s="43"/>
      <c r="E27" s="36" t="n">
        <v>0.666666666666667</v>
      </c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1"/>
      <c r="AL27" s="31"/>
      <c r="AM27" s="40"/>
    </row>
    <row r="28" customFormat="false" ht="15" hidden="false" customHeight="true" outlineLevel="0" collapsed="false">
      <c r="A28" s="21"/>
      <c r="B28" s="30"/>
      <c r="C28" s="23"/>
      <c r="D28" s="43"/>
      <c r="E28" s="36" t="n">
        <v>0</v>
      </c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1"/>
      <c r="AL28" s="31"/>
      <c r="AM28" s="40"/>
    </row>
    <row r="29" customFormat="false" ht="15" hidden="false" customHeight="true" outlineLevel="0" collapsed="false">
      <c r="A29" s="21"/>
      <c r="B29" s="30"/>
      <c r="C29" s="23"/>
      <c r="D29" s="43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1"/>
      <c r="AL29" s="31"/>
      <c r="AM29" s="40"/>
    </row>
    <row r="30" customFormat="false" ht="15" hidden="false" customHeight="true" outlineLevel="0" collapsed="false">
      <c r="A30" s="21"/>
      <c r="B30" s="30"/>
      <c r="C30" s="23"/>
      <c r="D30" s="43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1"/>
      <c r="AL30" s="31"/>
      <c r="AM30" s="40"/>
    </row>
    <row r="31" customFormat="false" ht="15" hidden="false" customHeight="true" outlineLevel="0" collapsed="false">
      <c r="A31" s="21"/>
      <c r="B31" s="30"/>
      <c r="C31" s="23"/>
      <c r="D31" s="44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4"/>
      <c r="AL31" s="34"/>
      <c r="AM31" s="41"/>
    </row>
    <row r="32" customFormat="false" ht="15" hidden="false" customHeight="true" outlineLevel="0" collapsed="false">
      <c r="A32" s="21"/>
      <c r="B32" s="30"/>
      <c r="C32" s="23"/>
      <c r="D32" s="42" t="s">
        <v>14</v>
      </c>
      <c r="E32" s="36" t="n">
        <v>0.333333333333333</v>
      </c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24" t="n">
        <f aca="false">COUNT(F32:AJ37)</f>
        <v>0</v>
      </c>
      <c r="AL32" s="38" t="n">
        <f aca="false">SUM(F32:AJ37)</f>
        <v>0</v>
      </c>
      <c r="AM32" s="39"/>
    </row>
    <row r="33" customFormat="false" ht="15" hidden="false" customHeight="true" outlineLevel="0" collapsed="false">
      <c r="A33" s="21"/>
      <c r="B33" s="30"/>
      <c r="C33" s="23"/>
      <c r="D33" s="43"/>
      <c r="E33" s="36" t="n">
        <v>0.666666666666667</v>
      </c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1"/>
      <c r="AL33" s="31"/>
      <c r="AM33" s="40"/>
    </row>
    <row r="34" customFormat="false" ht="15" hidden="false" customHeight="true" outlineLevel="0" collapsed="false">
      <c r="A34" s="21"/>
      <c r="B34" s="30"/>
      <c r="C34" s="23"/>
      <c r="D34" s="43"/>
      <c r="E34" s="36" t="n">
        <v>0</v>
      </c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1"/>
      <c r="AL34" s="31"/>
      <c r="AM34" s="40"/>
    </row>
    <row r="35" customFormat="false" ht="15" hidden="false" customHeight="true" outlineLevel="0" collapsed="false">
      <c r="A35" s="21"/>
      <c r="B35" s="30"/>
      <c r="C35" s="23"/>
      <c r="D35" s="43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1"/>
      <c r="AL35" s="31"/>
      <c r="AM35" s="40"/>
    </row>
    <row r="36" customFormat="false" ht="15" hidden="false" customHeight="true" outlineLevel="0" collapsed="false">
      <c r="A36" s="21"/>
      <c r="B36" s="30"/>
      <c r="C36" s="23"/>
      <c r="D36" s="43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1"/>
      <c r="AL36" s="31"/>
      <c r="AM36" s="40"/>
    </row>
    <row r="37" customFormat="false" ht="15" hidden="false" customHeight="true" outlineLevel="0" collapsed="false">
      <c r="A37" s="21"/>
      <c r="B37" s="30"/>
      <c r="C37" s="23"/>
      <c r="D37" s="44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4"/>
      <c r="AL37" s="34"/>
      <c r="AM37" s="41"/>
    </row>
    <row r="38" customFormat="false" ht="15" hidden="false" customHeight="true" outlineLevel="0" collapsed="false">
      <c r="A38" s="21"/>
      <c r="B38" s="30"/>
      <c r="C38" s="23"/>
      <c r="D38" s="24" t="s">
        <v>15</v>
      </c>
      <c r="E38" s="36" t="n">
        <v>0.333333333333333</v>
      </c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24" t="n">
        <f aca="false">COUNT(F38:AJ43)</f>
        <v>0</v>
      </c>
      <c r="AL38" s="38" t="n">
        <f aca="false">SUM(F38:AJ43)</f>
        <v>0</v>
      </c>
      <c r="AM38" s="39"/>
    </row>
    <row r="39" customFormat="false" ht="15" hidden="false" customHeight="true" outlineLevel="0" collapsed="false">
      <c r="A39" s="21"/>
      <c r="B39" s="30"/>
      <c r="C39" s="23"/>
      <c r="D39" s="31"/>
      <c r="E39" s="36" t="n">
        <v>0.666666666666667</v>
      </c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1"/>
      <c r="AL39" s="31"/>
      <c r="AM39" s="40"/>
    </row>
    <row r="40" customFormat="false" ht="15" hidden="false" customHeight="true" outlineLevel="0" collapsed="false">
      <c r="A40" s="21"/>
      <c r="B40" s="30"/>
      <c r="C40" s="23"/>
      <c r="D40" s="31"/>
      <c r="E40" s="36" t="n">
        <v>0</v>
      </c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1"/>
      <c r="AL40" s="31"/>
      <c r="AM40" s="40"/>
    </row>
    <row r="41" customFormat="false" ht="15" hidden="false" customHeight="true" outlineLevel="0" collapsed="false">
      <c r="A41" s="21"/>
      <c r="B41" s="30"/>
      <c r="C41" s="23"/>
      <c r="D41" s="31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1"/>
      <c r="AL41" s="31"/>
      <c r="AM41" s="40"/>
    </row>
    <row r="42" customFormat="false" ht="15" hidden="false" customHeight="true" outlineLevel="0" collapsed="false">
      <c r="A42" s="21"/>
      <c r="B42" s="30"/>
      <c r="C42" s="23"/>
      <c r="D42" s="31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1"/>
      <c r="AL42" s="31"/>
      <c r="AM42" s="40"/>
    </row>
    <row r="43" customFormat="false" ht="15" hidden="false" customHeight="true" outlineLevel="0" collapsed="false">
      <c r="A43" s="21"/>
      <c r="B43" s="45"/>
      <c r="C43" s="23"/>
      <c r="D43" s="46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34"/>
      <c r="AL43" s="34"/>
      <c r="AM43" s="48"/>
    </row>
  </sheetData>
  <mergeCells count="12">
    <mergeCell ref="AA1:AC1"/>
    <mergeCell ref="AD1:AF1"/>
    <mergeCell ref="AA2:AC2"/>
    <mergeCell ref="AD2:AF2"/>
    <mergeCell ref="AA3:AC3"/>
    <mergeCell ref="AD3:AF3"/>
    <mergeCell ref="AA4:AC4"/>
    <mergeCell ref="AD4:AF4"/>
    <mergeCell ref="F5:AJ5"/>
    <mergeCell ref="AK6:AM6"/>
    <mergeCell ref="A8:A43"/>
    <mergeCell ref="C8:C43"/>
  </mergeCells>
  <dataValidations count="1">
    <dataValidation allowBlank="true" errorStyle="stop" operator="between" showDropDown="false" showErrorMessage="true" showInputMessage="true" sqref="F8:AJ10 E11:AJ13" type="list">
      <formula1>Расчеты!$A$1:$A$17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33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rowBreaks count="5" manualBreakCount="5">
    <brk id="151" man="true" max="16383" min="0"/>
    <brk id="295" man="true" max="16383" min="0"/>
    <brk id="439" man="true" max="16383" min="0"/>
    <brk id="583" man="true" max="16383" min="0"/>
    <brk id="727" man="true" max="16383" min="0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4:AI1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ColWidth="8.6796875" defaultRowHeight="15" zeroHeight="false" outlineLevelRow="0" outlineLevelCol="0"/>
  <cols>
    <col collapsed="false" customWidth="true" hidden="false" outlineLevel="0" max="1" min="1" style="49" width="9.14"/>
    <col collapsed="false" customWidth="true" hidden="false" outlineLevel="0" max="2" min="2" style="50" width="28.57"/>
  </cols>
  <sheetData>
    <row r="4" customFormat="false" ht="15.75" hidden="false" customHeight="false" outlineLevel="0" collapsed="false">
      <c r="E4" s="51"/>
      <c r="F4" s="51"/>
      <c r="G4" s="52" t="str">
        <f aca="false">Лист1!F5</f>
        <v>Январь</v>
      </c>
      <c r="H4" s="52"/>
      <c r="I4" s="52"/>
      <c r="J4" s="52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</row>
    <row r="5" customFormat="false" ht="15" hidden="false" customHeight="false" outlineLevel="0" collapsed="false"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</row>
    <row r="6" customFormat="false" ht="15" hidden="false" customHeight="false" outlineLevel="0" collapsed="false">
      <c r="C6" s="53" t="s">
        <v>16</v>
      </c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</row>
    <row r="7" customFormat="false" ht="15" hidden="false" customHeight="false" outlineLevel="0" collapsed="false">
      <c r="A7" s="54" t="s">
        <v>3</v>
      </c>
      <c r="B7" s="55" t="s">
        <v>4</v>
      </c>
      <c r="C7" s="56" t="str">
        <f aca="false">Лист1!D8</f>
        <v>СП</v>
      </c>
      <c r="D7" s="56"/>
      <c r="E7" s="56" t="str">
        <f aca="false">Лист1!D14</f>
        <v>Муис</v>
      </c>
      <c r="F7" s="56"/>
      <c r="G7" s="56" t="str">
        <f aca="false">Лист1!D20</f>
        <v>КПП</v>
      </c>
      <c r="H7" s="56"/>
      <c r="I7" s="56" t="str">
        <f aca="false">Лист1!D26</f>
        <v>Охрана МГ</v>
      </c>
      <c r="J7" s="56"/>
      <c r="K7" s="56" t="str">
        <f aca="false">Лист1!D32</f>
        <v>Водитель МГ</v>
      </c>
      <c r="L7" s="56"/>
      <c r="M7" s="56" t="str">
        <f aca="false">Лист1!D38</f>
        <v>Тест</v>
      </c>
      <c r="N7" s="56"/>
      <c r="O7" s="57" t="s">
        <v>17</v>
      </c>
      <c r="P7" s="57"/>
    </row>
    <row r="8" customFormat="false" ht="15" hidden="false" customHeight="false" outlineLevel="0" collapsed="false">
      <c r="A8" s="54"/>
      <c r="B8" s="55"/>
      <c r="C8" s="16" t="s">
        <v>8</v>
      </c>
      <c r="D8" s="16" t="s">
        <v>9</v>
      </c>
      <c r="E8" s="16" t="s">
        <v>8</v>
      </c>
      <c r="F8" s="16" t="s">
        <v>9</v>
      </c>
      <c r="G8" s="16" t="s">
        <v>8</v>
      </c>
      <c r="H8" s="16" t="s">
        <v>9</v>
      </c>
      <c r="I8" s="16" t="s">
        <v>8</v>
      </c>
      <c r="J8" s="16" t="s">
        <v>9</v>
      </c>
      <c r="K8" s="16" t="s">
        <v>8</v>
      </c>
      <c r="L8" s="16" t="s">
        <v>9</v>
      </c>
      <c r="M8" s="16" t="s">
        <v>8</v>
      </c>
      <c r="N8" s="16" t="s">
        <v>9</v>
      </c>
      <c r="O8" s="16" t="s">
        <v>8</v>
      </c>
      <c r="P8" s="16" t="s">
        <v>9</v>
      </c>
    </row>
    <row r="9" customFormat="false" ht="15" hidden="false" customHeight="false" outlineLevel="0" collapsed="false">
      <c r="A9" s="58" t="n">
        <v>3</v>
      </c>
      <c r="B9" s="59" t="e">
        <f aca="false">лист1!#REF!</f>
        <v>#VALUE!</v>
      </c>
      <c r="C9" s="37" t="n">
        <v>3</v>
      </c>
      <c r="D9" s="37"/>
      <c r="E9" s="37" t="n">
        <v>3</v>
      </c>
      <c r="F9" s="37"/>
      <c r="G9" s="37"/>
      <c r="H9" s="37" t="n">
        <v>3</v>
      </c>
      <c r="I9" s="37" t="n">
        <v>3</v>
      </c>
      <c r="J9" s="37"/>
      <c r="K9" s="37"/>
      <c r="L9" s="37"/>
      <c r="M9" s="37" t="n">
        <v>3</v>
      </c>
      <c r="N9" s="37"/>
      <c r="O9" s="37" t="n">
        <v>3</v>
      </c>
      <c r="P9" s="37"/>
    </row>
    <row r="10" customFormat="false" ht="15" hidden="false" customHeight="false" outlineLevel="0" collapsed="false">
      <c r="A10" s="58" t="n">
        <v>2</v>
      </c>
      <c r="B10" s="60" t="e">
        <f aca="false">лист1!#REF!</f>
        <v>#VALUE!</v>
      </c>
      <c r="C10" s="37" t="n">
        <v>2</v>
      </c>
      <c r="D10" s="37"/>
      <c r="E10" s="37" t="n">
        <v>2</v>
      </c>
      <c r="F10" s="37"/>
      <c r="G10" s="37" t="n">
        <v>2</v>
      </c>
      <c r="H10" s="37"/>
      <c r="I10" s="37" t="n">
        <v>2</v>
      </c>
      <c r="J10" s="37"/>
      <c r="K10" s="37" t="n">
        <v>2</v>
      </c>
      <c r="L10" s="37"/>
      <c r="M10" s="37" t="n">
        <v>2</v>
      </c>
      <c r="N10" s="37"/>
      <c r="O10" s="37" t="n">
        <v>2</v>
      </c>
      <c r="P10" s="37"/>
    </row>
    <row r="11" customFormat="false" ht="15" hidden="false" customHeight="false" outlineLevel="0" collapsed="false">
      <c r="A11" s="58" t="n">
        <v>1</v>
      </c>
      <c r="B11" s="60" t="str">
        <f aca="false">Лист1!C8</f>
        <v>Абрамов Иван Петрович</v>
      </c>
      <c r="C11" s="37" t="n">
        <v>1</v>
      </c>
      <c r="D11" s="37"/>
      <c r="E11" s="37" t="n">
        <v>1</v>
      </c>
      <c r="F11" s="37"/>
      <c r="G11" s="37" t="n">
        <v>1</v>
      </c>
      <c r="H11" s="37"/>
      <c r="I11" s="37" t="n">
        <v>1</v>
      </c>
      <c r="J11" s="37"/>
      <c r="K11" s="37" t="n">
        <v>1</v>
      </c>
      <c r="L11" s="37"/>
      <c r="M11" s="37" t="n">
        <v>1</v>
      </c>
      <c r="N11" s="37"/>
      <c r="O11" s="37" t="n">
        <v>1</v>
      </c>
      <c r="P11" s="37"/>
    </row>
  </sheetData>
  <autoFilter ref="A7:P11">
    <sortState ref="A8:P11">
      <sortCondition ref="A8:A11" customList=""/>
    </sortState>
  </autoFilter>
  <mergeCells count="11">
    <mergeCell ref="G4:J4"/>
    <mergeCell ref="C6:N6"/>
    <mergeCell ref="A7:A8"/>
    <mergeCell ref="B7:B8"/>
    <mergeCell ref="C7:D7"/>
    <mergeCell ref="E7:F7"/>
    <mergeCell ref="G7:H7"/>
    <mergeCell ref="I7:J7"/>
    <mergeCell ref="K7:L7"/>
    <mergeCell ref="M7:N7"/>
    <mergeCell ref="O7:P7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I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31.86"/>
  </cols>
  <sheetData>
    <row r="2" customFormat="false" ht="15" hidden="false" customHeight="false" outlineLevel="0" collapsed="false">
      <c r="A2" s="1" t="s">
        <v>18</v>
      </c>
    </row>
    <row r="3" customFormat="false" ht="15" hidden="false" customHeight="false" outlineLevel="0" collapsed="false">
      <c r="A3" s="1" t="s">
        <v>19</v>
      </c>
    </row>
    <row r="4" customFormat="false" ht="15" hidden="false" customHeight="false" outlineLevel="0" collapsed="false">
      <c r="A4" s="1" t="s">
        <v>20</v>
      </c>
    </row>
    <row r="5" customFormat="false" ht="15" hidden="false" customHeight="false" outlineLevel="0" collapsed="false">
      <c r="A5" s="1" t="s">
        <v>21</v>
      </c>
      <c r="I5" s="61" t="s">
        <v>22</v>
      </c>
    </row>
    <row r="6" customFormat="false" ht="15" hidden="false" customHeight="false" outlineLevel="0" collapsed="false">
      <c r="A6" s="1" t="s">
        <v>23</v>
      </c>
      <c r="I6" s="61" t="s">
        <v>24</v>
      </c>
    </row>
    <row r="7" customFormat="false" ht="15" hidden="false" customHeight="false" outlineLevel="0" collapsed="false">
      <c r="I7" s="61" t="s">
        <v>20</v>
      </c>
    </row>
    <row r="8" customFormat="false" ht="15" hidden="false" customHeight="false" outlineLevel="0" collapsed="false">
      <c r="I8" s="61" t="s">
        <v>21</v>
      </c>
    </row>
    <row r="9" customFormat="false" ht="15" hidden="false" customHeight="false" outlineLevel="0" collapsed="false">
      <c r="I9" s="61" t="s">
        <v>23</v>
      </c>
    </row>
  </sheetData>
  <autoFilter ref="A1:A6">
    <sortState ref="A2:A6">
      <sortCondition ref="A2:A6" customList=""/>
    </sortState>
  </autoFilter>
  <dataValidations count="1">
    <dataValidation allowBlank="true" errorStyle="stop" operator="between" showDropDown="false" showErrorMessage="true" showInputMessage="true" sqref="I5:I9" type="list">
      <formula1>$A$2:$A$6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3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17" activeCellId="0" sqref="G17"/>
    </sheetView>
  </sheetViews>
  <sheetFormatPr defaultColWidth="8.6796875" defaultRowHeight="15" zeroHeight="false" outlineLevelRow="0" outlineLevelCol="0"/>
  <cols>
    <col collapsed="false" customWidth="true" hidden="false" outlineLevel="0" max="3" min="3" style="15" width="16"/>
    <col collapsed="false" customWidth="true" hidden="false" outlineLevel="0" max="4" min="4" style="0" width="15"/>
    <col collapsed="false" customWidth="true" hidden="false" outlineLevel="0" max="5" min="5" style="0" width="13"/>
    <col collapsed="false" customWidth="true" hidden="false" outlineLevel="0" max="9" min="9" style="0" width="7.86"/>
    <col collapsed="false" customWidth="true" hidden="false" outlineLevel="0" max="10" min="10" style="0" width="17.15"/>
  </cols>
  <sheetData>
    <row r="1" customFormat="false" ht="15.75" hidden="false" customHeight="false" outlineLevel="0" collapsed="false">
      <c r="J1" s="0" t="s">
        <v>25</v>
      </c>
      <c r="K1" s="62" t="n">
        <v>0.916666666666667</v>
      </c>
      <c r="L1" s="63" t="n">
        <v>1.25</v>
      </c>
    </row>
    <row r="2" customFormat="false" ht="15" hidden="false" customHeight="false" outlineLevel="0" collapsed="false">
      <c r="A2" s="7" t="n">
        <v>0.333333333333333</v>
      </c>
      <c r="C2" s="15" t="s">
        <v>26</v>
      </c>
      <c r="D2" s="0" t="s">
        <v>27</v>
      </c>
      <c r="E2" s="0" t="s">
        <v>28</v>
      </c>
    </row>
    <row r="3" customFormat="false" ht="15" hidden="false" customHeight="false" outlineLevel="0" collapsed="false">
      <c r="A3" s="7" t="n">
        <v>0.375</v>
      </c>
      <c r="B3" s="0" t="n">
        <v>1</v>
      </c>
      <c r="C3" s="64" t="n">
        <v>44927.3333333333</v>
      </c>
      <c r="D3" s="8" t="n">
        <f aca="false">C3+Лист1!F8</f>
        <v>44928.2916666667</v>
      </c>
      <c r="E3" s="7" t="n">
        <f aca="false">MAX(,MIN(1,MOD($D3-L$1,1)+(MOD($D3-L$1,1)&lt;MOD($C3-L$1,1)))-MAX(MOD(K$1-L$1,1),MOD($C3-L$1,1)))+(TRUNC($D3-$C3))*(L$1-K$1+(L$1&lt;K$1))</f>
        <v>0.333333333333333</v>
      </c>
    </row>
    <row r="4" customFormat="false" ht="15" hidden="false" customHeight="false" outlineLevel="0" collapsed="false">
      <c r="A4" s="7" t="n">
        <v>0.416666666666667</v>
      </c>
      <c r="B4" s="0" t="n">
        <v>2</v>
      </c>
      <c r="C4" s="64" t="n">
        <v>44928.3333333333</v>
      </c>
      <c r="D4" s="8" t="n">
        <f aca="false">C4+Лист1!G8</f>
        <v>44929.2916666667</v>
      </c>
      <c r="E4" s="7" t="n">
        <f aca="false">MAX(,MIN(1,MOD($D4-L$1,1)+(MOD($D4-L$1,1)&lt;MOD($C4-L$1,1)))-MAX(MOD(K$1-L$1,1),MOD($C4-L$1,1)))+(TRUNC($D4-$C4))*(L$1-K$1+(L$1&lt;K$1))</f>
        <v>0.333333333333333</v>
      </c>
    </row>
    <row r="5" customFormat="false" ht="15" hidden="false" customHeight="false" outlineLevel="0" collapsed="false">
      <c r="A5" s="7" t="n">
        <v>0.458333333333333</v>
      </c>
      <c r="B5" s="0" t="n">
        <v>3</v>
      </c>
      <c r="C5" s="64" t="n">
        <v>44929.3333333333</v>
      </c>
      <c r="D5" s="65" t="n">
        <f aca="false">C5+Лист1!H8</f>
        <v>44929.9583333333</v>
      </c>
      <c r="E5" s="7" t="n">
        <f aca="false">MAX(,MIN(1,MOD($D5-L$1,1)+(MOD($D5-L$1,1)&lt;MOD($C5-L$1,1)))-MAX(MOD(K$1-L$1,1),MOD($C5-L$1,1)))+(TRUNC($D5-$C5))*(L$1-K$1+(L$1&lt;K$1))</f>
        <v>0.041666666669092</v>
      </c>
    </row>
    <row r="6" customFormat="false" ht="15" hidden="false" customHeight="false" outlineLevel="0" collapsed="false">
      <c r="A6" s="7" t="n">
        <v>0.5</v>
      </c>
      <c r="B6" s="0" t="n">
        <v>4</v>
      </c>
      <c r="C6" s="64" t="n">
        <v>44930.3333333333</v>
      </c>
      <c r="D6" s="8" t="n">
        <f aca="false">C6+Лист1!I8</f>
        <v>44930.3333333333</v>
      </c>
      <c r="E6" s="7" t="n">
        <f aca="false">MAX(,MIN(1,MOD($D6-L$1,1)+(MOD($D6-L$1,1)&lt;MOD($C6-L$1,1)))-MAX(MOD(K$1-L$1,1),MOD($C6-L$1,1)))+(TRUNC($D6-$C6))*(L$1-K$1+(L$1&lt;K$1))</f>
        <v>0</v>
      </c>
    </row>
    <row r="7" customFormat="false" ht="15" hidden="false" customHeight="false" outlineLevel="0" collapsed="false">
      <c r="A7" s="7" t="n">
        <v>0.541666666666667</v>
      </c>
      <c r="B7" s="0" t="n">
        <v>5</v>
      </c>
      <c r="C7" s="64" t="n">
        <v>44931.3333333333</v>
      </c>
      <c r="D7" s="8" t="n">
        <f aca="false">C7+Лист1!J8</f>
        <v>44931.3333333333</v>
      </c>
      <c r="E7" s="7" t="n">
        <f aca="false">MAX(,MIN(1,MOD($D7-L$1,1)+(MOD($D7-L$1,1)&lt;MOD($C7-L$1,1)))-MAX(MOD(K$1-L$1,1),MOD($C7-L$1,1)))+(TRUNC($D7-$C7))*(L$1-K$1+(L$1&lt;K$1))</f>
        <v>0</v>
      </c>
    </row>
    <row r="8" customFormat="false" ht="15" hidden="false" customHeight="false" outlineLevel="0" collapsed="false">
      <c r="A8" s="7" t="n">
        <v>0.583333333333333</v>
      </c>
      <c r="B8" s="0" t="n">
        <v>6</v>
      </c>
      <c r="C8" s="64" t="n">
        <v>44932.3333333333</v>
      </c>
      <c r="D8" s="8" t="n">
        <f aca="false">C8+Лист1!K8</f>
        <v>44932.3333333333</v>
      </c>
      <c r="E8" s="7" t="n">
        <f aca="false">MAX(,MIN(1,MOD($D8-L$1,1)+(MOD($D8-L$1,1)&lt;MOD($C8-L$1,1)))-MAX(MOD(K$1-L$1,1),MOD($C8-L$1,1)))+(TRUNC($D8-$C8))*(L$1-K$1+(L$1&lt;K$1))</f>
        <v>0</v>
      </c>
    </row>
    <row r="9" customFormat="false" ht="15" hidden="false" customHeight="false" outlineLevel="0" collapsed="false">
      <c r="A9" s="7" t="n">
        <v>0.625</v>
      </c>
      <c r="B9" s="0" t="n">
        <v>7</v>
      </c>
      <c r="C9" s="64" t="n">
        <v>44933.3333333333</v>
      </c>
      <c r="D9" s="8" t="n">
        <f aca="false">C9+Лист1!L8</f>
        <v>44933.3333333333</v>
      </c>
      <c r="E9" s="7" t="n">
        <f aca="false">MAX(,MIN(1,MOD($D9-L$1,1)+(MOD($D9-L$1,1)&lt;MOD($C9-L$1,1)))-MAX(MOD(K$1-L$1,1),MOD($C9-L$1,1)))+(TRUNC($D9-$C9))*(L$1-K$1+(L$1&lt;K$1))</f>
        <v>0</v>
      </c>
    </row>
    <row r="10" customFormat="false" ht="15" hidden="false" customHeight="false" outlineLevel="0" collapsed="false">
      <c r="A10" s="7" t="n">
        <v>0.666666666666667</v>
      </c>
      <c r="B10" s="0" t="n">
        <v>8</v>
      </c>
      <c r="C10" s="64" t="n">
        <v>44934.3333333333</v>
      </c>
      <c r="D10" s="65" t="n">
        <f aca="false">C10+Лист1!M8</f>
        <v>44934.3333333333</v>
      </c>
      <c r="E10" s="7" t="n">
        <f aca="false">MAX(,MIN(1,MOD($D10-L$1,1)+(MOD($D10-L$1,1)&lt;MOD($C10-L$1,1)))-MAX(MOD(K$1-L$1,1),MOD($C10-L$1,1)))+(TRUNC($D10-$C10))*(L$1-K$1+(L$1&lt;K$1))</f>
        <v>0</v>
      </c>
    </row>
    <row r="11" customFormat="false" ht="15" hidden="false" customHeight="false" outlineLevel="0" collapsed="false">
      <c r="A11" s="7" t="n">
        <v>0.708333333333333</v>
      </c>
      <c r="B11" s="0" t="n">
        <v>9</v>
      </c>
      <c r="C11" s="64" t="n">
        <v>44935.3333333333</v>
      </c>
      <c r="D11" s="8" t="n">
        <f aca="false">C11+Лист1!N8</f>
        <v>44935.3333333333</v>
      </c>
      <c r="E11" s="7" t="n">
        <f aca="false">MAX(,MIN(1,MOD($D11-L$1,1)+(MOD($D11-L$1,1)&lt;MOD($C11-L$1,1)))-MAX(MOD(K$1-L$1,1),MOD($C11-L$1,1)))+(TRUNC($D11-$C11))*(L$1-K$1+(L$1&lt;K$1))</f>
        <v>0</v>
      </c>
    </row>
    <row r="12" customFormat="false" ht="15" hidden="false" customHeight="false" outlineLevel="0" collapsed="false">
      <c r="A12" s="7" t="n">
        <v>0.75</v>
      </c>
      <c r="B12" s="0" t="n">
        <v>10</v>
      </c>
      <c r="C12" s="64" t="n">
        <v>44936.3333333333</v>
      </c>
      <c r="D12" s="66" t="n">
        <f aca="false">C12+Лист1!O8</f>
        <v>44936.3333333333</v>
      </c>
      <c r="E12" s="7" t="n">
        <f aca="false">MAX(,MIN(1,MOD($D12-L$1,1)+(MOD($D12-L$1,1)&lt;MOD($C12-L$1,1)))-MAX(MOD(K$1-L$1,1),MOD($C12-L$1,1)))+(TRUNC($D12-$C12))*(L$1-K$1+(L$1&lt;K$1))</f>
        <v>0</v>
      </c>
    </row>
    <row r="13" customFormat="false" ht="15" hidden="false" customHeight="false" outlineLevel="0" collapsed="false">
      <c r="A13" s="7" t="n">
        <v>0.791666666666667</v>
      </c>
      <c r="B13" s="0" t="n">
        <v>11</v>
      </c>
      <c r="C13" s="64" t="n">
        <v>44937.3333333333</v>
      </c>
      <c r="D13" s="8" t="n">
        <f aca="false">C13+Лист1!P8</f>
        <v>44937.3333333333</v>
      </c>
      <c r="E13" s="7" t="n">
        <f aca="false">MAX(,MIN(1,MOD($D13-L$1,1)+(MOD($D13-L$1,1)&lt;MOD($C13-L$1,1)))-MAX(MOD(K$1-L$1,1),MOD($C13-L$1,1)))+(TRUNC($D13-$C13))*(L$1-K$1+(L$1&lt;K$1))</f>
        <v>0</v>
      </c>
    </row>
    <row r="14" customFormat="false" ht="15" hidden="false" customHeight="false" outlineLevel="0" collapsed="false">
      <c r="A14" s="7" t="n">
        <v>0.833333333333333</v>
      </c>
      <c r="B14" s="0" t="n">
        <v>12</v>
      </c>
      <c r="C14" s="64" t="n">
        <v>44938.3333333333</v>
      </c>
      <c r="D14" s="8" t="n">
        <f aca="false">C14+Лист1!Q8</f>
        <v>44938.3333333333</v>
      </c>
      <c r="E14" s="7" t="n">
        <f aca="false">MAX(,MIN(1,MOD($D14-L$1,1)+(MOD($D14-L$1,1)&lt;MOD($C14-L$1,1)))-MAX(MOD(K$1-L$1,1),MOD($C14-L$1,1)))+(TRUNC($D14-$C14))*(L$1-K$1+(L$1&lt;K$1))</f>
        <v>0</v>
      </c>
    </row>
    <row r="15" customFormat="false" ht="15" hidden="false" customHeight="false" outlineLevel="0" collapsed="false">
      <c r="A15" s="7" t="n">
        <v>0.875</v>
      </c>
      <c r="B15" s="0" t="n">
        <v>13</v>
      </c>
      <c r="C15" s="64" t="n">
        <v>44939.3333333333</v>
      </c>
      <c r="D15" s="65" t="n">
        <f aca="false">C15+Лист1!R8</f>
        <v>44939.3333333333</v>
      </c>
      <c r="E15" s="7" t="n">
        <f aca="false">MAX(,MIN(1,MOD($D15-L$1,1)+(MOD($D15-L$1,1)&lt;MOD($C15-L$1,1)))-MAX(MOD(K$1-L$1,1),MOD($C15-L$1,1)))+(TRUNC($D15-$C15))*(L$1-K$1+(L$1&lt;K$1))</f>
        <v>0</v>
      </c>
    </row>
    <row r="16" customFormat="false" ht="15" hidden="false" customHeight="false" outlineLevel="0" collapsed="false">
      <c r="A16" s="7" t="n">
        <v>0.916666666666667</v>
      </c>
      <c r="B16" s="0" t="n">
        <v>14</v>
      </c>
      <c r="C16" s="64" t="n">
        <v>44940.3333333333</v>
      </c>
      <c r="D16" s="8" t="n">
        <f aca="false">C16+Лист1!S8</f>
        <v>44940.3333333333</v>
      </c>
      <c r="E16" s="7" t="n">
        <f aca="false">MAX(,MIN(1,MOD($D16-L$1,1)+(MOD($D16-L$1,1)&lt;MOD($C16-L$1,1)))-MAX(MOD(K$1-L$1,1),MOD($C16-L$1,1)))+(TRUNC($D16-$C16))*(L$1-K$1+(L$1&lt;K$1))</f>
        <v>0</v>
      </c>
    </row>
    <row r="17" customFormat="false" ht="15" hidden="false" customHeight="false" outlineLevel="0" collapsed="false">
      <c r="A17" s="7" t="n">
        <v>0.958333333333333</v>
      </c>
      <c r="B17" s="0" t="n">
        <v>15</v>
      </c>
      <c r="C17" s="64" t="n">
        <v>44941.3333333333</v>
      </c>
      <c r="D17" s="8" t="n">
        <f aca="false">C17+Лист1!T8</f>
        <v>44941.3333333333</v>
      </c>
      <c r="E17" s="7" t="n">
        <f aca="false">MAX(,MIN(1,MOD($D17-L$1,1)+(MOD($D17-L$1,1)&lt;MOD($C17-L$1,1)))-MAX(MOD(K$1-L$1,1),MOD($C17-L$1,1)))+(TRUNC($D17-$C17))*(L$1-K$1+(L$1&lt;K$1))</f>
        <v>0</v>
      </c>
    </row>
    <row r="18" customFormat="false" ht="15" hidden="false" customHeight="false" outlineLevel="0" collapsed="false">
      <c r="B18" s="0" t="n">
        <v>16</v>
      </c>
      <c r="C18" s="64" t="n">
        <v>44942.3333333333</v>
      </c>
      <c r="D18" s="8" t="n">
        <f aca="false">C18+Лист1!U8</f>
        <v>44942.3333333333</v>
      </c>
      <c r="E18" s="7" t="n">
        <f aca="false">MAX(,MIN(1,MOD($D18-L$1,1)+(MOD($D18-L$1,1)&lt;MOD($C18-L$1,1)))-MAX(MOD(K$1-L$1,1),MOD($C18-L$1,1)))+(TRUNC($D18-$C18))*(L$1-K$1+(L$1&lt;K$1))</f>
        <v>0</v>
      </c>
    </row>
    <row r="19" customFormat="false" ht="15" hidden="false" customHeight="false" outlineLevel="0" collapsed="false">
      <c r="B19" s="0" t="n">
        <v>17</v>
      </c>
      <c r="C19" s="64" t="n">
        <v>44943.3333333333</v>
      </c>
      <c r="D19" s="8" t="n">
        <f aca="false">C19+Лист1!V8</f>
        <v>44943.3333333333</v>
      </c>
      <c r="E19" s="7" t="n">
        <f aca="false">MAX(,MIN(1,MOD($D19-L$1,1)+(MOD($D19-L$1,1)&lt;MOD($C19-L$1,1)))-MAX(MOD(K$1-L$1,1),MOD($C19-L$1,1)))+(TRUNC($D19-$C19))*(L$1-K$1+(L$1&lt;K$1))</f>
        <v>0</v>
      </c>
    </row>
    <row r="20" customFormat="false" ht="15" hidden="false" customHeight="false" outlineLevel="0" collapsed="false">
      <c r="B20" s="0" t="n">
        <v>18</v>
      </c>
      <c r="C20" s="64" t="n">
        <v>44944.3333333333</v>
      </c>
      <c r="D20" s="65" t="n">
        <f aca="false">C20+Лист1!W8</f>
        <v>44944.3333333333</v>
      </c>
      <c r="E20" s="7" t="n">
        <f aca="false">MAX(,MIN(1,MOD($D20-L$1,1)+(MOD($D20-L$1,1)&lt;MOD($C20-L$1,1)))-MAX(MOD(K$1-L$1,1),MOD($C20-L$1,1)))+(TRUNC($D20-$C20))*(L$1-K$1+(L$1&lt;K$1))</f>
        <v>0</v>
      </c>
    </row>
    <row r="21" customFormat="false" ht="15" hidden="false" customHeight="false" outlineLevel="0" collapsed="false">
      <c r="B21" s="0" t="n">
        <v>19</v>
      </c>
      <c r="C21" s="64" t="n">
        <v>44945.3333333333</v>
      </c>
      <c r="D21" s="8" t="n">
        <f aca="false">C21+Лист1!X8</f>
        <v>44945.3333333333</v>
      </c>
      <c r="E21" s="7" t="n">
        <f aca="false">MAX(,MIN(1,MOD($D21-L$1,1)+(MOD($D21-L$1,1)&lt;MOD($C21-L$1,1)))-MAX(MOD(K$1-L$1,1),MOD($C21-L$1,1)))+(TRUNC($D21-$C21))*(L$1-K$1+(L$1&lt;K$1))</f>
        <v>0</v>
      </c>
    </row>
    <row r="22" customFormat="false" ht="15" hidden="false" customHeight="false" outlineLevel="0" collapsed="false">
      <c r="B22" s="0" t="n">
        <v>20</v>
      </c>
      <c r="C22" s="64" t="n">
        <v>44946.3333333333</v>
      </c>
      <c r="D22" s="66" t="n">
        <f aca="false">C22+Лист1!Y8</f>
        <v>44946.3333333333</v>
      </c>
      <c r="E22" s="7" t="n">
        <f aca="false">MAX(,MIN(1,MOD($D22-L$1,1)+(MOD($D22-L$1,1)&lt;MOD($C22-L$1,1)))-MAX(MOD(K$1-L$1,1),MOD($C22-L$1,1)))+(TRUNC($D22-$C22))*(L$1-K$1+(L$1&lt;K$1))</f>
        <v>0</v>
      </c>
    </row>
    <row r="23" customFormat="false" ht="15" hidden="false" customHeight="false" outlineLevel="0" collapsed="false">
      <c r="B23" s="0" t="n">
        <v>21</v>
      </c>
      <c r="C23" s="64" t="n">
        <v>44947.3333333333</v>
      </c>
      <c r="D23" s="8" t="n">
        <f aca="false">C23+Лист1!Z8</f>
        <v>44947.3333333333</v>
      </c>
      <c r="E23" s="7" t="n">
        <f aca="false">MAX(,MIN(1,MOD($D23-L$1,1)+(MOD($D23-L$1,1)&lt;MOD($C23-L$1,1)))-MAX(MOD(K$1-L$1,1),MOD($C23-L$1,1)))+(TRUNC($D23-$C23))*(L$1-K$1+(L$1&lt;K$1))</f>
        <v>0</v>
      </c>
    </row>
    <row r="24" customFormat="false" ht="15" hidden="false" customHeight="false" outlineLevel="0" collapsed="false">
      <c r="B24" s="0" t="n">
        <v>22</v>
      </c>
      <c r="C24" s="64" t="n">
        <v>44948.3333333333</v>
      </c>
      <c r="D24" s="8" t="n">
        <f aca="false">C24+Лист1!AA8</f>
        <v>44948.3333333333</v>
      </c>
      <c r="E24" s="7" t="n">
        <f aca="false">MAX(,MIN(1,MOD($D24-L$1,1)+(MOD($D24-L$1,1)&lt;MOD($C24-L$1,1)))-MAX(MOD(K$1-L$1,1),MOD($C24-L$1,1)))+(TRUNC($D24-$C24))*(L$1-K$1+(L$1&lt;K$1))</f>
        <v>0</v>
      </c>
    </row>
    <row r="25" customFormat="false" ht="15" hidden="false" customHeight="false" outlineLevel="0" collapsed="false">
      <c r="B25" s="0" t="n">
        <v>23</v>
      </c>
      <c r="C25" s="64" t="n">
        <v>44949.3333333333</v>
      </c>
      <c r="D25" s="65" t="n">
        <f aca="false">C25+Лист1!AB8</f>
        <v>44949.3333333333</v>
      </c>
      <c r="E25" s="7" t="n">
        <f aca="false">MAX(,MIN(1,MOD($D25-L$1,1)+(MOD($D25-L$1,1)&lt;MOD($C25-L$1,1)))-MAX(MOD(K$1-L$1,1),MOD($C25-L$1,1)))+(TRUNC($D25-$C25))*(L$1-K$1+(L$1&lt;K$1))</f>
        <v>0</v>
      </c>
    </row>
    <row r="26" customFormat="false" ht="15" hidden="false" customHeight="false" outlineLevel="0" collapsed="false">
      <c r="B26" s="0" t="n">
        <v>24</v>
      </c>
      <c r="C26" s="64" t="n">
        <v>44950.3333333333</v>
      </c>
      <c r="D26" s="8" t="n">
        <f aca="false">C26+Лист1!AC8</f>
        <v>44950.3333333333</v>
      </c>
      <c r="E26" s="7" t="n">
        <f aca="false">MAX(,MIN(1,MOD($D26-L$1,1)+(MOD($D26-L$1,1)&lt;MOD($C26-L$1,1)))-MAX(MOD(K$1-L$1,1),MOD($C26-L$1,1)))+(TRUNC($D26-$C26))*(L$1-K$1+(L$1&lt;K$1))</f>
        <v>0</v>
      </c>
    </row>
    <row r="27" customFormat="false" ht="15" hidden="false" customHeight="false" outlineLevel="0" collapsed="false">
      <c r="B27" s="0" t="n">
        <v>25</v>
      </c>
      <c r="C27" s="64" t="n">
        <v>44951.3333333333</v>
      </c>
      <c r="D27" s="8" t="n">
        <f aca="false">C27+Лист1!AD8</f>
        <v>44951.3333333333</v>
      </c>
      <c r="E27" s="7" t="n">
        <f aca="false">MAX(,MIN(1,MOD($D27-L$1,1)+(MOD($D27-L$1,1)&lt;MOD($C27-L$1,1)))-MAX(MOD(K$1-L$1,1),MOD($C27-L$1,1)))+(TRUNC($D27-$C27))*(L$1-K$1+(L$1&lt;K$1))</f>
        <v>0</v>
      </c>
    </row>
    <row r="28" customFormat="false" ht="15" hidden="false" customHeight="false" outlineLevel="0" collapsed="false">
      <c r="B28" s="0" t="n">
        <v>26</v>
      </c>
      <c r="C28" s="64" t="n">
        <v>44952.3333333333</v>
      </c>
      <c r="D28" s="8" t="n">
        <f aca="false">C28+Лист1!AE8</f>
        <v>44952.3333333333</v>
      </c>
      <c r="E28" s="7" t="n">
        <f aca="false">MAX(,MIN(1,MOD($D28-L$1,1)+(MOD($D28-L$1,1)&lt;MOD($C28-L$1,1)))-MAX(MOD(K$1-L$1,1),MOD($C28-L$1,1)))+(TRUNC($D28-$C28))*(L$1-K$1+(L$1&lt;K$1))</f>
        <v>0</v>
      </c>
    </row>
    <row r="29" customFormat="false" ht="15" hidden="false" customHeight="false" outlineLevel="0" collapsed="false">
      <c r="B29" s="0" t="n">
        <v>27</v>
      </c>
      <c r="C29" s="64" t="n">
        <v>44953.3333333333</v>
      </c>
      <c r="D29" s="8" t="n">
        <f aca="false">C29+Лист1!AF8</f>
        <v>44953.3333333333</v>
      </c>
      <c r="E29" s="7" t="n">
        <f aca="false">MAX(,MIN(1,MOD($D29-L$1,1)+(MOD($D29-L$1,1)&lt;MOD($C29-L$1,1)))-MAX(MOD(K$1-L$1,1),MOD($C29-L$1,1)))+(TRUNC($D29-$C29))*(L$1-K$1+(L$1&lt;K$1))</f>
        <v>0</v>
      </c>
    </row>
    <row r="30" customFormat="false" ht="15" hidden="false" customHeight="false" outlineLevel="0" collapsed="false">
      <c r="B30" s="0" t="n">
        <v>28</v>
      </c>
      <c r="C30" s="64" t="n">
        <v>44954.3333333333</v>
      </c>
      <c r="D30" s="65" t="n">
        <f aca="false">C30+Лист1!AG8</f>
        <v>44954.3333333333</v>
      </c>
      <c r="E30" s="7" t="n">
        <f aca="false">MAX(,MIN(1,MOD($D30-L$1,1)+(MOD($D30-L$1,1)&lt;MOD($C30-L$1,1)))-MAX(MOD(K$1-L$1,1),MOD($C30-L$1,1)))+(TRUNC($D30-$C30))*(L$1-K$1+(L$1&lt;K$1))</f>
        <v>0</v>
      </c>
    </row>
    <row r="31" customFormat="false" ht="15" hidden="false" customHeight="false" outlineLevel="0" collapsed="false">
      <c r="B31" s="0" t="n">
        <v>29</v>
      </c>
      <c r="C31" s="64" t="n">
        <v>44955.3333333333</v>
      </c>
      <c r="D31" s="8" t="n">
        <f aca="false">C31+Лист1!AH8</f>
        <v>44955.3333333333</v>
      </c>
      <c r="E31" s="7" t="n">
        <f aca="false">MAX(,MIN(1,MOD($D31-L$1,1)+(MOD($D31-L$1,1)&lt;MOD($C31-L$1,1)))-MAX(MOD(K$1-L$1,1),MOD($C31-L$1,1)))+(TRUNC($D31-$C31))*(L$1-K$1+(L$1&lt;K$1))</f>
        <v>0</v>
      </c>
    </row>
    <row r="32" customFormat="false" ht="15" hidden="false" customHeight="false" outlineLevel="0" collapsed="false">
      <c r="B32" s="0" t="n">
        <v>30</v>
      </c>
      <c r="C32" s="64" t="n">
        <v>44956.3333333333</v>
      </c>
      <c r="D32" s="66" t="n">
        <f aca="false">C32+Лист1!AI8</f>
        <v>44956.3333333333</v>
      </c>
      <c r="E32" s="7" t="n">
        <f aca="false">MAX(,MIN(1,MOD($D32-L$1,1)+(MOD($D32-L$1,1)&lt;MOD($C32-L$1,1)))-MAX(MOD(K$1-L$1,1),MOD($C32-L$1,1)))+(TRUNC($D32-$C32))*(L$1-K$1+(L$1&lt;K$1))</f>
        <v>0</v>
      </c>
    </row>
    <row r="33" customFormat="false" ht="15" hidden="false" customHeight="false" outlineLevel="0" collapsed="false">
      <c r="B33" s="0" t="n">
        <v>31</v>
      </c>
      <c r="C33" s="64" t="n">
        <v>44957.3333333333</v>
      </c>
      <c r="D33" s="8" t="n">
        <f aca="false">C33+Лист1!AJ8</f>
        <v>44957.3333333333</v>
      </c>
      <c r="E33" s="7" t="n">
        <f aca="false">MAX(,MIN(1,MOD($D33-L$1,1)+(MOD($D33-L$1,1)&lt;MOD($C33-L$1,1)))-MAX(MOD(K$1-L$1,1),MOD($C33-L$1,1)))+(TRUNC($D33-$C33))*(L$1-K$1+(L$1&lt;K$1))</f>
        <v>0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136</TotalTime>
  <Application>LibreOffice/7.4.2.3$Windows_x86 LibreOffice_project/382eef1f22670f7f4118c8c2dd222ec7ad009daf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FedorK</dc:creator>
  <dc:description/>
  <dc:language>ru-RU</dc:language>
  <cp:lastModifiedBy>И Н Белов</cp:lastModifiedBy>
  <dcterms:modified xsi:type="dcterms:W3CDTF">2023-02-13T12:50:13Z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