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E\Downloads\"/>
    </mc:Choice>
  </mc:AlternateContent>
  <xr:revisionPtr revIDLastSave="0" documentId="13_ncr:1_{DE405B5F-3A72-4399-9C47-3ADAC2F6D306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Задание" sheetId="12" r:id="rId1"/>
    <sheet name="Цены" sheetId="10" r:id="rId2"/>
    <sheet name="Ривароксабан" sheetId="8" r:id="rId3"/>
    <sheet name="Парацетамол" sheetId="9" r:id="rId4"/>
    <sheet name="Результат" sheetId="11" r:id="rId5"/>
  </sheets>
  <definedNames>
    <definedName name="_xlnm._FilterDatabase" localSheetId="3" hidden="1">Парацетамол!$A$1:$E$109</definedName>
    <definedName name="_xlnm._FilterDatabase" localSheetId="2" hidden="1">Ривароксабан!$A$1:$E$121</definedName>
  </definedNames>
  <calcPr calcId="191029"/>
</workbook>
</file>

<file path=xl/calcChain.xml><?xml version="1.0" encoding="utf-8"?>
<calcChain xmlns="http://schemas.openxmlformats.org/spreadsheetml/2006/main">
  <c r="D9" i="8" l="1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3" i="8"/>
  <c r="D4" i="8"/>
  <c r="D5" i="8"/>
  <c r="D6" i="8"/>
  <c r="D7" i="8"/>
  <c r="D8" i="8"/>
  <c r="D2" i="8"/>
  <c r="F13" i="10"/>
  <c r="G13" i="10" s="1"/>
  <c r="H13" i="10" s="1"/>
  <c r="F12" i="10"/>
  <c r="G12" i="10" s="1"/>
  <c r="H12" i="10" s="1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8" i="8"/>
  <c r="C9" i="8"/>
  <c r="C10" i="8"/>
  <c r="C11" i="8"/>
  <c r="C12" i="8"/>
  <c r="C13" i="8"/>
  <c r="C2" i="8"/>
  <c r="C3" i="8"/>
  <c r="C4" i="8"/>
  <c r="C5" i="8"/>
  <c r="C6" i="8"/>
  <c r="C7" i="8"/>
  <c r="G4" i="10"/>
  <c r="H4" i="10"/>
  <c r="G5" i="10"/>
  <c r="H5" i="10"/>
  <c r="G6" i="10"/>
  <c r="H6" i="10"/>
  <c r="G7" i="10"/>
  <c r="H7" i="10"/>
  <c r="G8" i="10"/>
  <c r="H8" i="10"/>
  <c r="G9" i="10"/>
  <c r="H9" i="10"/>
  <c r="G10" i="10"/>
  <c r="H10" i="10"/>
  <c r="G11" i="10"/>
  <c r="H11" i="10"/>
  <c r="H3" i="10"/>
  <c r="G3" i="10"/>
  <c r="F4" i="10"/>
  <c r="F5" i="10"/>
  <c r="F6" i="10"/>
  <c r="F7" i="10"/>
  <c r="F8" i="10"/>
  <c r="F9" i="10"/>
  <c r="F10" i="10"/>
  <c r="F11" i="10"/>
  <c r="F3" i="10"/>
  <c r="E8" i="10" l="1"/>
  <c r="E3" i="10"/>
  <c r="D3" i="10"/>
  <c r="D4" i="10"/>
  <c r="D5" i="10"/>
  <c r="D6" i="10"/>
  <c r="D7" i="10"/>
  <c r="D8" i="10"/>
  <c r="D9" i="10"/>
  <c r="D10" i="10"/>
  <c r="D11" i="10"/>
  <c r="E11" i="10"/>
  <c r="E10" i="10"/>
  <c r="E9" i="10"/>
  <c r="E7" i="10"/>
  <c r="E6" i="10"/>
  <c r="E5" i="10"/>
  <c r="E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XE</author>
  </authors>
  <commentList>
    <comment ref="F3" authorId="0" shapeId="0" xr:uid="{9C86A9E3-53F9-458D-A25A-3E1E4471B2F1}">
      <text>
        <r>
          <rPr>
            <b/>
            <sz val="9"/>
            <color indexed="81"/>
            <rFont val="Tahoma"/>
            <family val="2"/>
            <charset val="204"/>
          </rPr>
          <t>XE:</t>
        </r>
        <r>
          <rPr>
            <sz val="9"/>
            <color indexed="81"/>
            <rFont val="Tahoma"/>
            <family val="2"/>
            <charset val="204"/>
          </rPr>
          <t xml:space="preserve">
=ПСТР(B3;НАЙТИ(",";B3)+1;256)</t>
        </r>
      </text>
    </comment>
  </commentList>
</comments>
</file>

<file path=xl/sharedStrings.xml><?xml version="1.0" encoding="utf-8"?>
<sst xmlns="http://schemas.openxmlformats.org/spreadsheetml/2006/main" count="513" uniqueCount="32">
  <si>
    <t>таблетки</t>
  </si>
  <si>
    <t>Парацетамол</t>
  </si>
  <si>
    <t>Ривораксабан</t>
  </si>
  <si>
    <t>Сумма отпущенного лекарственного препарата (руб.)</t>
  </si>
  <si>
    <t>парацетамол</t>
  </si>
  <si>
    <t>табл.</t>
  </si>
  <si>
    <t>Ривароксабан</t>
  </si>
  <si>
    <t>Наименование лекарственного препарата (МНН) (использовать значения выпадающего списка)</t>
  </si>
  <si>
    <t>Форма выпуска (использовать значения выпадающего списка)</t>
  </si>
  <si>
    <t>Парацетамол, таб 500 мг №10</t>
  </si>
  <si>
    <t>Парацетамол, таб 500 мг №20</t>
  </si>
  <si>
    <t>Парацетамол Медисорб, таб. 500 мг №30</t>
  </si>
  <si>
    <t>Ксарелто, таб п п/о 10 мг №30</t>
  </si>
  <si>
    <t>Ксарелто, таб п п/о 10 мг №100</t>
  </si>
  <si>
    <t>Кол-во упак. (шт.)</t>
  </si>
  <si>
    <t>Кол-во рец. (шт.)</t>
  </si>
  <si>
    <t>Сумма (руб.)</t>
  </si>
  <si>
    <t>табл. 500 мг №20</t>
  </si>
  <si>
    <t>табл. 500 мг №30</t>
  </si>
  <si>
    <t>табл. 500 мг №10</t>
  </si>
  <si>
    <t>табл. 10 мг №30</t>
  </si>
  <si>
    <t>табл. 10 мг №100</t>
  </si>
  <si>
    <t>Цена</t>
  </si>
  <si>
    <t>МНН</t>
  </si>
  <si>
    <t>ТН</t>
  </si>
  <si>
    <t>Цена одной пластины</t>
  </si>
  <si>
    <t>Упаковки</t>
  </si>
  <si>
    <t>число таблеток</t>
  </si>
  <si>
    <t>число упаковок</t>
  </si>
  <si>
    <t>Ксарелто, таб п п/о 10 мг №20</t>
  </si>
  <si>
    <t>Ксарелто, таб п п/о 10 мг №10</t>
  </si>
  <si>
    <t>Количество пластин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</si>
</sst>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rgb="FF333333"/>
      <name val="Calibri"/>
      <family val="2"/>
      <charset val="204"/>
    </font>
    <font>
      <sz val="11"/>
      <color rgb="FF333333"/>
      <name val="Calibri"/>
      <family val="2"/>
      <charset val="204"/>
    </font>
    <font>
      <sz val="11"/>
      <color rgb="FFC0C0C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b/>
      <i/>
      <u/>
      <sz val="10"/>
      <color rgb="FF000000"/>
      <name val="Calibri"/>
      <family val="2"/>
      <charset val="204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rgb="FF333333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rgb="FF333333"/>
      <name val="Calibri"/>
      <family val="2"/>
      <charset val="204"/>
    </font>
    <font>
      <sz val="8"/>
      <name val="Calibri"/>
      <family val="2"/>
      <charset val="204"/>
    </font>
    <font>
      <b/>
      <sz val="8"/>
      <color rgb="FF333333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FFFCC"/>
        <b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1" fillId="7" borderId="0"/>
    <xf numFmtId="0" fontId="1" fillId="8" borderId="0"/>
    <xf numFmtId="0" fontId="1" fillId="9" borderId="0"/>
    <xf numFmtId="0" fontId="1" fillId="10" borderId="0"/>
    <xf numFmtId="0" fontId="1" fillId="5" borderId="0"/>
    <xf numFmtId="0" fontId="1" fillId="8" borderId="0"/>
    <xf numFmtId="0" fontId="1" fillId="11" borderId="0"/>
    <xf numFmtId="0" fontId="2" fillId="12" borderId="0"/>
    <xf numFmtId="0" fontId="2" fillId="9" borderId="0"/>
    <xf numFmtId="0" fontId="2" fillId="10" borderId="0"/>
    <xf numFmtId="0" fontId="2" fillId="13" borderId="0"/>
    <xf numFmtId="0" fontId="2" fillId="14" borderId="0"/>
    <xf numFmtId="0" fontId="2" fillId="15" borderId="0"/>
    <xf numFmtId="0" fontId="3" fillId="0" borderId="0"/>
    <xf numFmtId="0" fontId="4" fillId="16" borderId="0"/>
    <xf numFmtId="0" fontId="4" fillId="17" borderId="0"/>
    <xf numFmtId="0" fontId="3" fillId="18" borderId="0"/>
    <xf numFmtId="0" fontId="5" fillId="19" borderId="0"/>
    <xf numFmtId="0" fontId="6" fillId="20" borderId="0"/>
    <xf numFmtId="0" fontId="7" fillId="0" borderId="0"/>
    <xf numFmtId="0" fontId="8" fillId="4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21" borderId="0"/>
    <xf numFmtId="0" fontId="14" fillId="21" borderId="1"/>
    <xf numFmtId="0" fontId="1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16" fillId="0" borderId="0" xfId="0" applyFont="1"/>
    <xf numFmtId="0" fontId="18" fillId="0" borderId="3" xfId="0" applyFont="1" applyBorder="1" applyAlignment="1">
      <alignment horizontal="left" vertical="center"/>
    </xf>
    <xf numFmtId="4" fontId="18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0" fillId="22" borderId="3" xfId="0" applyFill="1" applyBorder="1" applyAlignment="1">
      <alignment horizontal="right"/>
    </xf>
    <xf numFmtId="0" fontId="0" fillId="22" borderId="3" xfId="0" applyFill="1" applyBorder="1"/>
    <xf numFmtId="0" fontId="19" fillId="22" borderId="3" xfId="0" applyFont="1" applyFill="1" applyBorder="1"/>
    <xf numFmtId="0" fontId="22" fillId="0" borderId="0" xfId="0" applyFont="1" applyAlignment="1">
      <alignment vertical="top" wrapText="1"/>
    </xf>
    <xf numFmtId="0" fontId="18" fillId="23" borderId="3" xfId="0" applyFont="1" applyFill="1" applyBorder="1" applyAlignment="1">
      <alignment horizontal="left" vertical="center"/>
    </xf>
    <xf numFmtId="4" fontId="18" fillId="23" borderId="3" xfId="0" applyNumberFormat="1" applyFont="1" applyFill="1" applyBorder="1" applyAlignment="1">
      <alignment horizontal="center" vertical="center"/>
    </xf>
    <xf numFmtId="0" fontId="0" fillId="23" borderId="0" xfId="0" applyFill="1" applyAlignment="1">
      <alignment horizontal="center"/>
    </xf>
    <xf numFmtId="0" fontId="16" fillId="23" borderId="0" xfId="0" applyFont="1" applyFill="1"/>
    <xf numFmtId="0" fontId="19" fillId="23" borderId="3" xfId="0" applyFont="1" applyFill="1" applyBorder="1"/>
    <xf numFmtId="0" fontId="0" fillId="23" borderId="3" xfId="0" applyFill="1" applyBorder="1" applyAlignment="1">
      <alignment horizontal="right"/>
    </xf>
    <xf numFmtId="0" fontId="0" fillId="23" borderId="3" xfId="0" applyFill="1" applyBorder="1"/>
    <xf numFmtId="0" fontId="22" fillId="24" borderId="0" xfId="0" applyFont="1" applyFill="1" applyAlignment="1">
      <alignment vertical="top" wrapText="1"/>
    </xf>
    <xf numFmtId="0" fontId="24" fillId="24" borderId="0" xfId="0" applyFont="1" applyFill="1" applyAlignment="1">
      <alignment vertical="top" wrapText="1"/>
    </xf>
  </cellXfs>
  <cellStyles count="39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Accent" xfId="19" xr:uid="{00000000-0005-0000-0000-000012000000}"/>
    <cellStyle name="Accent 1" xfId="20" xr:uid="{00000000-0005-0000-0000-000013000000}"/>
    <cellStyle name="Accent 2" xfId="21" xr:uid="{00000000-0005-0000-0000-000014000000}"/>
    <cellStyle name="Accent 3" xfId="22" xr:uid="{00000000-0005-0000-0000-000015000000}"/>
    <cellStyle name="Bad" xfId="23" xr:uid="{00000000-0005-0000-0000-000016000000}"/>
    <cellStyle name="Error" xfId="24" xr:uid="{00000000-0005-0000-0000-000017000000}"/>
    <cellStyle name="Footnote" xfId="25" xr:uid="{00000000-0005-0000-0000-000018000000}"/>
    <cellStyle name="Good" xfId="26" xr:uid="{00000000-0005-0000-0000-000019000000}"/>
    <cellStyle name="Heading (user)" xfId="27" xr:uid="{00000000-0005-0000-0000-00001A000000}"/>
    <cellStyle name="Heading 1" xfId="28" xr:uid="{00000000-0005-0000-0000-00001B000000}"/>
    <cellStyle name="Heading 2" xfId="29" xr:uid="{00000000-0005-0000-0000-00001C000000}"/>
    <cellStyle name="Hyperlink" xfId="30" xr:uid="{00000000-0005-0000-0000-00001D000000}"/>
    <cellStyle name="Neutral" xfId="31" xr:uid="{00000000-0005-0000-0000-00001E000000}"/>
    <cellStyle name="Note" xfId="32" xr:uid="{00000000-0005-0000-0000-00001F000000}"/>
    <cellStyle name="Result (user)" xfId="33" xr:uid="{00000000-0005-0000-0000-000020000000}"/>
    <cellStyle name="Status" xfId="34" xr:uid="{00000000-0005-0000-0000-000021000000}"/>
    <cellStyle name="Text" xfId="35" xr:uid="{00000000-0005-0000-0000-000022000000}"/>
    <cellStyle name="Warning" xfId="36" xr:uid="{00000000-0005-0000-0000-000023000000}"/>
    <cellStyle name="Обычный" xfId="0" builtinId="0" customBuiltin="1"/>
    <cellStyle name="Обычный 2" xfId="37" xr:uid="{00000000-0005-0000-0000-000025000000}"/>
    <cellStyle name="Обычный 3" xfId="38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104775</xdr:rowOff>
    </xdr:from>
    <xdr:to>
      <xdr:col>14</xdr:col>
      <xdr:colOff>295275</xdr:colOff>
      <xdr:row>16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AE4E56-B862-48C3-8DB0-7DF2D9842187}"/>
            </a:ext>
          </a:extLst>
        </xdr:cNvPr>
        <xdr:cNvSpPr txBox="1"/>
      </xdr:nvSpPr>
      <xdr:spPr>
        <a:xfrm>
          <a:off x="161925" y="104775"/>
          <a:ext cx="8667750" cy="3086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Здравствуйте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Лист Цены – это цены за препарат (А3:С11), листы с наименованием препарата – это отпущенные.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 суммам отпущенных препаратов требуется рассчитать общую сумму, кол-во рецептов (это количество складываемой суммы) и кол-во упаковок (пластин). Отдельно по наименованию, мг и номеру – лист Результат.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Например, Ривароксабан - 10 мг №30 (№30 – количество таблеток, т.е. 3 пластины по 10 таблеток) - цена 3 609.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если отпустят 1 пластину – цена 1203, 1 рецепт, 0,33 – упаковки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если отпустят 2 пластины – цена 2406, 1 рецепт, 0,66 – упаковки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если отпустят 3 пластины – цена 3 609, 1 рецепт, 1 – упаковка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Ну так же и со второй ценой, Ривароксабан - 10 мг №30 - 2 498,10 руб.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 это все надо вместе суммировать (по мг и №) отдельно.</a:t>
          </a:r>
          <a:br>
            <a:rPr lang="ru-RU"/>
          </a:b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 так со всеми препаратами с разной ценой, кружусь не могу сообразить, как считать, можно ли хоть что-то автоматизировать. И все время у меня разное получается, поэтому не стала писать свой результат.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Подскажите можно ли хоть что-то тут автоматизировать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8C490-A8B2-4C77-B019-E4FD22411F44}">
  <dimension ref="A1"/>
  <sheetViews>
    <sheetView tabSelected="1" workbookViewId="0">
      <selection activeCell="B19" sqref="B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73F74-35B2-4804-A9FA-4D87F6E0F8E6}">
  <dimension ref="A1:H18"/>
  <sheetViews>
    <sheetView zoomScale="85" zoomScaleNormal="85" workbookViewId="0">
      <selection activeCell="D12" sqref="D12"/>
    </sheetView>
  </sheetViews>
  <sheetFormatPr defaultRowHeight="15" x14ac:dyDescent="0.25"/>
  <cols>
    <col min="1" max="1" width="21" style="1" customWidth="1"/>
    <col min="2" max="2" width="46" style="1" customWidth="1"/>
    <col min="3" max="3" width="26.140625" style="1" customWidth="1"/>
    <col min="4" max="4" width="22.85546875" style="5" customWidth="1"/>
    <col min="5" max="5" width="26.140625" style="1" customWidth="1"/>
    <col min="6" max="6" width="23.7109375" customWidth="1"/>
    <col min="7" max="7" width="18.42578125" customWidth="1"/>
    <col min="8" max="8" width="17" customWidth="1"/>
  </cols>
  <sheetData>
    <row r="1" spans="1:8" x14ac:dyDescent="0.25">
      <c r="A1" s="7" t="s">
        <v>23</v>
      </c>
      <c r="B1" s="7" t="s">
        <v>24</v>
      </c>
      <c r="C1" s="7" t="s">
        <v>22</v>
      </c>
      <c r="D1" s="5" t="s">
        <v>25</v>
      </c>
      <c r="E1" s="5" t="s">
        <v>26</v>
      </c>
      <c r="F1" s="7" t="s">
        <v>24</v>
      </c>
      <c r="G1" s="7" t="s">
        <v>27</v>
      </c>
      <c r="H1" s="7" t="s">
        <v>28</v>
      </c>
    </row>
    <row r="2" spans="1:8" x14ac:dyDescent="0.25">
      <c r="A2" s="8"/>
      <c r="B2" s="8"/>
      <c r="C2" s="8"/>
      <c r="D2" s="5">
        <v>1</v>
      </c>
      <c r="E2" s="5">
        <v>2</v>
      </c>
    </row>
    <row r="3" spans="1:8" ht="18.75" x14ac:dyDescent="0.25">
      <c r="A3" s="2" t="s">
        <v>1</v>
      </c>
      <c r="B3" s="2" t="s">
        <v>9</v>
      </c>
      <c r="C3" s="3">
        <v>9.9</v>
      </c>
      <c r="D3" s="5">
        <f>$C3/1</f>
        <v>9.9</v>
      </c>
      <c r="E3" s="5">
        <f>10/10</f>
        <v>1</v>
      </c>
      <c r="F3" s="16" t="str">
        <f>MID(B3,FIND(",",B3)+1,256)</f>
        <v xml:space="preserve"> таб 500 мг №10</v>
      </c>
      <c r="G3" s="14" t="str">
        <f>MID(F3,SEARCH("№",F3)+1,LEN(F3)-SEARCH("№",F3)+1)</f>
        <v>10</v>
      </c>
      <c r="H3" s="15">
        <f>G3/10</f>
        <v>1</v>
      </c>
    </row>
    <row r="4" spans="1:8" ht="18.75" x14ac:dyDescent="0.25">
      <c r="A4" s="2" t="s">
        <v>1</v>
      </c>
      <c r="B4" s="2" t="s">
        <v>9</v>
      </c>
      <c r="C4" s="3">
        <v>9.4600000000000009</v>
      </c>
      <c r="D4" s="5">
        <f>$C4/1</f>
        <v>9.4600000000000009</v>
      </c>
      <c r="E4" s="5">
        <f t="shared" ref="E4" si="0">10/10</f>
        <v>1</v>
      </c>
      <c r="F4" s="16" t="str">
        <f t="shared" ref="F4:F11" si="1">MID(B4,FIND(",",B4)+1,256)</f>
        <v xml:space="preserve"> таб 500 мг №10</v>
      </c>
      <c r="G4" s="14" t="str">
        <f t="shared" ref="G4:G13" si="2">MID(F4,SEARCH("№",F4)+1,LEN(F4)-SEARCH("№",F4)+1)</f>
        <v>10</v>
      </c>
      <c r="H4" s="15">
        <f t="shared" ref="H4:H13" si="3">G4/10</f>
        <v>1</v>
      </c>
    </row>
    <row r="5" spans="1:8" ht="18.75" x14ac:dyDescent="0.25">
      <c r="A5" s="2" t="s">
        <v>1</v>
      </c>
      <c r="B5" s="2" t="s">
        <v>10</v>
      </c>
      <c r="C5" s="3">
        <v>26.51</v>
      </c>
      <c r="D5" s="5">
        <f>$C5/2</f>
        <v>13.255000000000001</v>
      </c>
      <c r="E5" s="5">
        <f>10/20</f>
        <v>0.5</v>
      </c>
      <c r="F5" s="16" t="str">
        <f t="shared" si="1"/>
        <v xml:space="preserve"> таб 500 мг №20</v>
      </c>
      <c r="G5" s="14" t="str">
        <f t="shared" si="2"/>
        <v>20</v>
      </c>
      <c r="H5" s="15">
        <f t="shared" si="3"/>
        <v>2</v>
      </c>
    </row>
    <row r="6" spans="1:8" ht="18.75" x14ac:dyDescent="0.25">
      <c r="A6" s="2" t="s">
        <v>1</v>
      </c>
      <c r="B6" s="4" t="s">
        <v>11</v>
      </c>
      <c r="C6" s="3">
        <v>24.3</v>
      </c>
      <c r="D6" s="5">
        <f>$C6/3</f>
        <v>8.1</v>
      </c>
      <c r="E6" s="5">
        <f>10/30</f>
        <v>0.33333333333333331</v>
      </c>
      <c r="F6" s="16" t="str">
        <f t="shared" si="1"/>
        <v xml:space="preserve"> таб. 500 мг №30</v>
      </c>
      <c r="G6" s="14" t="str">
        <f t="shared" si="2"/>
        <v>30</v>
      </c>
      <c r="H6" s="15">
        <f t="shared" si="3"/>
        <v>3</v>
      </c>
    </row>
    <row r="7" spans="1:8" ht="18.75" x14ac:dyDescent="0.25">
      <c r="A7" s="2" t="s">
        <v>1</v>
      </c>
      <c r="B7" s="4" t="s">
        <v>11</v>
      </c>
      <c r="C7" s="3">
        <v>26.1</v>
      </c>
      <c r="D7" s="5">
        <f>$C7/3</f>
        <v>8.7000000000000011</v>
      </c>
      <c r="E7" s="5">
        <f>10/30</f>
        <v>0.33333333333333331</v>
      </c>
      <c r="F7" s="16" t="str">
        <f t="shared" si="1"/>
        <v xml:space="preserve"> таб. 500 мг №30</v>
      </c>
      <c r="G7" s="14" t="str">
        <f t="shared" si="2"/>
        <v>30</v>
      </c>
      <c r="H7" s="15">
        <f t="shared" si="3"/>
        <v>3</v>
      </c>
    </row>
    <row r="8" spans="1:8" ht="18.75" x14ac:dyDescent="0.25">
      <c r="A8" s="2" t="s">
        <v>6</v>
      </c>
      <c r="B8" s="2" t="s">
        <v>12</v>
      </c>
      <c r="C8" s="3">
        <v>3609</v>
      </c>
      <c r="D8" s="5">
        <f>C8/3</f>
        <v>1203</v>
      </c>
      <c r="E8" s="5">
        <f>10/30</f>
        <v>0.33333333333333331</v>
      </c>
      <c r="F8" s="16" t="str">
        <f t="shared" si="1"/>
        <v xml:space="preserve"> таб п п/о 10 мг №30</v>
      </c>
      <c r="G8" s="14" t="str">
        <f t="shared" si="2"/>
        <v>30</v>
      </c>
      <c r="H8" s="15">
        <f t="shared" si="3"/>
        <v>3</v>
      </c>
    </row>
    <row r="9" spans="1:8" ht="18.75" x14ac:dyDescent="0.25">
      <c r="A9" s="2" t="s">
        <v>6</v>
      </c>
      <c r="B9" s="2" t="s">
        <v>12</v>
      </c>
      <c r="C9" s="3">
        <v>2498.1</v>
      </c>
      <c r="D9" s="5">
        <f>C9/3</f>
        <v>832.69999999999993</v>
      </c>
      <c r="E9" s="5">
        <f>10/30</f>
        <v>0.33333333333333331</v>
      </c>
      <c r="F9" s="16" t="str">
        <f t="shared" si="1"/>
        <v xml:space="preserve"> таб п п/о 10 мг №30</v>
      </c>
      <c r="G9" s="14" t="str">
        <f t="shared" si="2"/>
        <v>30</v>
      </c>
      <c r="H9" s="15">
        <f t="shared" si="3"/>
        <v>3</v>
      </c>
    </row>
    <row r="10" spans="1:8" ht="18.75" x14ac:dyDescent="0.25">
      <c r="A10" s="2" t="s">
        <v>6</v>
      </c>
      <c r="B10" s="2" t="s">
        <v>13</v>
      </c>
      <c r="C10" s="3">
        <v>8994</v>
      </c>
      <c r="D10" s="5">
        <f>$C10/10</f>
        <v>899.4</v>
      </c>
      <c r="E10" s="5">
        <f>10/100</f>
        <v>0.1</v>
      </c>
      <c r="F10" s="16" t="str">
        <f t="shared" si="1"/>
        <v xml:space="preserve"> таб п п/о 10 мг №100</v>
      </c>
      <c r="G10" s="14" t="str">
        <f t="shared" si="2"/>
        <v>100</v>
      </c>
      <c r="H10" s="15">
        <f t="shared" si="3"/>
        <v>10</v>
      </c>
    </row>
    <row r="11" spans="1:8" ht="18.75" x14ac:dyDescent="0.25">
      <c r="A11" s="2" t="s">
        <v>6</v>
      </c>
      <c r="B11" s="2" t="s">
        <v>13</v>
      </c>
      <c r="C11" s="3">
        <v>8624</v>
      </c>
      <c r="D11" s="5">
        <f>$C11/10</f>
        <v>862.4</v>
      </c>
      <c r="E11" s="5">
        <f>10/100</f>
        <v>0.1</v>
      </c>
      <c r="F11" s="16" t="str">
        <f t="shared" si="1"/>
        <v xml:space="preserve"> таб п п/о 10 мг №100</v>
      </c>
      <c r="G11" s="14" t="str">
        <f t="shared" si="2"/>
        <v>100</v>
      </c>
      <c r="H11" s="15">
        <f t="shared" si="3"/>
        <v>10</v>
      </c>
    </row>
    <row r="12" spans="1:8" ht="18.75" x14ac:dyDescent="0.25">
      <c r="A12" s="18" t="s">
        <v>6</v>
      </c>
      <c r="B12" s="18" t="s">
        <v>29</v>
      </c>
      <c r="C12" s="19">
        <v>2406</v>
      </c>
      <c r="D12" s="20"/>
      <c r="E12" s="21"/>
      <c r="F12" s="22" t="str">
        <f t="shared" ref="F12" si="4">MID(B12,FIND(",",B12)+1,256)</f>
        <v xml:space="preserve"> таб п п/о 10 мг №20</v>
      </c>
      <c r="G12" s="23" t="str">
        <f t="shared" si="2"/>
        <v>20</v>
      </c>
      <c r="H12" s="24">
        <f t="shared" si="3"/>
        <v>2</v>
      </c>
    </row>
    <row r="13" spans="1:8" ht="18.75" x14ac:dyDescent="0.25">
      <c r="A13" s="18" t="s">
        <v>6</v>
      </c>
      <c r="B13" s="18" t="s">
        <v>30</v>
      </c>
      <c r="C13" s="19">
        <v>1203</v>
      </c>
      <c r="D13" s="20"/>
      <c r="E13" s="21"/>
      <c r="F13" s="22" t="str">
        <f t="shared" ref="F13" si="5">MID(B13,FIND(",",B13)+1,256)</f>
        <v xml:space="preserve"> таб п п/о 10 мг №10</v>
      </c>
      <c r="G13" s="23" t="str">
        <f t="shared" si="2"/>
        <v>10</v>
      </c>
      <c r="H13" s="24">
        <f t="shared" si="3"/>
        <v>1</v>
      </c>
    </row>
    <row r="15" spans="1:8" x14ac:dyDescent="0.25">
      <c r="D15" s="5" t="s">
        <v>14</v>
      </c>
      <c r="E15" s="1" t="s">
        <v>15</v>
      </c>
      <c r="F15" t="s">
        <v>16</v>
      </c>
    </row>
    <row r="16" spans="1:8" x14ac:dyDescent="0.25">
      <c r="A16" s="11" t="s">
        <v>6</v>
      </c>
      <c r="B16" s="11" t="s">
        <v>12</v>
      </c>
      <c r="C16" s="11">
        <v>3609</v>
      </c>
      <c r="D16" s="5">
        <v>1</v>
      </c>
      <c r="E16" s="1">
        <v>1</v>
      </c>
      <c r="F16">
        <v>3609</v>
      </c>
    </row>
    <row r="17" spans="1:6" x14ac:dyDescent="0.25">
      <c r="A17" s="11"/>
      <c r="B17" s="11"/>
      <c r="C17" s="11"/>
      <c r="D17" s="5">
        <v>0.66666666666666663</v>
      </c>
      <c r="E17" s="1">
        <v>1</v>
      </c>
      <c r="F17">
        <v>2406</v>
      </c>
    </row>
    <row r="18" spans="1:6" x14ac:dyDescent="0.25">
      <c r="A18" s="11"/>
      <c r="B18" s="11"/>
      <c r="C18" s="11"/>
      <c r="D18" s="5">
        <v>0.33333333333333331</v>
      </c>
      <c r="E18" s="1">
        <v>1</v>
      </c>
      <c r="F18">
        <v>1203</v>
      </c>
    </row>
  </sheetData>
  <mergeCells count="3">
    <mergeCell ref="C16:C18"/>
    <mergeCell ref="B16:B18"/>
    <mergeCell ref="A16:A18"/>
  </mergeCells>
  <phoneticPr fontId="23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BD363-1554-4F64-8185-020887B31697}">
  <sheetPr>
    <tabColor rgb="FFFF0000"/>
  </sheetPr>
  <dimension ref="A1:N121"/>
  <sheetViews>
    <sheetView workbookViewId="0">
      <selection activeCell="B6" sqref="B6"/>
    </sheetView>
  </sheetViews>
  <sheetFormatPr defaultRowHeight="15" x14ac:dyDescent="0.25"/>
  <cols>
    <col min="1" max="1" width="25.5703125" customWidth="1"/>
    <col min="2" max="2" width="37.28515625" customWidth="1"/>
    <col min="3" max="3" width="23" customWidth="1"/>
    <col min="4" max="4" width="21.5703125" customWidth="1"/>
    <col min="5" max="5" width="25.5703125" customWidth="1"/>
  </cols>
  <sheetData>
    <row r="1" spans="1:14" s="17" customFormat="1" ht="33.75" x14ac:dyDescent="0.25">
      <c r="A1" s="25" t="s">
        <v>7</v>
      </c>
      <c r="B1" s="25" t="s">
        <v>8</v>
      </c>
      <c r="C1" s="26" t="s">
        <v>24</v>
      </c>
      <c r="D1" s="25" t="s">
        <v>31</v>
      </c>
      <c r="E1" s="25" t="s">
        <v>3</v>
      </c>
      <c r="L1" s="17">
        <v>12</v>
      </c>
      <c r="M1" s="17">
        <v>12</v>
      </c>
      <c r="N1" s="17">
        <v>43308</v>
      </c>
    </row>
    <row r="2" spans="1:14" x14ac:dyDescent="0.25">
      <c r="A2" t="s">
        <v>2</v>
      </c>
      <c r="B2" t="s">
        <v>5</v>
      </c>
      <c r="C2" t="str">
        <f>IFERROR(INDEX(Цены!$A$3:$H$11,MATCH(E2,Цены!$C$3:$C$11,0),6),"-")</f>
        <v>-</v>
      </c>
      <c r="D2" t="str">
        <f>IFERROR(INDEX(Цены!$A$3:$H$11,MATCH(E2,Цены!$C$3:$C$11,0),8),"-")</f>
        <v>-</v>
      </c>
      <c r="E2">
        <v>1798.8</v>
      </c>
    </row>
    <row r="3" spans="1:14" x14ac:dyDescent="0.25">
      <c r="A3" t="s">
        <v>2</v>
      </c>
      <c r="B3" t="s">
        <v>5</v>
      </c>
      <c r="C3" t="str">
        <f>IFERROR(INDEX(Цены!$A$3:$H$11,MATCH(E3,Цены!$C$3:$C$11,0),6),"-")</f>
        <v>-</v>
      </c>
      <c r="D3" t="str">
        <f>IFERROR(INDEX(Цены!$A$3:$H$11,MATCH(E3,Цены!$C$3:$C$11,0),8),"-")</f>
        <v>-</v>
      </c>
      <c r="E3">
        <v>1798.8</v>
      </c>
    </row>
    <row r="4" spans="1:14" x14ac:dyDescent="0.25">
      <c r="A4" t="s">
        <v>2</v>
      </c>
      <c r="B4" t="s">
        <v>5</v>
      </c>
      <c r="C4" t="str">
        <f>IFERROR(INDEX(Цены!$A$3:$H$11,MATCH(E4,Цены!$C$3:$C$11,0),6),"-")</f>
        <v>-</v>
      </c>
      <c r="D4" t="str">
        <f>IFERROR(INDEX(Цены!$A$3:$H$11,MATCH(E4,Цены!$C$3:$C$11,0),8),"-")</f>
        <v>-</v>
      </c>
      <c r="E4">
        <v>1798.8</v>
      </c>
    </row>
    <row r="5" spans="1:14" x14ac:dyDescent="0.25">
      <c r="A5" t="s">
        <v>2</v>
      </c>
      <c r="B5" t="s">
        <v>0</v>
      </c>
      <c r="C5" t="str">
        <f>IFERROR(INDEX(Цены!$A$3:$H$11,MATCH(E5,Цены!$C$3:$C$11,0),6),"-")</f>
        <v>-</v>
      </c>
      <c r="D5" t="str">
        <f>IFERROR(INDEX(Цены!$A$3:$H$11,MATCH(E5,Цены!$C$3:$C$11,0),8),"-")</f>
        <v>-</v>
      </c>
      <c r="E5">
        <v>3449.6</v>
      </c>
    </row>
    <row r="6" spans="1:14" x14ac:dyDescent="0.25">
      <c r="A6" t="s">
        <v>2</v>
      </c>
      <c r="B6" t="s">
        <v>0</v>
      </c>
      <c r="C6" t="str">
        <f>IFERROR(INDEX(Цены!$A$3:$H$11,MATCH(E6,Цены!$C$3:$C$11,0),6),"-")</f>
        <v>-</v>
      </c>
      <c r="D6" t="str">
        <f>IFERROR(INDEX(Цены!$A$3:$H$11,MATCH(E6,Цены!$C$3:$C$11,0),8),"-")</f>
        <v>-</v>
      </c>
      <c r="E6">
        <v>3449.6</v>
      </c>
    </row>
    <row r="7" spans="1:14" x14ac:dyDescent="0.25">
      <c r="A7" t="s">
        <v>2</v>
      </c>
      <c r="B7" t="s">
        <v>0</v>
      </c>
      <c r="C7" t="str">
        <f>IFERROR(INDEX(Цены!$A$3:$H$11,MATCH(E7,Цены!$C$3:$C$11,0),6),"-")</f>
        <v xml:space="preserve"> таб п п/о 10 мг №30</v>
      </c>
      <c r="D7">
        <f>IFERROR(INDEX(Цены!$A$3:$H$11,MATCH(E7,Цены!$C$3:$C$11,0),8),"-")</f>
        <v>3</v>
      </c>
      <c r="E7">
        <v>3609</v>
      </c>
    </row>
    <row r="8" spans="1:14" x14ac:dyDescent="0.25">
      <c r="A8" t="s">
        <v>2</v>
      </c>
      <c r="B8" t="s">
        <v>0</v>
      </c>
      <c r="C8" t="str">
        <f>IFERROR(INDEX(Цены!$A$3:$H$11,MATCH(E8,Цены!$C$3:$C$11,0),6),"-")</f>
        <v xml:space="preserve"> таб п п/о 10 мг №30</v>
      </c>
      <c r="D8">
        <f>IFERROR(INDEX(Цены!$A$3:$H$11,MATCH(E8,Цены!$C$3:$C$11,0),8),"-")</f>
        <v>3</v>
      </c>
      <c r="E8">
        <v>3609</v>
      </c>
    </row>
    <row r="9" spans="1:14" x14ac:dyDescent="0.25">
      <c r="A9" t="s">
        <v>2</v>
      </c>
      <c r="B9" t="s">
        <v>0</v>
      </c>
      <c r="C9" t="str">
        <f>IFERROR(INDEX(Цены!$A$3:$H$11,MATCH(E9,Цены!$C$3:$C$11,0),6),"-")</f>
        <v xml:space="preserve"> таб п п/о 10 мг №30</v>
      </c>
      <c r="D9">
        <f>IFERROR(INDEX(Цены!$A$3:$H$11,MATCH(E9,Цены!$C$3:$C$11,0),8),"-")</f>
        <v>3</v>
      </c>
      <c r="E9">
        <v>3609</v>
      </c>
    </row>
    <row r="10" spans="1:14" x14ac:dyDescent="0.25">
      <c r="A10" t="s">
        <v>2</v>
      </c>
      <c r="B10" t="s">
        <v>0</v>
      </c>
      <c r="C10" t="str">
        <f>IFERROR(INDEX(Цены!$A$3:$H$11,MATCH(E10,Цены!$C$3:$C$11,0),6),"-")</f>
        <v xml:space="preserve"> таб п п/о 10 мг №30</v>
      </c>
      <c r="D10">
        <f>IFERROR(INDEX(Цены!$A$3:$H$11,MATCH(E10,Цены!$C$3:$C$11,0),8),"-")</f>
        <v>3</v>
      </c>
      <c r="E10">
        <v>3609</v>
      </c>
    </row>
    <row r="11" spans="1:14" x14ac:dyDescent="0.25">
      <c r="A11" t="s">
        <v>2</v>
      </c>
      <c r="B11" t="s">
        <v>0</v>
      </c>
      <c r="C11" t="str">
        <f>IFERROR(INDEX(Цены!$A$3:$H$11,MATCH(E11,Цены!$C$3:$C$11,0),6),"-")</f>
        <v xml:space="preserve"> таб п п/о 10 мг №30</v>
      </c>
      <c r="D11">
        <f>IFERROR(INDEX(Цены!$A$3:$H$11,MATCH(E11,Цены!$C$3:$C$11,0),8),"-")</f>
        <v>3</v>
      </c>
      <c r="E11">
        <v>3609</v>
      </c>
    </row>
    <row r="12" spans="1:14" x14ac:dyDescent="0.25">
      <c r="A12" t="s">
        <v>2</v>
      </c>
      <c r="B12" t="s">
        <v>0</v>
      </c>
      <c r="C12" t="str">
        <f>IFERROR(INDEX(Цены!$A$3:$H$11,MATCH(E12,Цены!$C$3:$C$11,0),6),"-")</f>
        <v>-</v>
      </c>
      <c r="D12" t="str">
        <f>IFERROR(INDEX(Цены!$A$3:$H$11,MATCH(E12,Цены!$C$3:$C$11,0),8),"-")</f>
        <v>-</v>
      </c>
      <c r="E12">
        <v>7218</v>
      </c>
    </row>
    <row r="13" spans="1:14" x14ac:dyDescent="0.25">
      <c r="A13" t="s">
        <v>2</v>
      </c>
      <c r="B13" t="s">
        <v>0</v>
      </c>
      <c r="C13" t="str">
        <f>IFERROR(INDEX(Цены!$A$3:$H$11,MATCH(E13,Цены!$C$3:$C$11,0),6),"-")</f>
        <v xml:space="preserve"> таб п п/о 10 мг №30</v>
      </c>
      <c r="D13">
        <f>IFERROR(INDEX(Цены!$A$3:$H$11,MATCH(E13,Цены!$C$3:$C$11,0),8),"-")</f>
        <v>3</v>
      </c>
      <c r="E13">
        <v>3609</v>
      </c>
    </row>
    <row r="14" spans="1:14" x14ac:dyDescent="0.25">
      <c r="A14" t="s">
        <v>2</v>
      </c>
      <c r="B14" t="s">
        <v>0</v>
      </c>
      <c r="C14" t="str">
        <f>IFERROR(INDEX(Цены!$A$3:$H$11,MATCH(E14,Цены!$C$3:$C$11,0),6),"-")</f>
        <v xml:space="preserve"> таб п п/о 10 мг №30</v>
      </c>
      <c r="D14">
        <f>IFERROR(INDEX(Цены!$A$3:$H$11,MATCH(E14,Цены!$C$3:$C$11,0),8),"-")</f>
        <v>3</v>
      </c>
      <c r="E14">
        <v>3609</v>
      </c>
    </row>
    <row r="15" spans="1:14" x14ac:dyDescent="0.25">
      <c r="A15" t="s">
        <v>2</v>
      </c>
      <c r="B15" t="s">
        <v>0</v>
      </c>
      <c r="C15" t="str">
        <f>IFERROR(INDEX(Цены!$A$3:$H$11,MATCH(E15,Цены!$C$3:$C$11,0),6),"-")</f>
        <v xml:space="preserve"> таб п п/о 10 мг №30</v>
      </c>
      <c r="D15">
        <f>IFERROR(INDEX(Цены!$A$3:$H$11,MATCH(E15,Цены!$C$3:$C$11,0),8),"-")</f>
        <v>3</v>
      </c>
      <c r="E15">
        <v>3609</v>
      </c>
    </row>
    <row r="16" spans="1:14" x14ac:dyDescent="0.25">
      <c r="A16" t="s">
        <v>2</v>
      </c>
      <c r="B16" t="s">
        <v>0</v>
      </c>
      <c r="C16" t="str">
        <f>IFERROR(INDEX(Цены!$A$3:$H$11,MATCH(E16,Цены!$C$3:$C$11,0),6),"-")</f>
        <v xml:space="preserve"> таб п п/о 10 мг №30</v>
      </c>
      <c r="D16">
        <f>IFERROR(INDEX(Цены!$A$3:$H$11,MATCH(E16,Цены!$C$3:$C$11,0),8),"-")</f>
        <v>3</v>
      </c>
      <c r="E16">
        <v>3609</v>
      </c>
    </row>
    <row r="17" spans="1:5" x14ac:dyDescent="0.25">
      <c r="A17" t="s">
        <v>2</v>
      </c>
      <c r="B17" t="s">
        <v>0</v>
      </c>
      <c r="C17" t="str">
        <f>IFERROR(INDEX(Цены!$A$3:$H$11,MATCH(E17,Цены!$C$3:$C$11,0),6),"-")</f>
        <v xml:space="preserve"> таб п п/о 10 мг №30</v>
      </c>
      <c r="D17">
        <f>IFERROR(INDEX(Цены!$A$3:$H$11,MATCH(E17,Цены!$C$3:$C$11,0),8),"-")</f>
        <v>3</v>
      </c>
      <c r="E17">
        <v>3609</v>
      </c>
    </row>
    <row r="18" spans="1:5" x14ac:dyDescent="0.25">
      <c r="A18" t="s">
        <v>2</v>
      </c>
      <c r="B18" t="s">
        <v>0</v>
      </c>
      <c r="C18" t="str">
        <f>IFERROR(INDEX(Цены!$A$3:$H$11,MATCH(E18,Цены!$C$3:$C$11,0),6),"-")</f>
        <v xml:space="preserve"> таб п п/о 10 мг №30</v>
      </c>
      <c r="D18">
        <f>IFERROR(INDEX(Цены!$A$3:$H$11,MATCH(E18,Цены!$C$3:$C$11,0),8),"-")</f>
        <v>3</v>
      </c>
      <c r="E18">
        <v>3609</v>
      </c>
    </row>
    <row r="19" spans="1:5" x14ac:dyDescent="0.25">
      <c r="A19" t="s">
        <v>2</v>
      </c>
      <c r="B19" t="s">
        <v>0</v>
      </c>
      <c r="C19" t="str">
        <f>IFERROR(INDEX(Цены!$A$3:$H$11,MATCH(E19,Цены!$C$3:$C$11,0),6),"-")</f>
        <v xml:space="preserve"> таб п п/о 10 мг №30</v>
      </c>
      <c r="D19">
        <f>IFERROR(INDEX(Цены!$A$3:$H$11,MATCH(E19,Цены!$C$3:$C$11,0),8),"-")</f>
        <v>3</v>
      </c>
      <c r="E19">
        <v>3609</v>
      </c>
    </row>
    <row r="20" spans="1:5" x14ac:dyDescent="0.25">
      <c r="A20" t="s">
        <v>2</v>
      </c>
      <c r="B20" t="s">
        <v>0</v>
      </c>
      <c r="C20" t="str">
        <f>IFERROR(INDEX(Цены!$A$3:$H$11,MATCH(E20,Цены!$C$3:$C$11,0),6),"-")</f>
        <v>-</v>
      </c>
      <c r="D20" t="str">
        <f>IFERROR(INDEX(Цены!$A$3:$H$11,MATCH(E20,Цены!$C$3:$C$11,0),8),"-")</f>
        <v>-</v>
      </c>
      <c r="E20">
        <v>1798.8</v>
      </c>
    </row>
    <row r="21" spans="1:5" x14ac:dyDescent="0.25">
      <c r="A21" t="s">
        <v>2</v>
      </c>
      <c r="B21" t="s">
        <v>0</v>
      </c>
      <c r="C21" t="str">
        <f>IFERROR(INDEX(Цены!$A$3:$H$11,MATCH(E21,Цены!$C$3:$C$11,0),6),"-")</f>
        <v>-</v>
      </c>
      <c r="D21" t="str">
        <f>IFERROR(INDEX(Цены!$A$3:$H$11,MATCH(E21,Цены!$C$3:$C$11,0),8),"-")</f>
        <v>-</v>
      </c>
      <c r="E21">
        <v>1798.8</v>
      </c>
    </row>
    <row r="22" spans="1:5" x14ac:dyDescent="0.25">
      <c r="A22" t="s">
        <v>2</v>
      </c>
      <c r="B22" t="s">
        <v>0</v>
      </c>
      <c r="C22" t="str">
        <f>IFERROR(INDEX(Цены!$A$3:$H$11,MATCH(E22,Цены!$C$3:$C$11,0),6),"-")</f>
        <v>-</v>
      </c>
      <c r="D22" t="str">
        <f>IFERROR(INDEX(Цены!$A$3:$H$11,MATCH(E22,Цены!$C$3:$C$11,0),8),"-")</f>
        <v>-</v>
      </c>
      <c r="E22">
        <v>1798.8</v>
      </c>
    </row>
    <row r="23" spans="1:5" x14ac:dyDescent="0.25">
      <c r="A23" t="s">
        <v>2</v>
      </c>
      <c r="B23" t="s">
        <v>0</v>
      </c>
      <c r="C23" t="str">
        <f>IFERROR(INDEX(Цены!$A$3:$H$11,MATCH(E23,Цены!$C$3:$C$11,0),6),"-")</f>
        <v>-</v>
      </c>
      <c r="D23" t="str">
        <f>IFERROR(INDEX(Цены!$A$3:$H$11,MATCH(E23,Цены!$C$3:$C$11,0),8),"-")</f>
        <v>-</v>
      </c>
      <c r="E23">
        <v>1798.8</v>
      </c>
    </row>
    <row r="24" spans="1:5" x14ac:dyDescent="0.25">
      <c r="A24" t="s">
        <v>2</v>
      </c>
      <c r="B24" t="s">
        <v>0</v>
      </c>
      <c r="C24" t="str">
        <f>IFERROR(INDEX(Цены!$A$3:$H$11,MATCH(E24,Цены!$C$3:$C$11,0),6),"-")</f>
        <v>-</v>
      </c>
      <c r="D24" t="str">
        <f>IFERROR(INDEX(Цены!$A$3:$H$11,MATCH(E24,Цены!$C$3:$C$11,0),8),"-")</f>
        <v>-</v>
      </c>
      <c r="E24">
        <v>1798.8</v>
      </c>
    </row>
    <row r="25" spans="1:5" x14ac:dyDescent="0.25">
      <c r="A25" t="s">
        <v>2</v>
      </c>
      <c r="B25" t="s">
        <v>0</v>
      </c>
      <c r="C25" t="str">
        <f>IFERROR(INDEX(Цены!$A$3:$H$11,MATCH(E25,Цены!$C$3:$C$11,0),6),"-")</f>
        <v>-</v>
      </c>
      <c r="D25" t="str">
        <f>IFERROR(INDEX(Цены!$A$3:$H$11,MATCH(E25,Цены!$C$3:$C$11,0),8),"-")</f>
        <v>-</v>
      </c>
      <c r="E25">
        <v>1798.8</v>
      </c>
    </row>
    <row r="26" spans="1:5" x14ac:dyDescent="0.25">
      <c r="A26" t="s">
        <v>2</v>
      </c>
      <c r="B26" t="s">
        <v>0</v>
      </c>
      <c r="C26" t="str">
        <f>IFERROR(INDEX(Цены!$A$3:$H$11,MATCH(E26,Цены!$C$3:$C$11,0),6),"-")</f>
        <v>-</v>
      </c>
      <c r="D26" t="str">
        <f>IFERROR(INDEX(Цены!$A$3:$H$11,MATCH(E26,Цены!$C$3:$C$11,0),8),"-")</f>
        <v>-</v>
      </c>
      <c r="E26">
        <v>1798.8</v>
      </c>
    </row>
    <row r="27" spans="1:5" x14ac:dyDescent="0.25">
      <c r="A27" t="s">
        <v>2</v>
      </c>
      <c r="B27" t="s">
        <v>0</v>
      </c>
      <c r="C27" t="str">
        <f>IFERROR(INDEX(Цены!$A$3:$H$11,MATCH(E27,Цены!$C$3:$C$11,0),6),"-")</f>
        <v>-</v>
      </c>
      <c r="D27" t="str">
        <f>IFERROR(INDEX(Цены!$A$3:$H$11,MATCH(E27,Цены!$C$3:$C$11,0),8),"-")</f>
        <v>-</v>
      </c>
      <c r="E27">
        <v>1798.8</v>
      </c>
    </row>
    <row r="28" spans="1:5" x14ac:dyDescent="0.25">
      <c r="A28" t="s">
        <v>2</v>
      </c>
      <c r="B28" t="s">
        <v>0</v>
      </c>
      <c r="C28" t="str">
        <f>IFERROR(INDEX(Цены!$A$3:$H$11,MATCH(E28,Цены!$C$3:$C$11,0),6),"-")</f>
        <v>-</v>
      </c>
      <c r="D28" t="str">
        <f>IFERROR(INDEX(Цены!$A$3:$H$11,MATCH(E28,Цены!$C$3:$C$11,0),8),"-")</f>
        <v>-</v>
      </c>
      <c r="E28">
        <v>899.4</v>
      </c>
    </row>
    <row r="29" spans="1:5" x14ac:dyDescent="0.25">
      <c r="A29" t="s">
        <v>2</v>
      </c>
      <c r="B29" t="s">
        <v>0</v>
      </c>
      <c r="C29" t="str">
        <f>IFERROR(INDEX(Цены!$A$3:$H$11,MATCH(E29,Цены!$C$3:$C$11,0),6),"-")</f>
        <v>-</v>
      </c>
      <c r="D29" t="str">
        <f>IFERROR(INDEX(Цены!$A$3:$H$11,MATCH(E29,Цены!$C$3:$C$11,0),8),"-")</f>
        <v>-</v>
      </c>
      <c r="E29">
        <v>1798.8</v>
      </c>
    </row>
    <row r="30" spans="1:5" x14ac:dyDescent="0.25">
      <c r="A30" t="s">
        <v>2</v>
      </c>
      <c r="B30" t="s">
        <v>0</v>
      </c>
      <c r="C30" t="str">
        <f>IFERROR(INDEX(Цены!$A$3:$H$11,MATCH(E30,Цены!$C$3:$C$11,0),6),"-")</f>
        <v>-</v>
      </c>
      <c r="D30" t="str">
        <f>IFERROR(INDEX(Цены!$A$3:$H$11,MATCH(E30,Цены!$C$3:$C$11,0),8),"-")</f>
        <v>-</v>
      </c>
      <c r="E30">
        <v>899.4</v>
      </c>
    </row>
    <row r="31" spans="1:5" x14ac:dyDescent="0.25">
      <c r="A31" t="s">
        <v>2</v>
      </c>
      <c r="B31" t="s">
        <v>0</v>
      </c>
      <c r="C31" t="str">
        <f>IFERROR(INDEX(Цены!$A$3:$H$11,MATCH(E31,Цены!$C$3:$C$11,0),6),"-")</f>
        <v>-</v>
      </c>
      <c r="D31" t="str">
        <f>IFERROR(INDEX(Цены!$A$3:$H$11,MATCH(E31,Цены!$C$3:$C$11,0),8),"-")</f>
        <v>-</v>
      </c>
      <c r="E31">
        <v>899.4</v>
      </c>
    </row>
    <row r="32" spans="1:5" x14ac:dyDescent="0.25">
      <c r="A32" t="s">
        <v>2</v>
      </c>
      <c r="B32" t="s">
        <v>0</v>
      </c>
      <c r="C32" t="str">
        <f>IFERROR(INDEX(Цены!$A$3:$H$11,MATCH(E32,Цены!$C$3:$C$11,0),6),"-")</f>
        <v>-</v>
      </c>
      <c r="D32" t="str">
        <f>IFERROR(INDEX(Цены!$A$3:$H$11,MATCH(E32,Цены!$C$3:$C$11,0),8),"-")</f>
        <v>-</v>
      </c>
      <c r="E32">
        <v>899.4</v>
      </c>
    </row>
    <row r="33" spans="1:5" x14ac:dyDescent="0.25">
      <c r="A33" t="s">
        <v>2</v>
      </c>
      <c r="B33" t="s">
        <v>0</v>
      </c>
      <c r="C33" t="str">
        <f>IFERROR(INDEX(Цены!$A$3:$H$11,MATCH(E33,Цены!$C$3:$C$11,0),6),"-")</f>
        <v>-</v>
      </c>
      <c r="D33" t="str">
        <f>IFERROR(INDEX(Цены!$A$3:$H$11,MATCH(E33,Цены!$C$3:$C$11,0),8),"-")</f>
        <v>-</v>
      </c>
      <c r="E33">
        <v>899.4</v>
      </c>
    </row>
    <row r="34" spans="1:5" x14ac:dyDescent="0.25">
      <c r="A34" t="s">
        <v>2</v>
      </c>
      <c r="B34" t="s">
        <v>0</v>
      </c>
      <c r="C34" t="str">
        <f>IFERROR(INDEX(Цены!$A$3:$H$11,MATCH(E34,Цены!$C$3:$C$11,0),6),"-")</f>
        <v>-</v>
      </c>
      <c r="D34" t="str">
        <f>IFERROR(INDEX(Цены!$A$3:$H$11,MATCH(E34,Цены!$C$3:$C$11,0),8),"-")</f>
        <v>-</v>
      </c>
      <c r="E34">
        <v>2698.2</v>
      </c>
    </row>
    <row r="35" spans="1:5" x14ac:dyDescent="0.25">
      <c r="A35" t="s">
        <v>2</v>
      </c>
      <c r="B35" t="s">
        <v>0</v>
      </c>
      <c r="C35" t="str">
        <f>IFERROR(INDEX(Цены!$A$3:$H$11,MATCH(E35,Цены!$C$3:$C$11,0),6),"-")</f>
        <v>-</v>
      </c>
      <c r="D35" t="str">
        <f>IFERROR(INDEX(Цены!$A$3:$H$11,MATCH(E35,Цены!$C$3:$C$11,0),8),"-")</f>
        <v>-</v>
      </c>
      <c r="E35">
        <v>2698.2</v>
      </c>
    </row>
    <row r="36" spans="1:5" x14ac:dyDescent="0.25">
      <c r="A36" t="s">
        <v>2</v>
      </c>
      <c r="B36" t="s">
        <v>0</v>
      </c>
      <c r="C36" t="str">
        <f>IFERROR(INDEX(Цены!$A$3:$H$11,MATCH(E36,Цены!$C$3:$C$11,0),6),"-")</f>
        <v>-</v>
      </c>
      <c r="D36" t="str">
        <f>IFERROR(INDEX(Цены!$A$3:$H$11,MATCH(E36,Цены!$C$3:$C$11,0),8),"-")</f>
        <v>-</v>
      </c>
      <c r="E36">
        <v>2698.2</v>
      </c>
    </row>
    <row r="37" spans="1:5" x14ac:dyDescent="0.25">
      <c r="A37" t="s">
        <v>2</v>
      </c>
      <c r="B37" t="s">
        <v>0</v>
      </c>
      <c r="C37" t="str">
        <f>IFERROR(INDEX(Цены!$A$3:$H$11,MATCH(E37,Цены!$C$3:$C$11,0),6),"-")</f>
        <v>-</v>
      </c>
      <c r="D37" t="str">
        <f>IFERROR(INDEX(Цены!$A$3:$H$11,MATCH(E37,Цены!$C$3:$C$11,0),8),"-")</f>
        <v>-</v>
      </c>
      <c r="E37">
        <v>2698.2</v>
      </c>
    </row>
    <row r="38" spans="1:5" x14ac:dyDescent="0.25">
      <c r="A38" t="s">
        <v>2</v>
      </c>
      <c r="B38" t="s">
        <v>0</v>
      </c>
      <c r="C38" t="str">
        <f>IFERROR(INDEX(Цены!$A$3:$H$11,MATCH(E38,Цены!$C$3:$C$11,0),6),"-")</f>
        <v>-</v>
      </c>
      <c r="D38" t="str">
        <f>IFERROR(INDEX(Цены!$A$3:$H$11,MATCH(E38,Цены!$C$3:$C$11,0),8),"-")</f>
        <v>-</v>
      </c>
      <c r="E38">
        <v>2698.2</v>
      </c>
    </row>
    <row r="39" spans="1:5" x14ac:dyDescent="0.25">
      <c r="A39" t="s">
        <v>2</v>
      </c>
      <c r="B39" t="s">
        <v>0</v>
      </c>
      <c r="C39" t="str">
        <f>IFERROR(INDEX(Цены!$A$3:$H$11,MATCH(E39,Цены!$C$3:$C$11,0),6),"-")</f>
        <v>-</v>
      </c>
      <c r="D39" t="str">
        <f>IFERROR(INDEX(Цены!$A$3:$H$11,MATCH(E39,Цены!$C$3:$C$11,0),8),"-")</f>
        <v>-</v>
      </c>
      <c r="E39">
        <v>2698.2</v>
      </c>
    </row>
    <row r="40" spans="1:5" x14ac:dyDescent="0.25">
      <c r="A40" t="s">
        <v>2</v>
      </c>
      <c r="B40" t="s">
        <v>0</v>
      </c>
      <c r="C40" t="str">
        <f>IFERROR(INDEX(Цены!$A$3:$H$11,MATCH(E40,Цены!$C$3:$C$11,0),6),"-")</f>
        <v>-</v>
      </c>
      <c r="D40" t="str">
        <f>IFERROR(INDEX(Цены!$A$3:$H$11,MATCH(E40,Цены!$C$3:$C$11,0),8),"-")</f>
        <v>-</v>
      </c>
      <c r="E40">
        <v>2698.2</v>
      </c>
    </row>
    <row r="41" spans="1:5" x14ac:dyDescent="0.25">
      <c r="A41" t="s">
        <v>2</v>
      </c>
      <c r="B41" t="s">
        <v>0</v>
      </c>
      <c r="C41" t="str">
        <f>IFERROR(INDEX(Цены!$A$3:$H$11,MATCH(E41,Цены!$C$3:$C$11,0),6),"-")</f>
        <v>-</v>
      </c>
      <c r="D41" t="str">
        <f>IFERROR(INDEX(Цены!$A$3:$H$11,MATCH(E41,Цены!$C$3:$C$11,0),8),"-")</f>
        <v>-</v>
      </c>
      <c r="E41">
        <v>2698.2</v>
      </c>
    </row>
    <row r="42" spans="1:5" x14ac:dyDescent="0.25">
      <c r="A42" t="s">
        <v>2</v>
      </c>
      <c r="B42" t="s">
        <v>0</v>
      </c>
      <c r="C42" t="str">
        <f>IFERROR(INDEX(Цены!$A$3:$H$11,MATCH(E42,Цены!$C$3:$C$11,0),6),"-")</f>
        <v>-</v>
      </c>
      <c r="D42" t="str">
        <f>IFERROR(INDEX(Цены!$A$3:$H$11,MATCH(E42,Цены!$C$3:$C$11,0),8),"-")</f>
        <v>-</v>
      </c>
      <c r="E42">
        <v>2698.2</v>
      </c>
    </row>
    <row r="43" spans="1:5" x14ac:dyDescent="0.25">
      <c r="A43" t="s">
        <v>2</v>
      </c>
      <c r="B43" t="s">
        <v>0</v>
      </c>
      <c r="C43" t="str">
        <f>IFERROR(INDEX(Цены!$A$3:$H$11,MATCH(E43,Цены!$C$3:$C$11,0),6),"-")</f>
        <v>-</v>
      </c>
      <c r="D43" t="str">
        <f>IFERROR(INDEX(Цены!$A$3:$H$11,MATCH(E43,Цены!$C$3:$C$11,0),8),"-")</f>
        <v>-</v>
      </c>
      <c r="E43">
        <v>2698.2</v>
      </c>
    </row>
    <row r="44" spans="1:5" x14ac:dyDescent="0.25">
      <c r="A44" t="s">
        <v>2</v>
      </c>
      <c r="B44" t="s">
        <v>0</v>
      </c>
      <c r="C44" t="str">
        <f>IFERROR(INDEX(Цены!$A$3:$H$11,MATCH(E44,Цены!$C$3:$C$11,0),6),"-")</f>
        <v>-</v>
      </c>
      <c r="D44" t="str">
        <f>IFERROR(INDEX(Цены!$A$3:$H$11,MATCH(E44,Цены!$C$3:$C$11,0),8),"-")</f>
        <v>-</v>
      </c>
      <c r="E44">
        <v>2698.2</v>
      </c>
    </row>
    <row r="45" spans="1:5" x14ac:dyDescent="0.25">
      <c r="A45" t="s">
        <v>2</v>
      </c>
      <c r="B45" t="s">
        <v>0</v>
      </c>
      <c r="C45" t="str">
        <f>IFERROR(INDEX(Цены!$A$3:$H$11,MATCH(E45,Цены!$C$3:$C$11,0),6),"-")</f>
        <v>-</v>
      </c>
      <c r="D45" t="str">
        <f>IFERROR(INDEX(Цены!$A$3:$H$11,MATCH(E45,Цены!$C$3:$C$11,0),8),"-")</f>
        <v>-</v>
      </c>
      <c r="E45">
        <v>2698.2</v>
      </c>
    </row>
    <row r="46" spans="1:5" x14ac:dyDescent="0.25">
      <c r="A46" t="s">
        <v>2</v>
      </c>
      <c r="B46" t="s">
        <v>0</v>
      </c>
      <c r="C46" t="str">
        <f>IFERROR(INDEX(Цены!$A$3:$H$11,MATCH(E46,Цены!$C$3:$C$11,0),6),"-")</f>
        <v>-</v>
      </c>
      <c r="D46" t="str">
        <f>IFERROR(INDEX(Цены!$A$3:$H$11,MATCH(E46,Цены!$C$3:$C$11,0),8),"-")</f>
        <v>-</v>
      </c>
      <c r="E46">
        <v>2698.2</v>
      </c>
    </row>
    <row r="47" spans="1:5" x14ac:dyDescent="0.25">
      <c r="A47" t="s">
        <v>2</v>
      </c>
      <c r="B47" t="s">
        <v>0</v>
      </c>
      <c r="C47" t="str">
        <f>IFERROR(INDEX(Цены!$A$3:$H$11,MATCH(E47,Цены!$C$3:$C$11,0),6),"-")</f>
        <v>-</v>
      </c>
      <c r="D47" t="str">
        <f>IFERROR(INDEX(Цены!$A$3:$H$11,MATCH(E47,Цены!$C$3:$C$11,0),8),"-")</f>
        <v>-</v>
      </c>
      <c r="E47">
        <v>2698.2</v>
      </c>
    </row>
    <row r="48" spans="1:5" x14ac:dyDescent="0.25">
      <c r="A48" t="s">
        <v>2</v>
      </c>
      <c r="B48" t="s">
        <v>0</v>
      </c>
      <c r="C48" t="str">
        <f>IFERROR(INDEX(Цены!$A$3:$H$11,MATCH(E48,Цены!$C$3:$C$11,0),6),"-")</f>
        <v>-</v>
      </c>
      <c r="D48" t="str">
        <f>IFERROR(INDEX(Цены!$A$3:$H$11,MATCH(E48,Цены!$C$3:$C$11,0),8),"-")</f>
        <v>-</v>
      </c>
      <c r="E48">
        <v>2698.2</v>
      </c>
    </row>
    <row r="49" spans="1:5" x14ac:dyDescent="0.25">
      <c r="A49" t="s">
        <v>2</v>
      </c>
      <c r="B49" t="s">
        <v>0</v>
      </c>
      <c r="C49" t="str">
        <f>IFERROR(INDEX(Цены!$A$3:$H$11,MATCH(E49,Цены!$C$3:$C$11,0),6),"-")</f>
        <v>-</v>
      </c>
      <c r="D49" t="str">
        <f>IFERROR(INDEX(Цены!$A$3:$H$11,MATCH(E49,Цены!$C$3:$C$11,0),8),"-")</f>
        <v>-</v>
      </c>
      <c r="E49">
        <v>2698.2</v>
      </c>
    </row>
    <row r="50" spans="1:5" x14ac:dyDescent="0.25">
      <c r="A50" t="s">
        <v>2</v>
      </c>
      <c r="B50" t="s">
        <v>0</v>
      </c>
      <c r="C50" t="str">
        <f>IFERROR(INDEX(Цены!$A$3:$H$11,MATCH(E50,Цены!$C$3:$C$11,0),6),"-")</f>
        <v>-</v>
      </c>
      <c r="D50" t="str">
        <f>IFERROR(INDEX(Цены!$A$3:$H$11,MATCH(E50,Цены!$C$3:$C$11,0),8),"-")</f>
        <v>-</v>
      </c>
      <c r="E50">
        <v>2698.2</v>
      </c>
    </row>
    <row r="51" spans="1:5" x14ac:dyDescent="0.25">
      <c r="A51" t="s">
        <v>2</v>
      </c>
      <c r="B51" t="s">
        <v>0</v>
      </c>
      <c r="C51" t="str">
        <f>IFERROR(INDEX(Цены!$A$3:$H$11,MATCH(E51,Цены!$C$3:$C$11,0),6),"-")</f>
        <v>-</v>
      </c>
      <c r="D51" t="str">
        <f>IFERROR(INDEX(Цены!$A$3:$H$11,MATCH(E51,Цены!$C$3:$C$11,0),8),"-")</f>
        <v>-</v>
      </c>
      <c r="E51">
        <v>2698.2</v>
      </c>
    </row>
    <row r="52" spans="1:5" x14ac:dyDescent="0.25">
      <c r="A52" t="s">
        <v>2</v>
      </c>
      <c r="B52" t="s">
        <v>0</v>
      </c>
      <c r="C52" t="str">
        <f>IFERROR(INDEX(Цены!$A$3:$H$11,MATCH(E52,Цены!$C$3:$C$11,0),6),"-")</f>
        <v>-</v>
      </c>
      <c r="D52" t="str">
        <f>IFERROR(INDEX(Цены!$A$3:$H$11,MATCH(E52,Цены!$C$3:$C$11,0),8),"-")</f>
        <v>-</v>
      </c>
      <c r="E52">
        <v>2698.2</v>
      </c>
    </row>
    <row r="53" spans="1:5" x14ac:dyDescent="0.25">
      <c r="A53" t="s">
        <v>2</v>
      </c>
      <c r="B53" t="s">
        <v>0</v>
      </c>
      <c r="C53" t="str">
        <f>IFERROR(INDEX(Цены!$A$3:$H$11,MATCH(E53,Цены!$C$3:$C$11,0),6),"-")</f>
        <v>-</v>
      </c>
      <c r="D53" t="str">
        <f>IFERROR(INDEX(Цены!$A$3:$H$11,MATCH(E53,Цены!$C$3:$C$11,0),8),"-")</f>
        <v>-</v>
      </c>
      <c r="E53">
        <v>3449.6</v>
      </c>
    </row>
    <row r="54" spans="1:5" x14ac:dyDescent="0.25">
      <c r="A54" t="s">
        <v>2</v>
      </c>
      <c r="B54" t="s">
        <v>0</v>
      </c>
      <c r="C54" t="str">
        <f>IFERROR(INDEX(Цены!$A$3:$H$11,MATCH(E54,Цены!$C$3:$C$11,0),6),"-")</f>
        <v>-</v>
      </c>
      <c r="D54" t="str">
        <f>IFERROR(INDEX(Цены!$A$3:$H$11,MATCH(E54,Цены!$C$3:$C$11,0),8),"-")</f>
        <v>-</v>
      </c>
      <c r="E54">
        <v>2587.1999999999998</v>
      </c>
    </row>
    <row r="55" spans="1:5" x14ac:dyDescent="0.25">
      <c r="A55" t="s">
        <v>2</v>
      </c>
      <c r="B55" t="s">
        <v>0</v>
      </c>
      <c r="C55" t="str">
        <f>IFERROR(INDEX(Цены!$A$3:$H$11,MATCH(E55,Цены!$C$3:$C$11,0),6),"-")</f>
        <v>-</v>
      </c>
      <c r="D55" t="str">
        <f>IFERROR(INDEX(Цены!$A$3:$H$11,MATCH(E55,Цены!$C$3:$C$11,0),8),"-")</f>
        <v>-</v>
      </c>
      <c r="E55">
        <v>2587.1999999999998</v>
      </c>
    </row>
    <row r="56" spans="1:5" x14ac:dyDescent="0.25">
      <c r="A56" t="s">
        <v>2</v>
      </c>
      <c r="B56" t="s">
        <v>0</v>
      </c>
      <c r="C56" t="str">
        <f>IFERROR(INDEX(Цены!$A$3:$H$11,MATCH(E56,Цены!$C$3:$C$11,0),6),"-")</f>
        <v>-</v>
      </c>
      <c r="D56" t="str">
        <f>IFERROR(INDEX(Цены!$A$3:$H$11,MATCH(E56,Цены!$C$3:$C$11,0),8),"-")</f>
        <v>-</v>
      </c>
      <c r="E56">
        <v>2587.1999999999998</v>
      </c>
    </row>
    <row r="57" spans="1:5" x14ac:dyDescent="0.25">
      <c r="A57" t="s">
        <v>2</v>
      </c>
      <c r="B57" t="s">
        <v>0</v>
      </c>
      <c r="C57" t="str">
        <f>IFERROR(INDEX(Цены!$A$3:$H$11,MATCH(E57,Цены!$C$3:$C$11,0),6),"-")</f>
        <v>-</v>
      </c>
      <c r="D57" t="str">
        <f>IFERROR(INDEX(Цены!$A$3:$H$11,MATCH(E57,Цены!$C$3:$C$11,0),8),"-")</f>
        <v>-</v>
      </c>
      <c r="E57">
        <v>3449.6</v>
      </c>
    </row>
    <row r="58" spans="1:5" x14ac:dyDescent="0.25">
      <c r="A58" t="s">
        <v>2</v>
      </c>
      <c r="B58" t="s">
        <v>0</v>
      </c>
      <c r="C58" t="str">
        <f>IFERROR(INDEX(Цены!$A$3:$H$11,MATCH(E58,Цены!$C$3:$C$11,0),6),"-")</f>
        <v>-</v>
      </c>
      <c r="D58" t="str">
        <f>IFERROR(INDEX(Цены!$A$3:$H$11,MATCH(E58,Цены!$C$3:$C$11,0),8),"-")</f>
        <v>-</v>
      </c>
      <c r="E58">
        <v>2587.1999999999998</v>
      </c>
    </row>
    <row r="59" spans="1:5" x14ac:dyDescent="0.25">
      <c r="A59" t="s">
        <v>2</v>
      </c>
      <c r="B59" t="s">
        <v>0</v>
      </c>
      <c r="C59" t="str">
        <f>IFERROR(INDEX(Цены!$A$3:$H$11,MATCH(E59,Цены!$C$3:$C$11,0),6),"-")</f>
        <v>-</v>
      </c>
      <c r="D59" t="str">
        <f>IFERROR(INDEX(Цены!$A$3:$H$11,MATCH(E59,Цены!$C$3:$C$11,0),8),"-")</f>
        <v>-</v>
      </c>
      <c r="E59">
        <v>2587.1999999999998</v>
      </c>
    </row>
    <row r="60" spans="1:5" x14ac:dyDescent="0.25">
      <c r="A60" t="s">
        <v>2</v>
      </c>
      <c r="B60" t="s">
        <v>0</v>
      </c>
      <c r="C60" t="str">
        <f>IFERROR(INDEX(Цены!$A$3:$H$11,MATCH(E60,Цены!$C$3:$C$11,0),6),"-")</f>
        <v>-</v>
      </c>
      <c r="D60" t="str">
        <f>IFERROR(INDEX(Цены!$A$3:$H$11,MATCH(E60,Цены!$C$3:$C$11,0),8),"-")</f>
        <v>-</v>
      </c>
      <c r="E60">
        <v>2587.1999999999998</v>
      </c>
    </row>
    <row r="61" spans="1:5" x14ac:dyDescent="0.25">
      <c r="A61" t="s">
        <v>2</v>
      </c>
      <c r="B61" t="s">
        <v>0</v>
      </c>
      <c r="C61" t="str">
        <f>IFERROR(INDEX(Цены!$A$3:$H$11,MATCH(E61,Цены!$C$3:$C$11,0),6),"-")</f>
        <v>-</v>
      </c>
      <c r="D61" t="str">
        <f>IFERROR(INDEX(Цены!$A$3:$H$11,MATCH(E61,Цены!$C$3:$C$11,0),8),"-")</f>
        <v>-</v>
      </c>
      <c r="E61">
        <v>2587.1999999999998</v>
      </c>
    </row>
    <row r="62" spans="1:5" x14ac:dyDescent="0.25">
      <c r="A62" t="s">
        <v>2</v>
      </c>
      <c r="B62" t="s">
        <v>0</v>
      </c>
      <c r="C62" t="str">
        <f>IFERROR(INDEX(Цены!$A$3:$H$11,MATCH(E62,Цены!$C$3:$C$11,0),6),"-")</f>
        <v>-</v>
      </c>
      <c r="D62" t="str">
        <f>IFERROR(INDEX(Цены!$A$3:$H$11,MATCH(E62,Цены!$C$3:$C$11,0),8),"-")</f>
        <v>-</v>
      </c>
      <c r="E62">
        <v>2587.1999999999998</v>
      </c>
    </row>
    <row r="63" spans="1:5" x14ac:dyDescent="0.25">
      <c r="A63" t="s">
        <v>2</v>
      </c>
      <c r="B63" t="s">
        <v>0</v>
      </c>
      <c r="C63" t="str">
        <f>IFERROR(INDEX(Цены!$A$3:$H$11,MATCH(E63,Цены!$C$3:$C$11,0),6),"-")</f>
        <v>-</v>
      </c>
      <c r="D63" t="str">
        <f>IFERROR(INDEX(Цены!$A$3:$H$11,MATCH(E63,Цены!$C$3:$C$11,0),8),"-")</f>
        <v>-</v>
      </c>
      <c r="E63">
        <v>2587.1999999999998</v>
      </c>
    </row>
    <row r="64" spans="1:5" x14ac:dyDescent="0.25">
      <c r="A64" t="s">
        <v>2</v>
      </c>
      <c r="B64" t="s">
        <v>0</v>
      </c>
      <c r="C64" t="str">
        <f>IFERROR(INDEX(Цены!$A$3:$H$11,MATCH(E64,Цены!$C$3:$C$11,0),6),"-")</f>
        <v>-</v>
      </c>
      <c r="D64" t="str">
        <f>IFERROR(INDEX(Цены!$A$3:$H$11,MATCH(E64,Цены!$C$3:$C$11,0),8),"-")</f>
        <v>-</v>
      </c>
      <c r="E64">
        <v>2587.1999999999998</v>
      </c>
    </row>
    <row r="65" spans="1:5" x14ac:dyDescent="0.25">
      <c r="A65" t="s">
        <v>2</v>
      </c>
      <c r="B65" t="s">
        <v>0</v>
      </c>
      <c r="C65" t="str">
        <f>IFERROR(INDEX(Цены!$A$3:$H$11,MATCH(E65,Цены!$C$3:$C$11,0),6),"-")</f>
        <v>-</v>
      </c>
      <c r="D65" t="str">
        <f>IFERROR(INDEX(Цены!$A$3:$H$11,MATCH(E65,Цены!$C$3:$C$11,0),8),"-")</f>
        <v>-</v>
      </c>
      <c r="E65">
        <v>2587.1999999999998</v>
      </c>
    </row>
    <row r="66" spans="1:5" x14ac:dyDescent="0.25">
      <c r="A66" t="s">
        <v>2</v>
      </c>
      <c r="B66" t="s">
        <v>0</v>
      </c>
      <c r="C66" t="str">
        <f>IFERROR(INDEX(Цены!$A$3:$H$11,MATCH(E66,Цены!$C$3:$C$11,0),6),"-")</f>
        <v>-</v>
      </c>
      <c r="D66" t="str">
        <f>IFERROR(INDEX(Цены!$A$3:$H$11,MATCH(E66,Цены!$C$3:$C$11,0),8),"-")</f>
        <v>-</v>
      </c>
      <c r="E66">
        <v>862.4</v>
      </c>
    </row>
    <row r="67" spans="1:5" x14ac:dyDescent="0.25">
      <c r="A67" t="s">
        <v>2</v>
      </c>
      <c r="B67" t="s">
        <v>0</v>
      </c>
      <c r="C67" t="str">
        <f>IFERROR(INDEX(Цены!$A$3:$H$11,MATCH(E67,Цены!$C$3:$C$11,0),6),"-")</f>
        <v>-</v>
      </c>
      <c r="D67" t="str">
        <f>IFERROR(INDEX(Цены!$A$3:$H$11,MATCH(E67,Цены!$C$3:$C$11,0),8),"-")</f>
        <v>-</v>
      </c>
      <c r="E67">
        <v>862.4</v>
      </c>
    </row>
    <row r="68" spans="1:5" x14ac:dyDescent="0.25">
      <c r="A68" t="s">
        <v>2</v>
      </c>
      <c r="B68" t="s">
        <v>0</v>
      </c>
      <c r="C68" t="str">
        <f>IFERROR(INDEX(Цены!$A$3:$H$11,MATCH(E68,Цены!$C$3:$C$11,0),6),"-")</f>
        <v>-</v>
      </c>
      <c r="D68" t="str">
        <f>IFERROR(INDEX(Цены!$A$3:$H$11,MATCH(E68,Цены!$C$3:$C$11,0),8),"-")</f>
        <v>-</v>
      </c>
      <c r="E68">
        <v>862.4</v>
      </c>
    </row>
    <row r="69" spans="1:5" x14ac:dyDescent="0.25">
      <c r="A69" t="s">
        <v>2</v>
      </c>
      <c r="B69" t="s">
        <v>0</v>
      </c>
      <c r="C69" t="str">
        <f>IFERROR(INDEX(Цены!$A$3:$H$11,MATCH(E69,Цены!$C$3:$C$11,0),6),"-")</f>
        <v>-</v>
      </c>
      <c r="D69" t="str">
        <f>IFERROR(INDEX(Цены!$A$3:$H$11,MATCH(E69,Цены!$C$3:$C$11,0),8),"-")</f>
        <v>-</v>
      </c>
      <c r="E69">
        <v>862.4</v>
      </c>
    </row>
    <row r="70" spans="1:5" x14ac:dyDescent="0.25">
      <c r="A70" t="s">
        <v>2</v>
      </c>
      <c r="B70" t="s">
        <v>0</v>
      </c>
      <c r="C70" t="str">
        <f>IFERROR(INDEX(Цены!$A$3:$H$11,MATCH(E70,Цены!$C$3:$C$11,0),6),"-")</f>
        <v>-</v>
      </c>
      <c r="D70" t="str">
        <f>IFERROR(INDEX(Цены!$A$3:$H$11,MATCH(E70,Цены!$C$3:$C$11,0),8),"-")</f>
        <v>-</v>
      </c>
      <c r="E70">
        <v>862.4</v>
      </c>
    </row>
    <row r="71" spans="1:5" x14ac:dyDescent="0.25">
      <c r="A71" t="s">
        <v>2</v>
      </c>
      <c r="B71" t="s">
        <v>0</v>
      </c>
      <c r="C71" t="str">
        <f>IFERROR(INDEX(Цены!$A$3:$H$11,MATCH(E71,Цены!$C$3:$C$11,0),6),"-")</f>
        <v>-</v>
      </c>
      <c r="D71" t="str">
        <f>IFERROR(INDEX(Цены!$A$3:$H$11,MATCH(E71,Цены!$C$3:$C$11,0),8),"-")</f>
        <v>-</v>
      </c>
      <c r="E71">
        <v>862.4</v>
      </c>
    </row>
    <row r="72" spans="1:5" x14ac:dyDescent="0.25">
      <c r="A72" t="s">
        <v>2</v>
      </c>
      <c r="B72" t="s">
        <v>0</v>
      </c>
      <c r="C72" t="str">
        <f>IFERROR(INDEX(Цены!$A$3:$H$11,MATCH(E72,Цены!$C$3:$C$11,0),6),"-")</f>
        <v>-</v>
      </c>
      <c r="D72" t="str">
        <f>IFERROR(INDEX(Цены!$A$3:$H$11,MATCH(E72,Цены!$C$3:$C$11,0),8),"-")</f>
        <v>-</v>
      </c>
      <c r="E72">
        <v>862.4</v>
      </c>
    </row>
    <row r="73" spans="1:5" x14ac:dyDescent="0.25">
      <c r="A73" t="s">
        <v>2</v>
      </c>
      <c r="B73" t="s">
        <v>0</v>
      </c>
      <c r="C73" t="str">
        <f>IFERROR(INDEX(Цены!$A$3:$H$11,MATCH(E73,Цены!$C$3:$C$11,0),6),"-")</f>
        <v>-</v>
      </c>
      <c r="D73" t="str">
        <f>IFERROR(INDEX(Цены!$A$3:$H$11,MATCH(E73,Цены!$C$3:$C$11,0),8),"-")</f>
        <v>-</v>
      </c>
      <c r="E73">
        <v>862.4</v>
      </c>
    </row>
    <row r="74" spans="1:5" x14ac:dyDescent="0.25">
      <c r="A74" t="s">
        <v>2</v>
      </c>
      <c r="B74" t="s">
        <v>0</v>
      </c>
      <c r="C74" t="str">
        <f>IFERROR(INDEX(Цены!$A$3:$H$11,MATCH(E74,Цены!$C$3:$C$11,0),6),"-")</f>
        <v>-</v>
      </c>
      <c r="D74" t="str">
        <f>IFERROR(INDEX(Цены!$A$3:$H$11,MATCH(E74,Цены!$C$3:$C$11,0),8),"-")</f>
        <v>-</v>
      </c>
      <c r="E74">
        <v>862.4</v>
      </c>
    </row>
    <row r="75" spans="1:5" x14ac:dyDescent="0.25">
      <c r="A75" t="s">
        <v>2</v>
      </c>
      <c r="B75" t="s">
        <v>0</v>
      </c>
      <c r="C75" t="str">
        <f>IFERROR(INDEX(Цены!$A$3:$H$11,MATCH(E75,Цены!$C$3:$C$11,0),6),"-")</f>
        <v>-</v>
      </c>
      <c r="D75" t="str">
        <f>IFERROR(INDEX(Цены!$A$3:$H$11,MATCH(E75,Цены!$C$3:$C$11,0),8),"-")</f>
        <v>-</v>
      </c>
      <c r="E75">
        <v>2587.1999999999998</v>
      </c>
    </row>
    <row r="76" spans="1:5" x14ac:dyDescent="0.25">
      <c r="A76" t="s">
        <v>2</v>
      </c>
      <c r="B76" t="s">
        <v>0</v>
      </c>
      <c r="C76" t="str">
        <f>IFERROR(INDEX(Цены!$A$3:$H$11,MATCH(E76,Цены!$C$3:$C$11,0),6),"-")</f>
        <v>-</v>
      </c>
      <c r="D76" t="str">
        <f>IFERROR(INDEX(Цены!$A$3:$H$11,MATCH(E76,Цены!$C$3:$C$11,0),8),"-")</f>
        <v>-</v>
      </c>
      <c r="E76">
        <v>862.4</v>
      </c>
    </row>
    <row r="77" spans="1:5" x14ac:dyDescent="0.25">
      <c r="A77" t="s">
        <v>2</v>
      </c>
      <c r="B77" t="s">
        <v>0</v>
      </c>
      <c r="C77" t="str">
        <f>IFERROR(INDEX(Цены!$A$3:$H$11,MATCH(E77,Цены!$C$3:$C$11,0),6),"-")</f>
        <v>-</v>
      </c>
      <c r="D77" t="str">
        <f>IFERROR(INDEX(Цены!$A$3:$H$11,MATCH(E77,Цены!$C$3:$C$11,0),8),"-")</f>
        <v>-</v>
      </c>
      <c r="E77">
        <v>862.4</v>
      </c>
    </row>
    <row r="78" spans="1:5" x14ac:dyDescent="0.25">
      <c r="A78" t="s">
        <v>2</v>
      </c>
      <c r="B78" t="s">
        <v>0</v>
      </c>
      <c r="C78" t="str">
        <f>IFERROR(INDEX(Цены!$A$3:$H$11,MATCH(E78,Цены!$C$3:$C$11,0),6),"-")</f>
        <v>-</v>
      </c>
      <c r="D78" t="str">
        <f>IFERROR(INDEX(Цены!$A$3:$H$11,MATCH(E78,Цены!$C$3:$C$11,0),8),"-")</f>
        <v>-</v>
      </c>
      <c r="E78">
        <v>862.4</v>
      </c>
    </row>
    <row r="79" spans="1:5" x14ac:dyDescent="0.25">
      <c r="A79" t="s">
        <v>2</v>
      </c>
      <c r="B79" t="s">
        <v>0</v>
      </c>
      <c r="C79" t="str">
        <f>IFERROR(INDEX(Цены!$A$3:$H$11,MATCH(E79,Цены!$C$3:$C$11,0),6),"-")</f>
        <v>-</v>
      </c>
      <c r="D79" t="str">
        <f>IFERROR(INDEX(Цены!$A$3:$H$11,MATCH(E79,Цены!$C$3:$C$11,0),8),"-")</f>
        <v>-</v>
      </c>
      <c r="E79">
        <v>3449.6</v>
      </c>
    </row>
    <row r="80" spans="1:5" x14ac:dyDescent="0.25">
      <c r="A80" t="s">
        <v>2</v>
      </c>
      <c r="B80" t="s">
        <v>0</v>
      </c>
      <c r="C80" t="str">
        <f>IFERROR(INDEX(Цены!$A$3:$H$11,MATCH(E80,Цены!$C$3:$C$11,0),6),"-")</f>
        <v>-</v>
      </c>
      <c r="D80" t="str">
        <f>IFERROR(INDEX(Цены!$A$3:$H$11,MATCH(E80,Цены!$C$3:$C$11,0),8),"-")</f>
        <v>-</v>
      </c>
      <c r="E80">
        <v>2587.1999999999998</v>
      </c>
    </row>
    <row r="81" spans="1:5" x14ac:dyDescent="0.25">
      <c r="A81" t="s">
        <v>2</v>
      </c>
      <c r="B81" t="s">
        <v>0</v>
      </c>
      <c r="C81" t="str">
        <f>IFERROR(INDEX(Цены!$A$3:$H$11,MATCH(E81,Цены!$C$3:$C$11,0),6),"-")</f>
        <v>-</v>
      </c>
      <c r="D81" t="str">
        <f>IFERROR(INDEX(Цены!$A$3:$H$11,MATCH(E81,Цены!$C$3:$C$11,0),8),"-")</f>
        <v>-</v>
      </c>
      <c r="E81">
        <v>2587.1999999999998</v>
      </c>
    </row>
    <row r="82" spans="1:5" x14ac:dyDescent="0.25">
      <c r="A82" t="s">
        <v>2</v>
      </c>
      <c r="B82" t="s">
        <v>0</v>
      </c>
      <c r="C82" t="str">
        <f>IFERROR(INDEX(Цены!$A$3:$H$11,MATCH(E82,Цены!$C$3:$C$11,0),6),"-")</f>
        <v>-</v>
      </c>
      <c r="D82" t="str">
        <f>IFERROR(INDEX(Цены!$A$3:$H$11,MATCH(E82,Цены!$C$3:$C$11,0),8),"-")</f>
        <v>-</v>
      </c>
      <c r="E82">
        <v>2587.1999999999998</v>
      </c>
    </row>
    <row r="83" spans="1:5" x14ac:dyDescent="0.25">
      <c r="A83" t="s">
        <v>2</v>
      </c>
      <c r="B83" t="s">
        <v>0</v>
      </c>
      <c r="C83" t="str">
        <f>IFERROR(INDEX(Цены!$A$3:$H$11,MATCH(E83,Цены!$C$3:$C$11,0),6),"-")</f>
        <v>-</v>
      </c>
      <c r="D83" t="str">
        <f>IFERROR(INDEX(Цены!$A$3:$H$11,MATCH(E83,Цены!$C$3:$C$11,0),8),"-")</f>
        <v>-</v>
      </c>
      <c r="E83">
        <v>2587.1999999999998</v>
      </c>
    </row>
    <row r="84" spans="1:5" x14ac:dyDescent="0.25">
      <c r="A84" t="s">
        <v>2</v>
      </c>
      <c r="B84" t="s">
        <v>0</v>
      </c>
      <c r="C84" t="str">
        <f>IFERROR(INDEX(Цены!$A$3:$H$11,MATCH(E84,Цены!$C$3:$C$11,0),6),"-")</f>
        <v>-</v>
      </c>
      <c r="D84" t="str">
        <f>IFERROR(INDEX(Цены!$A$3:$H$11,MATCH(E84,Цены!$C$3:$C$11,0),8),"-")</f>
        <v>-</v>
      </c>
      <c r="E84">
        <v>3449.6</v>
      </c>
    </row>
    <row r="85" spans="1:5" x14ac:dyDescent="0.25">
      <c r="A85" t="s">
        <v>2</v>
      </c>
      <c r="B85" t="s">
        <v>0</v>
      </c>
      <c r="C85" t="str">
        <f>IFERROR(INDEX(Цены!$A$3:$H$11,MATCH(E85,Цены!$C$3:$C$11,0),6),"-")</f>
        <v>-</v>
      </c>
      <c r="D85" t="str">
        <f>IFERROR(INDEX(Цены!$A$3:$H$11,MATCH(E85,Цены!$C$3:$C$11,0),8),"-")</f>
        <v>-</v>
      </c>
      <c r="E85">
        <v>3449.6</v>
      </c>
    </row>
    <row r="86" spans="1:5" x14ac:dyDescent="0.25">
      <c r="A86" t="s">
        <v>2</v>
      </c>
      <c r="B86" t="s">
        <v>0</v>
      </c>
      <c r="C86" t="str">
        <f>IFERROR(INDEX(Цены!$A$3:$H$11,MATCH(E86,Цены!$C$3:$C$11,0),6),"-")</f>
        <v>-</v>
      </c>
      <c r="D86" t="str">
        <f>IFERROR(INDEX(Цены!$A$3:$H$11,MATCH(E86,Цены!$C$3:$C$11,0),8),"-")</f>
        <v>-</v>
      </c>
      <c r="E86">
        <v>2587.1999999999998</v>
      </c>
    </row>
    <row r="87" spans="1:5" x14ac:dyDescent="0.25">
      <c r="A87" t="s">
        <v>2</v>
      </c>
      <c r="B87" t="s">
        <v>0</v>
      </c>
      <c r="C87" t="str">
        <f>IFERROR(INDEX(Цены!$A$3:$H$11,MATCH(E87,Цены!$C$3:$C$11,0),6),"-")</f>
        <v>-</v>
      </c>
      <c r="D87" t="str">
        <f>IFERROR(INDEX(Цены!$A$3:$H$11,MATCH(E87,Цены!$C$3:$C$11,0),8),"-")</f>
        <v>-</v>
      </c>
      <c r="E87">
        <v>2587.1999999999998</v>
      </c>
    </row>
    <row r="88" spans="1:5" x14ac:dyDescent="0.25">
      <c r="A88" t="s">
        <v>2</v>
      </c>
      <c r="B88" t="s">
        <v>0</v>
      </c>
      <c r="C88" t="str">
        <f>IFERROR(INDEX(Цены!$A$3:$H$11,MATCH(E88,Цены!$C$3:$C$11,0),6),"-")</f>
        <v>-</v>
      </c>
      <c r="D88" t="str">
        <f>IFERROR(INDEX(Цены!$A$3:$H$11,MATCH(E88,Цены!$C$3:$C$11,0),8),"-")</f>
        <v>-</v>
      </c>
      <c r="E88">
        <v>2587.1999999999998</v>
      </c>
    </row>
    <row r="89" spans="1:5" x14ac:dyDescent="0.25">
      <c r="A89" t="s">
        <v>2</v>
      </c>
      <c r="B89" t="s">
        <v>0</v>
      </c>
      <c r="C89" t="str">
        <f>IFERROR(INDEX(Цены!$A$3:$H$11,MATCH(E89,Цены!$C$3:$C$11,0),6),"-")</f>
        <v>-</v>
      </c>
      <c r="D89" t="str">
        <f>IFERROR(INDEX(Цены!$A$3:$H$11,MATCH(E89,Цены!$C$3:$C$11,0),8),"-")</f>
        <v>-</v>
      </c>
      <c r="E89">
        <v>2587.1999999999998</v>
      </c>
    </row>
    <row r="90" spans="1:5" x14ac:dyDescent="0.25">
      <c r="A90" t="s">
        <v>2</v>
      </c>
      <c r="B90" t="s">
        <v>0</v>
      </c>
      <c r="C90" t="str">
        <f>IFERROR(INDEX(Цены!$A$3:$H$11,MATCH(E90,Цены!$C$3:$C$11,0),6),"-")</f>
        <v>-</v>
      </c>
      <c r="D90" t="str">
        <f>IFERROR(INDEX(Цены!$A$3:$H$11,MATCH(E90,Цены!$C$3:$C$11,0),8),"-")</f>
        <v>-</v>
      </c>
      <c r="E90">
        <v>2587.1999999999998</v>
      </c>
    </row>
    <row r="91" spans="1:5" x14ac:dyDescent="0.25">
      <c r="A91" t="s">
        <v>2</v>
      </c>
      <c r="B91" t="s">
        <v>0</v>
      </c>
      <c r="C91" t="str">
        <f>IFERROR(INDEX(Цены!$A$3:$H$11,MATCH(E91,Цены!$C$3:$C$11,0),6),"-")</f>
        <v>-</v>
      </c>
      <c r="D91" t="str">
        <f>IFERROR(INDEX(Цены!$A$3:$H$11,MATCH(E91,Цены!$C$3:$C$11,0),8),"-")</f>
        <v>-</v>
      </c>
      <c r="E91">
        <v>2587.1999999999998</v>
      </c>
    </row>
    <row r="92" spans="1:5" x14ac:dyDescent="0.25">
      <c r="A92" t="s">
        <v>2</v>
      </c>
      <c r="B92" t="s">
        <v>0</v>
      </c>
      <c r="C92" t="str">
        <f>IFERROR(INDEX(Цены!$A$3:$H$11,MATCH(E92,Цены!$C$3:$C$11,0),6),"-")</f>
        <v>-</v>
      </c>
      <c r="D92" t="str">
        <f>IFERROR(INDEX(Цены!$A$3:$H$11,MATCH(E92,Цены!$C$3:$C$11,0),8),"-")</f>
        <v>-</v>
      </c>
      <c r="E92">
        <v>2587.1999999999998</v>
      </c>
    </row>
    <row r="93" spans="1:5" x14ac:dyDescent="0.25">
      <c r="A93" t="s">
        <v>2</v>
      </c>
      <c r="B93" t="s">
        <v>0</v>
      </c>
      <c r="C93" t="str">
        <f>IFERROR(INDEX(Цены!$A$3:$H$11,MATCH(E93,Цены!$C$3:$C$11,0),6),"-")</f>
        <v>-</v>
      </c>
      <c r="D93" t="str">
        <f>IFERROR(INDEX(Цены!$A$3:$H$11,MATCH(E93,Цены!$C$3:$C$11,0),8),"-")</f>
        <v>-</v>
      </c>
      <c r="E93">
        <v>1724.8</v>
      </c>
    </row>
    <row r="94" spans="1:5" x14ac:dyDescent="0.25">
      <c r="A94" t="s">
        <v>2</v>
      </c>
      <c r="B94" t="s">
        <v>0</v>
      </c>
      <c r="C94" t="str">
        <f>IFERROR(INDEX(Цены!$A$3:$H$11,MATCH(E94,Цены!$C$3:$C$11,0),6),"-")</f>
        <v>-</v>
      </c>
      <c r="D94" t="str">
        <f>IFERROR(INDEX(Цены!$A$3:$H$11,MATCH(E94,Цены!$C$3:$C$11,0),8),"-")</f>
        <v>-</v>
      </c>
      <c r="E94">
        <v>1724.8</v>
      </c>
    </row>
    <row r="95" spans="1:5" x14ac:dyDescent="0.25">
      <c r="A95" t="s">
        <v>2</v>
      </c>
      <c r="B95" t="s">
        <v>0</v>
      </c>
      <c r="C95" t="str">
        <f>IFERROR(INDEX(Цены!$A$3:$H$11,MATCH(E95,Цены!$C$3:$C$11,0),6),"-")</f>
        <v>-</v>
      </c>
      <c r="D95" t="str">
        <f>IFERROR(INDEX(Цены!$A$3:$H$11,MATCH(E95,Цены!$C$3:$C$11,0),8),"-")</f>
        <v>-</v>
      </c>
      <c r="E95">
        <v>1724.8</v>
      </c>
    </row>
    <row r="96" spans="1:5" x14ac:dyDescent="0.25">
      <c r="A96" t="s">
        <v>2</v>
      </c>
      <c r="B96" t="s">
        <v>0</v>
      </c>
      <c r="C96" t="str">
        <f>IFERROR(INDEX(Цены!$A$3:$H$11,MATCH(E96,Цены!$C$3:$C$11,0),6),"-")</f>
        <v>-</v>
      </c>
      <c r="D96" t="str">
        <f>IFERROR(INDEX(Цены!$A$3:$H$11,MATCH(E96,Цены!$C$3:$C$11,0),8),"-")</f>
        <v>-</v>
      </c>
      <c r="E96">
        <v>1724.8</v>
      </c>
    </row>
    <row r="97" spans="1:5" x14ac:dyDescent="0.25">
      <c r="A97" t="s">
        <v>2</v>
      </c>
      <c r="B97" t="s">
        <v>0</v>
      </c>
      <c r="C97" t="str">
        <f>IFERROR(INDEX(Цены!$A$3:$H$11,MATCH(E97,Цены!$C$3:$C$11,0),6),"-")</f>
        <v>-</v>
      </c>
      <c r="D97" t="str">
        <f>IFERROR(INDEX(Цены!$A$3:$H$11,MATCH(E97,Цены!$C$3:$C$11,0),8),"-")</f>
        <v>-</v>
      </c>
      <c r="E97">
        <v>2587.1999999999998</v>
      </c>
    </row>
    <row r="98" spans="1:5" x14ac:dyDescent="0.25">
      <c r="A98" t="s">
        <v>2</v>
      </c>
      <c r="B98" t="s">
        <v>0</v>
      </c>
      <c r="C98" t="str">
        <f>IFERROR(INDEX(Цены!$A$3:$H$11,MATCH(E98,Цены!$C$3:$C$11,0),6),"-")</f>
        <v>-</v>
      </c>
      <c r="D98" t="str">
        <f>IFERROR(INDEX(Цены!$A$3:$H$11,MATCH(E98,Цены!$C$3:$C$11,0),8),"-")</f>
        <v>-</v>
      </c>
      <c r="E98">
        <v>2587.1999999999998</v>
      </c>
    </row>
    <row r="99" spans="1:5" x14ac:dyDescent="0.25">
      <c r="A99" t="s">
        <v>2</v>
      </c>
      <c r="B99" t="s">
        <v>0</v>
      </c>
      <c r="C99" t="str">
        <f>IFERROR(INDEX(Цены!$A$3:$H$11,MATCH(E99,Цены!$C$3:$C$11,0),6),"-")</f>
        <v>-</v>
      </c>
      <c r="D99" t="str">
        <f>IFERROR(INDEX(Цены!$A$3:$H$11,MATCH(E99,Цены!$C$3:$C$11,0),8),"-")</f>
        <v>-</v>
      </c>
      <c r="E99">
        <v>2587.1999999999998</v>
      </c>
    </row>
    <row r="100" spans="1:5" x14ac:dyDescent="0.25">
      <c r="A100" t="s">
        <v>2</v>
      </c>
      <c r="B100" t="s">
        <v>0</v>
      </c>
      <c r="C100" t="str">
        <f>IFERROR(INDEX(Цены!$A$3:$H$11,MATCH(E100,Цены!$C$3:$C$11,0),6),"-")</f>
        <v>-</v>
      </c>
      <c r="D100" t="str">
        <f>IFERROR(INDEX(Цены!$A$3:$H$11,MATCH(E100,Цены!$C$3:$C$11,0),8),"-")</f>
        <v>-</v>
      </c>
      <c r="E100">
        <v>2587.1999999999998</v>
      </c>
    </row>
    <row r="101" spans="1:5" x14ac:dyDescent="0.25">
      <c r="A101" t="s">
        <v>2</v>
      </c>
      <c r="B101" t="s">
        <v>0</v>
      </c>
      <c r="C101" t="str">
        <f>IFERROR(INDEX(Цены!$A$3:$H$11,MATCH(E101,Цены!$C$3:$C$11,0),6),"-")</f>
        <v>-</v>
      </c>
      <c r="D101" t="str">
        <f>IFERROR(INDEX(Цены!$A$3:$H$11,MATCH(E101,Цены!$C$3:$C$11,0),8),"-")</f>
        <v>-</v>
      </c>
      <c r="E101">
        <v>2587.1999999999998</v>
      </c>
    </row>
    <row r="102" spans="1:5" x14ac:dyDescent="0.25">
      <c r="A102" t="s">
        <v>2</v>
      </c>
      <c r="B102" t="s">
        <v>0</v>
      </c>
      <c r="C102" t="str">
        <f>IFERROR(INDEX(Цены!$A$3:$H$11,MATCH(E102,Цены!$C$3:$C$11,0),6),"-")</f>
        <v>-</v>
      </c>
      <c r="D102" t="str">
        <f>IFERROR(INDEX(Цены!$A$3:$H$11,MATCH(E102,Цены!$C$3:$C$11,0),8),"-")</f>
        <v>-</v>
      </c>
      <c r="E102">
        <v>2587.1999999999998</v>
      </c>
    </row>
    <row r="103" spans="1:5" x14ac:dyDescent="0.25">
      <c r="A103" t="s">
        <v>2</v>
      </c>
      <c r="B103" t="s">
        <v>0</v>
      </c>
      <c r="C103" t="str">
        <f>IFERROR(INDEX(Цены!$A$3:$H$11,MATCH(E103,Цены!$C$3:$C$11,0),6),"-")</f>
        <v>-</v>
      </c>
      <c r="D103" t="str">
        <f>IFERROR(INDEX(Цены!$A$3:$H$11,MATCH(E103,Цены!$C$3:$C$11,0),8),"-")</f>
        <v>-</v>
      </c>
      <c r="E103">
        <v>2587.1999999999998</v>
      </c>
    </row>
    <row r="104" spans="1:5" x14ac:dyDescent="0.25">
      <c r="A104" t="s">
        <v>2</v>
      </c>
      <c r="B104" t="s">
        <v>0</v>
      </c>
      <c r="C104" t="str">
        <f>IFERROR(INDEX(Цены!$A$3:$H$11,MATCH(E104,Цены!$C$3:$C$11,0),6),"-")</f>
        <v>-</v>
      </c>
      <c r="D104" t="str">
        <f>IFERROR(INDEX(Цены!$A$3:$H$11,MATCH(E104,Цены!$C$3:$C$11,0),8),"-")</f>
        <v>-</v>
      </c>
      <c r="E104">
        <v>2587.1999999999998</v>
      </c>
    </row>
    <row r="105" spans="1:5" x14ac:dyDescent="0.25">
      <c r="A105" t="s">
        <v>2</v>
      </c>
      <c r="B105" t="s">
        <v>0</v>
      </c>
      <c r="C105" t="str">
        <f>IFERROR(INDEX(Цены!$A$3:$H$11,MATCH(E105,Цены!$C$3:$C$11,0),6),"-")</f>
        <v>-</v>
      </c>
      <c r="D105" t="str">
        <f>IFERROR(INDEX(Цены!$A$3:$H$11,MATCH(E105,Цены!$C$3:$C$11,0),8),"-")</f>
        <v>-</v>
      </c>
      <c r="E105">
        <v>1724.8</v>
      </c>
    </row>
    <row r="106" spans="1:5" x14ac:dyDescent="0.25">
      <c r="A106" t="s">
        <v>2</v>
      </c>
      <c r="B106" t="s">
        <v>0</v>
      </c>
      <c r="C106" t="str">
        <f>IFERROR(INDEX(Цены!$A$3:$H$11,MATCH(E106,Цены!$C$3:$C$11,0),6),"-")</f>
        <v>-</v>
      </c>
      <c r="D106" t="str">
        <f>IFERROR(INDEX(Цены!$A$3:$H$11,MATCH(E106,Цены!$C$3:$C$11,0),8),"-")</f>
        <v>-</v>
      </c>
      <c r="E106">
        <v>2587.1999999999998</v>
      </c>
    </row>
    <row r="107" spans="1:5" x14ac:dyDescent="0.25">
      <c r="A107" t="s">
        <v>2</v>
      </c>
      <c r="B107" t="s">
        <v>0</v>
      </c>
      <c r="C107" t="str">
        <f>IFERROR(INDEX(Цены!$A$3:$H$11,MATCH(E107,Цены!$C$3:$C$11,0),6),"-")</f>
        <v>-</v>
      </c>
      <c r="D107" t="str">
        <f>IFERROR(INDEX(Цены!$A$3:$H$11,MATCH(E107,Цены!$C$3:$C$11,0),8),"-")</f>
        <v>-</v>
      </c>
      <c r="E107">
        <v>1724.8</v>
      </c>
    </row>
    <row r="108" spans="1:5" x14ac:dyDescent="0.25">
      <c r="A108" t="s">
        <v>2</v>
      </c>
      <c r="B108" t="s">
        <v>0</v>
      </c>
      <c r="C108" t="str">
        <f>IFERROR(INDEX(Цены!$A$3:$H$11,MATCH(E108,Цены!$C$3:$C$11,0),6),"-")</f>
        <v>-</v>
      </c>
      <c r="D108" t="str">
        <f>IFERROR(INDEX(Цены!$A$3:$H$11,MATCH(E108,Цены!$C$3:$C$11,0),8),"-")</f>
        <v>-</v>
      </c>
      <c r="E108">
        <v>2587.1999999999998</v>
      </c>
    </row>
    <row r="109" spans="1:5" x14ac:dyDescent="0.25">
      <c r="A109" t="s">
        <v>2</v>
      </c>
      <c r="B109" t="s">
        <v>0</v>
      </c>
      <c r="C109" t="str">
        <f>IFERROR(INDEX(Цены!$A$3:$H$11,MATCH(E109,Цены!$C$3:$C$11,0),6),"-")</f>
        <v>-</v>
      </c>
      <c r="D109" t="str">
        <f>IFERROR(INDEX(Цены!$A$3:$H$11,MATCH(E109,Цены!$C$3:$C$11,0),8),"-")</f>
        <v>-</v>
      </c>
      <c r="E109">
        <v>1724.8</v>
      </c>
    </row>
    <row r="110" spans="1:5" x14ac:dyDescent="0.25">
      <c r="A110" t="s">
        <v>2</v>
      </c>
      <c r="B110" t="s">
        <v>0</v>
      </c>
      <c r="C110" t="str">
        <f>IFERROR(INDEX(Цены!$A$3:$H$11,MATCH(E110,Цены!$C$3:$C$11,0),6),"-")</f>
        <v>-</v>
      </c>
      <c r="D110" t="str">
        <f>IFERROR(INDEX(Цены!$A$3:$H$11,MATCH(E110,Цены!$C$3:$C$11,0),8),"-")</f>
        <v>-</v>
      </c>
      <c r="E110">
        <v>1724.8</v>
      </c>
    </row>
    <row r="111" spans="1:5" x14ac:dyDescent="0.25">
      <c r="A111" t="s">
        <v>2</v>
      </c>
      <c r="B111" t="s">
        <v>0</v>
      </c>
      <c r="C111" t="str">
        <f>IFERROR(INDEX(Цены!$A$3:$H$11,MATCH(E111,Цены!$C$3:$C$11,0),6),"-")</f>
        <v>-</v>
      </c>
      <c r="D111" t="str">
        <f>IFERROR(INDEX(Цены!$A$3:$H$11,MATCH(E111,Цены!$C$3:$C$11,0),8),"-")</f>
        <v>-</v>
      </c>
      <c r="E111">
        <v>1724.8</v>
      </c>
    </row>
    <row r="112" spans="1:5" x14ac:dyDescent="0.25">
      <c r="A112" t="s">
        <v>2</v>
      </c>
      <c r="B112" t="s">
        <v>0</v>
      </c>
      <c r="C112" t="str">
        <f>IFERROR(INDEX(Цены!$A$3:$H$11,MATCH(E112,Цены!$C$3:$C$11,0),6),"-")</f>
        <v>-</v>
      </c>
      <c r="D112" t="str">
        <f>IFERROR(INDEX(Цены!$A$3:$H$11,MATCH(E112,Цены!$C$3:$C$11,0),8),"-")</f>
        <v>-</v>
      </c>
      <c r="E112">
        <v>1724.8</v>
      </c>
    </row>
    <row r="113" spans="1:5" x14ac:dyDescent="0.25">
      <c r="A113" t="s">
        <v>2</v>
      </c>
      <c r="B113" t="s">
        <v>0</v>
      </c>
      <c r="C113" t="str">
        <f>IFERROR(INDEX(Цены!$A$3:$H$11,MATCH(E113,Цены!$C$3:$C$11,0),6),"-")</f>
        <v>-</v>
      </c>
      <c r="D113" t="str">
        <f>IFERROR(INDEX(Цены!$A$3:$H$11,MATCH(E113,Цены!$C$3:$C$11,0),8),"-")</f>
        <v>-</v>
      </c>
      <c r="E113">
        <v>1724.8</v>
      </c>
    </row>
    <row r="114" spans="1:5" x14ac:dyDescent="0.25">
      <c r="A114" t="s">
        <v>2</v>
      </c>
      <c r="B114" t="s">
        <v>0</v>
      </c>
      <c r="C114" t="str">
        <f>IFERROR(INDEX(Цены!$A$3:$H$11,MATCH(E114,Цены!$C$3:$C$11,0),6),"-")</f>
        <v>-</v>
      </c>
      <c r="D114" t="str">
        <f>IFERROR(INDEX(Цены!$A$3:$H$11,MATCH(E114,Цены!$C$3:$C$11,0),8),"-")</f>
        <v>-</v>
      </c>
      <c r="E114">
        <v>1724.8</v>
      </c>
    </row>
    <row r="115" spans="1:5" x14ac:dyDescent="0.25">
      <c r="A115" t="s">
        <v>2</v>
      </c>
      <c r="B115" t="s">
        <v>0</v>
      </c>
      <c r="C115" t="str">
        <f>IFERROR(INDEX(Цены!$A$3:$H$11,MATCH(E115,Цены!$C$3:$C$11,0),6),"-")</f>
        <v>-</v>
      </c>
      <c r="D115" t="str">
        <f>IFERROR(INDEX(Цены!$A$3:$H$11,MATCH(E115,Цены!$C$3:$C$11,0),8),"-")</f>
        <v>-</v>
      </c>
      <c r="E115">
        <v>1724.8</v>
      </c>
    </row>
    <row r="116" spans="1:5" x14ac:dyDescent="0.25">
      <c r="A116" t="s">
        <v>2</v>
      </c>
      <c r="B116" t="s">
        <v>0</v>
      </c>
      <c r="C116" t="str">
        <f>IFERROR(INDEX(Цены!$A$3:$H$11,MATCH(E116,Цены!$C$3:$C$11,0),6),"-")</f>
        <v>-</v>
      </c>
      <c r="D116" t="str">
        <f>IFERROR(INDEX(Цены!$A$3:$H$11,MATCH(E116,Цены!$C$3:$C$11,0),8),"-")</f>
        <v>-</v>
      </c>
      <c r="E116">
        <v>1724.8</v>
      </c>
    </row>
    <row r="117" spans="1:5" x14ac:dyDescent="0.25">
      <c r="A117" t="s">
        <v>2</v>
      </c>
      <c r="B117" t="s">
        <v>0</v>
      </c>
      <c r="C117" t="str">
        <f>IFERROR(INDEX(Цены!$A$3:$H$11,MATCH(E117,Цены!$C$3:$C$11,0),6),"-")</f>
        <v>-</v>
      </c>
      <c r="D117" t="str">
        <f>IFERROR(INDEX(Цены!$A$3:$H$11,MATCH(E117,Цены!$C$3:$C$11,0),8),"-")</f>
        <v>-</v>
      </c>
      <c r="E117">
        <v>2587.1999999999998</v>
      </c>
    </row>
    <row r="118" spans="1:5" x14ac:dyDescent="0.25">
      <c r="A118" t="s">
        <v>2</v>
      </c>
      <c r="B118" t="s">
        <v>0</v>
      </c>
      <c r="C118" t="str">
        <f>IFERROR(INDEX(Цены!$A$3:$H$11,MATCH(E118,Цены!$C$3:$C$11,0),6),"-")</f>
        <v>-</v>
      </c>
      <c r="D118" t="str">
        <f>IFERROR(INDEX(Цены!$A$3:$H$11,MATCH(E118,Цены!$C$3:$C$11,0),8),"-")</f>
        <v>-</v>
      </c>
      <c r="E118">
        <v>2587.1999999999998</v>
      </c>
    </row>
    <row r="119" spans="1:5" x14ac:dyDescent="0.25">
      <c r="A119" t="s">
        <v>2</v>
      </c>
      <c r="B119" t="s">
        <v>0</v>
      </c>
      <c r="C119" t="str">
        <f>IFERROR(INDEX(Цены!$A$3:$H$11,MATCH(E119,Цены!$C$3:$C$11,0),6),"-")</f>
        <v>-</v>
      </c>
      <c r="D119" t="str">
        <f>IFERROR(INDEX(Цены!$A$3:$H$11,MATCH(E119,Цены!$C$3:$C$11,0),8),"-")</f>
        <v>-</v>
      </c>
      <c r="E119">
        <v>2587.1999999999998</v>
      </c>
    </row>
    <row r="120" spans="1:5" x14ac:dyDescent="0.25">
      <c r="A120" t="s">
        <v>2</v>
      </c>
      <c r="B120" t="s">
        <v>0</v>
      </c>
      <c r="C120" t="str">
        <f>IFERROR(INDEX(Цены!$A$3:$H$11,MATCH(E120,Цены!$C$3:$C$11,0),6),"-")</f>
        <v>-</v>
      </c>
      <c r="D120" t="str">
        <f>IFERROR(INDEX(Цены!$A$3:$H$11,MATCH(E120,Цены!$C$3:$C$11,0),8),"-")</f>
        <v>-</v>
      </c>
      <c r="E120">
        <v>3449.6</v>
      </c>
    </row>
    <row r="121" spans="1:5" x14ac:dyDescent="0.25">
      <c r="A121" t="s">
        <v>2</v>
      </c>
      <c r="B121" t="s">
        <v>0</v>
      </c>
      <c r="C121" t="str">
        <f>IFERROR(INDEX(Цены!$A$3:$H$11,MATCH(E121,Цены!$C$3:$C$11,0),6),"-")</f>
        <v>-</v>
      </c>
      <c r="D121" t="str">
        <f>IFERROR(INDEX(Цены!$A$3:$H$11,MATCH(E121,Цены!$C$3:$C$11,0),8),"-")</f>
        <v>-</v>
      </c>
      <c r="E121">
        <v>862.4</v>
      </c>
    </row>
  </sheetData>
  <autoFilter ref="A1:E121" xr:uid="{F8DBD363-1554-4F64-8185-020887B31697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E6894-2CD2-49F7-BF8B-8B4D7C3EE6BC}">
  <dimension ref="A1:E109"/>
  <sheetViews>
    <sheetView topLeftCell="A10" workbookViewId="0">
      <selection activeCell="E96" sqref="E96"/>
    </sheetView>
  </sheetViews>
  <sheetFormatPr defaultRowHeight="15" x14ac:dyDescent="0.25"/>
  <cols>
    <col min="1" max="1" width="25" customWidth="1"/>
    <col min="2" max="2" width="20" customWidth="1"/>
    <col min="3" max="3" width="20.28515625" customWidth="1"/>
    <col min="4" max="4" width="18.28515625" customWidth="1"/>
    <col min="5" max="5" width="36" customWidth="1"/>
  </cols>
  <sheetData>
    <row r="1" spans="1:5" s="12" customFormat="1" ht="89.25" customHeight="1" x14ac:dyDescent="0.25">
      <c r="A1" s="12" t="s">
        <v>7</v>
      </c>
      <c r="B1" s="12" t="s">
        <v>8</v>
      </c>
      <c r="C1" s="13" t="s">
        <v>24</v>
      </c>
      <c r="E1" s="12" t="s">
        <v>3</v>
      </c>
    </row>
    <row r="2" spans="1:5" x14ac:dyDescent="0.25">
      <c r="A2" t="s">
        <v>4</v>
      </c>
      <c r="B2" t="s">
        <v>0</v>
      </c>
      <c r="E2">
        <v>48.6</v>
      </c>
    </row>
    <row r="3" spans="1:5" x14ac:dyDescent="0.25">
      <c r="A3" t="s">
        <v>4</v>
      </c>
      <c r="B3" t="s">
        <v>0</v>
      </c>
      <c r="E3">
        <v>48.6</v>
      </c>
    </row>
    <row r="4" spans="1:5" x14ac:dyDescent="0.25">
      <c r="A4" t="s">
        <v>4</v>
      </c>
      <c r="B4" t="s">
        <v>0</v>
      </c>
      <c r="E4">
        <v>52.2</v>
      </c>
    </row>
    <row r="5" spans="1:5" x14ac:dyDescent="0.25">
      <c r="A5" t="s">
        <v>4</v>
      </c>
      <c r="B5" t="s">
        <v>0</v>
      </c>
      <c r="E5">
        <v>52.2</v>
      </c>
    </row>
    <row r="6" spans="1:5" x14ac:dyDescent="0.25">
      <c r="A6" t="s">
        <v>4</v>
      </c>
      <c r="B6" t="s">
        <v>0</v>
      </c>
      <c r="E6">
        <v>52.2</v>
      </c>
    </row>
    <row r="7" spans="1:5" x14ac:dyDescent="0.25">
      <c r="A7" t="s">
        <v>4</v>
      </c>
      <c r="B7" t="s">
        <v>0</v>
      </c>
      <c r="E7">
        <v>52.2</v>
      </c>
    </row>
    <row r="8" spans="1:5" x14ac:dyDescent="0.25">
      <c r="A8" t="s">
        <v>4</v>
      </c>
      <c r="B8" t="s">
        <v>0</v>
      </c>
      <c r="E8">
        <v>29.7</v>
      </c>
    </row>
    <row r="9" spans="1:5" x14ac:dyDescent="0.25">
      <c r="A9" t="s">
        <v>4</v>
      </c>
      <c r="B9" t="s">
        <v>0</v>
      </c>
      <c r="E9">
        <v>29.7</v>
      </c>
    </row>
    <row r="10" spans="1:5" x14ac:dyDescent="0.25">
      <c r="A10" t="s">
        <v>4</v>
      </c>
      <c r="B10" t="s">
        <v>0</v>
      </c>
      <c r="E10">
        <v>19.8</v>
      </c>
    </row>
    <row r="11" spans="1:5" x14ac:dyDescent="0.25">
      <c r="A11" t="s">
        <v>4</v>
      </c>
      <c r="B11" t="s">
        <v>0</v>
      </c>
      <c r="E11">
        <v>19.8</v>
      </c>
    </row>
    <row r="12" spans="1:5" x14ac:dyDescent="0.25">
      <c r="A12" t="s">
        <v>4</v>
      </c>
      <c r="B12" t="s">
        <v>0</v>
      </c>
      <c r="E12">
        <v>19.8</v>
      </c>
    </row>
    <row r="13" spans="1:5" x14ac:dyDescent="0.25">
      <c r="A13" t="s">
        <v>4</v>
      </c>
      <c r="B13" t="s">
        <v>0</v>
      </c>
      <c r="E13">
        <v>19.8</v>
      </c>
    </row>
    <row r="14" spans="1:5" x14ac:dyDescent="0.25">
      <c r="A14" t="s">
        <v>4</v>
      </c>
      <c r="B14" t="s">
        <v>0</v>
      </c>
      <c r="E14">
        <v>19.8</v>
      </c>
    </row>
    <row r="15" spans="1:5" x14ac:dyDescent="0.25">
      <c r="A15" t="s">
        <v>4</v>
      </c>
      <c r="B15" t="s">
        <v>0</v>
      </c>
      <c r="E15">
        <v>19.8</v>
      </c>
    </row>
    <row r="16" spans="1:5" x14ac:dyDescent="0.25">
      <c r="A16" t="s">
        <v>4</v>
      </c>
      <c r="B16" t="s">
        <v>0</v>
      </c>
      <c r="E16">
        <v>19.8</v>
      </c>
    </row>
    <row r="17" spans="1:5" x14ac:dyDescent="0.25">
      <c r="A17" t="s">
        <v>4</v>
      </c>
      <c r="B17" t="s">
        <v>0</v>
      </c>
      <c r="E17">
        <v>19.8</v>
      </c>
    </row>
    <row r="18" spans="1:5" x14ac:dyDescent="0.25">
      <c r="A18" t="s">
        <v>4</v>
      </c>
      <c r="B18" t="s">
        <v>0</v>
      </c>
      <c r="E18">
        <v>19.8</v>
      </c>
    </row>
    <row r="19" spans="1:5" x14ac:dyDescent="0.25">
      <c r="A19" t="s">
        <v>4</v>
      </c>
      <c r="B19" t="s">
        <v>0</v>
      </c>
      <c r="E19">
        <v>19.8</v>
      </c>
    </row>
    <row r="20" spans="1:5" x14ac:dyDescent="0.25">
      <c r="A20" t="s">
        <v>4</v>
      </c>
      <c r="B20" t="s">
        <v>0</v>
      </c>
      <c r="E20">
        <v>9.9</v>
      </c>
    </row>
    <row r="21" spans="1:5" x14ac:dyDescent="0.25">
      <c r="A21" t="s">
        <v>4</v>
      </c>
      <c r="B21" t="s">
        <v>0</v>
      </c>
      <c r="E21">
        <v>9.9</v>
      </c>
    </row>
    <row r="22" spans="1:5" x14ac:dyDescent="0.25">
      <c r="A22" t="s">
        <v>4</v>
      </c>
      <c r="B22" t="s">
        <v>0</v>
      </c>
      <c r="E22">
        <v>9.9</v>
      </c>
    </row>
    <row r="23" spans="1:5" x14ac:dyDescent="0.25">
      <c r="A23" t="s">
        <v>4</v>
      </c>
      <c r="B23" t="s">
        <v>0</v>
      </c>
      <c r="E23">
        <v>9.9</v>
      </c>
    </row>
    <row r="24" spans="1:5" x14ac:dyDescent="0.25">
      <c r="A24" t="s">
        <v>4</v>
      </c>
      <c r="B24" t="s">
        <v>0</v>
      </c>
      <c r="E24">
        <v>9.9</v>
      </c>
    </row>
    <row r="25" spans="1:5" x14ac:dyDescent="0.25">
      <c r="A25" t="s">
        <v>4</v>
      </c>
      <c r="B25" t="s">
        <v>0</v>
      </c>
      <c r="E25">
        <v>9.9</v>
      </c>
    </row>
    <row r="26" spans="1:5" x14ac:dyDescent="0.25">
      <c r="A26" t="s">
        <v>4</v>
      </c>
      <c r="B26" t="s">
        <v>0</v>
      </c>
      <c r="E26">
        <v>9.9</v>
      </c>
    </row>
    <row r="27" spans="1:5" x14ac:dyDescent="0.25">
      <c r="A27" t="s">
        <v>4</v>
      </c>
      <c r="B27" t="s">
        <v>0</v>
      </c>
      <c r="E27">
        <v>9.9</v>
      </c>
    </row>
    <row r="28" spans="1:5" x14ac:dyDescent="0.25">
      <c r="A28" t="s">
        <v>4</v>
      </c>
      <c r="B28" t="s">
        <v>0</v>
      </c>
      <c r="E28">
        <v>9.9</v>
      </c>
    </row>
    <row r="29" spans="1:5" x14ac:dyDescent="0.25">
      <c r="A29" t="s">
        <v>4</v>
      </c>
      <c r="B29" t="s">
        <v>0</v>
      </c>
      <c r="E29">
        <v>9.9</v>
      </c>
    </row>
    <row r="30" spans="1:5" x14ac:dyDescent="0.25">
      <c r="A30" t="s">
        <v>4</v>
      </c>
      <c r="B30" t="s">
        <v>0</v>
      </c>
      <c r="E30">
        <v>9.9</v>
      </c>
    </row>
    <row r="31" spans="1:5" x14ac:dyDescent="0.25">
      <c r="A31" t="s">
        <v>4</v>
      </c>
      <c r="B31" t="s">
        <v>0</v>
      </c>
      <c r="E31">
        <v>9.9</v>
      </c>
    </row>
    <row r="32" spans="1:5" x14ac:dyDescent="0.25">
      <c r="A32" t="s">
        <v>4</v>
      </c>
      <c r="B32" t="s">
        <v>0</v>
      </c>
      <c r="E32">
        <v>9.9</v>
      </c>
    </row>
    <row r="33" spans="1:5" x14ac:dyDescent="0.25">
      <c r="A33" t="s">
        <v>4</v>
      </c>
      <c r="B33" t="s">
        <v>0</v>
      </c>
      <c r="E33">
        <v>9.9</v>
      </c>
    </row>
    <row r="34" spans="1:5" x14ac:dyDescent="0.25">
      <c r="A34" t="s">
        <v>4</v>
      </c>
      <c r="B34" t="s">
        <v>0</v>
      </c>
      <c r="E34">
        <v>24.3</v>
      </c>
    </row>
    <row r="35" spans="1:5" x14ac:dyDescent="0.25">
      <c r="A35" t="s">
        <v>4</v>
      </c>
      <c r="B35" t="s">
        <v>0</v>
      </c>
      <c r="E35">
        <v>8.1</v>
      </c>
    </row>
    <row r="36" spans="1:5" x14ac:dyDescent="0.25">
      <c r="A36" t="s">
        <v>4</v>
      </c>
      <c r="B36" t="s">
        <v>0</v>
      </c>
      <c r="E36">
        <v>8.1</v>
      </c>
    </row>
    <row r="37" spans="1:5" x14ac:dyDescent="0.25">
      <c r="A37" t="s">
        <v>4</v>
      </c>
      <c r="B37" t="s">
        <v>0</v>
      </c>
      <c r="E37">
        <v>24.3</v>
      </c>
    </row>
    <row r="38" spans="1:5" x14ac:dyDescent="0.25">
      <c r="A38" t="s">
        <v>4</v>
      </c>
      <c r="B38" t="s">
        <v>0</v>
      </c>
      <c r="E38">
        <v>8.1</v>
      </c>
    </row>
    <row r="39" spans="1:5" x14ac:dyDescent="0.25">
      <c r="A39" t="s">
        <v>4</v>
      </c>
      <c r="B39" t="s">
        <v>0</v>
      </c>
      <c r="E39">
        <v>8.1</v>
      </c>
    </row>
    <row r="40" spans="1:5" x14ac:dyDescent="0.25">
      <c r="A40" t="s">
        <v>4</v>
      </c>
      <c r="B40" t="s">
        <v>0</v>
      </c>
      <c r="E40">
        <v>8.1</v>
      </c>
    </row>
    <row r="41" spans="1:5" x14ac:dyDescent="0.25">
      <c r="A41" t="s">
        <v>4</v>
      </c>
      <c r="B41" t="s">
        <v>0</v>
      </c>
      <c r="E41">
        <v>8.1</v>
      </c>
    </row>
    <row r="42" spans="1:5" x14ac:dyDescent="0.25">
      <c r="A42" t="s">
        <v>4</v>
      </c>
      <c r="B42" t="s">
        <v>0</v>
      </c>
      <c r="E42">
        <v>8.1</v>
      </c>
    </row>
    <row r="43" spans="1:5" x14ac:dyDescent="0.25">
      <c r="A43" t="s">
        <v>4</v>
      </c>
      <c r="B43" t="s">
        <v>0</v>
      </c>
      <c r="E43">
        <v>8.1</v>
      </c>
    </row>
    <row r="44" spans="1:5" x14ac:dyDescent="0.25">
      <c r="A44" t="s">
        <v>4</v>
      </c>
      <c r="B44" t="s">
        <v>0</v>
      </c>
      <c r="E44">
        <v>8.1</v>
      </c>
    </row>
    <row r="45" spans="1:5" x14ac:dyDescent="0.25">
      <c r="A45" t="s">
        <v>4</v>
      </c>
      <c r="B45" t="s">
        <v>0</v>
      </c>
      <c r="E45">
        <v>8.1</v>
      </c>
    </row>
    <row r="46" spans="1:5" x14ac:dyDescent="0.25">
      <c r="A46" t="s">
        <v>4</v>
      </c>
      <c r="B46" t="s">
        <v>0</v>
      </c>
      <c r="E46">
        <v>8.1</v>
      </c>
    </row>
    <row r="47" spans="1:5" x14ac:dyDescent="0.25">
      <c r="A47" t="s">
        <v>4</v>
      </c>
      <c r="B47" t="s">
        <v>0</v>
      </c>
      <c r="E47">
        <v>8.1</v>
      </c>
    </row>
    <row r="48" spans="1:5" x14ac:dyDescent="0.25">
      <c r="A48" t="s">
        <v>4</v>
      </c>
      <c r="B48" t="s">
        <v>0</v>
      </c>
      <c r="E48">
        <v>8.1</v>
      </c>
    </row>
    <row r="49" spans="1:5" x14ac:dyDescent="0.25">
      <c r="A49" t="s">
        <v>4</v>
      </c>
      <c r="B49" t="s">
        <v>0</v>
      </c>
      <c r="E49">
        <v>8.1</v>
      </c>
    </row>
    <row r="50" spans="1:5" x14ac:dyDescent="0.25">
      <c r="A50" t="s">
        <v>4</v>
      </c>
      <c r="B50" t="s">
        <v>0</v>
      </c>
      <c r="E50">
        <v>16.2</v>
      </c>
    </row>
    <row r="51" spans="1:5" x14ac:dyDescent="0.25">
      <c r="A51" t="s">
        <v>4</v>
      </c>
      <c r="B51" t="s">
        <v>0</v>
      </c>
      <c r="E51">
        <v>16.2</v>
      </c>
    </row>
    <row r="52" spans="1:5" x14ac:dyDescent="0.25">
      <c r="A52" t="s">
        <v>4</v>
      </c>
      <c r="B52" t="s">
        <v>0</v>
      </c>
      <c r="E52">
        <v>16.2</v>
      </c>
    </row>
    <row r="53" spans="1:5" x14ac:dyDescent="0.25">
      <c r="A53" t="s">
        <v>4</v>
      </c>
      <c r="B53" t="s">
        <v>0</v>
      </c>
      <c r="E53">
        <v>16.2</v>
      </c>
    </row>
    <row r="54" spans="1:5" x14ac:dyDescent="0.25">
      <c r="A54" t="s">
        <v>4</v>
      </c>
      <c r="B54" t="s">
        <v>0</v>
      </c>
      <c r="E54">
        <v>16.2</v>
      </c>
    </row>
    <row r="55" spans="1:5" x14ac:dyDescent="0.25">
      <c r="A55" t="s">
        <v>4</v>
      </c>
      <c r="B55" t="s">
        <v>0</v>
      </c>
      <c r="E55">
        <v>24.3</v>
      </c>
    </row>
    <row r="56" spans="1:5" x14ac:dyDescent="0.25">
      <c r="A56" t="s">
        <v>4</v>
      </c>
      <c r="B56" t="s">
        <v>0</v>
      </c>
      <c r="E56">
        <v>24.3</v>
      </c>
    </row>
    <row r="57" spans="1:5" x14ac:dyDescent="0.25">
      <c r="A57" t="s">
        <v>4</v>
      </c>
      <c r="B57" t="s">
        <v>0</v>
      </c>
      <c r="E57">
        <v>16.2</v>
      </c>
    </row>
    <row r="58" spans="1:5" x14ac:dyDescent="0.25">
      <c r="A58" t="s">
        <v>4</v>
      </c>
      <c r="B58" t="s">
        <v>0</v>
      </c>
      <c r="E58">
        <v>16.2</v>
      </c>
    </row>
    <row r="59" spans="1:5" x14ac:dyDescent="0.25">
      <c r="A59" t="s">
        <v>4</v>
      </c>
      <c r="B59" t="s">
        <v>0</v>
      </c>
      <c r="E59">
        <v>16.2</v>
      </c>
    </row>
    <row r="60" spans="1:5" x14ac:dyDescent="0.25">
      <c r="A60" t="s">
        <v>4</v>
      </c>
      <c r="B60" t="s">
        <v>0</v>
      </c>
      <c r="E60">
        <v>16.2</v>
      </c>
    </row>
    <row r="61" spans="1:5" x14ac:dyDescent="0.25">
      <c r="A61" t="s">
        <v>4</v>
      </c>
      <c r="B61" t="s">
        <v>0</v>
      </c>
      <c r="E61">
        <v>16.2</v>
      </c>
    </row>
    <row r="62" spans="1:5" x14ac:dyDescent="0.25">
      <c r="A62" t="s">
        <v>4</v>
      </c>
      <c r="B62" t="s">
        <v>0</v>
      </c>
      <c r="E62">
        <v>16.2</v>
      </c>
    </row>
    <row r="63" spans="1:5" x14ac:dyDescent="0.25">
      <c r="A63" t="s">
        <v>4</v>
      </c>
      <c r="B63" t="s">
        <v>0</v>
      </c>
      <c r="E63">
        <v>16.2</v>
      </c>
    </row>
    <row r="64" spans="1:5" x14ac:dyDescent="0.25">
      <c r="A64" t="s">
        <v>4</v>
      </c>
      <c r="B64" t="s">
        <v>0</v>
      </c>
      <c r="E64">
        <v>16.2</v>
      </c>
    </row>
    <row r="65" spans="1:5" x14ac:dyDescent="0.25">
      <c r="A65" t="s">
        <v>4</v>
      </c>
      <c r="B65" t="s">
        <v>0</v>
      </c>
      <c r="E65">
        <v>16.2</v>
      </c>
    </row>
    <row r="66" spans="1:5" x14ac:dyDescent="0.25">
      <c r="A66" t="s">
        <v>4</v>
      </c>
      <c r="B66" t="s">
        <v>0</v>
      </c>
      <c r="E66">
        <v>24.3</v>
      </c>
    </row>
    <row r="67" spans="1:5" x14ac:dyDescent="0.25">
      <c r="A67" t="s">
        <v>4</v>
      </c>
      <c r="B67" t="s">
        <v>0</v>
      </c>
      <c r="E67">
        <v>24.3</v>
      </c>
    </row>
    <row r="68" spans="1:5" x14ac:dyDescent="0.25">
      <c r="A68" t="s">
        <v>4</v>
      </c>
      <c r="B68" t="s">
        <v>0</v>
      </c>
      <c r="E68">
        <v>24.3</v>
      </c>
    </row>
    <row r="69" spans="1:5" x14ac:dyDescent="0.25">
      <c r="A69" t="s">
        <v>4</v>
      </c>
      <c r="B69" t="s">
        <v>0</v>
      </c>
      <c r="E69">
        <v>24.3</v>
      </c>
    </row>
    <row r="70" spans="1:5" x14ac:dyDescent="0.25">
      <c r="A70" t="s">
        <v>4</v>
      </c>
      <c r="B70" t="s">
        <v>0</v>
      </c>
      <c r="E70">
        <v>8.1</v>
      </c>
    </row>
    <row r="71" spans="1:5" x14ac:dyDescent="0.25">
      <c r="A71" t="s">
        <v>4</v>
      </c>
      <c r="B71" t="s">
        <v>0</v>
      </c>
      <c r="E71">
        <v>8.1</v>
      </c>
    </row>
    <row r="72" spans="1:5" x14ac:dyDescent="0.25">
      <c r="A72" t="s">
        <v>4</v>
      </c>
      <c r="B72" t="s">
        <v>0</v>
      </c>
      <c r="E72">
        <v>24.3</v>
      </c>
    </row>
    <row r="73" spans="1:5" x14ac:dyDescent="0.25">
      <c r="A73" t="s">
        <v>4</v>
      </c>
      <c r="B73" t="s">
        <v>0</v>
      </c>
      <c r="E73">
        <v>24.3</v>
      </c>
    </row>
    <row r="74" spans="1:5" x14ac:dyDescent="0.25">
      <c r="A74" t="s">
        <v>4</v>
      </c>
      <c r="B74" t="s">
        <v>0</v>
      </c>
      <c r="E74">
        <v>16.2</v>
      </c>
    </row>
    <row r="75" spans="1:5" x14ac:dyDescent="0.25">
      <c r="A75" t="s">
        <v>4</v>
      </c>
      <c r="B75" t="s">
        <v>0</v>
      </c>
      <c r="E75">
        <v>16.2</v>
      </c>
    </row>
    <row r="76" spans="1:5" x14ac:dyDescent="0.25">
      <c r="A76" t="s">
        <v>4</v>
      </c>
      <c r="B76" t="s">
        <v>0</v>
      </c>
      <c r="E76">
        <v>16.2</v>
      </c>
    </row>
    <row r="77" spans="1:5" x14ac:dyDescent="0.25">
      <c r="A77" t="s">
        <v>4</v>
      </c>
      <c r="B77" t="s">
        <v>0</v>
      </c>
      <c r="E77">
        <v>16.2</v>
      </c>
    </row>
    <row r="78" spans="1:5" x14ac:dyDescent="0.25">
      <c r="A78" t="s">
        <v>4</v>
      </c>
      <c r="B78" t="s">
        <v>0</v>
      </c>
      <c r="E78">
        <v>26.1</v>
      </c>
    </row>
    <row r="79" spans="1:5" x14ac:dyDescent="0.25">
      <c r="A79" t="s">
        <v>4</v>
      </c>
      <c r="B79" t="s">
        <v>0</v>
      </c>
      <c r="E79">
        <v>26.1</v>
      </c>
    </row>
    <row r="80" spans="1:5" x14ac:dyDescent="0.25">
      <c r="A80" t="s">
        <v>4</v>
      </c>
      <c r="B80" t="s">
        <v>0</v>
      </c>
      <c r="E80">
        <v>26.1</v>
      </c>
    </row>
    <row r="81" spans="1:5" x14ac:dyDescent="0.25">
      <c r="A81" t="s">
        <v>4</v>
      </c>
      <c r="B81" t="s">
        <v>0</v>
      </c>
      <c r="E81">
        <v>26.1</v>
      </c>
    </row>
    <row r="82" spans="1:5" x14ac:dyDescent="0.25">
      <c r="A82" t="s">
        <v>4</v>
      </c>
      <c r="B82" t="s">
        <v>0</v>
      </c>
      <c r="E82">
        <v>26.1</v>
      </c>
    </row>
    <row r="83" spans="1:5" x14ac:dyDescent="0.25">
      <c r="A83" t="s">
        <v>4</v>
      </c>
      <c r="B83" t="s">
        <v>0</v>
      </c>
      <c r="E83">
        <v>26.1</v>
      </c>
    </row>
    <row r="84" spans="1:5" x14ac:dyDescent="0.25">
      <c r="A84" t="s">
        <v>4</v>
      </c>
      <c r="B84" t="s">
        <v>0</v>
      </c>
      <c r="E84">
        <v>26.1</v>
      </c>
    </row>
    <row r="85" spans="1:5" x14ac:dyDescent="0.25">
      <c r="A85" t="s">
        <v>4</v>
      </c>
      <c r="B85" t="s">
        <v>0</v>
      </c>
      <c r="E85">
        <v>26.1</v>
      </c>
    </row>
    <row r="86" spans="1:5" x14ac:dyDescent="0.25">
      <c r="A86" t="s">
        <v>4</v>
      </c>
      <c r="B86" t="s">
        <v>0</v>
      </c>
      <c r="E86">
        <v>26.1</v>
      </c>
    </row>
    <row r="87" spans="1:5" x14ac:dyDescent="0.25">
      <c r="A87" t="s">
        <v>4</v>
      </c>
      <c r="B87" t="s">
        <v>0</v>
      </c>
      <c r="E87">
        <v>26.1</v>
      </c>
    </row>
    <row r="88" spans="1:5" x14ac:dyDescent="0.25">
      <c r="A88" t="s">
        <v>4</v>
      </c>
      <c r="B88" t="s">
        <v>0</v>
      </c>
      <c r="E88">
        <v>26.1</v>
      </c>
    </row>
    <row r="89" spans="1:5" x14ac:dyDescent="0.25">
      <c r="A89" t="s">
        <v>4</v>
      </c>
      <c r="B89" t="s">
        <v>0</v>
      </c>
      <c r="E89">
        <v>79.53</v>
      </c>
    </row>
    <row r="90" spans="1:5" x14ac:dyDescent="0.25">
      <c r="A90" t="s">
        <v>4</v>
      </c>
      <c r="B90" t="s">
        <v>0</v>
      </c>
      <c r="E90">
        <v>53.02</v>
      </c>
    </row>
    <row r="91" spans="1:5" x14ac:dyDescent="0.25">
      <c r="A91" t="s">
        <v>4</v>
      </c>
      <c r="B91" t="s">
        <v>0</v>
      </c>
      <c r="E91">
        <v>53.02</v>
      </c>
    </row>
    <row r="92" spans="1:5" x14ac:dyDescent="0.25">
      <c r="A92" t="s">
        <v>4</v>
      </c>
      <c r="B92" t="s">
        <v>0</v>
      </c>
      <c r="E92">
        <v>53.02</v>
      </c>
    </row>
    <row r="93" spans="1:5" x14ac:dyDescent="0.25">
      <c r="A93" t="s">
        <v>4</v>
      </c>
      <c r="B93" t="s">
        <v>0</v>
      </c>
      <c r="E93">
        <v>26.51</v>
      </c>
    </row>
    <row r="94" spans="1:5" x14ac:dyDescent="0.25">
      <c r="A94" t="s">
        <v>4</v>
      </c>
      <c r="B94" t="s">
        <v>0</v>
      </c>
      <c r="E94">
        <v>26.51</v>
      </c>
    </row>
    <row r="95" spans="1:5" x14ac:dyDescent="0.25">
      <c r="A95" t="s">
        <v>4</v>
      </c>
      <c r="B95" t="s">
        <v>0</v>
      </c>
      <c r="E95">
        <v>26.51</v>
      </c>
    </row>
    <row r="96" spans="1:5" x14ac:dyDescent="0.25">
      <c r="A96" t="s">
        <v>4</v>
      </c>
      <c r="B96" t="s">
        <v>0</v>
      </c>
      <c r="E96">
        <v>53.02</v>
      </c>
    </row>
    <row r="97" spans="1:5" x14ac:dyDescent="0.25">
      <c r="A97" t="s">
        <v>4</v>
      </c>
      <c r="B97" t="s">
        <v>0</v>
      </c>
      <c r="E97">
        <v>26.51</v>
      </c>
    </row>
    <row r="98" spans="1:5" x14ac:dyDescent="0.25">
      <c r="A98" t="s">
        <v>4</v>
      </c>
      <c r="B98" t="s">
        <v>0</v>
      </c>
      <c r="E98">
        <v>53.02</v>
      </c>
    </row>
    <row r="99" spans="1:5" x14ac:dyDescent="0.25">
      <c r="A99" t="s">
        <v>4</v>
      </c>
      <c r="B99" t="s">
        <v>0</v>
      </c>
      <c r="E99">
        <v>53.02</v>
      </c>
    </row>
    <row r="100" spans="1:5" x14ac:dyDescent="0.25">
      <c r="A100" t="s">
        <v>4</v>
      </c>
      <c r="B100" t="s">
        <v>0</v>
      </c>
      <c r="E100">
        <v>53.02</v>
      </c>
    </row>
    <row r="101" spans="1:5" x14ac:dyDescent="0.25">
      <c r="A101" t="s">
        <v>4</v>
      </c>
      <c r="B101" t="s">
        <v>0</v>
      </c>
      <c r="E101">
        <v>53.02</v>
      </c>
    </row>
    <row r="102" spans="1:5" x14ac:dyDescent="0.25">
      <c r="A102" t="s">
        <v>4</v>
      </c>
      <c r="B102" t="s">
        <v>0</v>
      </c>
      <c r="E102">
        <v>26.51</v>
      </c>
    </row>
    <row r="103" spans="1:5" x14ac:dyDescent="0.25">
      <c r="A103" t="s">
        <v>4</v>
      </c>
      <c r="B103" t="s">
        <v>0</v>
      </c>
      <c r="E103">
        <v>53.02</v>
      </c>
    </row>
    <row r="104" spans="1:5" x14ac:dyDescent="0.25">
      <c r="A104" t="s">
        <v>4</v>
      </c>
      <c r="B104" t="s">
        <v>0</v>
      </c>
      <c r="E104">
        <v>53.02</v>
      </c>
    </row>
    <row r="105" spans="1:5" x14ac:dyDescent="0.25">
      <c r="A105" t="s">
        <v>4</v>
      </c>
      <c r="B105" t="s">
        <v>0</v>
      </c>
      <c r="E105">
        <v>26.51</v>
      </c>
    </row>
    <row r="106" spans="1:5" x14ac:dyDescent="0.25">
      <c r="A106" t="s">
        <v>4</v>
      </c>
      <c r="B106" t="s">
        <v>0</v>
      </c>
      <c r="E106">
        <v>26.51</v>
      </c>
    </row>
    <row r="107" spans="1:5" x14ac:dyDescent="0.25">
      <c r="A107" t="s">
        <v>4</v>
      </c>
      <c r="B107" t="s">
        <v>0</v>
      </c>
      <c r="E107">
        <v>26.51</v>
      </c>
    </row>
    <row r="108" spans="1:5" x14ac:dyDescent="0.25">
      <c r="A108" t="s">
        <v>4</v>
      </c>
      <c r="B108" t="s">
        <v>0</v>
      </c>
      <c r="E108">
        <v>26.51</v>
      </c>
    </row>
    <row r="109" spans="1:5" x14ac:dyDescent="0.25">
      <c r="A109" t="s">
        <v>4</v>
      </c>
      <c r="B109" t="s">
        <v>0</v>
      </c>
      <c r="E109">
        <v>26.51</v>
      </c>
    </row>
  </sheetData>
  <autoFilter ref="A1:E109" xr:uid="{283E6894-2CD2-49F7-BF8B-8B4D7C3EE6BC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12625-9094-4FFC-BC67-DDBA809BB3CE}">
  <dimension ref="A1:E6"/>
  <sheetViews>
    <sheetView workbookViewId="0">
      <selection activeCell="B2" sqref="B2"/>
    </sheetView>
  </sheetViews>
  <sheetFormatPr defaultRowHeight="15" x14ac:dyDescent="0.25"/>
  <cols>
    <col min="1" max="1" width="17.85546875" customWidth="1"/>
    <col min="2" max="2" width="16.5703125" customWidth="1"/>
    <col min="3" max="4" width="17.7109375" style="6" customWidth="1"/>
    <col min="5" max="5" width="12.7109375" style="6" customWidth="1"/>
  </cols>
  <sheetData>
    <row r="1" spans="1:5" x14ac:dyDescent="0.25">
      <c r="A1" s="9"/>
      <c r="B1" s="9"/>
      <c r="C1" s="10" t="s">
        <v>14</v>
      </c>
      <c r="D1" s="10" t="s">
        <v>15</v>
      </c>
      <c r="E1" s="10" t="s">
        <v>16</v>
      </c>
    </row>
    <row r="2" spans="1:5" x14ac:dyDescent="0.25">
      <c r="A2" s="9" t="s">
        <v>1</v>
      </c>
      <c r="B2" s="9" t="s">
        <v>19</v>
      </c>
      <c r="C2" s="10"/>
      <c r="D2" s="10"/>
      <c r="E2" s="10"/>
    </row>
    <row r="3" spans="1:5" x14ac:dyDescent="0.25">
      <c r="A3" s="9" t="s">
        <v>1</v>
      </c>
      <c r="B3" s="9" t="s">
        <v>17</v>
      </c>
      <c r="C3" s="10"/>
      <c r="D3" s="10"/>
      <c r="E3" s="10"/>
    </row>
    <row r="4" spans="1:5" x14ac:dyDescent="0.25">
      <c r="A4" s="9" t="s">
        <v>1</v>
      </c>
      <c r="B4" s="9" t="s">
        <v>18</v>
      </c>
      <c r="C4" s="10"/>
      <c r="D4" s="10"/>
      <c r="E4" s="10"/>
    </row>
    <row r="5" spans="1:5" x14ac:dyDescent="0.25">
      <c r="A5" s="9" t="s">
        <v>6</v>
      </c>
      <c r="B5" s="9" t="s">
        <v>20</v>
      </c>
      <c r="C5" s="10"/>
      <c r="D5" s="10"/>
      <c r="E5" s="10"/>
    </row>
    <row r="6" spans="1:5" x14ac:dyDescent="0.25">
      <c r="A6" s="9" t="s">
        <v>6</v>
      </c>
      <c r="B6" s="9" t="s">
        <v>21</v>
      </c>
      <c r="C6" s="10"/>
      <c r="D6" s="10"/>
      <c r="E6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Задание</vt:lpstr>
      <vt:lpstr>Цены</vt:lpstr>
      <vt:lpstr>Ривароксабан</vt:lpstr>
      <vt:lpstr>Парацетамол</vt:lpstr>
      <vt:lpstr>Результат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1 1</dc:creator>
  <cp:lastModifiedBy>XE</cp:lastModifiedBy>
  <cp:revision>167</cp:revision>
  <cp:lastPrinted>2021-12-02T11:17:28Z</cp:lastPrinted>
  <dcterms:created xsi:type="dcterms:W3CDTF">2021-09-28T14:15:38Z</dcterms:created>
  <dcterms:modified xsi:type="dcterms:W3CDTF">2022-07-28T13:52:54Z</dcterms:modified>
</cp:coreProperties>
</file>