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Выполнение" sheetId="1" r:id="rId1"/>
    <sheet name="Данные" sheetId="3" r:id="rId2"/>
    <sheet name="Союз_фасады" sheetId="2" r:id="rId3"/>
  </sheets>
  <definedNames>
    <definedName name="_xlnm._FilterDatabase" localSheetId="0" hidden="1">Выполнение!$A$2:$I$24</definedName>
    <definedName name="_xlnm._FilterDatabase" localSheetId="1" hidden="1">Данные!$A$1:$B$23</definedName>
    <definedName name="Исполнители">Данные!$B$1:$B$6</definedName>
    <definedName name="Объекты">Данные!$A$1:$A$23</definedName>
    <definedName name="Союз_фасады">Союз_фасады!$B$3:$B$10</definedName>
  </definedNames>
  <calcPr calcId="124519"/>
</workbook>
</file>

<file path=xl/calcChain.xml><?xml version="1.0" encoding="utf-8"?>
<calcChain xmlns="http://schemas.openxmlformats.org/spreadsheetml/2006/main">
  <c r="G5" i="1"/>
  <c r="G6"/>
  <c r="G4"/>
  <c r="I4" s="1"/>
  <c r="I5"/>
  <c r="I6"/>
  <c r="G7"/>
  <c r="I7" s="1"/>
  <c r="G8"/>
  <c r="I8" s="1"/>
  <c r="G9"/>
  <c r="I9" s="1"/>
  <c r="G10"/>
  <c r="I10" s="1"/>
  <c r="G11"/>
  <c r="I11" s="1"/>
  <c r="G12"/>
  <c r="I12" s="1"/>
  <c r="G13"/>
  <c r="I13" s="1"/>
  <c r="G14"/>
  <c r="I14" s="1"/>
  <c r="G15"/>
  <c r="I15" s="1"/>
  <c r="G16"/>
  <c r="I16" s="1"/>
  <c r="G17"/>
  <c r="I17" s="1"/>
  <c r="G18"/>
  <c r="I18" s="1"/>
  <c r="G19"/>
  <c r="I19" s="1"/>
  <c r="G20"/>
  <c r="I20" s="1"/>
  <c r="G21"/>
  <c r="I21" s="1"/>
  <c r="G22"/>
  <c r="I22" s="1"/>
  <c r="G23"/>
  <c r="I23" s="1"/>
  <c r="G24"/>
  <c r="I24" s="1"/>
  <c r="G3"/>
  <c r="I3" l="1"/>
  <c r="I1"/>
</calcChain>
</file>

<file path=xl/sharedStrings.xml><?xml version="1.0" encoding="utf-8"?>
<sst xmlns="http://schemas.openxmlformats.org/spreadsheetml/2006/main" count="77" uniqueCount="53">
  <si>
    <t xml:space="preserve">Дата </t>
  </si>
  <si>
    <t>Объект</t>
  </si>
  <si>
    <t>Наименование работ</t>
  </si>
  <si>
    <t>Вид работ (смета/доп.работы)</t>
  </si>
  <si>
    <t>Исполнитель</t>
  </si>
  <si>
    <t>Цена по смете</t>
  </si>
  <si>
    <t>Цена по договоренности</t>
  </si>
  <si>
    <t>Выполнение в ед.</t>
  </si>
  <si>
    <t>Выполнение в руб.</t>
  </si>
  <si>
    <t>Буримечков</t>
  </si>
  <si>
    <t>Раздел 2. Утепление и отделка фасадов</t>
  </si>
  <si>
    <t>Устройство плит утеплителя стен т.100мм</t>
  </si>
  <si>
    <t>м2</t>
  </si>
  <si>
    <t>Мет. каркас аквапанели</t>
  </si>
  <si>
    <t>Аквапанели</t>
  </si>
  <si>
    <t>Мет. каркас аквапанели доплата</t>
  </si>
  <si>
    <t>Подготовка под отделку аквапанелей</t>
  </si>
  <si>
    <t>Аквапанели доплата</t>
  </si>
  <si>
    <t>Штукатурка</t>
  </si>
  <si>
    <t>дюбелирование верхней части карнизов и заполнение пустот между пенопластом и подконструкцией отливов в карнизах</t>
  </si>
  <si>
    <t>Залуцкий</t>
  </si>
  <si>
    <t>Договоренности</t>
  </si>
  <si>
    <t>Смета</t>
  </si>
  <si>
    <t>Объекты</t>
  </si>
  <si>
    <t>НРПнераспр</t>
  </si>
  <si>
    <t>Аппартаменты 11-12эт</t>
  </si>
  <si>
    <t>Балабаново_декор фасадов и интерьеров</t>
  </si>
  <si>
    <t>БМ</t>
  </si>
  <si>
    <t>ВВЦ_восточный фасад</t>
  </si>
  <si>
    <t>ДекоСтруктур</t>
  </si>
  <si>
    <t>Малый Дровяной</t>
  </si>
  <si>
    <t>Николино_декор интерьеров</t>
  </si>
  <si>
    <t>Вх. остаток на 2013</t>
  </si>
  <si>
    <t>Сивцев Вражек_декор</t>
  </si>
  <si>
    <t>Сивцев Вражек_фасадные работы</t>
  </si>
  <si>
    <t>Союз_111 подконструкция и подготовка</t>
  </si>
  <si>
    <t>Союз_декор фасадов</t>
  </si>
  <si>
    <t>Союз_декор интерьеров</t>
  </si>
  <si>
    <t>Союз_худ роспись</t>
  </si>
  <si>
    <t>Союз_фасады</t>
  </si>
  <si>
    <t>Торжок</t>
  </si>
  <si>
    <t>Украина_отливы</t>
  </si>
  <si>
    <t>Украина_реставрация Памятника Т.Г.Шевченко</t>
  </si>
  <si>
    <t>Украина_ремонт фасадов</t>
  </si>
  <si>
    <t>Производственный участок</t>
  </si>
  <si>
    <t>Якиманка_декор</t>
  </si>
  <si>
    <t>Исполнители</t>
  </si>
  <si>
    <t>Загряцкий</t>
  </si>
  <si>
    <t>Дудаш Вася</t>
  </si>
  <si>
    <t>Владислав</t>
  </si>
  <si>
    <t>Герман Ваня</t>
  </si>
  <si>
    <t>Уборка мусора</t>
  </si>
  <si>
    <t>доп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</si>
</sst>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1" fontId="0" fillId="0" borderId="1" xfId="0" applyNumberFormat="1" applyBorder="1"/>
    <xf numFmtId="14" fontId="0" fillId="0" borderId="1" xfId="0" applyNumberFormat="1" applyBorder="1"/>
    <xf numFmtId="0" fontId="3" fillId="3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vertical="center"/>
    </xf>
    <xf numFmtId="0" fontId="3" fillId="3" borderId="3" xfId="2" applyFont="1" applyFill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justify" wrapText="1"/>
    </xf>
    <xf numFmtId="0" fontId="4" fillId="0" borderId="1" xfId="2" applyFont="1" applyBorder="1" applyAlignment="1">
      <alignment horizontal="center" vertical="justify"/>
    </xf>
    <xf numFmtId="0" fontId="6" fillId="0" borderId="1" xfId="2" applyFont="1" applyBorder="1" applyAlignment="1">
      <alignment horizontal="center" vertical="justify"/>
    </xf>
    <xf numFmtId="43" fontId="6" fillId="0" borderId="1" xfId="2" applyNumberFormat="1" applyFont="1" applyBorder="1" applyAlignment="1">
      <alignment horizontal="center" vertical="justify"/>
    </xf>
    <xf numFmtId="4" fontId="6" fillId="0" borderId="1" xfId="2" applyNumberFormat="1" applyFont="1" applyBorder="1" applyAlignment="1">
      <alignment horizontal="right" vertical="justify"/>
    </xf>
    <xf numFmtId="0" fontId="7" fillId="0" borderId="1" xfId="2" applyFont="1" applyBorder="1" applyAlignment="1">
      <alignment horizontal="left" vertical="justify" wrapText="1"/>
    </xf>
    <xf numFmtId="164" fontId="0" fillId="0" borderId="1" xfId="1" applyNumberFormat="1" applyFont="1" applyFill="1" applyBorder="1" applyAlignment="1"/>
    <xf numFmtId="164" fontId="1" fillId="0" borderId="1" xfId="1" applyNumberFormat="1" applyFont="1" applyFill="1" applyBorder="1" applyAlignment="1"/>
    <xf numFmtId="164" fontId="1" fillId="0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0" borderId="1" xfId="0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41" fontId="0" fillId="0" borderId="0" xfId="0" applyNumberFormat="1"/>
  </cellXfs>
  <cellStyles count="3">
    <cellStyle name="Обычный" xfId="0" builtinId="0"/>
    <cellStyle name="Обычный 3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G12" sqref="G12"/>
    </sheetView>
  </sheetViews>
  <sheetFormatPr defaultRowHeight="15"/>
  <cols>
    <col min="1" max="1" width="12.5703125" customWidth="1"/>
    <col min="2" max="2" width="22" bestFit="1" customWidth="1"/>
    <col min="3" max="3" width="40" bestFit="1" customWidth="1"/>
    <col min="4" max="4" width="22.140625" customWidth="1"/>
    <col min="5" max="5" width="17.85546875" customWidth="1"/>
    <col min="6" max="6" width="19.140625" bestFit="1" customWidth="1"/>
    <col min="7" max="7" width="19" customWidth="1"/>
    <col min="8" max="8" width="12.5703125" customWidth="1"/>
    <col min="9" max="9" width="13.42578125" customWidth="1"/>
  </cols>
  <sheetData>
    <row r="1" spans="1:9">
      <c r="I1" s="25">
        <f>SUBTOTAL(9,I4:I6000)</f>
        <v>85000</v>
      </c>
    </row>
    <row r="2" spans="1:9" s="1" customFormat="1" ht="30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>
      <c r="A3" s="5">
        <v>41420</v>
      </c>
      <c r="B3" s="19" t="s">
        <v>39</v>
      </c>
      <c r="C3" s="19" t="s">
        <v>11</v>
      </c>
      <c r="D3" s="19" t="s">
        <v>22</v>
      </c>
      <c r="E3" s="19" t="s">
        <v>9</v>
      </c>
      <c r="F3" s="3"/>
      <c r="G3" s="3">
        <f>IF(AND(B3=Союз_фасады!$A$1,E3=Союз_фасады!$G$2),VLOOKUP(C3,Союз_фасады!B:G,MATCH(E3,Союз_фасады!$2:$2,1)-1,0),"")</f>
        <v>530</v>
      </c>
      <c r="H3" s="3">
        <v>200</v>
      </c>
      <c r="I3" s="4">
        <f>IFERROR(IF(H3*G3&gt;0,H3*G3,""),"")</f>
        <v>106000</v>
      </c>
    </row>
    <row r="4" spans="1:9">
      <c r="A4" s="5">
        <v>41421</v>
      </c>
      <c r="B4" s="19" t="s">
        <v>39</v>
      </c>
      <c r="C4" s="19" t="s">
        <v>13</v>
      </c>
      <c r="D4" s="3" t="s">
        <v>22</v>
      </c>
      <c r="E4" s="19" t="s">
        <v>9</v>
      </c>
      <c r="F4" s="3"/>
      <c r="G4" s="3">
        <f>IF(AND(B4=Союз_фасады!$A$1,E4=Союз_фасады!$G$2),VLOOKUP(C4,Союз_фасады!B:G,MATCH(E4,Союз_фасады!$2:$2,1)-1,0),"")</f>
        <v>850</v>
      </c>
      <c r="H4" s="3">
        <v>100</v>
      </c>
      <c r="I4" s="4">
        <f t="shared" ref="I4:I24" si="0">IFERROR(IF(H4*G4&gt;0,H4*G4,""),"")</f>
        <v>85000</v>
      </c>
    </row>
    <row r="5" spans="1:9">
      <c r="A5" s="5">
        <v>41422</v>
      </c>
      <c r="B5" s="19" t="s">
        <v>39</v>
      </c>
      <c r="C5" s="19" t="s">
        <v>19</v>
      </c>
      <c r="D5" s="3" t="s">
        <v>22</v>
      </c>
      <c r="E5" s="19" t="s">
        <v>9</v>
      </c>
      <c r="F5" s="3"/>
      <c r="G5" s="3" t="e">
        <f>IF(AND(B5=Союз_фасады!$A$1,E5=Союз_фасады!$G$2),VLOOKUP(C5,Союз_фасады!B:G,MATCH(E5,Союз_фасады!$2:$2,1)-1,0),"")</f>
        <v>#N/A</v>
      </c>
      <c r="H5" s="3">
        <v>101</v>
      </c>
      <c r="I5" s="4" t="str">
        <f t="shared" si="0"/>
        <v/>
      </c>
    </row>
    <row r="6" spans="1:9">
      <c r="A6" s="5">
        <v>41423</v>
      </c>
      <c r="B6" s="19" t="s">
        <v>39</v>
      </c>
      <c r="C6" s="19" t="s">
        <v>51</v>
      </c>
      <c r="D6" s="3" t="s">
        <v>52</v>
      </c>
      <c r="E6" s="19" t="s">
        <v>9</v>
      </c>
      <c r="F6" s="3"/>
      <c r="G6" s="3" t="e">
        <f>IF(AND(B6=Союз_фасады!$A$1,E6=Союз_фасады!$G$2),VLOOKUP(C6,Союз_фасады!B:G,MATCH(E6,Союз_фасады!$2:$2,1)-1,0),"")</f>
        <v>#N/A</v>
      </c>
      <c r="H6" s="3">
        <v>102</v>
      </c>
      <c r="I6" s="4" t="str">
        <f t="shared" si="0"/>
        <v/>
      </c>
    </row>
    <row r="7" spans="1:9">
      <c r="A7" s="5">
        <v>41424</v>
      </c>
      <c r="B7" s="19" t="s">
        <v>27</v>
      </c>
      <c r="C7" s="19"/>
      <c r="D7" s="3"/>
      <c r="E7" s="19"/>
      <c r="F7" s="3"/>
      <c r="G7" s="3" t="str">
        <f>IF(AND(B7=Союз_фасады!$A$1,E7=Союз_фасады!$G$2),VLOOKUP(C7,Союз_фасады!B:G,MATCH(E7,Союз_фасады!$2:$2,1)-1,0),"")</f>
        <v/>
      </c>
      <c r="H7" s="3"/>
      <c r="I7" s="4" t="str">
        <f t="shared" si="0"/>
        <v/>
      </c>
    </row>
    <row r="8" spans="1:9">
      <c r="A8" s="5">
        <v>41425</v>
      </c>
      <c r="B8" s="19" t="s">
        <v>28</v>
      </c>
      <c r="C8" s="19"/>
      <c r="D8" s="3"/>
      <c r="E8" s="19"/>
      <c r="F8" s="3"/>
      <c r="G8" s="3" t="str">
        <f>IF(AND(B8=Союз_фасады!$A$1,E8=Союз_фасады!$G$2),VLOOKUP(C8,Союз_фасады!B:G,MATCH(E8,Союз_фасады!$2:$2,1)-1,0),"")</f>
        <v/>
      </c>
      <c r="H8" s="3"/>
      <c r="I8" s="4" t="str">
        <f t="shared" si="0"/>
        <v/>
      </c>
    </row>
    <row r="9" spans="1:9">
      <c r="A9" s="5">
        <v>41426</v>
      </c>
      <c r="B9" s="19" t="s">
        <v>25</v>
      </c>
      <c r="C9" s="19"/>
      <c r="D9" s="3"/>
      <c r="E9" s="19"/>
      <c r="F9" s="3"/>
      <c r="G9" s="3" t="str">
        <f>IF(AND(B9=Союз_фасады!$A$1,E9=Союз_фасады!$G$2),VLOOKUP(C9,Союз_фасады!B:G,MATCH(E9,Союз_фасады!$2:$2,1)-1,0),"")</f>
        <v/>
      </c>
      <c r="H9" s="3"/>
      <c r="I9" s="4" t="str">
        <f t="shared" si="0"/>
        <v/>
      </c>
    </row>
    <row r="10" spans="1:9">
      <c r="A10" s="5">
        <v>41427</v>
      </c>
      <c r="B10" s="19" t="s">
        <v>29</v>
      </c>
      <c r="C10" s="19"/>
      <c r="D10" s="3"/>
      <c r="E10" s="19"/>
      <c r="F10" s="3"/>
      <c r="G10" s="3" t="str">
        <f>IF(AND(B10=Союз_фасады!$A$1,E10=Союз_фасады!$G$2),VLOOKUP(C10,Союз_фасады!B:G,MATCH(E10,Союз_фасады!$2:$2,1)-1,0),"")</f>
        <v/>
      </c>
      <c r="H10" s="3"/>
      <c r="I10" s="4" t="str">
        <f t="shared" si="0"/>
        <v/>
      </c>
    </row>
    <row r="11" spans="1:9">
      <c r="A11" s="3"/>
      <c r="B11" s="19"/>
      <c r="C11" s="19"/>
      <c r="D11" s="3"/>
      <c r="E11" s="19"/>
      <c r="F11" s="3"/>
      <c r="G11" s="3" t="str">
        <f>IF(AND(B11=Союз_фасады!$A$1,E11=Союз_фасады!$G$2),VLOOKUP(C11,Союз_фасады!B:G,MATCH(E11,Союз_фасады!$2:$2,1)-1,0),"")</f>
        <v/>
      </c>
      <c r="H11" s="3"/>
      <c r="I11" s="4" t="str">
        <f t="shared" si="0"/>
        <v/>
      </c>
    </row>
    <row r="12" spans="1:9">
      <c r="A12" s="3"/>
      <c r="B12" s="19"/>
      <c r="C12" s="19"/>
      <c r="D12" s="3"/>
      <c r="E12" s="19"/>
      <c r="F12" s="3"/>
      <c r="G12" s="3" t="str">
        <f>IF(AND(B12=Союз_фасады!$A$1,E12=Союз_фасады!$G$2),VLOOKUP(C12,Союз_фасады!B:G,MATCH(E12,Союз_фасады!$2:$2,1)-1,0),"")</f>
        <v/>
      </c>
      <c r="H12" s="3"/>
      <c r="I12" s="4" t="str">
        <f t="shared" si="0"/>
        <v/>
      </c>
    </row>
    <row r="13" spans="1:9">
      <c r="A13" s="3"/>
      <c r="B13" s="19"/>
      <c r="C13" s="19"/>
      <c r="D13" s="3"/>
      <c r="E13" s="19"/>
      <c r="F13" s="3"/>
      <c r="G13" s="3" t="str">
        <f>IF(AND(B13=Союз_фасады!$A$1,E13=Союз_фасады!$G$2),VLOOKUP(C13,Союз_фасады!B:G,MATCH(E13,Союз_фасады!$2:$2,1)-1,0),"")</f>
        <v/>
      </c>
      <c r="H13" s="3"/>
      <c r="I13" s="4" t="str">
        <f t="shared" si="0"/>
        <v/>
      </c>
    </row>
    <row r="14" spans="1:9">
      <c r="A14" s="3"/>
      <c r="B14" s="19"/>
      <c r="C14" s="19"/>
      <c r="D14" s="3"/>
      <c r="E14" s="19"/>
      <c r="F14" s="3"/>
      <c r="G14" s="3" t="str">
        <f>IF(AND(B14=Союз_фасады!$A$1,E14=Союз_фасады!$G$2),VLOOKUP(C14,Союз_фасады!B:G,MATCH(E14,Союз_фасады!$2:$2,1)-1,0),"")</f>
        <v/>
      </c>
      <c r="H14" s="3"/>
      <c r="I14" s="4" t="str">
        <f t="shared" si="0"/>
        <v/>
      </c>
    </row>
    <row r="15" spans="1:9">
      <c r="A15" s="3"/>
      <c r="B15" s="19"/>
      <c r="C15" s="19"/>
      <c r="D15" s="3"/>
      <c r="E15" s="19"/>
      <c r="F15" s="3"/>
      <c r="G15" s="3" t="str">
        <f>IF(AND(B15=Союз_фасады!$A$1,E15=Союз_фасады!$G$2),VLOOKUP(C15,Союз_фасады!B:G,MATCH(E15,Союз_фасады!$2:$2,1)-1,0),"")</f>
        <v/>
      </c>
      <c r="H15" s="3"/>
      <c r="I15" s="4" t="str">
        <f t="shared" si="0"/>
        <v/>
      </c>
    </row>
    <row r="16" spans="1:9">
      <c r="A16" s="3"/>
      <c r="B16" s="19"/>
      <c r="C16" s="19"/>
      <c r="D16" s="3"/>
      <c r="E16" s="19"/>
      <c r="F16" s="3"/>
      <c r="G16" s="3" t="str">
        <f>IF(AND(B16=Союз_фасады!$A$1,E16=Союз_фасады!$G$2),VLOOKUP(C16,Союз_фасады!B:G,MATCH(E16,Союз_фасады!$2:$2,1)-1,0),"")</f>
        <v/>
      </c>
      <c r="H16" s="3"/>
      <c r="I16" s="4" t="str">
        <f t="shared" si="0"/>
        <v/>
      </c>
    </row>
    <row r="17" spans="1:9">
      <c r="A17" s="3"/>
      <c r="B17" s="19"/>
      <c r="C17" s="19"/>
      <c r="D17" s="3"/>
      <c r="E17" s="19"/>
      <c r="F17" s="3"/>
      <c r="G17" s="3" t="str">
        <f>IF(AND(B17=Союз_фасады!$A$1,E17=Союз_фасады!$G$2),VLOOKUP(C17,Союз_фасады!B:G,MATCH(E17,Союз_фасады!$2:$2,1)-1,0),"")</f>
        <v/>
      </c>
      <c r="H17" s="3"/>
      <c r="I17" s="4" t="str">
        <f t="shared" si="0"/>
        <v/>
      </c>
    </row>
    <row r="18" spans="1:9">
      <c r="A18" s="3"/>
      <c r="B18" s="19"/>
      <c r="C18" s="19"/>
      <c r="D18" s="3"/>
      <c r="E18" s="19"/>
      <c r="F18" s="3"/>
      <c r="G18" s="3" t="str">
        <f>IF(AND(B18=Союз_фасады!$A$1,E18=Союз_фасады!$G$2),VLOOKUP(C18,Союз_фасады!B:G,MATCH(E18,Союз_фасады!$2:$2,1)-1,0),"")</f>
        <v/>
      </c>
      <c r="H18" s="3"/>
      <c r="I18" s="4" t="str">
        <f t="shared" si="0"/>
        <v/>
      </c>
    </row>
    <row r="19" spans="1:9">
      <c r="A19" s="3"/>
      <c r="B19" s="19"/>
      <c r="C19" s="19"/>
      <c r="D19" s="3"/>
      <c r="E19" s="19"/>
      <c r="F19" s="3"/>
      <c r="G19" s="3" t="str">
        <f>IF(AND(B19=Союз_фасады!$A$1,E19=Союз_фасады!$G$2),VLOOKUP(C19,Союз_фасады!B:G,MATCH(E19,Союз_фасады!$2:$2,1)-1,0),"")</f>
        <v/>
      </c>
      <c r="H19" s="3"/>
      <c r="I19" s="4" t="str">
        <f t="shared" si="0"/>
        <v/>
      </c>
    </row>
    <row r="20" spans="1:9">
      <c r="A20" s="3"/>
      <c r="B20" s="19"/>
      <c r="C20" s="19"/>
      <c r="D20" s="3"/>
      <c r="E20" s="19"/>
      <c r="F20" s="3"/>
      <c r="G20" s="3" t="str">
        <f>IF(AND(B20=Союз_фасады!$A$1,E20=Союз_фасады!$G$2),VLOOKUP(C20,Союз_фасады!B:G,MATCH(E20,Союз_фасады!$2:$2,1)-1,0),"")</f>
        <v/>
      </c>
      <c r="H20" s="3"/>
      <c r="I20" s="4" t="str">
        <f t="shared" si="0"/>
        <v/>
      </c>
    </row>
    <row r="21" spans="1:9">
      <c r="A21" s="3"/>
      <c r="B21" s="19"/>
      <c r="C21" s="19"/>
      <c r="D21" s="3"/>
      <c r="E21" s="19"/>
      <c r="F21" s="3"/>
      <c r="G21" s="3" t="str">
        <f>IF(AND(B21=Союз_фасады!$A$1,E21=Союз_фасады!$G$2),VLOOKUP(C21,Союз_фасады!B:G,MATCH(E21,Союз_фасады!$2:$2,1)-1,0),"")</f>
        <v/>
      </c>
      <c r="H21" s="3"/>
      <c r="I21" s="4" t="str">
        <f t="shared" si="0"/>
        <v/>
      </c>
    </row>
    <row r="22" spans="1:9">
      <c r="A22" s="3"/>
      <c r="B22" s="19"/>
      <c r="C22" s="19"/>
      <c r="D22" s="3"/>
      <c r="E22" s="19"/>
      <c r="F22" s="3"/>
      <c r="G22" s="3" t="str">
        <f>IF(AND(B22=Союз_фасады!$A$1,E22=Союз_фасады!$G$2),VLOOKUP(C22,Союз_фасады!B:G,MATCH(E22,Союз_фасады!$2:$2,1)-1,0),"")</f>
        <v/>
      </c>
      <c r="H22" s="3"/>
      <c r="I22" s="4" t="str">
        <f t="shared" si="0"/>
        <v/>
      </c>
    </row>
    <row r="23" spans="1:9">
      <c r="A23" s="3"/>
      <c r="B23" s="19"/>
      <c r="C23" s="19"/>
      <c r="D23" s="3"/>
      <c r="E23" s="19"/>
      <c r="F23" s="3"/>
      <c r="G23" s="3" t="str">
        <f>IF(AND(B23=Союз_фасады!$A$1,E23=Союз_фасады!$G$2),VLOOKUP(C23,Союз_фасады!B:G,MATCH(E23,Союз_фасады!$2:$2,1)-1,0),"")</f>
        <v/>
      </c>
      <c r="H23" s="3"/>
      <c r="I23" s="4" t="str">
        <f t="shared" si="0"/>
        <v/>
      </c>
    </row>
    <row r="24" spans="1:9">
      <c r="A24" s="22"/>
      <c r="B24" s="23"/>
      <c r="C24" s="23"/>
      <c r="D24" s="22"/>
      <c r="E24" s="23"/>
      <c r="F24" s="22"/>
      <c r="G24" s="3" t="str">
        <f>IF(AND(B24=Союз_фасады!$A$1,E24=Союз_фасады!$G$2),VLOOKUP(C24,Союз_фасады!B:G,MATCH(E24,Союз_фасады!$2:$2,1)-1,0),"")</f>
        <v/>
      </c>
      <c r="H24" s="22"/>
      <c r="I24" s="4" t="str">
        <f t="shared" si="0"/>
        <v/>
      </c>
    </row>
    <row r="25" spans="1:9" s="24" customFormat="1"/>
  </sheetData>
  <autoFilter ref="A2:I24"/>
  <dataValidations count="4">
    <dataValidation type="list" allowBlank="1" showInputMessage="1" showErrorMessage="1" sqref="B3:B24">
      <formula1>Объекты</formula1>
    </dataValidation>
    <dataValidation type="list" allowBlank="1" showInputMessage="1" showErrorMessage="1" sqref="E3:E24">
      <formula1>Исполнители</formula1>
    </dataValidation>
    <dataValidation type="list" allowBlank="1" showInputMessage="1" showErrorMessage="1" sqref="C12:C24">
      <formula1>Смета_Союз</formula1>
    </dataValidation>
    <dataValidation type="list" allowBlank="1" showInputMessage="1" showErrorMessage="1" sqref="C3:C11">
      <formula1>INDIRECT($B3)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A19" sqref="A19"/>
    </sheetView>
  </sheetViews>
  <sheetFormatPr defaultRowHeight="15"/>
  <cols>
    <col min="1" max="1" width="55" customWidth="1"/>
    <col min="2" max="2" width="45.5703125" customWidth="1"/>
  </cols>
  <sheetData>
    <row r="1" spans="1:2">
      <c r="A1" s="20" t="s">
        <v>23</v>
      </c>
      <c r="B1" s="20" t="s">
        <v>46</v>
      </c>
    </row>
    <row r="2" spans="1:2">
      <c r="A2" s="21" t="s">
        <v>24</v>
      </c>
      <c r="B2" t="s">
        <v>9</v>
      </c>
    </row>
    <row r="3" spans="1:2">
      <c r="A3" s="21" t="s">
        <v>25</v>
      </c>
      <c r="B3" t="s">
        <v>47</v>
      </c>
    </row>
    <row r="4" spans="1:2">
      <c r="A4" s="21" t="s">
        <v>26</v>
      </c>
      <c r="B4" t="s">
        <v>49</v>
      </c>
    </row>
    <row r="5" spans="1:2">
      <c r="A5" s="21" t="s">
        <v>27</v>
      </c>
      <c r="B5" t="s">
        <v>48</v>
      </c>
    </row>
    <row r="6" spans="1:2">
      <c r="A6" s="21" t="s">
        <v>28</v>
      </c>
      <c r="B6" t="s">
        <v>50</v>
      </c>
    </row>
    <row r="7" spans="1:2">
      <c r="A7" s="21" t="s">
        <v>29</v>
      </c>
    </row>
    <row r="8" spans="1:2">
      <c r="A8" s="21" t="s">
        <v>30</v>
      </c>
    </row>
    <row r="9" spans="1:2">
      <c r="A9" s="21" t="s">
        <v>31</v>
      </c>
    </row>
    <row r="10" spans="1:2">
      <c r="A10" s="21" t="s">
        <v>32</v>
      </c>
    </row>
    <row r="11" spans="1:2">
      <c r="A11" s="21" t="s">
        <v>33</v>
      </c>
    </row>
    <row r="12" spans="1:2">
      <c r="A12" s="21" t="s">
        <v>34</v>
      </c>
    </row>
    <row r="13" spans="1:2">
      <c r="A13" s="21" t="s">
        <v>35</v>
      </c>
    </row>
    <row r="14" spans="1:2">
      <c r="A14" s="21" t="s">
        <v>36</v>
      </c>
    </row>
    <row r="15" spans="1:2">
      <c r="A15" s="21" t="s">
        <v>37</v>
      </c>
    </row>
    <row r="16" spans="1:2">
      <c r="A16" s="21" t="s">
        <v>38</v>
      </c>
    </row>
    <row r="17" spans="1:1">
      <c r="A17" s="21" t="s">
        <v>39</v>
      </c>
    </row>
    <row r="18" spans="1:1">
      <c r="A18" s="21" t="s">
        <v>40</v>
      </c>
    </row>
    <row r="19" spans="1:1">
      <c r="A19" s="21" t="s">
        <v>41</v>
      </c>
    </row>
    <row r="20" spans="1:1">
      <c r="A20" s="21" t="s">
        <v>42</v>
      </c>
    </row>
    <row r="21" spans="1:1">
      <c r="A21" s="21" t="s">
        <v>43</v>
      </c>
    </row>
    <row r="22" spans="1:1">
      <c r="A22" s="21" t="s">
        <v>44</v>
      </c>
    </row>
    <row r="23" spans="1:1">
      <c r="A23" s="21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B21" sqref="B21"/>
    </sheetView>
  </sheetViews>
  <sheetFormatPr defaultRowHeight="15"/>
  <cols>
    <col min="1" max="1" width="9.140625" customWidth="1"/>
    <col min="2" max="2" width="57.28515625" customWidth="1"/>
    <col min="6" max="6" width="12" customWidth="1"/>
    <col min="7" max="7" width="16.28515625" bestFit="1" customWidth="1"/>
    <col min="8" max="8" width="16.85546875" customWidth="1"/>
  </cols>
  <sheetData>
    <row r="1" spans="1:8">
      <c r="A1" t="s">
        <v>39</v>
      </c>
      <c r="G1" t="s">
        <v>21</v>
      </c>
    </row>
    <row r="2" spans="1:8">
      <c r="G2" s="16" t="s">
        <v>9</v>
      </c>
      <c r="H2" s="17" t="s">
        <v>20</v>
      </c>
    </row>
    <row r="3" spans="1:8" ht="18.75">
      <c r="A3" s="6"/>
      <c r="B3" s="7" t="s">
        <v>10</v>
      </c>
      <c r="C3" s="8"/>
      <c r="D3" s="8"/>
      <c r="E3" s="8"/>
      <c r="F3" s="8"/>
    </row>
    <row r="4" spans="1:8">
      <c r="A4" s="9">
        <v>6</v>
      </c>
      <c r="B4" s="10" t="s">
        <v>11</v>
      </c>
      <c r="C4" s="11" t="s">
        <v>12</v>
      </c>
      <c r="D4" s="12">
        <v>1530</v>
      </c>
      <c r="E4" s="13"/>
      <c r="F4" s="14">
        <v>530</v>
      </c>
      <c r="G4" s="18">
        <v>530</v>
      </c>
    </row>
    <row r="5" spans="1:8">
      <c r="A5" s="9"/>
      <c r="B5" s="15" t="s">
        <v>13</v>
      </c>
      <c r="C5" s="11" t="s">
        <v>12</v>
      </c>
      <c r="D5" s="12"/>
      <c r="E5" s="13"/>
      <c r="F5" s="14"/>
      <c r="G5" s="18">
        <v>850</v>
      </c>
    </row>
    <row r="6" spans="1:8">
      <c r="A6" s="9"/>
      <c r="B6" s="15" t="s">
        <v>14</v>
      </c>
      <c r="C6" s="11" t="s">
        <v>12</v>
      </c>
      <c r="D6" s="12"/>
      <c r="E6" s="13"/>
      <c r="F6" s="14"/>
      <c r="G6" s="18">
        <v>500</v>
      </c>
    </row>
    <row r="7" spans="1:8">
      <c r="A7" s="9"/>
      <c r="B7" s="15" t="s">
        <v>15</v>
      </c>
      <c r="C7" s="11" t="s">
        <v>12</v>
      </c>
      <c r="D7" s="12"/>
      <c r="E7" s="13"/>
      <c r="F7" s="14"/>
      <c r="G7" s="18"/>
    </row>
    <row r="8" spans="1:8">
      <c r="A8" s="9"/>
      <c r="B8" s="15" t="s">
        <v>16</v>
      </c>
      <c r="C8" s="11" t="s">
        <v>12</v>
      </c>
      <c r="D8" s="12"/>
      <c r="E8" s="13"/>
      <c r="F8" s="14"/>
      <c r="G8" s="18"/>
    </row>
    <row r="9" spans="1:8">
      <c r="A9" s="9"/>
      <c r="B9" s="15" t="s">
        <v>17</v>
      </c>
      <c r="C9" s="11" t="s">
        <v>12</v>
      </c>
      <c r="D9" s="12"/>
      <c r="E9" s="13"/>
      <c r="F9" s="14"/>
      <c r="G9" s="18"/>
    </row>
    <row r="10" spans="1:8">
      <c r="A10" s="9"/>
      <c r="B10" s="15" t="s">
        <v>18</v>
      </c>
      <c r="C10" s="11" t="s">
        <v>12</v>
      </c>
      <c r="D10" s="12"/>
      <c r="E10" s="13"/>
      <c r="F10" s="14"/>
      <c r="G1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Выполнение</vt:lpstr>
      <vt:lpstr>Данные</vt:lpstr>
      <vt:lpstr>Союз_фасады</vt:lpstr>
      <vt:lpstr>Исполнители</vt:lpstr>
      <vt:lpstr>Объекты</vt:lpstr>
      <vt:lpstr>Союз_фасады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Kirill</cp:lastModifiedBy>
  <dcterms:created xsi:type="dcterms:W3CDTF">2013-06-05T13:33:36Z</dcterms:created>
  <dcterms:modified xsi:type="dcterms:W3CDTF">2013-06-05T20:50:12Z</dcterms:modified>
</cp:coreProperties>
</file>