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055" windowHeight="7935"/>
  </bookViews>
  <sheets>
    <sheet name="Лист1" sheetId="1" r:id="rId1"/>
    <sheet name="Лист2" sheetId="4" r:id="rId2"/>
    <sheet name="Лист3" sheetId="5" r:id="rId3"/>
  </sheets>
  <calcPr calcId="144525" concurrentCalc="0"/>
</workbook>
</file>

<file path=xl/calcChain.xml><?xml version="1.0" encoding="utf-8"?>
<calcChain xmlns="http://schemas.openxmlformats.org/spreadsheetml/2006/main">
  <c r="K16" i="1" l="1"/>
  <c r="H16" i="1"/>
  <c r="E16" i="1"/>
  <c r="M15" i="1"/>
  <c r="N27" i="1"/>
  <c r="O27" i="1"/>
  <c r="N28" i="1"/>
  <c r="O28" i="1"/>
  <c r="N29" i="1"/>
  <c r="O29" i="1"/>
  <c r="N30" i="1"/>
  <c r="O30" i="1"/>
  <c r="N31" i="1"/>
  <c r="O31" i="1"/>
  <c r="N32" i="1"/>
  <c r="O32" i="1"/>
  <c r="B19" i="4"/>
  <c r="B18" i="4"/>
  <c r="B20" i="4"/>
  <c r="B17" i="4"/>
  <c r="B21" i="4"/>
  <c r="B22" i="4"/>
  <c r="L15" i="4"/>
  <c r="L6" i="4"/>
  <c r="L7" i="4"/>
  <c r="L8" i="4"/>
  <c r="L9" i="4"/>
  <c r="L10" i="4"/>
  <c r="L11" i="4"/>
  <c r="L12" i="4"/>
  <c r="L13" i="4"/>
  <c r="L14" i="4"/>
  <c r="L5" i="4"/>
  <c r="O4" i="1"/>
  <c r="O5" i="1"/>
  <c r="O6" i="1"/>
  <c r="O7" i="1"/>
  <c r="Q22" i="1"/>
  <c r="Q4" i="1"/>
  <c r="Q5" i="1"/>
  <c r="Q6" i="1"/>
  <c r="Q7" i="1"/>
  <c r="Q23" i="1"/>
  <c r="P4" i="1"/>
  <c r="P5" i="1"/>
  <c r="P6" i="1"/>
  <c r="P7" i="1"/>
  <c r="Q21" i="1"/>
  <c r="P8" i="1"/>
  <c r="O22" i="1"/>
  <c r="O8" i="1"/>
  <c r="O21" i="1"/>
  <c r="Q8" i="1"/>
  <c r="O23" i="1"/>
  <c r="H10" i="1"/>
  <c r="P13" i="1"/>
  <c r="E4" i="1"/>
  <c r="E6" i="1"/>
  <c r="E8" i="1"/>
  <c r="E11" i="1"/>
  <c r="E5" i="1"/>
  <c r="E7" i="1"/>
  <c r="E9" i="1"/>
  <c r="E10" i="1"/>
  <c r="E12" i="1"/>
  <c r="E13" i="1"/>
  <c r="O12" i="1"/>
  <c r="K4" i="1"/>
  <c r="K6" i="1"/>
  <c r="K8" i="1"/>
  <c r="K11" i="1"/>
  <c r="K5" i="1"/>
  <c r="K7" i="1"/>
  <c r="K9" i="1"/>
  <c r="K10" i="1"/>
  <c r="K12" i="1"/>
  <c r="K13" i="1"/>
  <c r="Q12" i="1"/>
  <c r="Q13" i="1"/>
  <c r="Q14" i="1"/>
  <c r="Q15" i="1"/>
  <c r="Q16" i="1"/>
  <c r="H4" i="1"/>
  <c r="H6" i="1"/>
  <c r="H8" i="1"/>
  <c r="H11" i="1"/>
  <c r="H5" i="1"/>
  <c r="H7" i="1"/>
  <c r="H9" i="1"/>
  <c r="H12" i="1"/>
  <c r="H13" i="1"/>
  <c r="P12" i="1"/>
  <c r="P14" i="1"/>
  <c r="P15" i="1"/>
  <c r="P16" i="1"/>
  <c r="O13" i="1"/>
  <c r="O14" i="1"/>
  <c r="O15" i="1"/>
  <c r="O16" i="1"/>
  <c r="R12" i="1"/>
  <c r="R13" i="1"/>
  <c r="R14" i="1"/>
  <c r="R15" i="1"/>
  <c r="R16" i="1"/>
  <c r="S12" i="1"/>
  <c r="S13" i="1"/>
  <c r="S14" i="1"/>
  <c r="S15" i="1"/>
  <c r="S16" i="1"/>
  <c r="R5" i="1"/>
  <c r="R4" i="1"/>
  <c r="R6" i="1"/>
  <c r="R7" i="1"/>
  <c r="R8" i="1"/>
  <c r="S5" i="1"/>
  <c r="S6" i="1"/>
  <c r="S7" i="1"/>
  <c r="S4" i="1"/>
  <c r="E15" i="1"/>
  <c r="H15" i="1"/>
  <c r="I14" i="1"/>
  <c r="F14" i="1"/>
  <c r="S8" i="1"/>
  <c r="C14" i="1"/>
  <c r="L14" i="1"/>
  <c r="I16" i="1"/>
  <c r="K15" i="1"/>
  <c r="F16" i="1"/>
  <c r="C16" i="1"/>
</calcChain>
</file>

<file path=xl/sharedStrings.xml><?xml version="1.0" encoding="utf-8"?>
<sst xmlns="http://schemas.openxmlformats.org/spreadsheetml/2006/main" count="138" uniqueCount="42">
  <si>
    <t>Покупатель</t>
  </si>
  <si>
    <t>Продукт 1</t>
  </si>
  <si>
    <t>Продукт 2</t>
  </si>
  <si>
    <t>Продукт 3</t>
  </si>
  <si>
    <t>Фирма</t>
  </si>
  <si>
    <t>Регион</t>
  </si>
  <si>
    <t>к-во</t>
  </si>
  <si>
    <t>цена</t>
  </si>
  <si>
    <t>сумма</t>
  </si>
  <si>
    <t>Иванов ИП</t>
  </si>
  <si>
    <t>Питер</t>
  </si>
  <si>
    <t>Петров ИП</t>
  </si>
  <si>
    <t>Петрозаводск</t>
  </si>
  <si>
    <t>Роллеты ООО</t>
  </si>
  <si>
    <t>Ворота ООО</t>
  </si>
  <si>
    <t>Архангельск</t>
  </si>
  <si>
    <t>Сидоров ИП</t>
  </si>
  <si>
    <t>Мурманск</t>
  </si>
  <si>
    <t>Рольставни ЗАО</t>
  </si>
  <si>
    <t>Соберите данные (все расчеты ведите в таблице):</t>
  </si>
  <si>
    <t>1. На какую сумму был продан товар?</t>
  </si>
  <si>
    <t>2. Какую долю составляет в продажах продукт 1, 2, 3?</t>
  </si>
  <si>
    <t>3. Какую долю составляют продажи в Питере, Петрозаводске, Архангельске, Мурманске?</t>
  </si>
  <si>
    <t>5. Какой продукт за период принес больше всего выручки, сумма выручки?</t>
  </si>
  <si>
    <t>6. Какой клиент за период принес больше всего выручки, сумма выручки?</t>
  </si>
  <si>
    <t>4. Какой в этот период в части количества был самый популярный продукт?</t>
  </si>
  <si>
    <t>Кол-во</t>
  </si>
  <si>
    <t>Сумма</t>
  </si>
  <si>
    <t>Продукт 1-3</t>
  </si>
  <si>
    <t>Итого, кол-во</t>
  </si>
  <si>
    <t>Итого, сумма</t>
  </si>
  <si>
    <t>Доля продаж</t>
  </si>
  <si>
    <t>Всего</t>
  </si>
  <si>
    <t>По регионам</t>
  </si>
  <si>
    <t>В целом</t>
  </si>
  <si>
    <t>Итого</t>
  </si>
  <si>
    <t>В</t>
  </si>
  <si>
    <t>Доход по клиентам</t>
  </si>
  <si>
    <t>Распределение продаж по регионам, деньги</t>
  </si>
  <si>
    <t>Доля</t>
  </si>
  <si>
    <r>
      <t xml:space="preserve">Распределение продаж по регионам, </t>
    </r>
    <r>
      <rPr>
        <b/>
        <sz val="11"/>
        <rFont val="Calibri"/>
        <family val="2"/>
        <charset val="204"/>
        <scheme val="minor"/>
      </rPr>
      <t>кол-во</t>
    </r>
  </si>
  <si>
    <t>Рейтинг популярности продуктов, в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</si>
</sst>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/>
    <xf numFmtId="0" fontId="4" fillId="0" borderId="1" xfId="0" applyFont="1" applyFill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4" fontId="2" fillId="0" borderId="0" xfId="0" applyNumberFormat="1" applyFont="1" applyFill="1" applyBorder="1"/>
    <xf numFmtId="0" fontId="0" fillId="0" borderId="0" xfId="0" applyFill="1" applyBorder="1"/>
    <xf numFmtId="10" fontId="2" fillId="0" borderId="1" xfId="0" applyNumberFormat="1" applyFont="1" applyBorder="1"/>
    <xf numFmtId="10" fontId="2" fillId="0" borderId="1" xfId="0" applyNumberFormat="1" applyFont="1" applyFill="1" applyBorder="1"/>
    <xf numFmtId="10" fontId="1" fillId="0" borderId="1" xfId="0" applyNumberFormat="1" applyFont="1" applyBorder="1"/>
    <xf numFmtId="0" fontId="0" fillId="2" borderId="1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10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8" fillId="0" borderId="0" xfId="2"/>
    <xf numFmtId="0" fontId="1" fillId="0" borderId="1" xfId="0" applyFont="1" applyBorder="1" applyAlignment="1">
      <alignment horizontal="center"/>
    </xf>
    <xf numFmtId="2" fontId="0" fillId="0" borderId="1" xfId="0" applyNumberFormat="1" applyFill="1" applyBorder="1"/>
    <xf numFmtId="0" fontId="0" fillId="0" borderId="1" xfId="0" applyFill="1" applyBorder="1"/>
    <xf numFmtId="10" fontId="0" fillId="0" borderId="1" xfId="0" applyNumberFormat="1" applyBorder="1"/>
    <xf numFmtId="2" fontId="0" fillId="0" borderId="1" xfId="0" applyNumberFormat="1" applyFill="1" applyBorder="1" applyAlignment="1"/>
    <xf numFmtId="0" fontId="1" fillId="2" borderId="1" xfId="0" applyFont="1" applyFill="1" applyBorder="1"/>
    <xf numFmtId="10" fontId="1" fillId="2" borderId="1" xfId="0" applyNumberFormat="1" applyFont="1" applyFill="1" applyBorder="1"/>
    <xf numFmtId="0" fontId="7" fillId="0" borderId="1" xfId="0" applyFont="1" applyBorder="1" applyAlignment="1">
      <alignment horizontal="center"/>
    </xf>
    <xf numFmtId="10" fontId="0" fillId="0" borderId="1" xfId="1" applyNumberFormat="1" applyFont="1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2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/>
    <xf numFmtId="0" fontId="1" fillId="0" borderId="4" xfId="0" applyFont="1" applyBorder="1" applyAlignment="1">
      <alignment horizontal="center"/>
    </xf>
    <xf numFmtId="0" fontId="0" fillId="0" borderId="4" xfId="0" applyBorder="1" applyAlignment="1"/>
    <xf numFmtId="0" fontId="10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/>
    <xf numFmtId="0" fontId="12" fillId="0" borderId="0" xfId="0" applyFont="1" applyFill="1" applyBorder="1"/>
    <xf numFmtId="0" fontId="11" fillId="0" borderId="1" xfId="0" applyFont="1" applyBorder="1"/>
    <xf numFmtId="0" fontId="11" fillId="0" borderId="1" xfId="0" applyFont="1" applyFill="1" applyBorder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E763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322459980588056"/>
          <c:y val="6.1585578090836348E-4"/>
        </c:manualLayout>
      </c:layout>
      <c:overlay val="0"/>
      <c:txPr>
        <a:bodyPr/>
        <a:lstStyle/>
        <a:p>
          <a:pPr>
            <a:defRPr sz="18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5686527296259433E-3"/>
          <c:y val="0.16893951406874924"/>
          <c:w val="0.99643134727037408"/>
          <c:h val="0.68150125388351512"/>
        </c:manualLayout>
      </c:layout>
      <c:barChart>
        <c:barDir val="col"/>
        <c:grouping val="clustered"/>
        <c:varyColors val="0"/>
        <c:ser>
          <c:idx val="0"/>
          <c:order val="0"/>
          <c:tx>
            <c:v>Продажи по регионам, кол-во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Лист1!$N$4:$N$7</c:f>
              <c:strCache>
                <c:ptCount val="4"/>
                <c:pt idx="0">
                  <c:v>Питер</c:v>
                </c:pt>
                <c:pt idx="1">
                  <c:v>Петрозаводск</c:v>
                </c:pt>
                <c:pt idx="2">
                  <c:v>Мурманск</c:v>
                </c:pt>
                <c:pt idx="3">
                  <c:v>Архангельск</c:v>
                </c:pt>
              </c:strCache>
            </c:strRef>
          </c:cat>
          <c:val>
            <c:numRef>
              <c:f>Лист1!$S$4:$S$7</c:f>
              <c:numCache>
                <c:formatCode>0.00%</c:formatCode>
                <c:ptCount val="4"/>
                <c:pt idx="0">
                  <c:v>0.50877192982456143</c:v>
                </c:pt>
                <c:pt idx="1">
                  <c:v>0.24561403508771928</c:v>
                </c:pt>
                <c:pt idx="2">
                  <c:v>0.15789473684210525</c:v>
                </c:pt>
                <c:pt idx="3">
                  <c:v>8.771929824561403E-2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6896"/>
        <c:axId val="54978432"/>
      </c:barChart>
      <c:catAx>
        <c:axId val="5497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54978432"/>
        <c:crosses val="autoZero"/>
        <c:auto val="1"/>
        <c:lblAlgn val="ctr"/>
        <c:lblOffset val="100"/>
        <c:noMultiLvlLbl val="0"/>
      </c:catAx>
      <c:valAx>
        <c:axId val="5497843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0%" sourceLinked="1"/>
        <c:majorTickMark val="out"/>
        <c:minorTickMark val="none"/>
        <c:tickLblPos val="nextTo"/>
        <c:crossAx val="549768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Продажи по регионам,  в деньгах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Продажи по регионам, деньги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Лист1!$N$12:$N$15</c:f>
              <c:strCache>
                <c:ptCount val="4"/>
                <c:pt idx="0">
                  <c:v>Питер</c:v>
                </c:pt>
                <c:pt idx="1">
                  <c:v>Мурманск</c:v>
                </c:pt>
                <c:pt idx="2">
                  <c:v>Архангельск</c:v>
                </c:pt>
                <c:pt idx="3">
                  <c:v>Петрозаводск</c:v>
                </c:pt>
              </c:strCache>
            </c:strRef>
          </c:cat>
          <c:val>
            <c:numRef>
              <c:f>Лист1!$S$12:$S$15</c:f>
              <c:numCache>
                <c:formatCode>0.00%</c:formatCode>
                <c:ptCount val="4"/>
                <c:pt idx="0">
                  <c:v>0.55589822667694677</c:v>
                </c:pt>
                <c:pt idx="1">
                  <c:v>0.20817270624518119</c:v>
                </c:pt>
                <c:pt idx="2">
                  <c:v>0.13107170393215112</c:v>
                </c:pt>
                <c:pt idx="3">
                  <c:v>0.1048573631457209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8368"/>
        <c:axId val="55659904"/>
      </c:barChart>
      <c:catAx>
        <c:axId val="5565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55659904"/>
        <c:crosses val="autoZero"/>
        <c:auto val="1"/>
        <c:lblAlgn val="ctr"/>
        <c:lblOffset val="100"/>
        <c:noMultiLvlLbl val="0"/>
      </c:catAx>
      <c:valAx>
        <c:axId val="5565990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0%" sourceLinked="1"/>
        <c:majorTickMark val="out"/>
        <c:minorTickMark val="none"/>
        <c:tickLblPos val="nextTo"/>
        <c:crossAx val="556583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317495</xdr:colOff>
      <xdr:row>0</xdr:row>
      <xdr:rowOff>1122</xdr:rowOff>
    </xdr:from>
    <xdr:to>
      <xdr:col>26</xdr:col>
      <xdr:colOff>248832</xdr:colOff>
      <xdr:row>10</xdr:row>
      <xdr:rowOff>119112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275164</xdr:colOff>
      <xdr:row>10</xdr:row>
      <xdr:rowOff>136184</xdr:rowOff>
    </xdr:from>
    <xdr:to>
      <xdr:col>26</xdr:col>
      <xdr:colOff>279671</xdr:colOff>
      <xdr:row>22</xdr:row>
      <xdr:rowOff>59458</xdr:rowOff>
    </xdr:to>
    <xdr:graphicFrame macro="">
      <xdr:nvGraphicFramePr>
        <xdr:cNvPr id="3" name="Диаграмма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="90" zoomScaleNormal="90" workbookViewId="0">
      <selection activeCell="F48" sqref="F48"/>
    </sheetView>
  </sheetViews>
  <sheetFormatPr defaultRowHeight="15" x14ac:dyDescent="0.25"/>
  <cols>
    <col min="1" max="1" width="17.28515625" customWidth="1"/>
    <col min="2" max="2" width="17" customWidth="1"/>
    <col min="3" max="3" width="11.140625" bestFit="1" customWidth="1"/>
    <col min="12" max="12" width="8.28515625" customWidth="1"/>
    <col min="13" max="13" width="9.28515625" customWidth="1"/>
    <col min="14" max="14" width="15" customWidth="1"/>
    <col min="15" max="15" width="12.28515625" customWidth="1"/>
    <col min="16" max="16" width="10.28515625" customWidth="1"/>
    <col min="17" max="17" width="10.5703125" customWidth="1"/>
    <col min="18" max="18" width="11.28515625" customWidth="1"/>
    <col min="19" max="19" width="14.7109375" customWidth="1"/>
  </cols>
  <sheetData>
    <row r="1" spans="1:21" x14ac:dyDescent="0.25">
      <c r="N1" s="61" t="s">
        <v>40</v>
      </c>
      <c r="O1" s="62"/>
      <c r="P1" s="62"/>
      <c r="Q1" s="62"/>
      <c r="R1" s="62"/>
      <c r="S1" s="62"/>
    </row>
    <row r="2" spans="1:21" x14ac:dyDescent="0.25">
      <c r="A2" s="49" t="s">
        <v>0</v>
      </c>
      <c r="B2" s="49"/>
      <c r="C2" s="50" t="s">
        <v>1</v>
      </c>
      <c r="D2" s="50"/>
      <c r="E2" s="50"/>
      <c r="F2" s="50" t="s">
        <v>2</v>
      </c>
      <c r="G2" s="50"/>
      <c r="H2" s="50"/>
      <c r="I2" s="50" t="s">
        <v>3</v>
      </c>
      <c r="J2" s="50"/>
      <c r="K2" s="50"/>
      <c r="L2" s="51" t="s">
        <v>28</v>
      </c>
      <c r="M2" s="52"/>
      <c r="N2" s="26" t="s">
        <v>5</v>
      </c>
      <c r="O2" s="26" t="s">
        <v>1</v>
      </c>
      <c r="P2" s="26" t="s">
        <v>2</v>
      </c>
      <c r="Q2" s="26" t="s">
        <v>3</v>
      </c>
      <c r="R2" s="64" t="s">
        <v>28</v>
      </c>
      <c r="S2" s="65"/>
      <c r="T2" s="20"/>
      <c r="U2" s="20"/>
    </row>
    <row r="3" spans="1:21" x14ac:dyDescent="0.25">
      <c r="A3" s="1" t="s">
        <v>4</v>
      </c>
      <c r="B3" s="2" t="s">
        <v>5</v>
      </c>
      <c r="C3" s="3" t="s">
        <v>6</v>
      </c>
      <c r="D3" s="3" t="s">
        <v>7</v>
      </c>
      <c r="E3" s="3" t="s">
        <v>8</v>
      </c>
      <c r="F3" s="3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8</v>
      </c>
      <c r="L3" s="11" t="s">
        <v>26</v>
      </c>
      <c r="M3" s="11" t="s">
        <v>27</v>
      </c>
      <c r="N3" s="35"/>
      <c r="O3" s="36" t="s">
        <v>26</v>
      </c>
      <c r="P3" s="36" t="s">
        <v>26</v>
      </c>
      <c r="Q3" s="36" t="s">
        <v>26</v>
      </c>
      <c r="R3" s="36" t="s">
        <v>26</v>
      </c>
      <c r="S3" s="63" t="s">
        <v>39</v>
      </c>
    </row>
    <row r="4" spans="1:21" x14ac:dyDescent="0.25">
      <c r="A4" s="19" t="s">
        <v>9</v>
      </c>
      <c r="B4" s="19" t="s">
        <v>10</v>
      </c>
      <c r="C4" s="19">
        <v>6</v>
      </c>
      <c r="D4" s="19">
        <v>1.2</v>
      </c>
      <c r="E4" s="19">
        <f t="shared" ref="E4:E13" si="0">C4*D4</f>
        <v>7.1999999999999993</v>
      </c>
      <c r="F4" s="19"/>
      <c r="G4" s="19"/>
      <c r="H4" s="19">
        <f t="shared" ref="H4:H13" si="1">F4*G4</f>
        <v>0</v>
      </c>
      <c r="I4" s="19"/>
      <c r="J4" s="19"/>
      <c r="K4" s="19">
        <f t="shared" ref="K4:K13" si="2">I4*J4</f>
        <v>0</v>
      </c>
      <c r="L4" s="10"/>
      <c r="M4" s="10"/>
      <c r="N4" s="27" t="s">
        <v>10</v>
      </c>
      <c r="O4" s="28">
        <f>SUMIF($B$4:$B$13,N4,$C$4:$C$13)</f>
        <v>6</v>
      </c>
      <c r="P4" s="4">
        <f>SUMIF($B$4:$B$13,N4,$F$4:$F$13)</f>
        <v>16</v>
      </c>
      <c r="Q4" s="4">
        <f>SUMIF($B$4:$B$13,N4,$I$4:$I$13)</f>
        <v>7</v>
      </c>
      <c r="R4" s="8">
        <f>SUM(O4:Q4)</f>
        <v>29</v>
      </c>
      <c r="S4" s="29">
        <f>R4/$R$8</f>
        <v>0.50877192982456143</v>
      </c>
    </row>
    <row r="5" spans="1:21" x14ac:dyDescent="0.25">
      <c r="A5" s="19" t="s">
        <v>11</v>
      </c>
      <c r="B5" s="19" t="s">
        <v>12</v>
      </c>
      <c r="C5" s="19">
        <v>9</v>
      </c>
      <c r="D5" s="19">
        <v>1.8</v>
      </c>
      <c r="E5" s="19">
        <f t="shared" si="0"/>
        <v>16.2</v>
      </c>
      <c r="F5" s="19"/>
      <c r="G5" s="19"/>
      <c r="H5" s="19">
        <f t="shared" si="1"/>
        <v>0</v>
      </c>
      <c r="I5" s="19"/>
      <c r="J5" s="19"/>
      <c r="K5" s="19">
        <f t="shared" si="2"/>
        <v>0</v>
      </c>
      <c r="L5" s="10"/>
      <c r="M5" s="10"/>
      <c r="N5" s="30" t="s">
        <v>12</v>
      </c>
      <c r="O5" s="28">
        <f>SUMIF($B$4:$B$13,N5,$C$4:$C$13)</f>
        <v>14</v>
      </c>
      <c r="P5" s="4">
        <f>SUMIF($B$4:$B$13,N5,$F$4:$F$13)</f>
        <v>0</v>
      </c>
      <c r="Q5" s="4">
        <f>SUMIF($B$4:$B$13,N5,$I$4:$I$13)</f>
        <v>0</v>
      </c>
      <c r="R5" s="8">
        <f>SUM(O5:Q5)</f>
        <v>14</v>
      </c>
      <c r="S5" s="29">
        <f t="shared" ref="S5:S7" si="3">R5/$R$8</f>
        <v>0.24561403508771928</v>
      </c>
    </row>
    <row r="6" spans="1:21" x14ac:dyDescent="0.25">
      <c r="A6" s="19" t="s">
        <v>13</v>
      </c>
      <c r="B6" s="19" t="s">
        <v>10</v>
      </c>
      <c r="C6" s="19"/>
      <c r="D6" s="19"/>
      <c r="E6" s="19">
        <f t="shared" si="0"/>
        <v>0</v>
      </c>
      <c r="F6" s="19">
        <v>2</v>
      </c>
      <c r="G6" s="19">
        <v>6</v>
      </c>
      <c r="H6" s="19">
        <f t="shared" si="1"/>
        <v>12</v>
      </c>
      <c r="I6" s="19"/>
      <c r="J6" s="19"/>
      <c r="K6" s="19">
        <f t="shared" si="2"/>
        <v>0</v>
      </c>
      <c r="L6" s="10"/>
      <c r="M6" s="10"/>
      <c r="N6" s="27" t="s">
        <v>17</v>
      </c>
      <c r="O6" s="28">
        <f>SUMIF($B$4:$B$13,N6,$C$4:$C$13)</f>
        <v>0</v>
      </c>
      <c r="P6" s="4">
        <f>SUMIF($B$4:$B$13,N6,$F$4:$F$13)</f>
        <v>6</v>
      </c>
      <c r="Q6" s="4">
        <f>SUMIF($B$4:$B$13,N6,$I$4:$I$13)</f>
        <v>3</v>
      </c>
      <c r="R6" s="8">
        <f>SUM(O6:Q6)</f>
        <v>9</v>
      </c>
      <c r="S6" s="29">
        <f t="shared" si="3"/>
        <v>0.15789473684210525</v>
      </c>
    </row>
    <row r="7" spans="1:21" x14ac:dyDescent="0.25">
      <c r="A7" s="19" t="s">
        <v>14</v>
      </c>
      <c r="B7" s="19" t="s">
        <v>15</v>
      </c>
      <c r="C7" s="19">
        <v>2</v>
      </c>
      <c r="D7" s="19">
        <v>2</v>
      </c>
      <c r="E7" s="19">
        <f t="shared" si="0"/>
        <v>4</v>
      </c>
      <c r="F7" s="19"/>
      <c r="G7" s="19"/>
      <c r="H7" s="19">
        <f t="shared" si="1"/>
        <v>0</v>
      </c>
      <c r="I7" s="19">
        <v>3</v>
      </c>
      <c r="J7" s="19">
        <v>10</v>
      </c>
      <c r="K7" s="19">
        <f t="shared" si="2"/>
        <v>30</v>
      </c>
      <c r="L7" s="10"/>
      <c r="M7" s="10"/>
      <c r="N7" s="27" t="s">
        <v>15</v>
      </c>
      <c r="O7" s="28">
        <f>SUMIF($B$4:$B$13,$N$7,$C$4:$C$13)</f>
        <v>2</v>
      </c>
      <c r="P7" s="4">
        <f>SUMIF($B$4:$B$13,N7,$F$4:$F$13)</f>
        <v>0</v>
      </c>
      <c r="Q7" s="4">
        <f>SUMIF($B$4:$B$13,N7,$I$4:$I$13)</f>
        <v>3</v>
      </c>
      <c r="R7" s="8">
        <f>SUM(O7:Q7)</f>
        <v>5</v>
      </c>
      <c r="S7" s="29">
        <f t="shared" si="3"/>
        <v>8.771929824561403E-2</v>
      </c>
    </row>
    <row r="8" spans="1:21" x14ac:dyDescent="0.25">
      <c r="A8" s="19" t="s">
        <v>13</v>
      </c>
      <c r="B8" s="19" t="s">
        <v>10</v>
      </c>
      <c r="C8" s="19"/>
      <c r="D8" s="19"/>
      <c r="E8" s="19">
        <f t="shared" si="0"/>
        <v>0</v>
      </c>
      <c r="F8" s="19">
        <v>7</v>
      </c>
      <c r="G8" s="19">
        <v>4</v>
      </c>
      <c r="H8" s="19">
        <f t="shared" si="1"/>
        <v>28</v>
      </c>
      <c r="I8" s="19"/>
      <c r="J8" s="19"/>
      <c r="K8" s="19">
        <f t="shared" si="2"/>
        <v>0</v>
      </c>
      <c r="L8" s="10"/>
      <c r="M8" s="10"/>
      <c r="N8" s="31" t="s">
        <v>32</v>
      </c>
      <c r="O8" s="31">
        <f>SUM(O4:O7)</f>
        <v>22</v>
      </c>
      <c r="P8" s="31">
        <f>SUM(P4:P7)</f>
        <v>22</v>
      </c>
      <c r="Q8" s="31">
        <f>SUM(Q4:Q7)</f>
        <v>13</v>
      </c>
      <c r="R8" s="31">
        <f>SUM(R4:R7)</f>
        <v>57</v>
      </c>
      <c r="S8" s="32">
        <f>SUM(S4:S7)</f>
        <v>1</v>
      </c>
    </row>
    <row r="9" spans="1:21" x14ac:dyDescent="0.25">
      <c r="A9" s="19" t="s">
        <v>11</v>
      </c>
      <c r="B9" s="19" t="s">
        <v>12</v>
      </c>
      <c r="C9" s="19">
        <v>4</v>
      </c>
      <c r="D9" s="19">
        <v>2</v>
      </c>
      <c r="E9" s="19">
        <f t="shared" si="0"/>
        <v>8</v>
      </c>
      <c r="F9" s="19"/>
      <c r="G9" s="19"/>
      <c r="H9" s="19">
        <f t="shared" si="1"/>
        <v>0</v>
      </c>
      <c r="I9" s="19"/>
      <c r="J9" s="19"/>
      <c r="K9" s="19">
        <f t="shared" si="2"/>
        <v>0</v>
      </c>
      <c r="L9" s="10"/>
      <c r="M9" s="10"/>
      <c r="N9" s="59" t="s">
        <v>38</v>
      </c>
      <c r="O9" s="60"/>
      <c r="P9" s="60"/>
      <c r="Q9" s="60"/>
      <c r="R9" s="60"/>
      <c r="S9" s="60"/>
    </row>
    <row r="10" spans="1:21" x14ac:dyDescent="0.25">
      <c r="A10" s="19" t="s">
        <v>16</v>
      </c>
      <c r="B10" s="19" t="s">
        <v>17</v>
      </c>
      <c r="C10" s="19"/>
      <c r="D10" s="19"/>
      <c r="E10" s="19">
        <f t="shared" si="0"/>
        <v>0</v>
      </c>
      <c r="F10" s="19">
        <v>6</v>
      </c>
      <c r="G10" s="19">
        <v>4</v>
      </c>
      <c r="H10" s="19">
        <f t="shared" si="1"/>
        <v>24</v>
      </c>
      <c r="I10" s="19">
        <v>3</v>
      </c>
      <c r="J10" s="19">
        <v>10</v>
      </c>
      <c r="K10" s="19">
        <f t="shared" si="2"/>
        <v>30</v>
      </c>
      <c r="L10" s="10"/>
      <c r="M10" s="10"/>
      <c r="N10" s="26" t="s">
        <v>5</v>
      </c>
      <c r="O10" s="26" t="s">
        <v>1</v>
      </c>
      <c r="P10" s="26" t="s">
        <v>2</v>
      </c>
      <c r="Q10" s="26" t="s">
        <v>3</v>
      </c>
      <c r="R10" s="64" t="s">
        <v>28</v>
      </c>
      <c r="S10" s="65"/>
    </row>
    <row r="11" spans="1:21" x14ac:dyDescent="0.25">
      <c r="A11" s="19" t="s">
        <v>18</v>
      </c>
      <c r="B11" s="19" t="s">
        <v>10</v>
      </c>
      <c r="C11" s="19"/>
      <c r="D11" s="19"/>
      <c r="E11" s="19">
        <f t="shared" si="0"/>
        <v>0</v>
      </c>
      <c r="F11" s="19">
        <v>7</v>
      </c>
      <c r="G11" s="19">
        <v>4</v>
      </c>
      <c r="H11" s="19">
        <f t="shared" si="1"/>
        <v>28</v>
      </c>
      <c r="I11" s="19">
        <v>2</v>
      </c>
      <c r="J11" s="19">
        <v>12</v>
      </c>
      <c r="K11" s="19">
        <f t="shared" si="2"/>
        <v>24</v>
      </c>
      <c r="L11" s="10"/>
      <c r="M11" s="10"/>
      <c r="N11" s="4"/>
      <c r="O11" s="33" t="s">
        <v>8</v>
      </c>
      <c r="P11" s="33" t="s">
        <v>8</v>
      </c>
      <c r="Q11" s="33" t="s">
        <v>8</v>
      </c>
      <c r="R11" s="33" t="s">
        <v>8</v>
      </c>
      <c r="S11" s="63" t="s">
        <v>39</v>
      </c>
    </row>
    <row r="12" spans="1:21" x14ac:dyDescent="0.25">
      <c r="A12" s="19" t="s">
        <v>11</v>
      </c>
      <c r="B12" s="19" t="s">
        <v>12</v>
      </c>
      <c r="C12" s="19">
        <v>1</v>
      </c>
      <c r="D12" s="19">
        <v>3</v>
      </c>
      <c r="E12" s="19">
        <f t="shared" si="0"/>
        <v>3</v>
      </c>
      <c r="F12" s="19"/>
      <c r="G12" s="19"/>
      <c r="H12" s="19">
        <f t="shared" si="1"/>
        <v>0</v>
      </c>
      <c r="I12" s="19"/>
      <c r="J12" s="19"/>
      <c r="K12" s="19">
        <f t="shared" si="2"/>
        <v>0</v>
      </c>
      <c r="L12" s="10"/>
      <c r="M12" s="10"/>
      <c r="N12" s="4" t="s">
        <v>10</v>
      </c>
      <c r="O12" s="4">
        <f>SUMIF($B$4:$B$13,N12,$E$4:$E$13)</f>
        <v>7.1999999999999993</v>
      </c>
      <c r="P12" s="4">
        <f>SUMIF($B$4:$B$13,N12,$H$4:$H$13)</f>
        <v>68</v>
      </c>
      <c r="Q12" s="4">
        <f>SUMIF($B$4:$B$13,N12,$K$4:$K$13)</f>
        <v>69</v>
      </c>
      <c r="R12" s="4">
        <f>SUM(O12:Q12)</f>
        <v>144.19999999999999</v>
      </c>
      <c r="S12" s="34">
        <f>R12/$R$16</f>
        <v>0.55589822667694677</v>
      </c>
    </row>
    <row r="13" spans="1:21" x14ac:dyDescent="0.25">
      <c r="A13" s="19" t="s">
        <v>13</v>
      </c>
      <c r="B13" s="19" t="s">
        <v>10</v>
      </c>
      <c r="C13" s="19"/>
      <c r="D13" s="19"/>
      <c r="E13" s="19">
        <f t="shared" si="0"/>
        <v>0</v>
      </c>
      <c r="F13" s="19"/>
      <c r="G13" s="19"/>
      <c r="H13" s="19">
        <f t="shared" si="1"/>
        <v>0</v>
      </c>
      <c r="I13" s="19">
        <v>5</v>
      </c>
      <c r="J13" s="19">
        <v>9</v>
      </c>
      <c r="K13" s="19">
        <f t="shared" si="2"/>
        <v>45</v>
      </c>
      <c r="L13" s="10"/>
      <c r="M13" s="10"/>
      <c r="N13" s="4" t="s">
        <v>17</v>
      </c>
      <c r="O13" s="4">
        <f>SUMIF($B$4:$B$13,N13,$E$4:$E$13)</f>
        <v>0</v>
      </c>
      <c r="P13" s="4">
        <f>SUMIF($B$4:$B$13,N13,$H$4:$H$13)</f>
        <v>24</v>
      </c>
      <c r="Q13" s="4">
        <f>SUMIF($B$4:$B$13,N13,$K$4:$K$13)</f>
        <v>30</v>
      </c>
      <c r="R13" s="4">
        <f>SUM(O13:Q13)</f>
        <v>54</v>
      </c>
      <c r="S13" s="34">
        <f>R13/$R$16</f>
        <v>0.20817270624518119</v>
      </c>
    </row>
    <row r="14" spans="1:21" x14ac:dyDescent="0.25">
      <c r="A14" s="66" t="s">
        <v>29</v>
      </c>
      <c r="B14" s="4"/>
      <c r="C14" s="6">
        <f>+F14+J29</f>
        <v>22</v>
      </c>
      <c r="D14" s="6"/>
      <c r="E14" s="7"/>
      <c r="F14" s="6">
        <f>SUM(F4:F13)</f>
        <v>22</v>
      </c>
      <c r="G14" s="6"/>
      <c r="H14" s="8"/>
      <c r="I14" s="6">
        <f>SUM(I4:I13)</f>
        <v>13</v>
      </c>
      <c r="J14" s="6"/>
      <c r="K14" s="7"/>
      <c r="L14" s="14">
        <f>SUM(C14:K14)</f>
        <v>57</v>
      </c>
      <c r="M14" s="12"/>
      <c r="N14" s="4" t="s">
        <v>15</v>
      </c>
      <c r="O14" s="4">
        <f>SUMIF($B$4:$B$13,N14,$E$4:$E$13)</f>
        <v>4</v>
      </c>
      <c r="P14" s="4">
        <f>SUMIF($B$4:$B$13,N14,$H$4:$H$13)</f>
        <v>0</v>
      </c>
      <c r="Q14" s="4">
        <f>SUMIF($B$4:$B$13,N14,$K$4:$K$13)</f>
        <v>30</v>
      </c>
      <c r="R14" s="4">
        <f>SUM(O14:Q14)</f>
        <v>34</v>
      </c>
      <c r="S14" s="34">
        <f>R14/$R$16</f>
        <v>0.13107170393215112</v>
      </c>
    </row>
    <row r="15" spans="1:21" x14ac:dyDescent="0.25">
      <c r="A15" s="5" t="s">
        <v>30</v>
      </c>
      <c r="B15" s="4"/>
      <c r="C15" s="68"/>
      <c r="D15" s="68"/>
      <c r="E15" s="69">
        <f>SUM(E4:E14)</f>
        <v>38.4</v>
      </c>
      <c r="F15" s="68"/>
      <c r="G15" s="68"/>
      <c r="H15" s="66">
        <f>SUM(H4:H14)</f>
        <v>92</v>
      </c>
      <c r="I15" s="68"/>
      <c r="J15" s="68"/>
      <c r="K15" s="69">
        <f>SUM(K4:K14)</f>
        <v>129</v>
      </c>
      <c r="L15" s="12"/>
      <c r="M15" s="67">
        <f>SUM(C15:K15)</f>
        <v>259.39999999999998</v>
      </c>
      <c r="N15" s="4" t="s">
        <v>12</v>
      </c>
      <c r="O15" s="4">
        <f>SUMIF($B$4:$B$13,N15,$E$4:$E$13)</f>
        <v>27.2</v>
      </c>
      <c r="P15" s="4">
        <f>SUMIF($B$4:$B$13,N15,$H$4:$H$13)</f>
        <v>0</v>
      </c>
      <c r="Q15" s="4">
        <f>SUMIF($B$4:$B$13,N15,$K$4:$K$13)</f>
        <v>0</v>
      </c>
      <c r="R15" s="4">
        <f>SUM(O15:Q15)</f>
        <v>27.2</v>
      </c>
      <c r="S15" s="34">
        <f>R15/$R$16</f>
        <v>0.1048573631457209</v>
      </c>
    </row>
    <row r="16" spans="1:21" x14ac:dyDescent="0.25">
      <c r="A16" s="5" t="s">
        <v>31</v>
      </c>
      <c r="B16" s="4"/>
      <c r="C16" s="16">
        <f>C14/L14</f>
        <v>0.38596491228070173</v>
      </c>
      <c r="D16" s="16"/>
      <c r="E16" s="17">
        <f>E15/M15</f>
        <v>0.14803392444101773</v>
      </c>
      <c r="F16" s="16">
        <f>F14/L14</f>
        <v>0.38596491228070173</v>
      </c>
      <c r="G16" s="16"/>
      <c r="H16" s="18">
        <f>H15/M15</f>
        <v>0.35466461063993837</v>
      </c>
      <c r="I16" s="16">
        <f>I14/L14</f>
        <v>0.22807017543859648</v>
      </c>
      <c r="J16" s="16"/>
      <c r="K16" s="17">
        <f>K15/M15</f>
        <v>0.49730146491904398</v>
      </c>
      <c r="L16" s="12"/>
      <c r="M16" s="12"/>
      <c r="N16" s="31" t="s">
        <v>32</v>
      </c>
      <c r="O16" s="31">
        <f>SUM(O12:O15)</f>
        <v>38.4</v>
      </c>
      <c r="P16" s="31">
        <f>SUM(P12:P15)</f>
        <v>92</v>
      </c>
      <c r="Q16" s="31">
        <f>SUM(Q12:Q15)</f>
        <v>129</v>
      </c>
      <c r="R16" s="31">
        <f>SUM(R12:R15)</f>
        <v>259.39999999999998</v>
      </c>
      <c r="S16" s="32">
        <f>SUM(S12:S15)</f>
        <v>1</v>
      </c>
    </row>
    <row r="17" spans="1:19" x14ac:dyDescent="0.25">
      <c r="A17" s="5"/>
      <c r="B17" s="4"/>
      <c r="C17" s="4"/>
      <c r="D17" s="4"/>
      <c r="E17" s="9"/>
      <c r="F17" s="4"/>
      <c r="G17" s="4"/>
      <c r="H17" s="9"/>
      <c r="I17" s="4"/>
      <c r="J17" s="4"/>
      <c r="K17" s="9"/>
      <c r="L17" s="13"/>
      <c r="M17" s="13"/>
      <c r="N17" s="13"/>
      <c r="O17" s="13"/>
    </row>
    <row r="18" spans="1:19" x14ac:dyDescent="0.25">
      <c r="A18" s="10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9" x14ac:dyDescent="0.25">
      <c r="A19" t="s">
        <v>20</v>
      </c>
      <c r="N19" s="57" t="s">
        <v>41</v>
      </c>
      <c r="O19" s="58"/>
      <c r="P19" s="58"/>
      <c r="Q19" s="58"/>
    </row>
    <row r="20" spans="1:19" x14ac:dyDescent="0.25">
      <c r="A20" s="25" t="s">
        <v>21</v>
      </c>
      <c r="N20" s="55" t="s">
        <v>34</v>
      </c>
      <c r="O20" s="56"/>
      <c r="P20" s="55" t="s">
        <v>33</v>
      </c>
      <c r="Q20" s="56"/>
      <c r="S20" s="21"/>
    </row>
    <row r="21" spans="1:19" x14ac:dyDescent="0.25">
      <c r="A21" s="25" t="s">
        <v>22</v>
      </c>
      <c r="N21" s="37" t="s">
        <v>1</v>
      </c>
      <c r="O21" s="8">
        <f>O8</f>
        <v>22</v>
      </c>
      <c r="P21" s="37" t="s">
        <v>2</v>
      </c>
      <c r="Q21" s="4">
        <f>MAX($P$4:$P$7)</f>
        <v>16</v>
      </c>
    </row>
    <row r="22" spans="1:19" x14ac:dyDescent="0.25">
      <c r="A22" s="25" t="s">
        <v>25</v>
      </c>
      <c r="N22" s="45" t="s">
        <v>2</v>
      </c>
      <c r="O22" s="46">
        <f>P8</f>
        <v>22</v>
      </c>
      <c r="P22" s="45" t="s">
        <v>1</v>
      </c>
      <c r="Q22" s="4">
        <f>MAX($O$4:$O$7)</f>
        <v>14</v>
      </c>
    </row>
    <row r="23" spans="1:19" x14ac:dyDescent="0.25">
      <c r="A23" t="s">
        <v>23</v>
      </c>
      <c r="N23" s="45" t="s">
        <v>3</v>
      </c>
      <c r="O23" s="46">
        <f>Q8</f>
        <v>13</v>
      </c>
      <c r="P23" s="45" t="s">
        <v>3</v>
      </c>
      <c r="Q23" s="4">
        <f>MAX($Q$4:$Q$7)</f>
        <v>7</v>
      </c>
      <c r="S23" s="22"/>
    </row>
    <row r="24" spans="1:19" x14ac:dyDescent="0.25">
      <c r="A24" s="25" t="s">
        <v>24</v>
      </c>
      <c r="S24" s="22"/>
    </row>
    <row r="25" spans="1:19" x14ac:dyDescent="0.25">
      <c r="N25" s="53" t="s">
        <v>37</v>
      </c>
      <c r="O25" s="54"/>
      <c r="P25" s="24"/>
      <c r="S25" s="22"/>
    </row>
    <row r="26" spans="1:19" x14ac:dyDescent="0.25">
      <c r="N26" s="47" t="s">
        <v>4</v>
      </c>
      <c r="O26" s="48" t="s">
        <v>8</v>
      </c>
      <c r="P26" s="38"/>
    </row>
    <row r="27" spans="1:19" x14ac:dyDescent="0.25">
      <c r="N27" s="4" t="str">
        <f>Лист2!A17</f>
        <v>Роллеты ООО</v>
      </c>
      <c r="O27" s="4">
        <f>Лист2!B17</f>
        <v>85</v>
      </c>
      <c r="P27" s="38"/>
    </row>
    <row r="28" spans="1:19" x14ac:dyDescent="0.25">
      <c r="N28" s="4" t="str">
        <f>Лист2!A18</f>
        <v>Сидоров ИП</v>
      </c>
      <c r="O28" s="4">
        <f>Лист2!B18</f>
        <v>54</v>
      </c>
    </row>
    <row r="29" spans="1:19" x14ac:dyDescent="0.25">
      <c r="N29" s="4" t="str">
        <f>Лист2!A19</f>
        <v>Рольставни ЗАО</v>
      </c>
      <c r="O29" s="4">
        <f>Лист2!B19</f>
        <v>52</v>
      </c>
    </row>
    <row r="30" spans="1:19" x14ac:dyDescent="0.25">
      <c r="N30" s="4" t="str">
        <f>Лист2!A20</f>
        <v>Ворота ООО</v>
      </c>
      <c r="O30" s="4">
        <f>Лист2!B20</f>
        <v>34</v>
      </c>
    </row>
    <row r="31" spans="1:19" x14ac:dyDescent="0.25">
      <c r="N31" s="44" t="str">
        <f>Лист2!A21</f>
        <v>Петров ИП</v>
      </c>
      <c r="O31" s="4">
        <f>Лист2!B21</f>
        <v>27.2</v>
      </c>
    </row>
    <row r="32" spans="1:19" x14ac:dyDescent="0.25">
      <c r="N32" s="44" t="str">
        <f>Лист2!A22</f>
        <v>Иванов ИП</v>
      </c>
      <c r="O32" s="28">
        <f>Лист2!B22</f>
        <v>7.1999999999999993</v>
      </c>
      <c r="R32" s="21"/>
    </row>
    <row r="33" spans="14:18" x14ac:dyDescent="0.25">
      <c r="N33" s="23"/>
      <c r="O33" s="15"/>
      <c r="R33" s="21"/>
    </row>
    <row r="34" spans="14:18" x14ac:dyDescent="0.25">
      <c r="N34" s="23"/>
      <c r="O34" s="15"/>
      <c r="R34" s="21"/>
    </row>
    <row r="35" spans="14:18" x14ac:dyDescent="0.25">
      <c r="O35" s="15"/>
      <c r="R35" s="21"/>
    </row>
  </sheetData>
  <sortState ref="P21:Q23">
    <sortCondition descending="1" ref="Q21:Q23"/>
  </sortState>
  <mergeCells count="13">
    <mergeCell ref="N1:S1"/>
    <mergeCell ref="N9:S9"/>
    <mergeCell ref="R2:S2"/>
    <mergeCell ref="R10:S10"/>
    <mergeCell ref="N25:O25"/>
    <mergeCell ref="N20:O20"/>
    <mergeCell ref="P20:Q20"/>
    <mergeCell ref="N19:Q19"/>
    <mergeCell ref="A2:B2"/>
    <mergeCell ref="C2:E2"/>
    <mergeCell ref="F2:H2"/>
    <mergeCell ref="I2:K2"/>
    <mergeCell ref="L2:M2"/>
  </mergeCells>
  <hyperlinks>
    <hyperlink ref="A20" location="Лист1!A16" display="2. Какую долю составляет в продажах продукт 1, 2, 3?"/>
    <hyperlink ref="A22" location="Лист1!N19" display="4. Какой в этот период в части количества был самый популярный продукт?"/>
    <hyperlink ref="A21" location="Лист1!S1" display="3. Какую долю составляют продажи в Питере, Петрозаводске, Архангельске, Мурманске?"/>
    <hyperlink ref="A24" location="Лист1!N25" display="6. Какой клиент за период принес больше всего выручки, сумма выручки?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17" sqref="A17:B22"/>
    </sheetView>
  </sheetViews>
  <sheetFormatPr defaultRowHeight="15" x14ac:dyDescent="0.25"/>
  <cols>
    <col min="1" max="1" width="20" customWidth="1"/>
    <col min="2" max="2" width="22" customWidth="1"/>
    <col min="3" max="3" width="12.42578125" hidden="1" customWidth="1"/>
    <col min="4" max="4" width="13.5703125" hidden="1" customWidth="1"/>
    <col min="5" max="5" width="11.85546875" customWidth="1"/>
    <col min="6" max="7" width="0" hidden="1" customWidth="1"/>
    <col min="8" max="8" width="10.85546875" customWidth="1"/>
    <col min="9" max="10" width="0" hidden="1" customWidth="1"/>
    <col min="11" max="11" width="10.7109375" customWidth="1"/>
    <col min="14" max="14" width="18.5703125" customWidth="1"/>
  </cols>
  <sheetData>
    <row r="1" spans="1:13" x14ac:dyDescent="0.25">
      <c r="A1" s="23"/>
      <c r="F1" s="22"/>
    </row>
    <row r="2" spans="1:13" x14ac:dyDescent="0.25">
      <c r="A2" s="23"/>
      <c r="F2" s="22"/>
    </row>
    <row r="3" spans="1:13" x14ac:dyDescent="0.25">
      <c r="A3" s="42" t="s">
        <v>0</v>
      </c>
      <c r="B3" s="38"/>
      <c r="C3" s="38" t="s">
        <v>1</v>
      </c>
      <c r="D3" s="38"/>
      <c r="E3" s="38" t="s">
        <v>1</v>
      </c>
      <c r="F3" s="43" t="s">
        <v>2</v>
      </c>
      <c r="G3" s="38"/>
      <c r="H3" s="38" t="s">
        <v>2</v>
      </c>
      <c r="I3" s="38" t="s">
        <v>3</v>
      </c>
      <c r="J3" s="39"/>
      <c r="K3" s="38" t="s">
        <v>3</v>
      </c>
      <c r="L3" s="38" t="s">
        <v>35</v>
      </c>
      <c r="M3" s="38" t="s">
        <v>36</v>
      </c>
    </row>
    <row r="4" spans="1:13" x14ac:dyDescent="0.25">
      <c r="A4" s="42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43" t="s">
        <v>6</v>
      </c>
      <c r="G4" s="38" t="s">
        <v>7</v>
      </c>
      <c r="H4" s="38" t="s">
        <v>8</v>
      </c>
      <c r="I4" s="38" t="s">
        <v>6</v>
      </c>
      <c r="J4" s="38" t="s">
        <v>7</v>
      </c>
      <c r="K4" s="38" t="s">
        <v>8</v>
      </c>
    </row>
    <row r="5" spans="1:13" x14ac:dyDescent="0.25">
      <c r="A5" t="s">
        <v>9</v>
      </c>
      <c r="B5" t="s">
        <v>10</v>
      </c>
      <c r="C5" s="40"/>
      <c r="D5" s="40"/>
      <c r="E5" s="23">
        <v>7.1999999999999993</v>
      </c>
      <c r="F5" s="23"/>
      <c r="G5" s="23"/>
      <c r="H5" s="23">
        <v>0</v>
      </c>
      <c r="I5" s="23"/>
      <c r="J5" s="23"/>
      <c r="K5" s="23">
        <v>0</v>
      </c>
      <c r="L5" s="23">
        <f>E5+H5+K5</f>
        <v>7.1999999999999993</v>
      </c>
    </row>
    <row r="6" spans="1:13" x14ac:dyDescent="0.25">
      <c r="A6" t="s">
        <v>11</v>
      </c>
      <c r="B6" t="s">
        <v>12</v>
      </c>
      <c r="C6" s="40"/>
      <c r="D6" s="40"/>
      <c r="E6" s="23">
        <v>16.2</v>
      </c>
      <c r="F6" s="23"/>
      <c r="G6" s="23"/>
      <c r="H6" s="23">
        <v>0</v>
      </c>
      <c r="I6" s="23"/>
      <c r="J6" s="23"/>
      <c r="K6" s="23">
        <v>0</v>
      </c>
      <c r="L6" s="23">
        <f t="shared" ref="L6:L14" si="0">E6+H6+K6</f>
        <v>16.2</v>
      </c>
    </row>
    <row r="7" spans="1:13" x14ac:dyDescent="0.25">
      <c r="A7" t="s">
        <v>13</v>
      </c>
      <c r="B7" t="s">
        <v>10</v>
      </c>
      <c r="C7" s="40"/>
      <c r="D7" s="40"/>
      <c r="E7" s="23">
        <v>0</v>
      </c>
      <c r="F7" s="23"/>
      <c r="G7" s="23"/>
      <c r="H7" s="23">
        <v>12</v>
      </c>
      <c r="I7" s="23"/>
      <c r="J7" s="23"/>
      <c r="K7" s="23">
        <v>0</v>
      </c>
      <c r="L7" s="23">
        <f t="shared" si="0"/>
        <v>12</v>
      </c>
    </row>
    <row r="8" spans="1:13" x14ac:dyDescent="0.25">
      <c r="A8" t="s">
        <v>14</v>
      </c>
      <c r="B8" t="s">
        <v>15</v>
      </c>
      <c r="C8" s="40"/>
      <c r="D8" s="40"/>
      <c r="E8" s="23">
        <v>4</v>
      </c>
      <c r="F8" s="23"/>
      <c r="G8" s="23"/>
      <c r="H8" s="23">
        <v>0</v>
      </c>
      <c r="I8" s="23"/>
      <c r="J8" s="23"/>
      <c r="K8" s="23">
        <v>30</v>
      </c>
      <c r="L8" s="23">
        <f t="shared" si="0"/>
        <v>34</v>
      </c>
    </row>
    <row r="9" spans="1:13" x14ac:dyDescent="0.25">
      <c r="A9" s="23" t="s">
        <v>13</v>
      </c>
      <c r="B9" t="s">
        <v>10</v>
      </c>
      <c r="C9" s="40"/>
      <c r="D9" s="40"/>
      <c r="E9" s="23">
        <v>0</v>
      </c>
      <c r="F9" s="23"/>
      <c r="G9" s="23"/>
      <c r="H9" s="23">
        <v>28</v>
      </c>
      <c r="I9" s="23"/>
      <c r="J9" s="23"/>
      <c r="K9" s="23">
        <v>0</v>
      </c>
      <c r="L9" s="23">
        <f t="shared" si="0"/>
        <v>28</v>
      </c>
    </row>
    <row r="10" spans="1:13" x14ac:dyDescent="0.25">
      <c r="A10" s="23" t="s">
        <v>11</v>
      </c>
      <c r="B10" t="s">
        <v>12</v>
      </c>
      <c r="C10" s="40"/>
      <c r="D10" s="40"/>
      <c r="E10" s="23">
        <v>8</v>
      </c>
      <c r="F10" s="23"/>
      <c r="G10" s="23"/>
      <c r="H10" s="23">
        <v>0</v>
      </c>
      <c r="I10" s="23"/>
      <c r="J10" s="23"/>
      <c r="K10" s="23">
        <v>0</v>
      </c>
      <c r="L10" s="23">
        <f t="shared" si="0"/>
        <v>8</v>
      </c>
    </row>
    <row r="11" spans="1:13" x14ac:dyDescent="0.25">
      <c r="A11" s="23" t="s">
        <v>16</v>
      </c>
      <c r="B11" t="s">
        <v>17</v>
      </c>
      <c r="C11" s="40"/>
      <c r="D11" s="40"/>
      <c r="E11" s="23">
        <v>0</v>
      </c>
      <c r="F11" s="23"/>
      <c r="G11" s="23"/>
      <c r="H11" s="23">
        <v>24</v>
      </c>
      <c r="I11" s="23"/>
      <c r="J11" s="23"/>
      <c r="K11" s="23">
        <v>30</v>
      </c>
      <c r="L11" s="23">
        <f t="shared" si="0"/>
        <v>54</v>
      </c>
    </row>
    <row r="12" spans="1:13" x14ac:dyDescent="0.25">
      <c r="A12" s="23" t="s">
        <v>18</v>
      </c>
      <c r="B12" t="s">
        <v>10</v>
      </c>
      <c r="C12" s="40"/>
      <c r="D12" s="40"/>
      <c r="E12" s="23">
        <v>0</v>
      </c>
      <c r="F12" s="23"/>
      <c r="G12" s="23"/>
      <c r="H12" s="23">
        <v>28</v>
      </c>
      <c r="I12" s="23"/>
      <c r="J12" s="23"/>
      <c r="K12" s="23">
        <v>24</v>
      </c>
      <c r="L12" s="23">
        <f t="shared" si="0"/>
        <v>52</v>
      </c>
    </row>
    <row r="13" spans="1:13" x14ac:dyDescent="0.25">
      <c r="A13" t="s">
        <v>11</v>
      </c>
      <c r="B13" t="s">
        <v>12</v>
      </c>
      <c r="C13" s="40"/>
      <c r="D13" s="40"/>
      <c r="E13" s="23">
        <v>3</v>
      </c>
      <c r="F13" s="23"/>
      <c r="G13" s="23"/>
      <c r="H13" s="23">
        <v>0</v>
      </c>
      <c r="I13" s="23"/>
      <c r="J13" s="23"/>
      <c r="K13" s="23">
        <v>0</v>
      </c>
      <c r="L13" s="23">
        <f t="shared" si="0"/>
        <v>3</v>
      </c>
    </row>
    <row r="14" spans="1:13" x14ac:dyDescent="0.25">
      <c r="A14" t="s">
        <v>13</v>
      </c>
      <c r="B14" t="s">
        <v>10</v>
      </c>
      <c r="C14" s="40"/>
      <c r="D14" s="40"/>
      <c r="E14" s="23">
        <v>0</v>
      </c>
      <c r="F14" s="23"/>
      <c r="G14" s="23"/>
      <c r="H14" s="23">
        <v>0</v>
      </c>
      <c r="I14" s="23"/>
      <c r="J14" s="23"/>
      <c r="K14" s="23">
        <v>45</v>
      </c>
      <c r="L14" s="23">
        <f t="shared" si="0"/>
        <v>45</v>
      </c>
    </row>
    <row r="15" spans="1:13" x14ac:dyDescent="0.25">
      <c r="L15" s="41">
        <f>SUM(L5:L14)</f>
        <v>259.39999999999998</v>
      </c>
    </row>
    <row r="17" spans="1:14" x14ac:dyDescent="0.25">
      <c r="A17" t="s">
        <v>13</v>
      </c>
      <c r="B17">
        <f t="shared" ref="B17:B22" si="1">SUMIF($A$5:$A$14,A17,$L$5:$L$14)</f>
        <v>85</v>
      </c>
    </row>
    <row r="18" spans="1:14" x14ac:dyDescent="0.25">
      <c r="A18" s="23" t="s">
        <v>16</v>
      </c>
      <c r="B18">
        <f t="shared" si="1"/>
        <v>54</v>
      </c>
    </row>
    <row r="19" spans="1:14" x14ac:dyDescent="0.25">
      <c r="A19" s="23" t="s">
        <v>18</v>
      </c>
      <c r="B19">
        <f t="shared" si="1"/>
        <v>52</v>
      </c>
    </row>
    <row r="20" spans="1:14" x14ac:dyDescent="0.25">
      <c r="A20" t="s">
        <v>14</v>
      </c>
      <c r="B20">
        <f t="shared" si="1"/>
        <v>34</v>
      </c>
    </row>
    <row r="21" spans="1:14" x14ac:dyDescent="0.25">
      <c r="A21" t="s">
        <v>11</v>
      </c>
      <c r="B21">
        <f t="shared" si="1"/>
        <v>27.2</v>
      </c>
      <c r="N21" s="23"/>
    </row>
    <row r="22" spans="1:14" x14ac:dyDescent="0.25">
      <c r="A22" t="s">
        <v>9</v>
      </c>
      <c r="B22">
        <f t="shared" si="1"/>
        <v>7.1999999999999993</v>
      </c>
      <c r="N22" s="23"/>
    </row>
  </sheetData>
  <sortState ref="A17:B22">
    <sortCondition descending="1" ref="B17:B22"/>
  </sortState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Evgeniy</cp:lastModifiedBy>
  <dcterms:created xsi:type="dcterms:W3CDTF">2011-06-08T11:52:57Z</dcterms:created>
  <dcterms:modified xsi:type="dcterms:W3CDTF">2013-04-24T01:06:33Z</dcterms:modified>
</cp:coreProperties>
</file>