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-120" yWindow="-120" windowWidth="29040" windowHeight="15840" tabRatio="838"/>
  </bookViews>
  <sheets>
    <sheet name="ЛИСТ_1" sheetId="6" r:id="rId1"/>
    <sheet name="XLR_NoRangeSheet" sheetId="2" state="veryHidden" r:id="rId2"/>
  </sheets>
  <definedNames>
    <definedName name="RangePpp_flow">#REF!</definedName>
    <definedName name="RangePpp_group">#REF!</definedName>
    <definedName name="XLR_ERRNAMESTR" hidden="1">XLR_NoRangeSheet!$B$5</definedName>
    <definedName name="XLR_VERSION" hidden="1">XLR_NoRangeSheet!$A$5</definedName>
    <definedName name="XLRPARAMS_n_dgv" hidden="1">XLR_NoRangeSheet!$B$6</definedName>
    <definedName name="XLRPARAMS_nm_long" hidden="1">XLR_NoRangeSheet!$C$6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6" l="1"/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2" i="6"/>
  <c r="C2" i="6" l="1"/>
  <c r="C6" i="6"/>
  <c r="C26" i="6"/>
  <c r="C30" i="6"/>
  <c r="C3" i="6"/>
  <c r="C7" i="6"/>
  <c r="C23" i="6"/>
  <c r="C27" i="6"/>
  <c r="C31" i="6"/>
  <c r="C47" i="6"/>
  <c r="C4" i="6"/>
  <c r="C8" i="6"/>
  <c r="C24" i="6"/>
  <c r="C28" i="6"/>
  <c r="C32" i="6"/>
  <c r="C48" i="6"/>
  <c r="C5" i="6"/>
  <c r="C29" i="6"/>
  <c r="C38" i="6" l="1"/>
  <c r="C41" i="6"/>
  <c r="C44" i="6"/>
  <c r="C35" i="6"/>
  <c r="C20" i="6"/>
  <c r="C34" i="6"/>
  <c r="C19" i="6"/>
  <c r="C14" i="6"/>
  <c r="C22" i="6"/>
  <c r="C45" i="6"/>
  <c r="C15" i="6"/>
  <c r="C13" i="6"/>
  <c r="C33" i="6"/>
  <c r="C18" i="6"/>
  <c r="C9" i="6"/>
  <c r="C17" i="6"/>
  <c r="C43" i="6"/>
  <c r="C10" i="6"/>
  <c r="B5" i="2" l="1"/>
  <c r="C37" i="6" l="1"/>
  <c r="C36" i="6"/>
  <c r="C49" i="6"/>
  <c r="C25" i="6"/>
  <c r="C39" i="6"/>
  <c r="C21" i="6"/>
  <c r="C46" i="6"/>
  <c r="C12" i="6" l="1"/>
  <c r="C42" i="6" l="1"/>
  <c r="C16" i="6"/>
  <c r="C40" i="6"/>
  <c r="C11" i="6"/>
</calcChain>
</file>

<file path=xl/comments1.xml><?xml version="1.0" encoding="utf-8"?>
<comments xmlns="http://schemas.openxmlformats.org/spreadsheetml/2006/main">
  <authors>
    <author>----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----:</t>
        </r>
        <r>
          <rPr>
            <sz val="9"/>
            <color indexed="81"/>
            <rFont val="Tahoma"/>
            <charset val="1"/>
          </rPr>
          <t xml:space="preserve">
ЕСЛИ номер строки ячейки (-1)=любому из 3 значений в столбиках O-Q, то значение столбика A должyj умножаться на коэффициент F1, если нет то оставлять значение как есть.
В выделенной ячейке добавлен аргумент ИЛИ, при протяжке формулы она не находит одинаковые значения в атс часах.
В следующей ячейке формула изначальная
</t>
        </r>
      </text>
    </comment>
    <comment ref="C34" authorId="0">
      <text>
        <r>
          <rPr>
            <b/>
            <sz val="9"/>
            <color indexed="81"/>
            <rFont val="Tahoma"/>
            <charset val="1"/>
          </rPr>
          <t>----:</t>
        </r>
        <r>
          <rPr>
            <sz val="9"/>
            <color indexed="81"/>
            <rFont val="Tahoma"/>
            <charset val="1"/>
          </rPr>
          <t xml:space="preserve">
если формула будет работать то в ячейках AB 34,35,36 тоже должна быть 1.</t>
        </r>
      </text>
    </comment>
  </commentList>
</comments>
</file>

<file path=xl/sharedStrings.xml><?xml version="1.0" encoding="utf-8"?>
<sst xmlns="http://schemas.openxmlformats.org/spreadsheetml/2006/main" count="9" uniqueCount="9">
  <si>
    <t>4.2, Developer  (build 122-D7)</t>
  </si>
  <si>
    <t>xlrParams</t>
  </si>
  <si>
    <t>1194000</t>
  </si>
  <si>
    <t>ООО "НижегородЭнергоКонтракт"</t>
  </si>
  <si>
    <t>Номера строк которые долж</t>
  </si>
  <si>
    <t>Столбец 1</t>
  </si>
  <si>
    <t>Столбец 2</t>
  </si>
  <si>
    <t>Столбец 3</t>
  </si>
  <si>
    <t>КФ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</si>
</sst>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#,##0.00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3">
    <xf numFmtId="0" fontId="0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0" fontId="6" fillId="0" borderId="4" applyNumberFormat="0" applyFill="0" applyAlignment="0" applyProtection="0"/>
    <xf numFmtId="0" fontId="8" fillId="2" borderId="0" applyNumberFormat="0" applyBorder="0" applyAlignment="0" applyProtection="0"/>
    <xf numFmtId="0" fontId="12" fillId="8" borderId="2" applyNumberFormat="0" applyAlignment="0" applyProtection="0"/>
    <xf numFmtId="0" fontId="15" fillId="4" borderId="1" applyNumberFormat="0" applyAlignment="0" applyProtection="0"/>
    <xf numFmtId="0" fontId="9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5" fillId="10" borderId="6" applyNumberFormat="0" applyFont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5" fillId="0" borderId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10" fillId="0" borderId="7" applyNumberFormat="0" applyFill="0" applyAlignment="0" applyProtection="0"/>
    <xf numFmtId="0" fontId="7" fillId="9" borderId="5" applyNumberFormat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0" fillId="0" borderId="0" xfId="0" quotePrefix="1"/>
    <xf numFmtId="49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11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11" borderId="8" xfId="0" applyFill="1" applyBorder="1"/>
    <xf numFmtId="164" fontId="3" fillId="11" borderId="12" xfId="0" applyNumberFormat="1" applyFont="1" applyFill="1" applyBorder="1" applyAlignment="1">
      <alignment vertical="center"/>
    </xf>
    <xf numFmtId="3" fontId="3" fillId="11" borderId="0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vertical="center"/>
    </xf>
  </cellXfs>
  <cellStyles count="33">
    <cellStyle name="Обычный" xfId="0" builtinId="0"/>
    <cellStyle name="Обычный 2" xfId="1"/>
    <cellStyle name="Обычный 2 2" xfId="2"/>
    <cellStyle name="Обычный 2 2 2" xfId="3"/>
    <cellStyle name="Обычный 2 2 2 2" xfId="31"/>
    <cellStyle name="Обычный 2 2 3" xfId="30"/>
    <cellStyle name="Обычный 2 3" xfId="4"/>
    <cellStyle name="Обычный 2 3 2" xfId="32"/>
    <cellStyle name="Обычный 2 4" xfId="5"/>
    <cellStyle name="Обычный 2 5" xfId="29"/>
    <cellStyle name="Обычный 3" xfId="28"/>
    <cellStyle name="Обычный 4 2" xfId="6"/>
    <cellStyle name="Финансовый 2" xfId="7"/>
    <cellStyle name="㼿" xfId="8"/>
    <cellStyle name="㼿?" xfId="9"/>
    <cellStyle name="㼿? 2" xfId="10"/>
    <cellStyle name="㼿? 3" xfId="11"/>
    <cellStyle name="㼿㼿" xfId="12"/>
    <cellStyle name="㼿㼿 2" xfId="13"/>
    <cellStyle name="㼿㼿 3" xfId="14"/>
    <cellStyle name="㼿㼿 4" xfId="15"/>
    <cellStyle name="㼿㼿?" xfId="16"/>
    <cellStyle name="㼿㼿? 2" xfId="17"/>
    <cellStyle name="㼿㼿㼿" xfId="18"/>
    <cellStyle name="㼿㼿㼿 2" xfId="19"/>
    <cellStyle name="㼿㼿㼿 3" xfId="20"/>
    <cellStyle name="㼿㼿㼿?" xfId="21"/>
    <cellStyle name="㼿㼿㼿? 2" xfId="22"/>
    <cellStyle name="㼿㼿㼿? 3" xfId="23"/>
    <cellStyle name="㼿㼿㼿㼿" xfId="24"/>
    <cellStyle name="㼿㼿㼿㼿?" xfId="25"/>
    <cellStyle name="㼿㼿㼿㼿? 2" xfId="26"/>
    <cellStyle name="㼿㼿㼿㼿㼿" xfId="27"/>
  </cellStyles>
  <dxfs count="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FF00"/>
  </sheetPr>
  <dimension ref="A1:Q49"/>
  <sheetViews>
    <sheetView tabSelected="1" zoomScaleNormal="100" workbookViewId="0">
      <selection activeCell="B34" sqref="B34"/>
    </sheetView>
  </sheetViews>
  <sheetFormatPr defaultColWidth="9.28515625" defaultRowHeight="11.25" x14ac:dyDescent="0.2"/>
  <cols>
    <col min="1" max="1" width="11" style="5" customWidth="1"/>
    <col min="2" max="2" width="10.42578125" style="12" bestFit="1" customWidth="1"/>
    <col min="3" max="3" width="6.85546875" style="4" customWidth="1"/>
    <col min="4" max="16384" width="9.28515625" style="4"/>
  </cols>
  <sheetData>
    <row r="1" spans="1:17" s="3" customFormat="1" ht="23.25" thickBot="1" x14ac:dyDescent="0.25">
      <c r="A1" s="7" t="s">
        <v>5</v>
      </c>
      <c r="B1" s="7" t="s">
        <v>6</v>
      </c>
      <c r="C1" s="7" t="s">
        <v>7</v>
      </c>
      <c r="E1" s="3" t="s">
        <v>8</v>
      </c>
      <c r="F1" s="6">
        <v>0.505</v>
      </c>
    </row>
    <row r="2" spans="1:17" x14ac:dyDescent="0.2">
      <c r="A2" s="10">
        <v>188.928</v>
      </c>
      <c r="B2" s="14">
        <f>ROUND(IF(OR(ISNA((ROW()-1)=VLOOKUP(ROW()-1,ЛИСТ_1!$O$11:$O$33,1,0)),ISNA((ROW()-1)=VLOOKUP(ROW()-1,ЛИСТ_1!$P$11:$P$33,1,0))),A2,A2*$F$1),3)</f>
        <v>188.928</v>
      </c>
      <c r="C2" s="8">
        <f t="shared" ref="C2:C49" si="0">IF(A2=B2,0,1)</f>
        <v>0</v>
      </c>
    </row>
    <row r="3" spans="1:17" x14ac:dyDescent="0.2">
      <c r="A3" s="11">
        <v>171.72200000000001</v>
      </c>
      <c r="B3" s="16">
        <f>ROUND(IF(ISNA((ROW()-1)=VLOOKUP(ROW()-1,ЛИСТ_1!$O$11:$O$33,1,0)),A3,A3*$F$1),3)</f>
        <v>171.72200000000001</v>
      </c>
      <c r="C3" s="9">
        <f t="shared" si="0"/>
        <v>0</v>
      </c>
    </row>
    <row r="4" spans="1:17" x14ac:dyDescent="0.2">
      <c r="A4" s="11">
        <v>192.53700000000001</v>
      </c>
      <c r="B4" s="16">
        <f>ROUND(IF(ISNA((ROW()-1)=VLOOKUP(ROW()-1,ЛИСТ_1!$O$11:$O$33,1,0)),A4,A4*$F$1),3)</f>
        <v>192.53700000000001</v>
      </c>
      <c r="C4" s="9">
        <f t="shared" si="0"/>
        <v>0</v>
      </c>
    </row>
    <row r="5" spans="1:17" x14ac:dyDescent="0.2">
      <c r="A5" s="11">
        <v>189.73500000000001</v>
      </c>
      <c r="B5" s="16">
        <f>ROUND(IF(ISNA((ROW()-1)=VLOOKUP(ROW()-1,ЛИСТ_1!$O$11:$O$33,1,0)),A5,A5*$F$1),3)</f>
        <v>189.73500000000001</v>
      </c>
      <c r="C5" s="9">
        <f t="shared" si="0"/>
        <v>0</v>
      </c>
    </row>
    <row r="6" spans="1:17" x14ac:dyDescent="0.2">
      <c r="A6" s="11">
        <v>178.52699999999999</v>
      </c>
      <c r="B6" s="16">
        <f>ROUND(IF(ISNA((ROW()-1)=VLOOKUP(ROW()-1,ЛИСТ_1!$O$11:$O$33,1,0)),A6,A6*$F$1),3)</f>
        <v>178.52699999999999</v>
      </c>
      <c r="C6" s="9">
        <f t="shared" si="0"/>
        <v>0</v>
      </c>
    </row>
    <row r="7" spans="1:17" x14ac:dyDescent="0.2">
      <c r="A7" s="11">
        <v>164.11600000000001</v>
      </c>
      <c r="B7" s="16">
        <f>ROUND(IF(ISNA((ROW()-1)=VLOOKUP(ROW()-1,ЛИСТ_1!$O$11:$O$33,1,0)),A7,A7*$F$1),3)</f>
        <v>164.11600000000001</v>
      </c>
      <c r="C7" s="9">
        <f t="shared" si="0"/>
        <v>0</v>
      </c>
    </row>
    <row r="8" spans="1:17" x14ac:dyDescent="0.2">
      <c r="A8" s="11">
        <v>164.11600000000001</v>
      </c>
      <c r="B8" s="16">
        <f>ROUND(IF(ISNA((ROW()-1)=VLOOKUP(ROW()-1,ЛИСТ_1!$O$11:$O$33,1,0)),A8,A8*$F$1),3)</f>
        <v>164.11600000000001</v>
      </c>
      <c r="C8" s="9">
        <f t="shared" si="0"/>
        <v>0</v>
      </c>
      <c r="O8" s="4" t="s">
        <v>4</v>
      </c>
    </row>
    <row r="9" spans="1:17" x14ac:dyDescent="0.2">
      <c r="A9" s="11">
        <v>185.33199999999999</v>
      </c>
      <c r="B9" s="16">
        <f>ROUND(IF(ISNA((ROW()-1)=VLOOKUP(ROW()-1,ЛИСТ_1!$O$11:$O$33,1,0)),A9,A9*$F$1),3)</f>
        <v>185.33199999999999</v>
      </c>
      <c r="C9" s="9">
        <f t="shared" si="0"/>
        <v>0</v>
      </c>
    </row>
    <row r="10" spans="1:17" x14ac:dyDescent="0.2">
      <c r="A10" s="11">
        <v>210.54900000000001</v>
      </c>
      <c r="B10" s="16">
        <f>ROUND(IF(ISNA((ROW()-1)=VLOOKUP(ROW()-1,ЛИСТ_1!$O$11:$O$33,1,0)),A10,A10*$F$1),3)</f>
        <v>210.54900000000001</v>
      </c>
      <c r="C10" s="9">
        <f t="shared" si="0"/>
        <v>0</v>
      </c>
    </row>
    <row r="11" spans="1:17" ht="12.75" x14ac:dyDescent="0.2">
      <c r="A11" s="11">
        <v>231.76400000000001</v>
      </c>
      <c r="B11" s="16">
        <f>ROUND(IF(ISNA((ROW()-1)=VLOOKUP(ROW()-1,ЛИСТ_1!$O$11:$O$33,1,0)),A11,A11*$F$1),3)</f>
        <v>231.76400000000001</v>
      </c>
      <c r="C11" s="9">
        <f t="shared" si="0"/>
        <v>0</v>
      </c>
      <c r="O11" s="13">
        <v>35</v>
      </c>
      <c r="P11" s="13">
        <v>36</v>
      </c>
      <c r="Q11" s="13">
        <v>34</v>
      </c>
    </row>
    <row r="12" spans="1:17" ht="12.75" x14ac:dyDescent="0.2">
      <c r="A12" s="11">
        <v>244.173</v>
      </c>
      <c r="B12" s="16">
        <f>ROUND(IF(ISNA((ROW()-1)=VLOOKUP(ROW()-1,ЛИСТ_1!$O$11:$O$33,1,0)),A12,A12*$F$1),3)</f>
        <v>244.173</v>
      </c>
      <c r="C12" s="9">
        <f t="shared" si="0"/>
        <v>0</v>
      </c>
      <c r="O12" s="13">
        <v>59</v>
      </c>
      <c r="P12" s="13">
        <v>58</v>
      </c>
      <c r="Q12" s="13">
        <v>60</v>
      </c>
    </row>
    <row r="13" spans="1:17" ht="12.75" x14ac:dyDescent="0.2">
      <c r="A13" s="11">
        <v>248.977</v>
      </c>
      <c r="B13" s="16">
        <f>ROUND(IF(ISNA((ROW()-1)=VLOOKUP(ROW()-1,ЛИСТ_1!$O$11:$O$33,1,0)),A13,A13*$F$1),3)</f>
        <v>248.977</v>
      </c>
      <c r="C13" s="9">
        <f t="shared" si="0"/>
        <v>0</v>
      </c>
      <c r="O13" s="13">
        <v>83</v>
      </c>
      <c r="P13" s="13">
        <v>82</v>
      </c>
      <c r="Q13" s="13">
        <v>84</v>
      </c>
    </row>
    <row r="14" spans="1:17" ht="12.75" x14ac:dyDescent="0.2">
      <c r="A14" s="11">
        <v>258.58300000000003</v>
      </c>
      <c r="B14" s="16">
        <f>ROUND(IF(ISNA((ROW()-1)=VLOOKUP(ROW()-1,ЛИСТ_1!$O$11:$O$33,1,0)),A14,A14*$F$1),3)</f>
        <v>258.58300000000003</v>
      </c>
      <c r="C14" s="9">
        <f t="shared" si="0"/>
        <v>0</v>
      </c>
      <c r="O14" s="13">
        <v>107</v>
      </c>
      <c r="P14" s="13">
        <v>106</v>
      </c>
      <c r="Q14" s="13">
        <v>108</v>
      </c>
    </row>
    <row r="15" spans="1:17" ht="12.75" x14ac:dyDescent="0.2">
      <c r="A15" s="11">
        <v>268.99099999999999</v>
      </c>
      <c r="B15" s="16">
        <f>ROUND(IF(ISNA((ROW()-1)=VLOOKUP(ROW()-1,ЛИСТ_1!$O$11:$O$33,1,0)),A15,A15*$F$1),3)</f>
        <v>268.99099999999999</v>
      </c>
      <c r="C15" s="9">
        <f t="shared" si="0"/>
        <v>0</v>
      </c>
      <c r="O15" s="13">
        <v>131</v>
      </c>
      <c r="P15" s="13">
        <v>130</v>
      </c>
      <c r="Q15" s="13">
        <v>132</v>
      </c>
    </row>
    <row r="16" spans="1:17" ht="12.75" x14ac:dyDescent="0.2">
      <c r="A16" s="11">
        <v>287.404</v>
      </c>
      <c r="B16" s="16">
        <f>ROUND(IF(ISNA((ROW()-1)=VLOOKUP(ROW()-1,ЛИСТ_1!$O$11:$O$33,1,0)),A16,A16*$F$1),3)</f>
        <v>287.404</v>
      </c>
      <c r="C16" s="9">
        <f t="shared" si="0"/>
        <v>0</v>
      </c>
      <c r="O16" s="13">
        <v>203</v>
      </c>
      <c r="P16" s="13">
        <v>204</v>
      </c>
      <c r="Q16" s="13">
        <v>202</v>
      </c>
    </row>
    <row r="17" spans="1:17" ht="12.75" x14ac:dyDescent="0.2">
      <c r="A17" s="11">
        <v>256.98200000000003</v>
      </c>
      <c r="B17" s="16">
        <f>ROUND(IF(ISNA((ROW()-1)=VLOOKUP(ROW()-1,ЛИСТ_1!$O$11:$O$33,1,0)),A17,A17*$F$1),3)</f>
        <v>256.98200000000003</v>
      </c>
      <c r="C17" s="9">
        <f t="shared" si="0"/>
        <v>0</v>
      </c>
      <c r="O17" s="13">
        <v>227</v>
      </c>
      <c r="P17" s="13">
        <v>226</v>
      </c>
      <c r="Q17" s="13">
        <v>228</v>
      </c>
    </row>
    <row r="18" spans="1:17" ht="12.75" x14ac:dyDescent="0.2">
      <c r="A18" s="11">
        <v>305.41699999999997</v>
      </c>
      <c r="B18" s="16">
        <f>ROUND(IF(ISNA((ROW()-1)=VLOOKUP(ROW()-1,ЛИСТ_1!$O$11:$O$33,1,0)),A18,A18*$F$1),3)</f>
        <v>305.41699999999997</v>
      </c>
      <c r="C18" s="9">
        <f t="shared" si="0"/>
        <v>0</v>
      </c>
      <c r="O18" s="13">
        <v>251</v>
      </c>
      <c r="P18" s="13">
        <v>250</v>
      </c>
      <c r="Q18" s="13">
        <v>252</v>
      </c>
    </row>
    <row r="19" spans="1:17" ht="12.75" x14ac:dyDescent="0.2">
      <c r="A19" s="11">
        <v>317.42500000000001</v>
      </c>
      <c r="B19" s="16">
        <f>ROUND(IF(ISNA((ROW()-1)=VLOOKUP(ROW()-1,ЛИСТ_1!$O$11:$O$33,1,0)),A19,A19*$F$1),3)</f>
        <v>317.42500000000001</v>
      </c>
      <c r="C19" s="9">
        <f t="shared" si="0"/>
        <v>0</v>
      </c>
      <c r="O19" s="13">
        <v>275</v>
      </c>
      <c r="P19" s="13">
        <v>274</v>
      </c>
      <c r="Q19" s="13">
        <v>276</v>
      </c>
    </row>
    <row r="20" spans="1:17" ht="12.75" x14ac:dyDescent="0.2">
      <c r="A20" s="11">
        <v>288.20499999999998</v>
      </c>
      <c r="B20" s="16">
        <f>ROUND(IF(ISNA((ROW()-1)=VLOOKUP(ROW()-1,ЛИСТ_1!$O$11:$O$33,1,0)),A20,A20*$F$1),3)</f>
        <v>288.20499999999998</v>
      </c>
      <c r="C20" s="9">
        <f t="shared" si="0"/>
        <v>0</v>
      </c>
      <c r="O20" s="13">
        <v>299</v>
      </c>
      <c r="P20" s="13">
        <v>298</v>
      </c>
      <c r="Q20" s="13">
        <v>300</v>
      </c>
    </row>
    <row r="21" spans="1:17" ht="12.75" x14ac:dyDescent="0.2">
      <c r="A21" s="11">
        <v>298.21199999999999</v>
      </c>
      <c r="B21" s="16">
        <f>ROUND(IF(ISNA((ROW()-1)=VLOOKUP(ROW()-1,ЛИСТ_1!$O$11:$O$33,1,0)),A21,A21*$F$1),3)</f>
        <v>298.21199999999999</v>
      </c>
      <c r="C21" s="9">
        <f t="shared" si="0"/>
        <v>0</v>
      </c>
      <c r="O21" s="13">
        <v>371</v>
      </c>
      <c r="P21" s="13">
        <v>370</v>
      </c>
      <c r="Q21" s="13">
        <v>372</v>
      </c>
    </row>
    <row r="22" spans="1:17" ht="12.75" x14ac:dyDescent="0.2">
      <c r="A22" s="11">
        <v>297.01100000000002</v>
      </c>
      <c r="B22" s="16">
        <f>ROUND(IF(ISNA((ROW()-1)=VLOOKUP(ROW()-1,ЛИСТ_1!$O$11:$O$33,1,0)),A22,A22*$F$1),3)</f>
        <v>297.01100000000002</v>
      </c>
      <c r="C22" s="9">
        <f t="shared" si="0"/>
        <v>0</v>
      </c>
      <c r="O22" s="13">
        <v>395</v>
      </c>
      <c r="P22" s="13">
        <v>394</v>
      </c>
      <c r="Q22" s="13">
        <v>396</v>
      </c>
    </row>
    <row r="23" spans="1:17" ht="12.75" x14ac:dyDescent="0.2">
      <c r="A23" s="11">
        <v>285.40300000000002</v>
      </c>
      <c r="B23" s="16">
        <f>ROUND(IF(ISNA((ROW()-1)=VLOOKUP(ROW()-1,ЛИСТ_1!$O$11:$O$33,1,0)),A23,A23*$F$1),3)</f>
        <v>285.40300000000002</v>
      </c>
      <c r="C23" s="9">
        <f t="shared" si="0"/>
        <v>0</v>
      </c>
      <c r="O23" s="13">
        <v>419</v>
      </c>
      <c r="P23" s="13">
        <v>418</v>
      </c>
      <c r="Q23" s="13">
        <v>420</v>
      </c>
    </row>
    <row r="24" spans="1:17" ht="12.75" x14ac:dyDescent="0.2">
      <c r="A24" s="11">
        <v>252.57900000000001</v>
      </c>
      <c r="B24" s="16">
        <f>ROUND(IF(ISNA((ROW()-1)=VLOOKUP(ROW()-1,ЛИСТ_1!$O$11:$O$33,1,0)),A24,A24*$F$1),3)</f>
        <v>252.57900000000001</v>
      </c>
      <c r="C24" s="9">
        <f t="shared" si="0"/>
        <v>0</v>
      </c>
      <c r="O24" s="13">
        <v>443</v>
      </c>
      <c r="P24" s="13">
        <v>442</v>
      </c>
      <c r="Q24" s="13">
        <v>444</v>
      </c>
    </row>
    <row r="25" spans="1:17" ht="12.75" x14ac:dyDescent="0.2">
      <c r="A25" s="11">
        <v>228.16200000000001</v>
      </c>
      <c r="B25" s="16">
        <f>ROUND(IF(ISNA((ROW()-1)=VLOOKUP(ROW()-1,ЛИСТ_1!$O$11:$O$33,1,0)),A25,A25*$F$1),3)</f>
        <v>228.16200000000001</v>
      </c>
      <c r="C25" s="9">
        <f t="shared" si="0"/>
        <v>0</v>
      </c>
      <c r="O25" s="13">
        <v>467</v>
      </c>
      <c r="P25" s="13">
        <v>466</v>
      </c>
      <c r="Q25" s="13">
        <v>468</v>
      </c>
    </row>
    <row r="26" spans="1:17" ht="12.75" x14ac:dyDescent="0.2">
      <c r="A26" s="11">
        <v>204.54499999999999</v>
      </c>
      <c r="B26" s="16">
        <f>ROUND(IF(ISNA((ROW()-1)=VLOOKUP(ROW()-1,ЛИСТ_1!$O$11:$O$33,1,0)),A26,A26*$F$1),3)</f>
        <v>204.54499999999999</v>
      </c>
      <c r="C26" s="9">
        <f t="shared" si="0"/>
        <v>0</v>
      </c>
      <c r="O26" s="13">
        <v>539</v>
      </c>
      <c r="P26" s="13">
        <v>538</v>
      </c>
      <c r="Q26" s="13">
        <v>548</v>
      </c>
    </row>
    <row r="27" spans="1:17" ht="12.75" x14ac:dyDescent="0.2">
      <c r="A27" s="11">
        <v>199.34100000000001</v>
      </c>
      <c r="B27" s="16">
        <f>ROUND(IF(ISNA((ROW()-1)=VLOOKUP(ROW()-1,ЛИСТ_1!$O$11:$O$33,1,0)),A27,A27*$F$1),3)</f>
        <v>199.34100000000001</v>
      </c>
      <c r="C27" s="9">
        <f t="shared" si="0"/>
        <v>0</v>
      </c>
      <c r="O27" s="13">
        <v>562</v>
      </c>
      <c r="P27" s="13">
        <v>563</v>
      </c>
      <c r="Q27" s="13">
        <v>564</v>
      </c>
    </row>
    <row r="28" spans="1:17" ht="12.75" x14ac:dyDescent="0.2">
      <c r="A28" s="11">
        <v>208.548</v>
      </c>
      <c r="B28" s="16">
        <f>ROUND(IF(ISNA((ROW()-1)=VLOOKUP(ROW()-1,ЛИСТ_1!$O$11:$O$33,1,0)),A28,A28*$F$1),3)</f>
        <v>208.548</v>
      </c>
      <c r="C28" s="9">
        <f t="shared" si="0"/>
        <v>0</v>
      </c>
      <c r="O28" s="13">
        <v>587</v>
      </c>
      <c r="P28" s="13">
        <v>586</v>
      </c>
      <c r="Q28" s="13">
        <v>588</v>
      </c>
    </row>
    <row r="29" spans="1:17" ht="12.75" x14ac:dyDescent="0.2">
      <c r="A29" s="11">
        <v>177.726</v>
      </c>
      <c r="B29" s="16">
        <f>ROUND(IF(ISNA((ROW()-1)=VLOOKUP(ROW()-1,ЛИСТ_1!$O$11:$O$33,1,0)),A29,A29*$F$1),3)</f>
        <v>177.726</v>
      </c>
      <c r="C29" s="9">
        <f t="shared" si="0"/>
        <v>0</v>
      </c>
      <c r="O29" s="13">
        <v>610</v>
      </c>
      <c r="P29" s="13">
        <v>611</v>
      </c>
      <c r="Q29" s="13">
        <v>612</v>
      </c>
    </row>
    <row r="30" spans="1:17" ht="12.75" x14ac:dyDescent="0.2">
      <c r="A30" s="11">
        <v>166.11799999999999</v>
      </c>
      <c r="B30" s="16">
        <f>ROUND(IF(ISNA((ROW()-1)=VLOOKUP(ROW()-1,ЛИСТ_1!$O$11:$O$33,1,0)),A30,A30*$F$1),3)</f>
        <v>166.11799999999999</v>
      </c>
      <c r="C30" s="9">
        <f t="shared" si="0"/>
        <v>0</v>
      </c>
      <c r="O30" s="13">
        <v>634</v>
      </c>
      <c r="P30" s="13">
        <v>635</v>
      </c>
      <c r="Q30" s="13">
        <v>644</v>
      </c>
    </row>
    <row r="31" spans="1:17" ht="12.75" x14ac:dyDescent="0.2">
      <c r="A31" s="11">
        <v>172.12200000000001</v>
      </c>
      <c r="B31" s="16">
        <f>ROUND(IF(ISNA((ROW()-1)=VLOOKUP(ROW()-1,ЛИСТ_1!$O$11:$O$33,1,0)),A31,A31*$F$1),3)</f>
        <v>172.12200000000001</v>
      </c>
      <c r="C31" s="9">
        <f t="shared" si="0"/>
        <v>0</v>
      </c>
      <c r="O31" s="13">
        <v>707</v>
      </c>
      <c r="P31" s="13">
        <v>716</v>
      </c>
      <c r="Q31" s="13">
        <v>706</v>
      </c>
    </row>
    <row r="32" spans="1:17" ht="12.75" x14ac:dyDescent="0.2">
      <c r="A32" s="11">
        <v>194.13800000000001</v>
      </c>
      <c r="B32" s="16">
        <f>ROUND(IF(ISNA((ROW()-1)=VLOOKUP(ROW()-1,ЛИСТ_1!$O$11:$O$33,1,0)),A32,A32*$F$1),3)</f>
        <v>194.13800000000001</v>
      </c>
      <c r="C32" s="9">
        <f t="shared" si="0"/>
        <v>0</v>
      </c>
      <c r="O32" s="13">
        <v>-24</v>
      </c>
      <c r="P32" s="13">
        <v>-24</v>
      </c>
      <c r="Q32" s="13">
        <v>-24</v>
      </c>
    </row>
    <row r="33" spans="1:17" ht="12.75" x14ac:dyDescent="0.2">
      <c r="A33" s="11">
        <v>231.76400000000001</v>
      </c>
      <c r="B33" s="16">
        <f>ROUND(IF(ISNA((ROW()-1)=VLOOKUP(ROW()-1,ЛИСТ_1!$O$11:$O$33,1,0)),A33,A33*$F$1),3)</f>
        <v>231.76400000000001</v>
      </c>
      <c r="C33" s="9">
        <f t="shared" si="0"/>
        <v>0</v>
      </c>
      <c r="O33" s="13">
        <v>-24</v>
      </c>
      <c r="P33" s="13">
        <v>-24</v>
      </c>
      <c r="Q33" s="13">
        <v>-24</v>
      </c>
    </row>
    <row r="34" spans="1:17" x14ac:dyDescent="0.2">
      <c r="A34" s="11">
        <v>267.39</v>
      </c>
      <c r="B34" s="16">
        <f>ROUND(IF(ISNA((ROW()-1)=VLOOKUP(ROW()-1,ЛИСТ_1!$O$11:$O$33,1,0)),A34,A34*$F$1),3)</f>
        <v>267.39</v>
      </c>
      <c r="C34" s="15">
        <f t="shared" si="0"/>
        <v>0</v>
      </c>
    </row>
    <row r="35" spans="1:17" x14ac:dyDescent="0.2">
      <c r="A35" s="11">
        <v>302.214</v>
      </c>
      <c r="B35" s="16">
        <f>ROUND(IF(ISNA((ROW()-1)=VLOOKUP(ROW()-1,ЛИСТ_1!$O$11:$O$33,1,0)),A35,A35*$F$1),3)</f>
        <v>302.214</v>
      </c>
      <c r="C35" s="15">
        <f t="shared" si="0"/>
        <v>0</v>
      </c>
    </row>
    <row r="36" spans="1:17" x14ac:dyDescent="0.2">
      <c r="A36" s="11">
        <v>195.739</v>
      </c>
      <c r="B36" s="16">
        <f>ROUND(IF(ISNA((ROW()-1)=VLOOKUP(ROW()-1,ЛИСТ_1!$O$11:$O$33,1,0)),A36,A36*$F$1),3)</f>
        <v>98.847999999999999</v>
      </c>
      <c r="C36" s="15">
        <f t="shared" si="0"/>
        <v>1</v>
      </c>
    </row>
    <row r="37" spans="1:17" x14ac:dyDescent="0.2">
      <c r="A37" s="11">
        <v>163.71600000000001</v>
      </c>
      <c r="B37" s="16">
        <f>ROUND(IF(ISNA((ROW()-1)=VLOOKUP(ROW()-1,ЛИСТ_1!$O$11:$O$33,1,0)),A37,A37*$F$1),3)</f>
        <v>163.71600000000001</v>
      </c>
      <c r="C37" s="9">
        <f t="shared" si="0"/>
        <v>0</v>
      </c>
    </row>
    <row r="38" spans="1:17" x14ac:dyDescent="0.2">
      <c r="A38" s="11">
        <v>142.90100000000001</v>
      </c>
      <c r="B38" s="16">
        <f>ROUND(IF(ISNA((ROW()-1)=VLOOKUP(ROW()-1,ЛИСТ_1!$O$11:$O$33,1,0)),A38,A38*$F$1),3)</f>
        <v>142.90100000000001</v>
      </c>
      <c r="C38" s="9">
        <f t="shared" si="0"/>
        <v>0</v>
      </c>
    </row>
    <row r="39" spans="1:17" x14ac:dyDescent="0.2">
      <c r="A39" s="11">
        <v>155.71</v>
      </c>
      <c r="B39" s="16">
        <f>ROUND(IF(ISNA((ROW()-1)=VLOOKUP(ROW()-1,ЛИСТ_1!$O$11:$O$33,1,0)),A39,A39*$F$1),3)</f>
        <v>155.71</v>
      </c>
      <c r="C39" s="9">
        <f t="shared" si="0"/>
        <v>0</v>
      </c>
    </row>
    <row r="40" spans="1:17" x14ac:dyDescent="0.2">
      <c r="A40" s="11">
        <v>174.524</v>
      </c>
      <c r="B40" s="16">
        <f>ROUND(IF(ISNA((ROW()-1)=VLOOKUP(ROW()-1,ЛИСТ_1!$O$11:$O$33,1,0)),A40,A40*$F$1),3)</f>
        <v>174.524</v>
      </c>
      <c r="C40" s="9">
        <f t="shared" si="0"/>
        <v>0</v>
      </c>
    </row>
    <row r="41" spans="1:17" x14ac:dyDescent="0.2">
      <c r="A41" s="11">
        <v>214.953</v>
      </c>
      <c r="B41" s="16">
        <f>ROUND(IF(ISNA((ROW()-1)=VLOOKUP(ROW()-1,ЛИСТ_1!$O$11:$O$33,1,0)),A41,A41*$F$1),3)</f>
        <v>214.953</v>
      </c>
      <c r="C41" s="9">
        <f t="shared" si="0"/>
        <v>0</v>
      </c>
    </row>
    <row r="42" spans="1:17" x14ac:dyDescent="0.2">
      <c r="A42" s="11">
        <v>216.95400000000001</v>
      </c>
      <c r="B42" s="16">
        <f>ROUND(IF(ISNA((ROW()-1)=VLOOKUP(ROW()-1,ЛИСТ_1!$O$11:$O$33,1,0)),A42,A42*$F$1),3)</f>
        <v>216.95400000000001</v>
      </c>
      <c r="C42" s="9">
        <f t="shared" si="0"/>
        <v>0</v>
      </c>
    </row>
    <row r="43" spans="1:17" x14ac:dyDescent="0.2">
      <c r="A43" s="11">
        <v>182.93</v>
      </c>
      <c r="B43" s="16">
        <f>ROUND(IF(ISNA((ROW()-1)=VLOOKUP(ROW()-1,ЛИСТ_1!$O$11:$O$33,1,0)),A43,A43*$F$1),3)</f>
        <v>182.93</v>
      </c>
      <c r="C43" s="9">
        <f t="shared" si="0"/>
        <v>0</v>
      </c>
    </row>
    <row r="44" spans="1:17" x14ac:dyDescent="0.2">
      <c r="A44" s="11">
        <v>194.53800000000001</v>
      </c>
      <c r="B44" s="16">
        <f>ROUND(IF(ISNA((ROW()-1)=VLOOKUP(ROW()-1,ЛИСТ_1!$O$11:$O$33,1,0)),A44,A44*$F$1),3)</f>
        <v>194.53800000000001</v>
      </c>
      <c r="C44" s="9">
        <f t="shared" si="0"/>
        <v>0</v>
      </c>
    </row>
    <row r="45" spans="1:17" x14ac:dyDescent="0.2">
      <c r="A45" s="11">
        <v>145.703</v>
      </c>
      <c r="B45" s="16">
        <f>ROUND(IF(ISNA((ROW()-1)=VLOOKUP(ROW()-1,ЛИСТ_1!$O$11:$O$33,1,0)),A45,A45*$F$1),3)</f>
        <v>145.703</v>
      </c>
      <c r="C45" s="9">
        <f t="shared" si="0"/>
        <v>0</v>
      </c>
    </row>
    <row r="46" spans="1:17" x14ac:dyDescent="0.2">
      <c r="A46" s="11">
        <v>136.89699999999999</v>
      </c>
      <c r="B46" s="16">
        <f>ROUND(IF(ISNA((ROW()-1)=VLOOKUP(ROW()-1,ЛИСТ_1!$O$11:$O$33,1,0)),A46,A46*$F$1),3)</f>
        <v>136.89699999999999</v>
      </c>
      <c r="C46" s="9">
        <f t="shared" si="0"/>
        <v>0</v>
      </c>
    </row>
    <row r="47" spans="1:17" x14ac:dyDescent="0.2">
      <c r="A47" s="11">
        <v>133.69499999999999</v>
      </c>
      <c r="B47" s="16">
        <f>ROUND(IF(ISNA((ROW()-1)=VLOOKUP(ROW()-1,ЛИСТ_1!$O$11:$O$33,1,0)),A47,A47*$F$1),3)</f>
        <v>133.69499999999999</v>
      </c>
      <c r="C47" s="9">
        <f t="shared" si="0"/>
        <v>0</v>
      </c>
    </row>
    <row r="48" spans="1:17" x14ac:dyDescent="0.2">
      <c r="A48" s="11">
        <v>145.703</v>
      </c>
      <c r="B48" s="16">
        <f>ROUND(IF(ISNA((ROW()-1)=VLOOKUP(ROW()-1,ЛИСТ_1!$O$11:$O$33,1,0)),A48,A48*$F$1),3)</f>
        <v>145.703</v>
      </c>
      <c r="C48" s="9">
        <f t="shared" si="0"/>
        <v>0</v>
      </c>
    </row>
    <row r="49" spans="1:3" x14ac:dyDescent="0.2">
      <c r="A49" s="11">
        <v>148.90600000000001</v>
      </c>
      <c r="B49" s="16">
        <f>ROUND(IF(ISNA((ROW()-1)=VLOOKUP(ROW()-1,ЛИСТ_1!$O$11:$O$33,1,0)),A49,A49*$F$1),3)</f>
        <v>148.90600000000001</v>
      </c>
      <c r="C49" s="9">
        <f t="shared" si="0"/>
        <v>0</v>
      </c>
    </row>
  </sheetData>
  <conditionalFormatting sqref="A47:XFD49 A41:N46 A18:J40 N18:N40 R11:XFD46 O11:Q33 A11:N12 A14:N17 A13:G13 I13:N13 A2:XFD10 A1:D1 F1:XFD1">
    <cfRule type="cellIs" dxfId="3" priority="37" operator="equal">
      <formula>"Внимание! Ошибка!"</formula>
    </cfRule>
    <cfRule type="cellIs" dxfId="2" priority="38" operator="equal">
      <formula>"Данные верны!"</formula>
    </cfRule>
  </conditionalFormatting>
  <conditionalFormatting sqref="B2:C49">
    <cfRule type="expression" dxfId="1" priority="36">
      <formula>AND(#REF!="рабочий день",#REF!=1)</formula>
    </cfRule>
  </conditionalFormatting>
  <conditionalFormatting sqref="B2:C49">
    <cfRule type="expression" dxfId="0" priority="39">
      <formula>IF((ROW()-1)=VLOOKUP(ROW()-1,#REF!,1,0),1,0)=1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5:C6"/>
  <sheetViews>
    <sheetView workbookViewId="0"/>
  </sheetViews>
  <sheetFormatPr defaultRowHeight="12.75" x14ac:dyDescent="0.2"/>
  <sheetData>
    <row r="5" spans="1:3" x14ac:dyDescent="0.2">
      <c r="A5" s="1" t="s">
        <v>0</v>
      </c>
      <c r="B5" t="e">
        <f>XLR_ERRNAME</f>
        <v>#NAME?</v>
      </c>
    </row>
    <row r="6" spans="1:3" x14ac:dyDescent="0.2">
      <c r="A6" t="s">
        <v>1</v>
      </c>
      <c r="B6" s="2" t="s">
        <v>2</v>
      </c>
      <c r="C6" s="2" t="s">
        <v>3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Company>НСК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Марина Петровна</dc:creator>
  <cp:lastModifiedBy>CHAGLAVSKOV</cp:lastModifiedBy>
  <cp:lastPrinted>2017-04-12T13:01:05Z</cp:lastPrinted>
  <dcterms:created xsi:type="dcterms:W3CDTF">2008-02-13T06:42:16Z</dcterms:created>
  <dcterms:modified xsi:type="dcterms:W3CDTF">2019-11-05T19:21:38Z</dcterms:modified>
</cp:coreProperties>
</file>