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6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M3" i="1"/>
  <c r="M4"/>
  <c r="M5"/>
  <c r="M6"/>
  <c r="M7"/>
  <c r="M8"/>
  <c r="M9"/>
  <c r="M10"/>
  <c r="M11"/>
  <c r="M12"/>
  <c r="M13"/>
  <c r="M2"/>
  <c r="M14"/>
  <c r="L14"/>
  <c r="L3"/>
  <c r="L4"/>
  <c r="L5"/>
  <c r="L6"/>
  <c r="L7"/>
  <c r="L8"/>
  <c r="L9"/>
  <c r="L10"/>
  <c r="L11"/>
  <c r="L12"/>
  <c r="L13"/>
  <c r="L2"/>
  <c r="K3"/>
  <c r="K4"/>
  <c r="K5"/>
  <c r="K6"/>
  <c r="K7"/>
  <c r="K8"/>
  <c r="K9"/>
  <c r="K10"/>
  <c r="K11"/>
  <c r="K12"/>
  <c r="K13"/>
  <c r="K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2"/>
  <c r="E3" l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"/>
</calcChain>
</file>

<file path=xl/sharedStrings.xml><?xml version="1.0" encoding="utf-8"?>
<sst xmlns="http://schemas.openxmlformats.org/spreadsheetml/2006/main" count="9" uniqueCount="7">
  <si>
    <t>Значение тренда</t>
  </si>
  <si>
    <t>Сезонная компонента</t>
  </si>
  <si>
    <t>Период</t>
  </si>
  <si>
    <t>Факт</t>
  </si>
  <si>
    <t>№ П/П</t>
  </si>
  <si>
    <t>Итого</t>
  </si>
  <si>
    <t>Среднее</t>
  </si>
</sst>
</file>

<file path=xl/styles.xml><?xml version="1.0" encoding="utf-8"?>
<styleSheet xmlns="http://schemas.openxmlformats.org/spreadsheetml/2006/main">
  <numFmts count="3">
    <numFmt numFmtId="164" formatCode="#,##0.00;[Red]\-#,##0.00"/>
    <numFmt numFmtId="165" formatCode="#,##0.00_ ;[Red]\-#,##0.00\ "/>
    <numFmt numFmtId="166" formatCode="[$-419]mmmm\ yyyy;@"/>
  </numFmts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3" fillId="0" borderId="0" xfId="0" applyFont="1"/>
    <xf numFmtId="165" fontId="3" fillId="0" borderId="1" xfId="0" applyNumberFormat="1" applyFont="1" applyBorder="1"/>
    <xf numFmtId="164" fontId="4" fillId="0" borderId="1" xfId="2" applyNumberFormat="1" applyFont="1" applyFill="1" applyBorder="1" applyAlignment="1">
      <alignment horizontal="right" vertical="top"/>
    </xf>
    <xf numFmtId="164" fontId="4" fillId="2" borderId="1" xfId="0" applyNumberFormat="1" applyFont="1" applyFill="1" applyBorder="1" applyAlignment="1">
      <alignment horizontal="right" vertical="top"/>
    </xf>
    <xf numFmtId="164" fontId="4" fillId="2" borderId="1" xfId="1" applyNumberFormat="1" applyFont="1" applyFill="1" applyBorder="1" applyAlignment="1">
      <alignment horizontal="right" vertical="top"/>
    </xf>
    <xf numFmtId="0" fontId="2" fillId="0" borderId="1" xfId="0" applyNumberFormat="1" applyFont="1" applyBorder="1"/>
    <xf numFmtId="166" fontId="3" fillId="0" borderId="1" xfId="0" applyNumberFormat="1" applyFont="1" applyBorder="1"/>
    <xf numFmtId="166" fontId="2" fillId="0" borderId="2" xfId="0" applyNumberFormat="1" applyFont="1" applyBorder="1"/>
    <xf numFmtId="0" fontId="3" fillId="0" borderId="1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0" borderId="2" xfId="0" applyFont="1" applyBorder="1"/>
  </cellXfs>
  <cellStyles count="3">
    <cellStyle name="Обычный" xfId="0" builtinId="0"/>
    <cellStyle name="Обычный_Лист1" xfId="1"/>
    <cellStyle name="Обычный_Сводки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4"/>
  <c:chart>
    <c:plotArea>
      <c:layout>
        <c:manualLayout>
          <c:layoutTarget val="inner"/>
          <c:xMode val="edge"/>
          <c:yMode val="edge"/>
          <c:x val="9.3775304503650195E-2"/>
          <c:y val="0.19480334947602643"/>
          <c:w val="0.77559178952402863"/>
          <c:h val="0.44230357982082735"/>
        </c:manualLayout>
      </c:layout>
      <c:lineChart>
        <c:grouping val="standard"/>
        <c:ser>
          <c:idx val="0"/>
          <c:order val="0"/>
          <c:tx>
            <c:strRef>
              <c:f>Лист1!$C$1</c:f>
              <c:strCache>
                <c:ptCount val="1"/>
                <c:pt idx="0">
                  <c:v>Факт</c:v>
                </c:pt>
              </c:strCache>
            </c:strRef>
          </c:tx>
          <c:trendline>
            <c:trendlineType val="poly"/>
            <c:order val="6"/>
            <c:dispRSqr val="1"/>
            <c:dispEq val="1"/>
            <c:trendlineLbl>
              <c:layout>
                <c:manualLayout>
                  <c:x val="8.3760089988751507E-2"/>
                  <c:y val="-0.22201424821897264"/>
                </c:manualLayout>
              </c:layout>
              <c:numFmt formatCode="#,##0.0000000000" sourceLinked="0"/>
            </c:trendlineLbl>
          </c:trendline>
          <c:cat>
            <c:numRef>
              <c:f>Лист1!$A$2:$A$25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Лист1!$C$2:$C$25</c:f>
              <c:numCache>
                <c:formatCode>#,##0.00;[Red]\-#,##0.00</c:formatCode>
                <c:ptCount val="24"/>
                <c:pt idx="0">
                  <c:v>791737.88</c:v>
                </c:pt>
                <c:pt idx="1">
                  <c:v>544951.54</c:v>
                </c:pt>
                <c:pt idx="2">
                  <c:v>540142.64</c:v>
                </c:pt>
                <c:pt idx="3">
                  <c:v>662933.74</c:v>
                </c:pt>
                <c:pt idx="4">
                  <c:v>472062.66</c:v>
                </c:pt>
                <c:pt idx="5">
                  <c:v>467014.11</c:v>
                </c:pt>
                <c:pt idx="6">
                  <c:v>793664.94</c:v>
                </c:pt>
                <c:pt idx="7">
                  <c:v>866268.76</c:v>
                </c:pt>
                <c:pt idx="8">
                  <c:v>792998.29</c:v>
                </c:pt>
                <c:pt idx="9">
                  <c:v>915090.48</c:v>
                </c:pt>
                <c:pt idx="10">
                  <c:v>1270689.54</c:v>
                </c:pt>
                <c:pt idx="11">
                  <c:v>866102.71</c:v>
                </c:pt>
                <c:pt idx="12">
                  <c:v>664149.96</c:v>
                </c:pt>
                <c:pt idx="13">
                  <c:v>731981.97</c:v>
                </c:pt>
                <c:pt idx="14">
                  <c:v>556722.34</c:v>
                </c:pt>
                <c:pt idx="15">
                  <c:v>549452.53</c:v>
                </c:pt>
                <c:pt idx="16">
                  <c:v>606442.9</c:v>
                </c:pt>
                <c:pt idx="17">
                  <c:v>718689.7</c:v>
                </c:pt>
                <c:pt idx="18">
                  <c:v>836331.14</c:v>
                </c:pt>
                <c:pt idx="19">
                  <c:v>983521.08</c:v>
                </c:pt>
                <c:pt idx="20">
                  <c:v>998692.49</c:v>
                </c:pt>
                <c:pt idx="21">
                  <c:v>837548.31</c:v>
                </c:pt>
                <c:pt idx="22">
                  <c:v>1227274.48</c:v>
                </c:pt>
                <c:pt idx="23">
                  <c:v>1145544.72</c:v>
                </c:pt>
              </c:numCache>
            </c:numRef>
          </c:val>
        </c:ser>
        <c:ser>
          <c:idx val="1"/>
          <c:order val="1"/>
          <c:tx>
            <c:strRef>
              <c:f>Лист1!$D$1</c:f>
              <c:strCache>
                <c:ptCount val="1"/>
                <c:pt idx="0">
                  <c:v>Значение тренда</c:v>
                </c:pt>
              </c:strCache>
            </c:strRef>
          </c:tx>
          <c:val>
            <c:numRef>
              <c:f>Лист1!$D$2:$D$25</c:f>
              <c:numCache>
                <c:formatCode>#,##0.00;[Red]\-#,##0.00</c:formatCode>
                <c:ptCount val="24"/>
                <c:pt idx="0">
                  <c:v>809349.86889869662</c:v>
                </c:pt>
                <c:pt idx="1">
                  <c:v>575461.00055539515</c:v>
                </c:pt>
                <c:pt idx="2">
                  <c:v>485911.88248525606</c:v>
                </c:pt>
                <c:pt idx="3">
                  <c:v>495116.99274981581</c:v>
                </c:pt>
                <c:pt idx="4">
                  <c:v>563980.41674126755</c:v>
                </c:pt>
                <c:pt idx="5">
                  <c:v>660223.57268045121</c:v>
                </c:pt>
                <c:pt idx="6">
                  <c:v>758528.51582855941</c:v>
                </c:pt>
                <c:pt idx="7">
                  <c:v>840496.82141255331</c:v>
                </c:pt>
                <c:pt idx="8">
                  <c:v>894424.04626428918</c:v>
                </c:pt>
                <c:pt idx="9">
                  <c:v>914889.76917336066</c:v>
                </c:pt>
                <c:pt idx="10">
                  <c:v>902163.20995364455</c:v>
                </c:pt>
                <c:pt idx="11">
                  <c:v>861424.42722358019</c:v>
                </c:pt>
                <c:pt idx="12">
                  <c:v>801801.09490012308</c:v>
                </c:pt>
                <c:pt idx="13">
                  <c:v>735220.85740644787</c:v>
                </c:pt>
                <c:pt idx="14">
                  <c:v>675079.26359335356</c:v>
                </c:pt>
                <c:pt idx="15">
                  <c:v>634723.27937435848</c:v>
                </c:pt>
                <c:pt idx="16">
                  <c:v>625750.37907452625</c:v>
                </c:pt>
                <c:pt idx="17">
                  <c:v>656123.2154930376</c:v>
                </c:pt>
                <c:pt idx="18">
                  <c:v>728099.86867937376</c:v>
                </c:pt>
                <c:pt idx="19">
                  <c:v>835979.67342332867</c:v>
                </c:pt>
                <c:pt idx="20">
                  <c:v>963664.62545865146</c:v>
                </c:pt>
                <c:pt idx="21">
                  <c:v>1082036.3663804841</c:v>
                </c:pt>
                <c:pt idx="22">
                  <c:v>1146148.7472763762</c:v>
                </c:pt>
                <c:pt idx="23">
                  <c:v>1092235.9710711271</c:v>
                </c:pt>
              </c:numCache>
            </c:numRef>
          </c:val>
        </c:ser>
        <c:marker val="1"/>
        <c:axId val="91328512"/>
        <c:axId val="91330048"/>
      </c:lineChart>
      <c:catAx>
        <c:axId val="91328512"/>
        <c:scaling>
          <c:orientation val="minMax"/>
        </c:scaling>
        <c:axPos val="b"/>
        <c:numFmt formatCode="General" sourceLinked="1"/>
        <c:tickLblPos val="nextTo"/>
        <c:crossAx val="91330048"/>
        <c:crosses val="autoZero"/>
        <c:auto val="1"/>
        <c:lblAlgn val="ctr"/>
        <c:lblOffset val="100"/>
      </c:catAx>
      <c:valAx>
        <c:axId val="91330048"/>
        <c:scaling>
          <c:orientation val="minMax"/>
        </c:scaling>
        <c:axPos val="l"/>
        <c:majorGridlines/>
        <c:numFmt formatCode="#,##0.00;[Red]\-#,##0.00" sourceLinked="1"/>
        <c:tickLblPos val="nextTo"/>
        <c:crossAx val="91328512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37</xdr:row>
      <xdr:rowOff>95249</xdr:rowOff>
    </xdr:from>
    <xdr:to>
      <xdr:col>14</xdr:col>
      <xdr:colOff>33131</xdr:colOff>
      <xdr:row>71</xdr:row>
      <xdr:rowOff>57979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zoomScale="115" zoomScaleNormal="115" workbookViewId="0">
      <selection activeCell="G8" sqref="G8"/>
    </sheetView>
  </sheetViews>
  <sheetFormatPr defaultRowHeight="12.75"/>
  <cols>
    <col min="1" max="1" width="5.85546875" style="1" customWidth="1"/>
    <col min="2" max="2" width="14.140625" style="1" customWidth="1"/>
    <col min="3" max="3" width="14.85546875" style="1" customWidth="1"/>
    <col min="4" max="4" width="12.5703125" style="1" customWidth="1"/>
    <col min="5" max="5" width="15" style="1" customWidth="1"/>
    <col min="6" max="7" width="9.140625" style="1"/>
    <col min="8" max="8" width="5" style="1" customWidth="1"/>
    <col min="9" max="12" width="9.140625" style="1"/>
    <col min="13" max="13" width="10.7109375" style="1" customWidth="1"/>
    <col min="14" max="16384" width="9.140625" style="1"/>
  </cols>
  <sheetData>
    <row r="1" spans="1:13" s="12" customFormat="1" ht="38.25">
      <c r="A1" s="10" t="s">
        <v>4</v>
      </c>
      <c r="B1" s="10" t="s">
        <v>2</v>
      </c>
      <c r="C1" s="11" t="s">
        <v>3</v>
      </c>
      <c r="D1" s="11" t="s">
        <v>0</v>
      </c>
      <c r="E1" s="11" t="s">
        <v>1</v>
      </c>
      <c r="H1" s="10" t="s">
        <v>4</v>
      </c>
      <c r="I1" s="10">
        <v>2011</v>
      </c>
      <c r="J1" s="10">
        <v>2012</v>
      </c>
      <c r="K1" s="13" t="s">
        <v>5</v>
      </c>
      <c r="L1" s="10" t="s">
        <v>6</v>
      </c>
      <c r="M1" s="10" t="s">
        <v>1</v>
      </c>
    </row>
    <row r="2" spans="1:13" ht="15" customHeight="1">
      <c r="A2" s="6">
        <v>1</v>
      </c>
      <c r="B2" s="8">
        <v>40544</v>
      </c>
      <c r="C2" s="3">
        <v>791737.88</v>
      </c>
      <c r="D2" s="3">
        <f>-0.2561406754*A2^6+8.11*A2^5+184.61*A2^4-9881.1877533539*A2^3+126188.95*A2^2-546291.827207274*A2+1239141.47</f>
        <v>809349.86889869662</v>
      </c>
      <c r="E2" s="2">
        <f>C2-D2</f>
        <v>-17611.988898696611</v>
      </c>
      <c r="H2" s="6">
        <v>1</v>
      </c>
      <c r="I2" s="9">
        <v>-17611.988898696611</v>
      </c>
      <c r="J2" s="9">
        <v>-137651.13490012311</v>
      </c>
      <c r="K2" s="14">
        <f>J2+I2</f>
        <v>-155263.12379881972</v>
      </c>
      <c r="L2" s="9">
        <f>K2/2</f>
        <v>-77631.561899409862</v>
      </c>
      <c r="M2" s="9">
        <f>L2-4215.63</f>
        <v>-81847.191899409867</v>
      </c>
    </row>
    <row r="3" spans="1:13" ht="15" customHeight="1">
      <c r="A3" s="6">
        <v>2</v>
      </c>
      <c r="B3" s="8">
        <v>40575</v>
      </c>
      <c r="C3" s="3">
        <v>544951.54</v>
      </c>
      <c r="D3" s="3">
        <f t="shared" ref="D3:D37" si="0">-0.2561406754*A3^6+8.11*A3^5+184.61*A3^4-9881.1877533539*A3^3+126188.95*A3^2-546291.827207274*A3+1239141.47</f>
        <v>575461.00055539515</v>
      </c>
      <c r="E3" s="2">
        <f t="shared" ref="E3:E25" si="1">C3-D3</f>
        <v>-30509.460555395111</v>
      </c>
      <c r="H3" s="6">
        <v>2</v>
      </c>
      <c r="I3" s="9">
        <v>-30509.460555395111</v>
      </c>
      <c r="J3" s="9">
        <v>-3238.8874064479023</v>
      </c>
      <c r="K3" s="14">
        <f t="shared" ref="K3:K13" si="2">J3+I3</f>
        <v>-33748.347961843014</v>
      </c>
      <c r="L3" s="9">
        <f t="shared" ref="L3:L13" si="3">K3/2</f>
        <v>-16874.173980921507</v>
      </c>
      <c r="M3" s="9">
        <f t="shared" ref="M3:M13" si="4">L3-4215.63</f>
        <v>-21089.803980921508</v>
      </c>
    </row>
    <row r="4" spans="1:13" ht="15" customHeight="1">
      <c r="A4" s="6">
        <v>3</v>
      </c>
      <c r="B4" s="8">
        <v>40603</v>
      </c>
      <c r="C4" s="3">
        <v>540142.64</v>
      </c>
      <c r="D4" s="3">
        <f t="shared" si="0"/>
        <v>485911.88248525606</v>
      </c>
      <c r="E4" s="2">
        <f t="shared" si="1"/>
        <v>54230.757514743949</v>
      </c>
      <c r="H4" s="6">
        <v>3</v>
      </c>
      <c r="I4" s="9">
        <v>54230.757514743949</v>
      </c>
      <c r="J4" s="9">
        <v>-118356.9235933536</v>
      </c>
      <c r="K4" s="14">
        <f t="shared" si="2"/>
        <v>-64126.166078609647</v>
      </c>
      <c r="L4" s="9">
        <f t="shared" si="3"/>
        <v>-32063.083039304824</v>
      </c>
      <c r="M4" s="9">
        <f t="shared" si="4"/>
        <v>-36278.713039304821</v>
      </c>
    </row>
    <row r="5" spans="1:13" ht="15" customHeight="1">
      <c r="A5" s="6">
        <v>4</v>
      </c>
      <c r="B5" s="8">
        <v>40634</v>
      </c>
      <c r="C5" s="3">
        <v>662933.74</v>
      </c>
      <c r="D5" s="3">
        <f t="shared" si="0"/>
        <v>495116.99274981581</v>
      </c>
      <c r="E5" s="2">
        <f t="shared" si="1"/>
        <v>167816.74725018418</v>
      </c>
      <c r="G5"/>
      <c r="H5" s="6">
        <v>4</v>
      </c>
      <c r="I5" s="9">
        <v>167816.74725018418</v>
      </c>
      <c r="J5" s="9">
        <v>-85270.749374358449</v>
      </c>
      <c r="K5" s="14">
        <f t="shared" si="2"/>
        <v>82545.997875825735</v>
      </c>
      <c r="L5" s="9">
        <f t="shared" si="3"/>
        <v>41272.998937912867</v>
      </c>
      <c r="M5" s="9">
        <f t="shared" si="4"/>
        <v>37057.36893791287</v>
      </c>
    </row>
    <row r="6" spans="1:13" ht="15" customHeight="1">
      <c r="A6" s="6">
        <v>5</v>
      </c>
      <c r="B6" s="8">
        <v>40664</v>
      </c>
      <c r="C6" s="3">
        <v>472062.66</v>
      </c>
      <c r="D6" s="3">
        <f t="shared" si="0"/>
        <v>563980.41674126755</v>
      </c>
      <c r="E6" s="2">
        <f t="shared" si="1"/>
        <v>-91917.756741267571</v>
      </c>
      <c r="H6" s="6">
        <v>5</v>
      </c>
      <c r="I6" s="9">
        <v>-91917.756741267571</v>
      </c>
      <c r="J6" s="9">
        <v>-19307.479074526229</v>
      </c>
      <c r="K6" s="14">
        <f t="shared" si="2"/>
        <v>-111225.2358157938</v>
      </c>
      <c r="L6" s="9">
        <f t="shared" si="3"/>
        <v>-55612.6179078969</v>
      </c>
      <c r="M6" s="9">
        <f t="shared" si="4"/>
        <v>-59828.247907896897</v>
      </c>
    </row>
    <row r="7" spans="1:13" ht="15" customHeight="1">
      <c r="A7" s="6">
        <v>6</v>
      </c>
      <c r="B7" s="8">
        <v>40695</v>
      </c>
      <c r="C7" s="3">
        <v>467014.11</v>
      </c>
      <c r="D7" s="3">
        <f t="shared" si="0"/>
        <v>660223.57268045121</v>
      </c>
      <c r="E7" s="2">
        <f t="shared" si="1"/>
        <v>-193209.46268045122</v>
      </c>
      <c r="H7" s="6">
        <v>6</v>
      </c>
      <c r="I7" s="9">
        <v>-193209.46268045122</v>
      </c>
      <c r="J7" s="9">
        <v>62566.484506962355</v>
      </c>
      <c r="K7" s="14">
        <f t="shared" si="2"/>
        <v>-130642.97817348887</v>
      </c>
      <c r="L7" s="9">
        <f t="shared" si="3"/>
        <v>-65321.489086744434</v>
      </c>
      <c r="M7" s="9">
        <f t="shared" si="4"/>
        <v>-69537.119086744438</v>
      </c>
    </row>
    <row r="8" spans="1:13" ht="15" customHeight="1">
      <c r="A8" s="6">
        <v>7</v>
      </c>
      <c r="B8" s="8">
        <v>40725</v>
      </c>
      <c r="C8" s="3">
        <v>793664.94</v>
      </c>
      <c r="D8" s="3">
        <f t="shared" si="0"/>
        <v>758528.51582855941</v>
      </c>
      <c r="E8" s="2">
        <f t="shared" si="1"/>
        <v>35136.424171440536</v>
      </c>
      <c r="H8" s="6">
        <v>7</v>
      </c>
      <c r="I8" s="9">
        <v>35136.424171440536</v>
      </c>
      <c r="J8" s="9">
        <v>108231.27132062626</v>
      </c>
      <c r="K8" s="14">
        <f t="shared" si="2"/>
        <v>143367.69549206679</v>
      </c>
      <c r="L8" s="9">
        <f t="shared" si="3"/>
        <v>71683.847746033396</v>
      </c>
      <c r="M8" s="9">
        <f t="shared" si="4"/>
        <v>67468.217746033391</v>
      </c>
    </row>
    <row r="9" spans="1:13" ht="15" customHeight="1">
      <c r="A9" s="6">
        <v>8</v>
      </c>
      <c r="B9" s="8">
        <v>40756</v>
      </c>
      <c r="C9" s="3">
        <v>866268.76</v>
      </c>
      <c r="D9" s="3">
        <f t="shared" si="0"/>
        <v>840496.82141255331</v>
      </c>
      <c r="E9" s="2">
        <f t="shared" si="1"/>
        <v>25771.938587446697</v>
      </c>
      <c r="H9" s="6">
        <v>8</v>
      </c>
      <c r="I9" s="9">
        <v>25771.938587446697</v>
      </c>
      <c r="J9" s="9">
        <v>147541.40657667129</v>
      </c>
      <c r="K9" s="14">
        <f t="shared" si="2"/>
        <v>173313.34516411799</v>
      </c>
      <c r="L9" s="9">
        <f t="shared" si="3"/>
        <v>86656.672582058993</v>
      </c>
      <c r="M9" s="9">
        <f t="shared" si="4"/>
        <v>82441.042582058988</v>
      </c>
    </row>
    <row r="10" spans="1:13" ht="15" customHeight="1">
      <c r="A10" s="6">
        <v>9</v>
      </c>
      <c r="B10" s="8">
        <v>40787</v>
      </c>
      <c r="C10" s="3">
        <v>792998.29</v>
      </c>
      <c r="D10" s="3">
        <f t="shared" si="0"/>
        <v>894424.04626428918</v>
      </c>
      <c r="E10" s="2">
        <f t="shared" si="1"/>
        <v>-101425.75626428914</v>
      </c>
      <c r="H10" s="6">
        <v>9</v>
      </c>
      <c r="I10" s="9">
        <v>-101425.75626428914</v>
      </c>
      <c r="J10" s="9">
        <v>35027.864541348536</v>
      </c>
      <c r="K10" s="14">
        <f t="shared" si="2"/>
        <v>-66397.891722940607</v>
      </c>
      <c r="L10" s="9">
        <f t="shared" si="3"/>
        <v>-33198.945861470303</v>
      </c>
      <c r="M10" s="9">
        <f t="shared" si="4"/>
        <v>-37414.575861470301</v>
      </c>
    </row>
    <row r="11" spans="1:13" ht="15" customHeight="1">
      <c r="A11" s="6">
        <v>10</v>
      </c>
      <c r="B11" s="8">
        <v>40817</v>
      </c>
      <c r="C11" s="3">
        <v>915090.48</v>
      </c>
      <c r="D11" s="3">
        <f t="shared" si="0"/>
        <v>914889.76917336066</v>
      </c>
      <c r="E11" s="2">
        <f t="shared" si="1"/>
        <v>200.71082663931884</v>
      </c>
      <c r="H11" s="6">
        <v>10</v>
      </c>
      <c r="I11" s="9">
        <v>200.71082663931884</v>
      </c>
      <c r="J11" s="9">
        <v>-244488.05638048402</v>
      </c>
      <c r="K11" s="14">
        <f t="shared" si="2"/>
        <v>-244287.3455538447</v>
      </c>
      <c r="L11" s="9">
        <f t="shared" si="3"/>
        <v>-122143.67277692235</v>
      </c>
      <c r="M11" s="9">
        <f t="shared" si="4"/>
        <v>-126359.30277692236</v>
      </c>
    </row>
    <row r="12" spans="1:13" ht="15" customHeight="1">
      <c r="A12" s="6">
        <v>11</v>
      </c>
      <c r="B12" s="8">
        <v>40848</v>
      </c>
      <c r="C12" s="3">
        <v>1270689.54</v>
      </c>
      <c r="D12" s="3">
        <f t="shared" si="0"/>
        <v>902163.20995364455</v>
      </c>
      <c r="E12" s="2">
        <f t="shared" si="1"/>
        <v>368526.33004635549</v>
      </c>
      <c r="H12" s="6">
        <v>11</v>
      </c>
      <c r="I12" s="9">
        <v>368526.33004635549</v>
      </c>
      <c r="J12" s="9">
        <v>81125.732723623747</v>
      </c>
      <c r="K12" s="14">
        <f t="shared" si="2"/>
        <v>449652.06276997924</v>
      </c>
      <c r="L12" s="9">
        <f t="shared" si="3"/>
        <v>224826.03138498962</v>
      </c>
      <c r="M12" s="9">
        <f t="shared" si="4"/>
        <v>220610.40138498961</v>
      </c>
    </row>
    <row r="13" spans="1:13" ht="15" customHeight="1">
      <c r="A13" s="6">
        <v>12</v>
      </c>
      <c r="B13" s="8">
        <v>40878</v>
      </c>
      <c r="C13" s="3">
        <v>866102.71</v>
      </c>
      <c r="D13" s="3">
        <f t="shared" si="0"/>
        <v>861424.42722358019</v>
      </c>
      <c r="E13" s="2">
        <f t="shared" si="1"/>
        <v>4678.2827764197718</v>
      </c>
      <c r="H13" s="6">
        <v>12</v>
      </c>
      <c r="I13" s="9">
        <v>4678.2827764197718</v>
      </c>
      <c r="J13" s="9">
        <v>53308.748928872868</v>
      </c>
      <c r="K13" s="14">
        <f t="shared" si="2"/>
        <v>57987.03170529264</v>
      </c>
      <c r="L13" s="9">
        <f t="shared" si="3"/>
        <v>28993.51585264632</v>
      </c>
      <c r="M13" s="9">
        <f t="shared" si="4"/>
        <v>24777.885852646319</v>
      </c>
    </row>
    <row r="14" spans="1:13" ht="15" customHeight="1">
      <c r="A14" s="6">
        <v>13</v>
      </c>
      <c r="B14" s="8">
        <v>40909</v>
      </c>
      <c r="C14" s="4">
        <v>664149.96</v>
      </c>
      <c r="D14" s="3">
        <f t="shared" si="0"/>
        <v>801801.09490012308</v>
      </c>
      <c r="E14" s="2">
        <f t="shared" si="1"/>
        <v>-137651.13490012311</v>
      </c>
      <c r="L14" s="9">
        <f>SUM(L2:L13)</f>
        <v>50587.521950971015</v>
      </c>
      <c r="M14" s="9">
        <f>SUM(M2:M13)</f>
        <v>-3.8049029037210857E-2</v>
      </c>
    </row>
    <row r="15" spans="1:13" ht="15" customHeight="1">
      <c r="A15" s="6">
        <v>14</v>
      </c>
      <c r="B15" s="8">
        <v>40940</v>
      </c>
      <c r="C15" s="5">
        <v>731981.97</v>
      </c>
      <c r="D15" s="3">
        <f t="shared" si="0"/>
        <v>735220.85740644787</v>
      </c>
      <c r="E15" s="2">
        <f t="shared" si="1"/>
        <v>-3238.8874064479023</v>
      </c>
    </row>
    <row r="16" spans="1:13" ht="15" customHeight="1">
      <c r="A16" s="6">
        <v>15</v>
      </c>
      <c r="B16" s="8">
        <v>40969</v>
      </c>
      <c r="C16" s="5">
        <v>556722.34</v>
      </c>
      <c r="D16" s="3">
        <f t="shared" si="0"/>
        <v>675079.26359335356</v>
      </c>
      <c r="E16" s="2">
        <f t="shared" si="1"/>
        <v>-118356.9235933536</v>
      </c>
    </row>
    <row r="17" spans="1:5" ht="15" customHeight="1">
      <c r="A17" s="6">
        <v>16</v>
      </c>
      <c r="B17" s="8">
        <v>41000</v>
      </c>
      <c r="C17" s="5">
        <v>549452.53</v>
      </c>
      <c r="D17" s="3">
        <f t="shared" si="0"/>
        <v>634723.27937435848</v>
      </c>
      <c r="E17" s="2">
        <f t="shared" si="1"/>
        <v>-85270.749374358449</v>
      </c>
    </row>
    <row r="18" spans="1:5" ht="15" customHeight="1">
      <c r="A18" s="6">
        <v>17</v>
      </c>
      <c r="B18" s="8">
        <v>41030</v>
      </c>
      <c r="C18" s="5">
        <v>606442.9</v>
      </c>
      <c r="D18" s="3">
        <f t="shared" si="0"/>
        <v>625750.37907452625</v>
      </c>
      <c r="E18" s="2">
        <f t="shared" si="1"/>
        <v>-19307.479074526229</v>
      </c>
    </row>
    <row r="19" spans="1:5" ht="15" customHeight="1">
      <c r="A19" s="6">
        <v>18</v>
      </c>
      <c r="B19" s="8">
        <v>41061</v>
      </c>
      <c r="C19" s="4">
        <v>718689.7</v>
      </c>
      <c r="D19" s="3">
        <f t="shared" si="0"/>
        <v>656123.2154930376</v>
      </c>
      <c r="E19" s="2">
        <f t="shared" si="1"/>
        <v>62566.484506962355</v>
      </c>
    </row>
    <row r="20" spans="1:5" ht="15" customHeight="1">
      <c r="A20" s="6">
        <v>19</v>
      </c>
      <c r="B20" s="8">
        <v>41091</v>
      </c>
      <c r="C20" s="5">
        <v>836331.14</v>
      </c>
      <c r="D20" s="3">
        <f t="shared" si="0"/>
        <v>728099.86867937376</v>
      </c>
      <c r="E20" s="2">
        <f t="shared" si="1"/>
        <v>108231.27132062626</v>
      </c>
    </row>
    <row r="21" spans="1:5" ht="15" customHeight="1">
      <c r="A21" s="6">
        <v>20</v>
      </c>
      <c r="B21" s="8">
        <v>41122</v>
      </c>
      <c r="C21" s="5">
        <v>983521.08</v>
      </c>
      <c r="D21" s="3">
        <f t="shared" si="0"/>
        <v>835979.67342332867</v>
      </c>
      <c r="E21" s="2">
        <f t="shared" si="1"/>
        <v>147541.40657667129</v>
      </c>
    </row>
    <row r="22" spans="1:5" ht="15" customHeight="1">
      <c r="A22" s="6">
        <v>21</v>
      </c>
      <c r="B22" s="8">
        <v>41153</v>
      </c>
      <c r="C22" s="4">
        <v>998692.49</v>
      </c>
      <c r="D22" s="3">
        <f t="shared" si="0"/>
        <v>963664.62545865146</v>
      </c>
      <c r="E22" s="2">
        <f t="shared" si="1"/>
        <v>35027.864541348536</v>
      </c>
    </row>
    <row r="23" spans="1:5" ht="15" customHeight="1">
      <c r="A23" s="6">
        <v>22</v>
      </c>
      <c r="B23" s="8">
        <v>41183</v>
      </c>
      <c r="C23" s="4">
        <v>837548.31</v>
      </c>
      <c r="D23" s="3">
        <f t="shared" si="0"/>
        <v>1082036.3663804841</v>
      </c>
      <c r="E23" s="2">
        <f t="shared" si="1"/>
        <v>-244488.05638048402</v>
      </c>
    </row>
    <row r="24" spans="1:5" ht="15" customHeight="1">
      <c r="A24" s="6">
        <v>23</v>
      </c>
      <c r="B24" s="8">
        <v>41214</v>
      </c>
      <c r="C24" s="4">
        <v>1227274.48</v>
      </c>
      <c r="D24" s="3">
        <f t="shared" si="0"/>
        <v>1146148.7472763762</v>
      </c>
      <c r="E24" s="2">
        <f t="shared" si="1"/>
        <v>81125.732723623747</v>
      </c>
    </row>
    <row r="25" spans="1:5" ht="15" customHeight="1">
      <c r="A25" s="6">
        <v>24</v>
      </c>
      <c r="B25" s="8">
        <v>41244</v>
      </c>
      <c r="C25" s="4">
        <v>1145544.72</v>
      </c>
      <c r="D25" s="3">
        <f t="shared" si="0"/>
        <v>1092235.9710711271</v>
      </c>
      <c r="E25" s="2">
        <f t="shared" si="1"/>
        <v>53308.748928872868</v>
      </c>
    </row>
    <row r="26" spans="1:5" ht="15" customHeight="1">
      <c r="A26" s="6">
        <v>25</v>
      </c>
      <c r="B26" s="8"/>
      <c r="C26" s="4"/>
      <c r="D26" s="3">
        <f t="shared" si="0"/>
        <v>834536.31358535145</v>
      </c>
      <c r="E26" s="2"/>
    </row>
    <row r="27" spans="1:5" ht="15" customHeight="1">
      <c r="A27" s="6">
        <v>26</v>
      </c>
      <c r="B27" s="8"/>
      <c r="C27" s="4"/>
      <c r="D27" s="3">
        <f t="shared" si="0"/>
        <v>261931.42330763233</v>
      </c>
      <c r="E27" s="2"/>
    </row>
    <row r="28" spans="1:5" ht="15" customHeight="1">
      <c r="A28" s="6">
        <v>27</v>
      </c>
      <c r="B28" s="8"/>
      <c r="C28" s="4"/>
      <c r="D28" s="3">
        <f t="shared" si="0"/>
        <v>-765598.80011946219</v>
      </c>
      <c r="E28" s="2"/>
    </row>
    <row r="29" spans="1:5" ht="15" customHeight="1">
      <c r="A29" s="6">
        <v>28</v>
      </c>
      <c r="B29" s="8"/>
      <c r="C29" s="4"/>
      <c r="D29" s="3">
        <f t="shared" si="0"/>
        <v>-2420705.7486997945</v>
      </c>
      <c r="E29" s="2"/>
    </row>
    <row r="30" spans="1:5" ht="15" customHeight="1">
      <c r="A30" s="6">
        <v>29</v>
      </c>
      <c r="B30" s="8"/>
      <c r="C30" s="4"/>
      <c r="D30" s="3">
        <f t="shared" si="0"/>
        <v>-4912586.0701701948</v>
      </c>
      <c r="E30" s="2"/>
    </row>
    <row r="31" spans="1:5" ht="15" customHeight="1">
      <c r="A31" s="6">
        <v>30</v>
      </c>
      <c r="B31" s="7"/>
      <c r="C31" s="4"/>
      <c r="D31" s="3">
        <f t="shared" si="0"/>
        <v>-8491080.0533735082</v>
      </c>
      <c r="E31" s="2"/>
    </row>
    <row r="32" spans="1:5" ht="15" customHeight="1">
      <c r="A32" s="6">
        <v>31</v>
      </c>
      <c r="B32" s="7"/>
      <c r="C32" s="4"/>
      <c r="D32" s="3">
        <f t="shared" si="0"/>
        <v>-13450954.434917672</v>
      </c>
      <c r="E32" s="2"/>
    </row>
    <row r="33" spans="1:5" ht="15" customHeight="1">
      <c r="A33" s="6">
        <v>32</v>
      </c>
      <c r="B33" s="7"/>
      <c r="C33" s="4"/>
      <c r="D33" s="3">
        <f t="shared" si="0"/>
        <v>-20136369.627121292</v>
      </c>
      <c r="E33" s="2"/>
    </row>
    <row r="34" spans="1:5" ht="15" customHeight="1">
      <c r="A34" s="6">
        <v>33</v>
      </c>
      <c r="B34" s="7"/>
      <c r="C34" s="4"/>
      <c r="D34" s="3">
        <f t="shared" si="0"/>
        <v>-28945531.36724548</v>
      </c>
      <c r="E34" s="2"/>
    </row>
    <row r="35" spans="1:5" ht="15" customHeight="1">
      <c r="A35" s="6">
        <v>34</v>
      </c>
      <c r="B35" s="7"/>
      <c r="C35" s="4"/>
      <c r="D35" s="3">
        <f t="shared" si="0"/>
        <v>-40335526.788011603</v>
      </c>
      <c r="E35" s="2"/>
    </row>
    <row r="36" spans="1:5" ht="15" customHeight="1">
      <c r="A36" s="6">
        <v>35</v>
      </c>
      <c r="B36" s="7"/>
      <c r="C36" s="4"/>
      <c r="D36" s="3">
        <f t="shared" si="0"/>
        <v>-54827344.909406215</v>
      </c>
      <c r="E36" s="2"/>
    </row>
    <row r="37" spans="1:5" ht="15" customHeight="1">
      <c r="A37" s="6">
        <v>36</v>
      </c>
      <c r="B37" s="7"/>
      <c r="C37" s="4"/>
      <c r="D37" s="3">
        <f t="shared" si="0"/>
        <v>-73011081.551771134</v>
      </c>
      <c r="E37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2013-03-27T13:19:32Z</dcterms:created>
  <dcterms:modified xsi:type="dcterms:W3CDTF">2013-03-28T10:26:30Z</dcterms:modified>
</cp:coreProperties>
</file>