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4840" windowHeight="11820"/>
  </bookViews>
  <sheets>
    <sheet name="Лист1" sheetId="1" r:id="rId1"/>
    <sheet name="Лист2" sheetId="2" r:id="rId2"/>
    <sheet name="Лист3" sheetId="3" r:id="rId3"/>
  </sheets>
  <definedNames>
    <definedName name="текмесраб">Лист1!$E$1</definedName>
  </definedNames>
  <calcPr calcId="145621"/>
</workbook>
</file>

<file path=xl/calcChain.xml><?xml version="1.0" encoding="utf-8"?>
<calcChain xmlns="http://schemas.openxmlformats.org/spreadsheetml/2006/main">
  <c r="H4" i="1" l="1"/>
  <c r="H5" i="1"/>
  <c r="G11" i="1"/>
  <c r="F11" i="1"/>
  <c r="E11" i="1"/>
  <c r="E4" i="1"/>
  <c r="H11" i="1"/>
  <c r="H3" i="1"/>
  <c r="H9" i="1" l="1"/>
  <c r="H10" i="1"/>
  <c r="H12" i="1"/>
  <c r="H13" i="1"/>
  <c r="H8" i="1"/>
  <c r="H7" i="1"/>
  <c r="H6" i="1"/>
  <c r="E3" i="1"/>
  <c r="G4" i="1" l="1"/>
  <c r="G5" i="1"/>
  <c r="G6" i="1"/>
  <c r="G7" i="1"/>
  <c r="G8" i="1"/>
  <c r="G9" i="1"/>
  <c r="G10" i="1"/>
  <c r="G12" i="1"/>
  <c r="G13" i="1"/>
  <c r="G3" i="1"/>
  <c r="F4" i="1"/>
  <c r="F5" i="1"/>
  <c r="F6" i="1"/>
  <c r="F7" i="1"/>
  <c r="F8" i="1"/>
  <c r="F9" i="1"/>
  <c r="F10" i="1"/>
  <c r="F12" i="1"/>
  <c r="F13" i="1"/>
  <c r="F3" i="1"/>
  <c r="E5" i="1"/>
  <c r="E6" i="1"/>
  <c r="E7" i="1"/>
  <c r="E8" i="1"/>
  <c r="E9" i="1"/>
  <c r="E10" i="1"/>
  <c r="E12" i="1"/>
  <c r="E13" i="1"/>
</calcChain>
</file>

<file path=xl/sharedStrings.xml><?xml version="1.0" encoding="utf-8"?>
<sst xmlns="http://schemas.openxmlformats.org/spreadsheetml/2006/main" count="35" uniqueCount="27">
  <si>
    <t>РАСЧЕТ СТАЖА</t>
  </si>
  <si>
    <t>Дата пр.</t>
  </si>
  <si>
    <t>год</t>
  </si>
  <si>
    <t>месяц</t>
  </si>
  <si>
    <t>день</t>
  </si>
  <si>
    <t>Абдурахманов З.А. СТ/П</t>
  </si>
  <si>
    <t>г/ц</t>
  </si>
  <si>
    <t>Гутковская И.В. (хол/цех)</t>
  </si>
  <si>
    <t>х/ц</t>
  </si>
  <si>
    <t>Кузнецова Н.В. (хол/цех)</t>
  </si>
  <si>
    <t>Лутай Н.Н. (заготовка)</t>
  </si>
  <si>
    <t>заг.</t>
  </si>
  <si>
    <t>Обухов С.В. (гриль)</t>
  </si>
  <si>
    <t>Тисеев И.П. (плита)</t>
  </si>
  <si>
    <t>Ишутина О.В. (СТ/П)</t>
  </si>
  <si>
    <t>Караменова Л.С. (хол/цех)</t>
  </si>
  <si>
    <t>Сулейманова З. (хол/цех)</t>
  </si>
  <si>
    <t>Трусков А.А. (плита)</t>
  </si>
  <si>
    <t>Токторбаев Н.</t>
  </si>
  <si>
    <t>цех</t>
  </si>
  <si>
    <t>Ф.И.О.</t>
  </si>
  <si>
    <t>Надбавка за стаж</t>
  </si>
  <si>
    <t>надбавка за стаж</t>
  </si>
  <si>
    <t>Условия:</t>
  </si>
  <si>
    <t>Если сотрудник принят до 15 числа то премия за стаж насчитывается с текущего месяца</t>
  </si>
  <si>
    <t>Если сотрудник принят после 15 числа то премия за стаж насчитывается в следующем месяце</t>
  </si>
  <si>
    <t>В столбце "Надбавка за стаж" исчислялась та самая надбавка за стаж с учетом отработанных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</si>
</sst>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_р_._-;\-* #,##0_р_._-;_-* &quot;-&quot;??_р_._-;_-@_-"/>
    <numFmt numFmtId="165" formatCode="dd/mm/yy;@"/>
  </numFmts>
  <fonts count="10" x14ac:knownFonts="1">
    <font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1"/>
    <xf numFmtId="0" fontId="3" fillId="0" borderId="2" xfId="1" applyFont="1" applyFill="1" applyBorder="1" applyAlignment="1">
      <alignment horizontal="center" vertical="center"/>
    </xf>
    <xf numFmtId="0" fontId="5" fillId="0" borderId="0" xfId="1" applyFont="1"/>
    <xf numFmtId="0" fontId="2" fillId="0" borderId="0" xfId="1" applyFont="1"/>
    <xf numFmtId="0" fontId="2" fillId="0" borderId="11" xfId="1" applyFont="1" applyFill="1" applyBorder="1" applyAlignment="1">
      <alignment vertical="center"/>
    </xf>
    <xf numFmtId="14" fontId="5" fillId="3" borderId="0" xfId="3" applyNumberFormat="1" applyFont="1" applyFill="1"/>
    <xf numFmtId="0" fontId="3" fillId="0" borderId="4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left"/>
    </xf>
    <xf numFmtId="0" fontId="5" fillId="0" borderId="9" xfId="1" applyFont="1" applyBorder="1" applyAlignment="1">
      <alignment horizontal="left"/>
    </xf>
    <xf numFmtId="43" fontId="6" fillId="4" borderId="12" xfId="3" applyFont="1" applyFill="1" applyBorder="1" applyAlignment="1">
      <alignment horizontal="center"/>
    </xf>
    <xf numFmtId="14" fontId="2" fillId="0" borderId="15" xfId="1" applyNumberFormat="1" applyFont="1" applyFill="1" applyBorder="1" applyAlignment="1">
      <alignment horizontal="center" vertical="center"/>
    </xf>
    <xf numFmtId="14" fontId="2" fillId="0" borderId="17" xfId="1" applyNumberFormat="1" applyFont="1" applyFill="1" applyBorder="1" applyAlignment="1">
      <alignment horizontal="center" vertical="center"/>
    </xf>
    <xf numFmtId="164" fontId="6" fillId="2" borderId="13" xfId="3" applyNumberFormat="1" applyFont="1" applyFill="1" applyBorder="1" applyAlignment="1">
      <alignment horizontal="center"/>
    </xf>
    <xf numFmtId="164" fontId="6" fillId="2" borderId="9" xfId="3" applyNumberFormat="1" applyFont="1" applyFill="1" applyBorder="1" applyAlignment="1">
      <alignment horizontal="center"/>
    </xf>
    <xf numFmtId="43" fontId="6" fillId="4" borderId="10" xfId="3" applyFont="1" applyFill="1" applyBorder="1" applyAlignment="1">
      <alignment horizontal="center"/>
    </xf>
    <xf numFmtId="2" fontId="5" fillId="0" borderId="0" xfId="3" applyNumberFormat="1" applyFont="1"/>
    <xf numFmtId="2" fontId="6" fillId="0" borderId="0" xfId="3" applyNumberFormat="1" applyFont="1" applyAlignment="1">
      <alignment horizontal="center" wrapText="1"/>
    </xf>
    <xf numFmtId="2" fontId="6" fillId="0" borderId="0" xfId="3" applyNumberFormat="1" applyFont="1"/>
    <xf numFmtId="44" fontId="5" fillId="0" borderId="0" xfId="2" applyFont="1"/>
    <xf numFmtId="14" fontId="3" fillId="0" borderId="15" xfId="1" applyNumberFormat="1" applyFont="1" applyFill="1" applyBorder="1" applyAlignment="1">
      <alignment horizontal="center" vertical="center"/>
    </xf>
    <xf numFmtId="14" fontId="6" fillId="0" borderId="15" xfId="1" applyNumberFormat="1" applyFont="1" applyFill="1" applyBorder="1" applyAlignment="1">
      <alignment horizontal="center" vertical="center"/>
    </xf>
    <xf numFmtId="2" fontId="5" fillId="0" borderId="0" xfId="3" applyNumberFormat="1" applyFont="1" applyAlignment="1">
      <alignment horizontal="right"/>
    </xf>
    <xf numFmtId="164" fontId="6" fillId="5" borderId="16" xfId="3" applyNumberFormat="1" applyFont="1" applyFill="1" applyBorder="1" applyAlignment="1">
      <alignment horizontal="center"/>
    </xf>
    <xf numFmtId="164" fontId="6" fillId="5" borderId="11" xfId="3" applyNumberFormat="1" applyFont="1" applyFill="1" applyBorder="1" applyAlignment="1">
      <alignment horizontal="center"/>
    </xf>
    <xf numFmtId="14" fontId="3" fillId="0" borderId="18" xfId="1" applyNumberFormat="1" applyFont="1" applyFill="1" applyBorder="1" applyAlignment="1">
      <alignment horizontal="center" vertical="center"/>
    </xf>
    <xf numFmtId="14" fontId="5" fillId="2" borderId="5" xfId="3" applyNumberFormat="1" applyFont="1" applyFill="1" applyBorder="1" applyAlignment="1">
      <alignment horizontal="center"/>
    </xf>
    <xf numFmtId="164" fontId="5" fillId="4" borderId="8" xfId="3" applyNumberFormat="1" applyFont="1" applyFill="1" applyBorder="1" applyAlignment="1">
      <alignment horizontal="center"/>
    </xf>
    <xf numFmtId="164" fontId="5" fillId="5" borderId="20" xfId="3" applyNumberFormat="1" applyFont="1" applyFill="1" applyBorder="1" applyAlignment="1">
      <alignment horizontal="center"/>
    </xf>
    <xf numFmtId="0" fontId="1" fillId="0" borderId="1" xfId="1" applyBorder="1"/>
    <xf numFmtId="0" fontId="1" fillId="0" borderId="4" xfId="1" applyBorder="1"/>
    <xf numFmtId="0" fontId="1" fillId="0" borderId="2" xfId="1" applyBorder="1"/>
    <xf numFmtId="0" fontId="1" fillId="0" borderId="3" xfId="1" applyBorder="1"/>
    <xf numFmtId="0" fontId="1" fillId="0" borderId="1" xfId="1" applyBorder="1" applyAlignment="1">
      <alignment horizontal="center"/>
    </xf>
    <xf numFmtId="2" fontId="6" fillId="2" borderId="14" xfId="3" applyNumberFormat="1" applyFont="1" applyFill="1" applyBorder="1" applyAlignment="1">
      <alignment horizontal="center"/>
    </xf>
    <xf numFmtId="164" fontId="5" fillId="0" borderId="6" xfId="3" applyNumberFormat="1" applyFont="1" applyBorder="1"/>
    <xf numFmtId="0" fontId="5" fillId="0" borderId="14" xfId="1" applyFont="1" applyFill="1" applyBorder="1" applyAlignment="1">
      <alignment horizontal="center" vertical="center"/>
    </xf>
    <xf numFmtId="0" fontId="1" fillId="0" borderId="7" xfId="1" applyBorder="1"/>
    <xf numFmtId="0" fontId="1" fillId="0" borderId="20" xfId="1" applyBorder="1"/>
    <xf numFmtId="0" fontId="6" fillId="0" borderId="19" xfId="1" applyFont="1" applyFill="1" applyBorder="1" applyAlignment="1">
      <alignment vertical="center"/>
    </xf>
    <xf numFmtId="0" fontId="6" fillId="0" borderId="16" xfId="1" applyFont="1" applyFill="1" applyBorder="1" applyAlignment="1">
      <alignment vertical="center"/>
    </xf>
    <xf numFmtId="0" fontId="2" fillId="0" borderId="16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/>
    </xf>
    <xf numFmtId="0" fontId="2" fillId="0" borderId="3" xfId="1" applyFont="1" applyFill="1" applyBorder="1" applyAlignment="1">
      <alignment horizontal="left"/>
    </xf>
    <xf numFmtId="2" fontId="6" fillId="4" borderId="14" xfId="3" applyNumberFormat="1" applyFont="1" applyFill="1" applyBorder="1" applyAlignment="1">
      <alignment horizontal="center"/>
    </xf>
    <xf numFmtId="2" fontId="6" fillId="5" borderId="14" xfId="3" applyNumberFormat="1" applyFont="1" applyFill="1" applyBorder="1" applyAlignment="1">
      <alignment horizontal="center"/>
    </xf>
    <xf numFmtId="165" fontId="5" fillId="0" borderId="0" xfId="3" applyNumberFormat="1" applyFont="1"/>
    <xf numFmtId="2" fontId="2" fillId="0" borderId="0" xfId="3" applyNumberFormat="1" applyFont="1" applyAlignment="1">
      <alignment horizontal="center"/>
    </xf>
    <xf numFmtId="14" fontId="7" fillId="0" borderId="15" xfId="1" applyNumberFormat="1" applyFont="1" applyFill="1" applyBorder="1" applyAlignment="1">
      <alignment horizontal="center" vertical="center"/>
    </xf>
    <xf numFmtId="2" fontId="8" fillId="2" borderId="14" xfId="3" applyNumberFormat="1" applyFont="1" applyFill="1" applyBorder="1" applyAlignment="1">
      <alignment horizontal="center"/>
    </xf>
    <xf numFmtId="2" fontId="8" fillId="4" borderId="14" xfId="3" applyNumberFormat="1" applyFont="1" applyFill="1" applyBorder="1" applyAlignment="1">
      <alignment horizontal="center"/>
    </xf>
    <xf numFmtId="2" fontId="8" fillId="5" borderId="14" xfId="3" applyNumberFormat="1" applyFont="1" applyFill="1" applyBorder="1" applyAlignment="1">
      <alignment horizontal="center"/>
    </xf>
    <xf numFmtId="0" fontId="9" fillId="0" borderId="4" xfId="1" applyFont="1" applyBorder="1"/>
  </cellXfs>
  <cellStyles count="4">
    <cellStyle name="Денежный 2" xfId="2"/>
    <cellStyle name="Обычный" xfId="0" builtinId="0"/>
    <cellStyle name="Обычный 2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B18" sqref="B18"/>
    </sheetView>
  </sheetViews>
  <sheetFormatPr defaultRowHeight="18.75" x14ac:dyDescent="0.3"/>
  <cols>
    <col min="1" max="1" width="3.69921875" customWidth="1"/>
    <col min="2" max="2" width="19.5" bestFit="1" customWidth="1"/>
    <col min="3" max="3" width="2.796875" bestFit="1" customWidth="1"/>
    <col min="8" max="8" width="11.3984375" bestFit="1" customWidth="1"/>
  </cols>
  <sheetData>
    <row r="1" spans="1:14" ht="19.5" thickBot="1" x14ac:dyDescent="0.35">
      <c r="A1" s="1"/>
      <c r="B1" s="4" t="s">
        <v>0</v>
      </c>
      <c r="C1" s="1"/>
      <c r="D1" s="3"/>
      <c r="E1" s="6">
        <v>41333</v>
      </c>
      <c r="F1" s="1"/>
      <c r="G1" s="1"/>
      <c r="H1" s="1"/>
      <c r="I1" s="17"/>
      <c r="J1" s="17"/>
      <c r="K1" s="49" t="s">
        <v>22</v>
      </c>
      <c r="L1" s="49"/>
      <c r="M1" s="17"/>
      <c r="N1" s="17"/>
    </row>
    <row r="2" spans="1:14" ht="19.5" thickBot="1" x14ac:dyDescent="0.35">
      <c r="A2" s="38"/>
      <c r="B2" s="39" t="s">
        <v>20</v>
      </c>
      <c r="C2" s="30" t="s">
        <v>19</v>
      </c>
      <c r="D2" s="36" t="s">
        <v>1</v>
      </c>
      <c r="E2" s="27" t="s">
        <v>2</v>
      </c>
      <c r="F2" s="28" t="s">
        <v>3</v>
      </c>
      <c r="G2" s="29" t="s">
        <v>4</v>
      </c>
      <c r="H2" s="34" t="s">
        <v>21</v>
      </c>
      <c r="I2" s="17"/>
      <c r="J2" s="18"/>
      <c r="K2" s="23">
        <v>0</v>
      </c>
      <c r="L2" s="20">
        <v>0</v>
      </c>
      <c r="M2" s="17"/>
      <c r="N2" s="17"/>
    </row>
    <row r="3" spans="1:14" x14ac:dyDescent="0.3">
      <c r="A3" s="37">
        <v>1</v>
      </c>
      <c r="B3" s="40" t="s">
        <v>5</v>
      </c>
      <c r="C3" s="7" t="s">
        <v>6</v>
      </c>
      <c r="D3" s="26">
        <v>39661</v>
      </c>
      <c r="E3" s="35" t="str">
        <f>DATEDIF(D3,текмесраб,"Y")&amp;""</f>
        <v>4</v>
      </c>
      <c r="F3" s="46" t="str">
        <f t="shared" ref="F3:F13" si="0">DATEDIF(D3,текмесраб,"YM")&amp;""</f>
        <v>6</v>
      </c>
      <c r="G3" s="47" t="str">
        <f t="shared" ref="G3:G13" si="1">DATEDIF(D3,текмесраб,"MD")&amp;""</f>
        <v>27</v>
      </c>
      <c r="H3" s="31">
        <f>VLOOKUP(DATEDIF(EOMONTH(D3-15,0)+1,текмесраб,"Y"),$K$2:$L$7,2)</f>
        <v>4000</v>
      </c>
      <c r="I3" s="48"/>
      <c r="J3" s="19"/>
      <c r="K3" s="17">
        <v>1</v>
      </c>
      <c r="L3" s="20">
        <v>1000</v>
      </c>
      <c r="M3" s="17"/>
      <c r="N3" s="17"/>
    </row>
    <row r="4" spans="1:14" x14ac:dyDescent="0.3">
      <c r="A4" s="8">
        <v>2</v>
      </c>
      <c r="B4" s="41" t="s">
        <v>7</v>
      </c>
      <c r="C4" s="2" t="s">
        <v>8</v>
      </c>
      <c r="D4" s="50">
        <v>40967</v>
      </c>
      <c r="E4" s="51" t="str">
        <f t="shared" ref="E4:E13" si="2">DATEDIF(D4,текмесраб,"Y")&amp;""</f>
        <v>1</v>
      </c>
      <c r="F4" s="52" t="str">
        <f t="shared" si="0"/>
        <v>0</v>
      </c>
      <c r="G4" s="53" t="str">
        <f t="shared" si="1"/>
        <v>0</v>
      </c>
      <c r="H4" s="54">
        <f>VLOOKUP(DATEDIF(EOMONTH(D4-15,0)+1,текмесраб,"Y"),$K$2:$L$7,2)</f>
        <v>0</v>
      </c>
      <c r="I4" s="17"/>
      <c r="J4" s="19"/>
      <c r="K4" s="17">
        <v>2</v>
      </c>
      <c r="L4" s="20">
        <v>2000</v>
      </c>
      <c r="M4" s="17"/>
      <c r="N4" s="17"/>
    </row>
    <row r="5" spans="1:14" x14ac:dyDescent="0.3">
      <c r="A5" s="8">
        <v>3</v>
      </c>
      <c r="B5" s="41" t="s">
        <v>9</v>
      </c>
      <c r="C5" s="2" t="s">
        <v>8</v>
      </c>
      <c r="D5" s="21">
        <v>38808</v>
      </c>
      <c r="E5" s="35" t="str">
        <f t="shared" si="2"/>
        <v>6</v>
      </c>
      <c r="F5" s="46" t="str">
        <f t="shared" si="0"/>
        <v>10</v>
      </c>
      <c r="G5" s="47" t="str">
        <f t="shared" si="1"/>
        <v>27</v>
      </c>
      <c r="H5" s="31">
        <f>VLOOKUP(DATEDIF(EOMONTH(D5-15,0)+1,текмесраб,"Y"),$K$2:$L$7,2)</f>
        <v>5000</v>
      </c>
      <c r="I5" s="48"/>
      <c r="J5" s="19"/>
      <c r="K5" s="17">
        <v>3</v>
      </c>
      <c r="L5" s="20">
        <v>3000</v>
      </c>
    </row>
    <row r="6" spans="1:14" x14ac:dyDescent="0.3">
      <c r="A6" s="8">
        <v>4</v>
      </c>
      <c r="B6" s="41" t="s">
        <v>10</v>
      </c>
      <c r="C6" s="2" t="s">
        <v>11</v>
      </c>
      <c r="D6" s="21">
        <v>38816</v>
      </c>
      <c r="E6" s="35" t="str">
        <f t="shared" si="2"/>
        <v>6</v>
      </c>
      <c r="F6" s="46" t="str">
        <f t="shared" si="0"/>
        <v>10</v>
      </c>
      <c r="G6" s="47" t="str">
        <f t="shared" si="1"/>
        <v>19</v>
      </c>
      <c r="H6" s="31">
        <f t="shared" ref="H3:H13" si="3">VLOOKUP(DATEDIF(EOMONTH(D6-15,0)+1,текмесраб,"Y"),$K$2:$L$7,2)</f>
        <v>5000</v>
      </c>
      <c r="I6" s="48"/>
      <c r="J6" s="19"/>
      <c r="K6" s="17">
        <v>4</v>
      </c>
      <c r="L6" s="20">
        <v>4000</v>
      </c>
    </row>
    <row r="7" spans="1:14" x14ac:dyDescent="0.3">
      <c r="A7" s="8">
        <v>5</v>
      </c>
      <c r="B7" s="41" t="s">
        <v>12</v>
      </c>
      <c r="C7" s="2" t="s">
        <v>6</v>
      </c>
      <c r="D7" s="21">
        <v>39349</v>
      </c>
      <c r="E7" s="35" t="str">
        <f t="shared" si="2"/>
        <v>5</v>
      </c>
      <c r="F7" s="46" t="str">
        <f t="shared" si="0"/>
        <v>5</v>
      </c>
      <c r="G7" s="47" t="str">
        <f t="shared" si="1"/>
        <v>4</v>
      </c>
      <c r="H7" s="31">
        <f t="shared" si="3"/>
        <v>5000</v>
      </c>
      <c r="I7" s="48"/>
      <c r="J7" s="19"/>
      <c r="K7" s="23">
        <v>5</v>
      </c>
      <c r="L7" s="20">
        <v>5000</v>
      </c>
    </row>
    <row r="8" spans="1:14" x14ac:dyDescent="0.3">
      <c r="A8" s="8">
        <v>6</v>
      </c>
      <c r="B8" s="41" t="s">
        <v>13</v>
      </c>
      <c r="C8" s="2" t="s">
        <v>6</v>
      </c>
      <c r="D8" s="21">
        <v>40425</v>
      </c>
      <c r="E8" s="35" t="str">
        <f t="shared" si="2"/>
        <v>2</v>
      </c>
      <c r="F8" s="46" t="str">
        <f t="shared" si="0"/>
        <v>5</v>
      </c>
      <c r="G8" s="47" t="str">
        <f t="shared" si="1"/>
        <v>24</v>
      </c>
      <c r="H8" s="31">
        <f t="shared" si="3"/>
        <v>2000</v>
      </c>
      <c r="I8" s="48"/>
      <c r="J8" s="19"/>
      <c r="K8" s="17"/>
      <c r="L8" s="17"/>
    </row>
    <row r="9" spans="1:14" x14ac:dyDescent="0.3">
      <c r="A9" s="9">
        <v>7</v>
      </c>
      <c r="B9" s="41" t="s">
        <v>14</v>
      </c>
      <c r="C9" s="43" t="s">
        <v>6</v>
      </c>
      <c r="D9" s="22">
        <v>39223</v>
      </c>
      <c r="E9" s="35" t="str">
        <f t="shared" si="2"/>
        <v>5</v>
      </c>
      <c r="F9" s="46" t="str">
        <f t="shared" si="0"/>
        <v>9</v>
      </c>
      <c r="G9" s="47" t="str">
        <f t="shared" si="1"/>
        <v>7</v>
      </c>
      <c r="H9" s="31">
        <f t="shared" si="3"/>
        <v>5000</v>
      </c>
      <c r="I9" s="48"/>
      <c r="J9" s="17"/>
      <c r="K9" s="17"/>
      <c r="L9" s="17"/>
    </row>
    <row r="10" spans="1:14" x14ac:dyDescent="0.3">
      <c r="A10" s="9">
        <v>8</v>
      </c>
      <c r="B10" s="41" t="s">
        <v>15</v>
      </c>
      <c r="C10" s="43" t="s">
        <v>8</v>
      </c>
      <c r="D10" s="22">
        <v>39253</v>
      </c>
      <c r="E10" s="35" t="str">
        <f t="shared" si="2"/>
        <v>5</v>
      </c>
      <c r="F10" s="46" t="str">
        <f t="shared" si="0"/>
        <v>8</v>
      </c>
      <c r="G10" s="47" t="str">
        <f t="shared" si="1"/>
        <v>8</v>
      </c>
      <c r="H10" s="31">
        <f t="shared" si="3"/>
        <v>5000</v>
      </c>
      <c r="I10" s="48"/>
      <c r="J10" s="17"/>
      <c r="K10" s="17"/>
      <c r="L10" s="17"/>
    </row>
    <row r="11" spans="1:14" x14ac:dyDescent="0.3">
      <c r="A11" s="9">
        <v>9</v>
      </c>
      <c r="B11" s="41" t="s">
        <v>16</v>
      </c>
      <c r="C11" s="43" t="s">
        <v>8</v>
      </c>
      <c r="D11" s="22">
        <v>41073</v>
      </c>
      <c r="E11" s="35" t="str">
        <f t="shared" si="2"/>
        <v>0</v>
      </c>
      <c r="F11" s="46" t="str">
        <f t="shared" si="0"/>
        <v>8</v>
      </c>
      <c r="G11" s="47" t="str">
        <f t="shared" si="1"/>
        <v>15</v>
      </c>
      <c r="H11" s="31">
        <f>VLOOKUP(DATEDIF(EOMONTH(D11-15,0)+1,текмесраб,"Y"),$K$2:$L$7,2)</f>
        <v>0</v>
      </c>
      <c r="I11" s="48"/>
      <c r="J11" s="17"/>
      <c r="K11" s="17"/>
      <c r="L11" s="17"/>
      <c r="M11" s="17"/>
      <c r="N11" s="17"/>
    </row>
    <row r="12" spans="1:14" x14ac:dyDescent="0.3">
      <c r="A12" s="9">
        <v>10</v>
      </c>
      <c r="B12" s="41" t="s">
        <v>17</v>
      </c>
      <c r="C12" s="43" t="s">
        <v>6</v>
      </c>
      <c r="D12" s="22">
        <v>38732</v>
      </c>
      <c r="E12" s="35" t="str">
        <f t="shared" si="2"/>
        <v>7</v>
      </c>
      <c r="F12" s="46" t="str">
        <f t="shared" si="0"/>
        <v>1</v>
      </c>
      <c r="G12" s="47" t="str">
        <f t="shared" si="1"/>
        <v>13</v>
      </c>
      <c r="H12" s="31">
        <f t="shared" si="3"/>
        <v>5000</v>
      </c>
      <c r="I12" s="48"/>
      <c r="J12" s="17"/>
      <c r="K12" s="17"/>
      <c r="L12" s="17"/>
      <c r="M12" s="17"/>
      <c r="N12" s="17"/>
    </row>
    <row r="13" spans="1:14" x14ac:dyDescent="0.3">
      <c r="A13" s="9">
        <v>11</v>
      </c>
      <c r="B13" s="41" t="s">
        <v>18</v>
      </c>
      <c r="C13" s="43" t="s">
        <v>6</v>
      </c>
      <c r="D13" s="22">
        <v>38733</v>
      </c>
      <c r="E13" s="35" t="str">
        <f t="shared" si="2"/>
        <v>7</v>
      </c>
      <c r="F13" s="46" t="str">
        <f t="shared" si="0"/>
        <v>1</v>
      </c>
      <c r="G13" s="47" t="str">
        <f t="shared" si="1"/>
        <v>12</v>
      </c>
      <c r="H13" s="31">
        <f t="shared" si="3"/>
        <v>5000</v>
      </c>
      <c r="I13" s="48"/>
      <c r="J13" s="17"/>
      <c r="K13" s="17"/>
      <c r="L13" s="17"/>
      <c r="M13" s="17"/>
      <c r="N13" s="17"/>
    </row>
    <row r="14" spans="1:14" x14ac:dyDescent="0.3">
      <c r="A14" s="9">
        <v>12</v>
      </c>
      <c r="B14" s="42"/>
      <c r="C14" s="44"/>
      <c r="D14" s="12"/>
      <c r="E14" s="14"/>
      <c r="F14" s="11"/>
      <c r="G14" s="24"/>
      <c r="H14" s="32"/>
      <c r="I14" s="1"/>
      <c r="J14" s="1"/>
      <c r="K14" s="1"/>
      <c r="L14" s="1"/>
      <c r="M14" s="1"/>
      <c r="N14" s="1"/>
    </row>
    <row r="15" spans="1:14" ht="19.5" thickBot="1" x14ac:dyDescent="0.35">
      <c r="A15" s="10">
        <v>13</v>
      </c>
      <c r="B15" s="5"/>
      <c r="C15" s="45"/>
      <c r="D15" s="13"/>
      <c r="E15" s="15"/>
      <c r="F15" s="16"/>
      <c r="G15" s="25"/>
      <c r="H15" s="33"/>
      <c r="I15" s="1"/>
      <c r="J15" s="1"/>
      <c r="K15" s="1"/>
      <c r="L15" s="1"/>
      <c r="M15" s="1"/>
      <c r="N15" s="1"/>
    </row>
    <row r="26" spans="1:2" x14ac:dyDescent="0.3">
      <c r="B26" t="s">
        <v>23</v>
      </c>
    </row>
    <row r="27" spans="1:2" x14ac:dyDescent="0.3">
      <c r="A27">
        <v>1</v>
      </c>
      <c r="B27" t="s">
        <v>24</v>
      </c>
    </row>
    <row r="28" spans="1:2" x14ac:dyDescent="0.3">
      <c r="A28">
        <v>2</v>
      </c>
      <c r="B28" t="s">
        <v>25</v>
      </c>
    </row>
    <row r="29" spans="1:2" x14ac:dyDescent="0.3">
      <c r="A29">
        <v>3</v>
      </c>
      <c r="B29" t="s">
        <v>26</v>
      </c>
    </row>
  </sheetData>
  <mergeCells count="1">
    <mergeCell ref="K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текмесраб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cp:lastModifiedBy>Инна</cp:lastModifiedBy>
  <dcterms:created xsi:type="dcterms:W3CDTF">2013-02-18T13:36:33Z</dcterms:created>
  <dcterms:modified xsi:type="dcterms:W3CDTF">2013-02-20T08:54:15Z</dcterms:modified>
</cp:coreProperties>
</file>