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autoCompressPictures="0"/>
  <bookViews>
    <workbookView xWindow="0" yWindow="0" windowWidth="27320" windowHeight="13140"/>
  </bookViews>
  <sheets>
    <sheet name="Февраль 2013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09" i="1" l="1"/>
  <c r="AI110" i="1"/>
  <c r="AI111" i="1"/>
  <c r="AI108" i="1"/>
  <c r="AI99" i="1"/>
  <c r="AI100" i="1"/>
  <c r="AI101" i="1"/>
  <c r="AI98" i="1"/>
  <c r="F121" i="1"/>
  <c r="F120" i="1"/>
  <c r="F119" i="1"/>
  <c r="F118" i="1"/>
  <c r="AG112" i="1"/>
  <c r="AF112" i="1"/>
  <c r="AE112" i="1"/>
  <c r="X108" i="1"/>
  <c r="X109" i="1"/>
  <c r="X110" i="1"/>
  <c r="X111" i="1"/>
  <c r="X112" i="1"/>
  <c r="H108" i="1"/>
  <c r="H109" i="1"/>
  <c r="H110" i="1"/>
  <c r="H111" i="1"/>
  <c r="H112" i="1"/>
  <c r="AD111" i="1"/>
  <c r="AC111" i="1"/>
  <c r="AB111" i="1"/>
  <c r="AA111" i="1"/>
  <c r="Z111" i="1"/>
  <c r="Y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G111" i="1"/>
  <c r="F111" i="1"/>
  <c r="E111" i="1"/>
  <c r="D111" i="1"/>
  <c r="C111" i="1"/>
  <c r="B111" i="1"/>
  <c r="AD110" i="1"/>
  <c r="AC110" i="1"/>
  <c r="AB110" i="1"/>
  <c r="AA110" i="1"/>
  <c r="Z110" i="1"/>
  <c r="Y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G110" i="1"/>
  <c r="F110" i="1"/>
  <c r="E110" i="1"/>
  <c r="D110" i="1"/>
  <c r="C110" i="1"/>
  <c r="AH110" i="1"/>
  <c r="B110" i="1"/>
  <c r="AJ110" i="1"/>
  <c r="AD109" i="1"/>
  <c r="AC109" i="1"/>
  <c r="AB109" i="1"/>
  <c r="AA109" i="1"/>
  <c r="Z109" i="1"/>
  <c r="Y109" i="1"/>
  <c r="W109" i="1"/>
  <c r="V109" i="1"/>
  <c r="U109" i="1"/>
  <c r="T109" i="1"/>
  <c r="T108" i="1"/>
  <c r="T112" i="1"/>
  <c r="S109" i="1"/>
  <c r="R109" i="1"/>
  <c r="Q109" i="1"/>
  <c r="P109" i="1"/>
  <c r="O109" i="1"/>
  <c r="N109" i="1"/>
  <c r="M109" i="1"/>
  <c r="L109" i="1"/>
  <c r="K109" i="1"/>
  <c r="J109" i="1"/>
  <c r="I109" i="1"/>
  <c r="G109" i="1"/>
  <c r="F109" i="1"/>
  <c r="E109" i="1"/>
  <c r="D109" i="1"/>
  <c r="D108" i="1"/>
  <c r="D112" i="1"/>
  <c r="C109" i="1"/>
  <c r="B109" i="1"/>
  <c r="AD108" i="1"/>
  <c r="AD112" i="1"/>
  <c r="AC108" i="1"/>
  <c r="AC112" i="1"/>
  <c r="AB108" i="1"/>
  <c r="AB112" i="1"/>
  <c r="AA108" i="1"/>
  <c r="AA112" i="1"/>
  <c r="Z108" i="1"/>
  <c r="Z112" i="1"/>
  <c r="Y108" i="1"/>
  <c r="Y112" i="1"/>
  <c r="W108" i="1"/>
  <c r="W112" i="1"/>
  <c r="V108" i="1"/>
  <c r="V112" i="1"/>
  <c r="U108" i="1"/>
  <c r="U112" i="1"/>
  <c r="S108" i="1"/>
  <c r="S112" i="1"/>
  <c r="R108" i="1"/>
  <c r="R112" i="1"/>
  <c r="Q108" i="1"/>
  <c r="Q112" i="1"/>
  <c r="P108" i="1"/>
  <c r="P112" i="1"/>
  <c r="O108" i="1"/>
  <c r="O112" i="1"/>
  <c r="N108" i="1"/>
  <c r="N112" i="1"/>
  <c r="M108" i="1"/>
  <c r="M112" i="1"/>
  <c r="L108" i="1"/>
  <c r="L112" i="1"/>
  <c r="K108" i="1"/>
  <c r="K112" i="1"/>
  <c r="J108" i="1"/>
  <c r="J112" i="1"/>
  <c r="I108" i="1"/>
  <c r="I112" i="1"/>
  <c r="G108" i="1"/>
  <c r="G112" i="1"/>
  <c r="F108" i="1"/>
  <c r="F112" i="1"/>
  <c r="E108" i="1"/>
  <c r="E112" i="1"/>
  <c r="C108" i="1"/>
  <c r="C112" i="1"/>
  <c r="B108" i="1"/>
  <c r="B112" i="1"/>
  <c r="AG102" i="1"/>
  <c r="AF102" i="1"/>
  <c r="AE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AH101" i="1"/>
  <c r="B101" i="1"/>
  <c r="AJ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AH100" i="1"/>
  <c r="B100" i="1"/>
  <c r="AJ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AH99" i="1"/>
  <c r="B99" i="1"/>
  <c r="AJ99" i="1"/>
  <c r="AD98" i="1"/>
  <c r="AD102" i="1"/>
  <c r="AC98" i="1"/>
  <c r="AC102" i="1"/>
  <c r="AB98" i="1"/>
  <c r="AA98" i="1"/>
  <c r="AA102" i="1"/>
  <c r="Z98" i="1"/>
  <c r="Z102" i="1"/>
  <c r="Y98" i="1"/>
  <c r="Y102" i="1"/>
  <c r="X98" i="1"/>
  <c r="W98" i="1"/>
  <c r="W102" i="1"/>
  <c r="V98" i="1"/>
  <c r="V102" i="1"/>
  <c r="U98" i="1"/>
  <c r="U102" i="1"/>
  <c r="T98" i="1"/>
  <c r="S98" i="1"/>
  <c r="S102" i="1"/>
  <c r="R98" i="1"/>
  <c r="R102" i="1"/>
  <c r="Q98" i="1"/>
  <c r="Q102" i="1"/>
  <c r="P98" i="1"/>
  <c r="O98" i="1"/>
  <c r="O102" i="1"/>
  <c r="N98" i="1"/>
  <c r="N102" i="1"/>
  <c r="M98" i="1"/>
  <c r="M102" i="1"/>
  <c r="L98" i="1"/>
  <c r="K98" i="1"/>
  <c r="K102" i="1"/>
  <c r="J98" i="1"/>
  <c r="J102" i="1"/>
  <c r="I98" i="1"/>
  <c r="I102" i="1"/>
  <c r="H98" i="1"/>
  <c r="G98" i="1"/>
  <c r="G102" i="1"/>
  <c r="F98" i="1"/>
  <c r="F102" i="1"/>
  <c r="E98" i="1"/>
  <c r="E102" i="1"/>
  <c r="D98" i="1"/>
  <c r="C98" i="1"/>
  <c r="C102" i="1"/>
  <c r="B98" i="1"/>
  <c r="B102" i="1"/>
  <c r="AG92" i="1"/>
  <c r="AF92" i="1"/>
  <c r="AE92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H91" i="1"/>
  <c r="AI91" i="1"/>
  <c r="AH90" i="1"/>
  <c r="AI90" i="1"/>
  <c r="AH89" i="1"/>
  <c r="AI89" i="1"/>
  <c r="AH88" i="1"/>
  <c r="AI88" i="1"/>
  <c r="AH87" i="1"/>
  <c r="AI87" i="1"/>
  <c r="AH86" i="1"/>
  <c r="AI86" i="1"/>
  <c r="AH85" i="1"/>
  <c r="AI85" i="1"/>
  <c r="AH84" i="1"/>
  <c r="AI84" i="1"/>
  <c r="AH83" i="1"/>
  <c r="AI83" i="1"/>
  <c r="AH82" i="1"/>
  <c r="AI82" i="1"/>
  <c r="AH81" i="1"/>
  <c r="AI81" i="1"/>
  <c r="AH80" i="1"/>
  <c r="AI80" i="1"/>
  <c r="AH79" i="1"/>
  <c r="AI79" i="1"/>
  <c r="AH78" i="1"/>
  <c r="AI78" i="1"/>
  <c r="AH77" i="1"/>
  <c r="AI77" i="1"/>
  <c r="AH76" i="1"/>
  <c r="AI76" i="1"/>
  <c r="AH75" i="1"/>
  <c r="AI75" i="1"/>
  <c r="AH74" i="1"/>
  <c r="AI74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H68" i="1"/>
  <c r="AI68" i="1"/>
  <c r="AJ68" i="1"/>
  <c r="AH67" i="1"/>
  <c r="AI67" i="1"/>
  <c r="AJ67" i="1"/>
  <c r="AH66" i="1"/>
  <c r="AI66" i="1"/>
  <c r="AJ66" i="1"/>
  <c r="AH65" i="1"/>
  <c r="AI65" i="1"/>
  <c r="AJ65" i="1"/>
  <c r="AH64" i="1"/>
  <c r="AI64" i="1"/>
  <c r="AJ64" i="1"/>
  <c r="AH63" i="1"/>
  <c r="AI63" i="1"/>
  <c r="AJ63" i="1"/>
  <c r="AH62" i="1"/>
  <c r="AI62" i="1"/>
  <c r="AJ62" i="1"/>
  <c r="AH61" i="1"/>
  <c r="AI61" i="1"/>
  <c r="AJ61" i="1"/>
  <c r="AH60" i="1"/>
  <c r="AI60" i="1"/>
  <c r="AJ60" i="1"/>
  <c r="AH59" i="1"/>
  <c r="AI59" i="1"/>
  <c r="AJ59" i="1"/>
  <c r="AH58" i="1"/>
  <c r="AI58" i="1"/>
  <c r="AJ58" i="1"/>
  <c r="AH57" i="1"/>
  <c r="AI57" i="1"/>
  <c r="AJ57" i="1"/>
  <c r="AH56" i="1"/>
  <c r="AI56" i="1"/>
  <c r="AJ56" i="1"/>
  <c r="AH55" i="1"/>
  <c r="AI55" i="1"/>
  <c r="AJ55" i="1"/>
  <c r="AH54" i="1"/>
  <c r="AI54" i="1"/>
  <c r="AJ54" i="1"/>
  <c r="AH53" i="1"/>
  <c r="AI53" i="1"/>
  <c r="AJ53" i="1"/>
  <c r="AH52" i="1"/>
  <c r="AI52" i="1"/>
  <c r="AJ52" i="1"/>
  <c r="AH51" i="1"/>
  <c r="AI51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H45" i="1"/>
  <c r="AI45" i="1"/>
  <c r="AJ45" i="1"/>
  <c r="AH44" i="1"/>
  <c r="AI44" i="1"/>
  <c r="AJ44" i="1"/>
  <c r="AH43" i="1"/>
  <c r="AI43" i="1"/>
  <c r="AJ43" i="1"/>
  <c r="AH42" i="1"/>
  <c r="AI42" i="1"/>
  <c r="AJ42" i="1"/>
  <c r="AH41" i="1"/>
  <c r="AI41" i="1"/>
  <c r="AJ41" i="1"/>
  <c r="AH40" i="1"/>
  <c r="AI40" i="1"/>
  <c r="AJ40" i="1"/>
  <c r="AH39" i="1"/>
  <c r="AI39" i="1"/>
  <c r="AJ39" i="1"/>
  <c r="AH38" i="1"/>
  <c r="AI38" i="1"/>
  <c r="AJ38" i="1"/>
  <c r="AH37" i="1"/>
  <c r="AI37" i="1"/>
  <c r="AJ37" i="1"/>
  <c r="AH36" i="1"/>
  <c r="AI36" i="1"/>
  <c r="AJ36" i="1"/>
  <c r="AH35" i="1"/>
  <c r="AI35" i="1"/>
  <c r="AJ35" i="1"/>
  <c r="AH34" i="1"/>
  <c r="AI34" i="1"/>
  <c r="AJ34" i="1"/>
  <c r="AH33" i="1"/>
  <c r="AI33" i="1"/>
  <c r="AJ33" i="1"/>
  <c r="AH32" i="1"/>
  <c r="AI32" i="1"/>
  <c r="AJ32" i="1"/>
  <c r="AH31" i="1"/>
  <c r="AI31" i="1"/>
  <c r="AJ31" i="1"/>
  <c r="AH30" i="1"/>
  <c r="AI30" i="1"/>
  <c r="AJ30" i="1"/>
  <c r="AH29" i="1"/>
  <c r="AI29" i="1"/>
  <c r="AJ29" i="1"/>
  <c r="AH28" i="1"/>
  <c r="AI28" i="1"/>
  <c r="AJ28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H22" i="1"/>
  <c r="AI22" i="1"/>
  <c r="AJ22" i="1"/>
  <c r="AH21" i="1"/>
  <c r="AI21" i="1"/>
  <c r="AJ21" i="1"/>
  <c r="AH20" i="1"/>
  <c r="AI20" i="1"/>
  <c r="AJ20" i="1"/>
  <c r="AH19" i="1"/>
  <c r="AI19" i="1"/>
  <c r="AH18" i="1"/>
  <c r="AI18" i="1"/>
  <c r="AJ18" i="1"/>
  <c r="AH17" i="1"/>
  <c r="AI17" i="1"/>
  <c r="AJ17" i="1"/>
  <c r="AH16" i="1"/>
  <c r="AI16" i="1"/>
  <c r="AJ16" i="1"/>
  <c r="AH15" i="1"/>
  <c r="AI15" i="1"/>
  <c r="AH14" i="1"/>
  <c r="AI14" i="1"/>
  <c r="AJ14" i="1"/>
  <c r="AH13" i="1"/>
  <c r="AI13" i="1"/>
  <c r="AJ13" i="1"/>
  <c r="AH12" i="1"/>
  <c r="AI12" i="1"/>
  <c r="AJ12" i="1"/>
  <c r="AH11" i="1"/>
  <c r="AI11" i="1"/>
  <c r="AJ11" i="1"/>
  <c r="AH10" i="1"/>
  <c r="AI10" i="1"/>
  <c r="AJ10" i="1"/>
  <c r="AH9" i="1"/>
  <c r="AI9" i="1"/>
  <c r="AJ9" i="1"/>
  <c r="AH8" i="1"/>
  <c r="AI8" i="1"/>
  <c r="AJ8" i="1"/>
  <c r="AH7" i="1"/>
  <c r="AI7" i="1"/>
  <c r="AJ7" i="1"/>
  <c r="AH6" i="1"/>
  <c r="AI6" i="1"/>
  <c r="AJ6" i="1"/>
  <c r="AH5" i="1"/>
  <c r="AI5" i="1"/>
  <c r="AJ15" i="1"/>
  <c r="G120" i="1"/>
  <c r="H120" i="1"/>
  <c r="G118" i="1"/>
  <c r="H118" i="1"/>
  <c r="AH23" i="1"/>
  <c r="AH46" i="1"/>
  <c r="AH98" i="1"/>
  <c r="AJ5" i="1"/>
  <c r="AI23" i="1"/>
  <c r="AJ23" i="1"/>
  <c r="D102" i="1"/>
  <c r="H102" i="1"/>
  <c r="L102" i="1"/>
  <c r="P102" i="1"/>
  <c r="T102" i="1"/>
  <c r="X102" i="1"/>
  <c r="AB102" i="1"/>
  <c r="AH69" i="1"/>
  <c r="AH92" i="1"/>
  <c r="AH109" i="1"/>
  <c r="AJ109" i="1"/>
  <c r="AH111" i="1"/>
  <c r="AJ111" i="1"/>
  <c r="G119" i="1"/>
  <c r="H119" i="1"/>
  <c r="G121" i="1"/>
  <c r="H121" i="1"/>
  <c r="AJ19" i="1"/>
  <c r="AI46" i="1"/>
  <c r="AJ46" i="1"/>
  <c r="AI69" i="1"/>
  <c r="AJ69" i="1"/>
  <c r="AJ51" i="1"/>
  <c r="AI92" i="1"/>
  <c r="AH108" i="1"/>
  <c r="AH102" i="1"/>
  <c r="AH112" i="1"/>
  <c r="AI112" i="1"/>
  <c r="AJ112" i="1"/>
  <c r="AJ108" i="1"/>
  <c r="AJ98" i="1"/>
  <c r="AI102" i="1"/>
  <c r="AJ102" i="1"/>
</calcChain>
</file>

<file path=xl/sharedStrings.xml><?xml version="1.0" encoding="utf-8"?>
<sst xmlns="http://schemas.openxmlformats.org/spreadsheetml/2006/main" count="44" uniqueCount="17">
  <si>
    <t>ФСПО</t>
  </si>
  <si>
    <t>План</t>
  </si>
  <si>
    <t>Продано всего</t>
  </si>
  <si>
    <t>прогноз</t>
  </si>
  <si>
    <t>прогноз в %</t>
  </si>
  <si>
    <t>ИТОГО</t>
  </si>
  <si>
    <t>ГП</t>
  </si>
  <si>
    <t>план</t>
  </si>
  <si>
    <t>Всего</t>
  </si>
  <si>
    <t>прогноз %</t>
  </si>
  <si>
    <t>Запад</t>
  </si>
  <si>
    <t>Восток</t>
  </si>
  <si>
    <t>Центр</t>
  </si>
  <si>
    <t>Север</t>
  </si>
  <si>
    <t>Итог</t>
  </si>
  <si>
    <t>Промежуточные итоги акции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</si>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</sst>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6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"/>
      <name val="Arial Cyr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family val="2"/>
      <charset val="204"/>
    </font>
    <font>
      <b/>
      <sz val="16"/>
      <name val="Times New Roman"/>
      <family val="1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u/>
      <sz val="10"/>
      <color theme="10"/>
      <name val="Arial"/>
      <family val="2"/>
      <charset val="204"/>
    </font>
    <font>
      <u/>
      <sz val="10"/>
      <color theme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indexed="8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auto="1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</cellStyleXfs>
  <cellXfs count="172">
    <xf numFmtId="0" fontId="0" fillId="0" borderId="0" xfId="0"/>
    <xf numFmtId="0" fontId="1" fillId="0" borderId="0" xfId="1" applyFill="1"/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" fontId="1" fillId="2" borderId="4" xfId="1" applyNumberFormat="1" applyFill="1" applyBorder="1" applyAlignment="1">
      <alignment horizontal="center" vertical="center" wrapText="1"/>
    </xf>
    <xf numFmtId="1" fontId="1" fillId="3" borderId="5" xfId="1" applyNumberFormat="1" applyFont="1" applyFill="1" applyBorder="1" applyAlignment="1">
      <alignment horizontal="center" vertical="center" wrapText="1"/>
    </xf>
    <xf numFmtId="1" fontId="1" fillId="2" borderId="5" xfId="1" applyNumberFormat="1" applyFont="1" applyFill="1" applyBorder="1" applyAlignment="1">
      <alignment horizontal="center" vertical="center" wrapText="1"/>
    </xf>
    <xf numFmtId="1" fontId="1" fillId="2" borderId="6" xfId="1" applyNumberFormat="1" applyFont="1" applyFill="1" applyBorder="1" applyAlignment="1">
      <alignment horizontal="center" vertical="center" wrapText="1"/>
    </xf>
    <xf numFmtId="16" fontId="3" fillId="0" borderId="7" xfId="1" applyNumberFormat="1" applyFont="1" applyFill="1" applyBorder="1" applyAlignment="1">
      <alignment horizontal="center" vertical="center" wrapText="1"/>
    </xf>
    <xf numFmtId="16" fontId="3" fillId="0" borderId="8" xfId="1" applyNumberFormat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/>
    </xf>
    <xf numFmtId="1" fontId="3" fillId="0" borderId="10" xfId="1" applyNumberFormat="1" applyFont="1" applyFill="1" applyBorder="1" applyAlignment="1">
      <alignment horizontal="center"/>
    </xf>
    <xf numFmtId="0" fontId="1" fillId="2" borderId="9" xfId="2" applyFill="1" applyBorder="1" applyAlignment="1">
      <alignment horizontal="center"/>
    </xf>
    <xf numFmtId="0" fontId="1" fillId="3" borderId="11" xfId="2" applyFill="1" applyBorder="1" applyAlignment="1">
      <alignment horizontal="center"/>
    </xf>
    <xf numFmtId="0" fontId="1" fillId="2" borderId="11" xfId="1" applyFill="1" applyBorder="1" applyAlignment="1">
      <alignment horizontal="center"/>
    </xf>
    <xf numFmtId="0" fontId="1" fillId="2" borderId="11" xfId="1" applyFont="1" applyFill="1" applyBorder="1" applyAlignment="1">
      <alignment horizontal="center"/>
    </xf>
    <xf numFmtId="0" fontId="1" fillId="3" borderId="11" xfId="1" applyFill="1" applyBorder="1" applyAlignment="1">
      <alignment horizontal="center"/>
    </xf>
    <xf numFmtId="0" fontId="1" fillId="2" borderId="12" xfId="1" applyFill="1" applyBorder="1" applyAlignment="1">
      <alignment horizontal="center"/>
    </xf>
    <xf numFmtId="1" fontId="1" fillId="0" borderId="13" xfId="1" applyNumberFormat="1" applyFill="1" applyBorder="1" applyAlignment="1">
      <alignment horizontal="center"/>
    </xf>
    <xf numFmtId="1" fontId="3" fillId="0" borderId="14" xfId="1" applyNumberFormat="1" applyFont="1" applyFill="1" applyBorder="1" applyAlignment="1">
      <alignment horizontal="center"/>
    </xf>
    <xf numFmtId="9" fontId="1" fillId="0" borderId="15" xfId="1" applyNumberFormat="1" applyFill="1" applyBorder="1" applyAlignment="1">
      <alignment horizontal="center"/>
    </xf>
    <xf numFmtId="0" fontId="3" fillId="0" borderId="16" xfId="1" applyFont="1" applyFill="1" applyBorder="1" applyAlignment="1">
      <alignment horizontal="center"/>
    </xf>
    <xf numFmtId="1" fontId="3" fillId="0" borderId="17" xfId="1" applyNumberFormat="1" applyFont="1" applyFill="1" applyBorder="1" applyAlignment="1">
      <alignment horizontal="center"/>
    </xf>
    <xf numFmtId="0" fontId="4" fillId="2" borderId="16" xfId="2" applyNumberFormat="1" applyFont="1" applyFill="1" applyBorder="1" applyAlignment="1">
      <alignment horizontal="center"/>
    </xf>
    <xf numFmtId="0" fontId="4" fillId="3" borderId="18" xfId="2" applyNumberFormat="1" applyFont="1" applyFill="1" applyBorder="1" applyAlignment="1">
      <alignment horizontal="center"/>
    </xf>
    <xf numFmtId="0" fontId="1" fillId="2" borderId="18" xfId="1" applyFill="1" applyBorder="1" applyAlignment="1">
      <alignment horizontal="center"/>
    </xf>
    <xf numFmtId="0" fontId="1" fillId="2" borderId="18" xfId="1" applyFont="1" applyFill="1" applyBorder="1" applyAlignment="1">
      <alignment horizontal="center"/>
    </xf>
    <xf numFmtId="0" fontId="1" fillId="3" borderId="18" xfId="1" applyFill="1" applyBorder="1" applyAlignment="1">
      <alignment horizontal="center"/>
    </xf>
    <xf numFmtId="0" fontId="1" fillId="2" borderId="19" xfId="1" applyFill="1" applyBorder="1" applyAlignment="1">
      <alignment horizontal="center"/>
    </xf>
    <xf numFmtId="1" fontId="1" fillId="0" borderId="20" xfId="1" applyNumberFormat="1" applyFill="1" applyBorder="1" applyAlignment="1">
      <alignment horizontal="center"/>
    </xf>
    <xf numFmtId="1" fontId="3" fillId="0" borderId="21" xfId="1" applyNumberFormat="1" applyFont="1" applyFill="1" applyBorder="1" applyAlignment="1">
      <alignment horizontal="center"/>
    </xf>
    <xf numFmtId="9" fontId="1" fillId="0" borderId="22" xfId="1" applyNumberFormat="1" applyFill="1" applyBorder="1" applyAlignment="1">
      <alignment horizontal="center"/>
    </xf>
    <xf numFmtId="0" fontId="1" fillId="2" borderId="16" xfId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9" fontId="0" fillId="0" borderId="22" xfId="0" applyNumberForma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2" borderId="16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/>
    </xf>
    <xf numFmtId="0" fontId="1" fillId="3" borderId="18" xfId="1" applyFont="1" applyFill="1" applyBorder="1" applyAlignment="1">
      <alignment horizontal="center"/>
    </xf>
    <xf numFmtId="0" fontId="4" fillId="2" borderId="18" xfId="1" applyFont="1" applyFill="1" applyBorder="1" applyAlignment="1">
      <alignment horizontal="center"/>
    </xf>
    <xf numFmtId="1" fontId="1" fillId="3" borderId="18" xfId="1" applyNumberFormat="1" applyFill="1" applyBorder="1" applyAlignment="1">
      <alignment horizontal="center"/>
    </xf>
    <xf numFmtId="0" fontId="6" fillId="0" borderId="23" xfId="0" applyFont="1" applyFill="1" applyBorder="1" applyAlignment="1">
      <alignment horizontal="center"/>
    </xf>
    <xf numFmtId="0" fontId="7" fillId="0" borderId="24" xfId="1" applyFont="1" applyFill="1" applyBorder="1" applyAlignment="1">
      <alignment horizontal="center"/>
    </xf>
    <xf numFmtId="0" fontId="1" fillId="2" borderId="25" xfId="1" applyFill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2" borderId="26" xfId="1" applyFill="1" applyBorder="1" applyAlignment="1">
      <alignment horizontal="center"/>
    </xf>
    <xf numFmtId="0" fontId="1" fillId="2" borderId="27" xfId="1" applyFill="1" applyBorder="1" applyAlignment="1">
      <alignment horizontal="center"/>
    </xf>
    <xf numFmtId="1" fontId="1" fillId="0" borderId="28" xfId="1" applyNumberFormat="1" applyFill="1" applyBorder="1" applyAlignment="1">
      <alignment horizontal="center"/>
    </xf>
    <xf numFmtId="1" fontId="3" fillId="0" borderId="29" xfId="1" applyNumberFormat="1" applyFont="1" applyFill="1" applyBorder="1" applyAlignment="1">
      <alignment horizontal="center"/>
    </xf>
    <xf numFmtId="9" fontId="0" fillId="0" borderId="30" xfId="0" applyNumberForma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1" fontId="8" fillId="0" borderId="32" xfId="1" applyNumberFormat="1" applyFont="1" applyFill="1" applyBorder="1" applyAlignment="1">
      <alignment horizontal="center"/>
    </xf>
    <xf numFmtId="1" fontId="1" fillId="2" borderId="4" xfId="1" applyNumberFormat="1" applyFill="1" applyBorder="1" applyAlignment="1">
      <alignment horizontal="center"/>
    </xf>
    <xf numFmtId="1" fontId="1" fillId="3" borderId="5" xfId="1" applyNumberFormat="1" applyFill="1" applyBorder="1" applyAlignment="1">
      <alignment horizontal="center"/>
    </xf>
    <xf numFmtId="1" fontId="1" fillId="2" borderId="5" xfId="1" applyNumberFormat="1" applyFill="1" applyBorder="1" applyAlignment="1">
      <alignment horizontal="center"/>
    </xf>
    <xf numFmtId="1" fontId="3" fillId="0" borderId="33" xfId="1" applyNumberFormat="1" applyFont="1" applyFill="1" applyBorder="1" applyAlignment="1">
      <alignment horizontal="center"/>
    </xf>
    <xf numFmtId="1" fontId="3" fillId="0" borderId="34" xfId="1" applyNumberFormat="1" applyFont="1" applyFill="1" applyBorder="1" applyAlignment="1">
      <alignment horizontal="center"/>
    </xf>
    <xf numFmtId="9" fontId="8" fillId="0" borderId="35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" fontId="8" fillId="0" borderId="0" xfId="1" applyNumberFormat="1" applyFont="1" applyFill="1" applyBorder="1" applyAlignment="1">
      <alignment horizontal="center"/>
    </xf>
    <xf numFmtId="0" fontId="1" fillId="2" borderId="0" xfId="1" applyFill="1" applyBorder="1" applyAlignment="1">
      <alignment horizontal="center"/>
    </xf>
    <xf numFmtId="1" fontId="1" fillId="0" borderId="0" xfId="1" applyNumberFormat="1" applyFill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9" fontId="8" fillId="0" borderId="0" xfId="1" applyNumberFormat="1" applyFont="1" applyFill="1" applyBorder="1" applyAlignment="1">
      <alignment horizontal="center"/>
    </xf>
    <xf numFmtId="0" fontId="1" fillId="2" borderId="0" xfId="1" applyFill="1"/>
    <xf numFmtId="0" fontId="1" fillId="2" borderId="0" xfId="1" applyFill="1" applyBorder="1"/>
    <xf numFmtId="16" fontId="3" fillId="0" borderId="8" xfId="1" applyNumberFormat="1" applyFont="1" applyFill="1" applyBorder="1" applyAlignment="1">
      <alignment horizontal="center" vertical="center"/>
    </xf>
    <xf numFmtId="16" fontId="3" fillId="0" borderId="36" xfId="1" applyNumberFormat="1" applyFont="1" applyFill="1" applyBorder="1" applyAlignment="1">
      <alignment horizontal="center" vertical="center"/>
    </xf>
    <xf numFmtId="0" fontId="1" fillId="2" borderId="9" xfId="1" applyFill="1" applyBorder="1" applyAlignment="1">
      <alignment horizontal="center"/>
    </xf>
    <xf numFmtId="1" fontId="1" fillId="0" borderId="15" xfId="1" applyNumberFormat="1" applyFill="1" applyBorder="1" applyAlignment="1">
      <alignment horizontal="center"/>
    </xf>
    <xf numFmtId="9" fontId="1" fillId="0" borderId="14" xfId="1" applyNumberFormat="1" applyFill="1" applyBorder="1" applyAlignment="1">
      <alignment horizontal="center"/>
    </xf>
    <xf numFmtId="1" fontId="1" fillId="0" borderId="22" xfId="1" applyNumberFormat="1" applyFill="1" applyBorder="1" applyAlignment="1">
      <alignment horizontal="center"/>
    </xf>
    <xf numFmtId="9" fontId="1" fillId="0" borderId="21" xfId="1" applyNumberFormat="1" applyFill="1" applyBorder="1" applyAlignment="1">
      <alignment horizontal="center"/>
    </xf>
    <xf numFmtId="1" fontId="1" fillId="0" borderId="0" xfId="1" applyNumberFormat="1" applyFill="1"/>
    <xf numFmtId="0" fontId="1" fillId="2" borderId="16" xfId="1" applyFont="1" applyFill="1" applyBorder="1" applyAlignment="1">
      <alignment horizontal="center"/>
    </xf>
    <xf numFmtId="0" fontId="1" fillId="3" borderId="18" xfId="3" applyFill="1" applyBorder="1" applyAlignment="1">
      <alignment horizontal="center"/>
    </xf>
    <xf numFmtId="0" fontId="1" fillId="2" borderId="18" xfId="3" applyFill="1" applyBorder="1" applyAlignment="1">
      <alignment horizontal="center"/>
    </xf>
    <xf numFmtId="0" fontId="1" fillId="3" borderId="26" xfId="1" applyFill="1" applyBorder="1" applyAlignment="1">
      <alignment horizontal="center" vertical="center"/>
    </xf>
    <xf numFmtId="1" fontId="1" fillId="0" borderId="30" xfId="1" applyNumberFormat="1" applyFill="1" applyBorder="1" applyAlignment="1">
      <alignment horizontal="center"/>
    </xf>
    <xf numFmtId="9" fontId="1" fillId="0" borderId="37" xfId="1" applyNumberFormat="1" applyFill="1" applyBorder="1" applyAlignment="1">
      <alignment horizontal="center"/>
    </xf>
    <xf numFmtId="0" fontId="1" fillId="2" borderId="4" xfId="1" applyFill="1" applyBorder="1" applyAlignment="1">
      <alignment horizontal="center"/>
    </xf>
    <xf numFmtId="0" fontId="1" fillId="3" borderId="5" xfId="1" applyFill="1" applyBorder="1" applyAlignment="1">
      <alignment horizontal="center"/>
    </xf>
    <xf numFmtId="0" fontId="1" fillId="2" borderId="5" xfId="1" applyFill="1" applyBorder="1" applyAlignment="1">
      <alignment horizontal="center"/>
    </xf>
    <xf numFmtId="1" fontId="3" fillId="0" borderId="35" xfId="1" applyNumberFormat="1" applyFont="1" applyFill="1" applyBorder="1" applyAlignment="1">
      <alignment horizontal="center"/>
    </xf>
    <xf numFmtId="16" fontId="3" fillId="0" borderId="36" xfId="1" applyNumberFormat="1" applyFont="1" applyFill="1" applyBorder="1" applyAlignment="1">
      <alignment horizontal="center" vertical="center" wrapText="1"/>
    </xf>
    <xf numFmtId="0" fontId="1" fillId="0" borderId="0" xfId="1" applyFill="1" applyBorder="1"/>
    <xf numFmtId="0" fontId="3" fillId="0" borderId="17" xfId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8" xfId="0" applyFill="1" applyBorder="1" applyAlignment="1">
      <alignment horizontal="center"/>
    </xf>
    <xf numFmtId="1" fontId="3" fillId="0" borderId="39" xfId="1" applyNumberFormat="1" applyFont="1" applyFill="1" applyBorder="1" applyAlignment="1">
      <alignment horizontal="center"/>
    </xf>
    <xf numFmtId="9" fontId="1" fillId="0" borderId="30" xfId="1" applyNumberFormat="1" applyFill="1" applyBorder="1" applyAlignment="1">
      <alignment horizontal="center"/>
    </xf>
    <xf numFmtId="0" fontId="3" fillId="0" borderId="40" xfId="1" applyFont="1" applyFill="1" applyBorder="1" applyAlignment="1">
      <alignment horizontal="center" vertical="center"/>
    </xf>
    <xf numFmtId="0" fontId="3" fillId="0" borderId="41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42" xfId="1" applyFont="1" applyFill="1" applyBorder="1" applyAlignment="1">
      <alignment horizontal="center" vertical="center"/>
    </xf>
    <xf numFmtId="0" fontId="3" fillId="0" borderId="43" xfId="1" applyFont="1" applyFill="1" applyBorder="1" applyAlignment="1">
      <alignment horizontal="center" vertical="center"/>
    </xf>
    <xf numFmtId="0" fontId="3" fillId="0" borderId="44" xfId="1" applyFont="1" applyFill="1" applyBorder="1" applyAlignment="1">
      <alignment horizontal="center" vertical="center"/>
    </xf>
    <xf numFmtId="1" fontId="3" fillId="0" borderId="44" xfId="1" applyNumberFormat="1" applyFont="1" applyFill="1" applyBorder="1" applyAlignment="1">
      <alignment horizontal="center" vertical="center"/>
    </xf>
    <xf numFmtId="1" fontId="1" fillId="0" borderId="9" xfId="1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1" fontId="1" fillId="0" borderId="11" xfId="1" applyNumberFormat="1" applyFont="1" applyFill="1" applyBorder="1" applyAlignment="1">
      <alignment horizontal="center" vertical="center"/>
    </xf>
    <xf numFmtId="1" fontId="1" fillId="0" borderId="12" xfId="1" applyNumberFormat="1" applyFont="1" applyFill="1" applyBorder="1" applyAlignment="1">
      <alignment horizontal="center" vertical="center"/>
    </xf>
    <xf numFmtId="1" fontId="3" fillId="0" borderId="45" xfId="1" applyNumberFormat="1" applyFont="1" applyFill="1" applyBorder="1" applyAlignment="1">
      <alignment horizontal="center" vertical="center"/>
    </xf>
    <xf numFmtId="1" fontId="3" fillId="0" borderId="46" xfId="1" applyNumberFormat="1" applyFont="1" applyFill="1" applyBorder="1" applyAlignment="1">
      <alignment horizontal="center" vertical="center"/>
    </xf>
    <xf numFmtId="9" fontId="3" fillId="0" borderId="47" xfId="1" applyNumberFormat="1" applyFont="1" applyFill="1" applyBorder="1" applyAlignment="1">
      <alignment horizontal="center" vertical="center"/>
    </xf>
    <xf numFmtId="1" fontId="1" fillId="0" borderId="16" xfId="1" applyNumberFormat="1" applyFont="1" applyFill="1" applyBorder="1" applyAlignment="1">
      <alignment horizontal="center" vertical="center"/>
    </xf>
    <xf numFmtId="1" fontId="1" fillId="3" borderId="18" xfId="1" applyNumberFormat="1" applyFont="1" applyFill="1" applyBorder="1" applyAlignment="1">
      <alignment horizontal="center" vertical="center"/>
    </xf>
    <xf numFmtId="1" fontId="1" fillId="0" borderId="18" xfId="1" applyNumberFormat="1" applyFont="1" applyFill="1" applyBorder="1" applyAlignment="1">
      <alignment horizontal="center" vertical="center"/>
    </xf>
    <xf numFmtId="1" fontId="1" fillId="0" borderId="19" xfId="1" applyNumberFormat="1" applyFont="1" applyFill="1" applyBorder="1" applyAlignment="1">
      <alignment horizontal="center" vertical="center"/>
    </xf>
    <xf numFmtId="0" fontId="3" fillId="0" borderId="48" xfId="1" applyFont="1" applyFill="1" applyBorder="1" applyAlignment="1">
      <alignment horizontal="center" vertical="center"/>
    </xf>
    <xf numFmtId="1" fontId="3" fillId="0" borderId="49" xfId="1" applyNumberFormat="1" applyFont="1" applyFill="1" applyBorder="1" applyAlignment="1">
      <alignment horizontal="center" vertical="center"/>
    </xf>
    <xf numFmtId="9" fontId="3" fillId="0" borderId="50" xfId="1" applyNumberFormat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1" fontId="3" fillId="0" borderId="51" xfId="1" applyNumberFormat="1" applyFont="1" applyFill="1" applyBorder="1" applyAlignment="1">
      <alignment horizontal="center" vertical="center"/>
    </xf>
    <xf numFmtId="1" fontId="3" fillId="0" borderId="52" xfId="1" applyNumberFormat="1" applyFont="1" applyFill="1" applyBorder="1" applyAlignment="1">
      <alignment horizontal="center" vertical="center"/>
    </xf>
    <xf numFmtId="0" fontId="3" fillId="0" borderId="53" xfId="1" applyFont="1" applyFill="1" applyBorder="1" applyAlignment="1">
      <alignment horizontal="center" vertical="center"/>
    </xf>
    <xf numFmtId="1" fontId="3" fillId="0" borderId="53" xfId="1" applyNumberFormat="1" applyFont="1" applyFill="1" applyBorder="1" applyAlignment="1">
      <alignment horizontal="center" vertical="center"/>
    </xf>
    <xf numFmtId="1" fontId="1" fillId="0" borderId="25" xfId="1" applyNumberFormat="1" applyFont="1" applyFill="1" applyBorder="1" applyAlignment="1">
      <alignment horizontal="center" vertical="center"/>
    </xf>
    <xf numFmtId="1" fontId="1" fillId="3" borderId="26" xfId="1" applyNumberFormat="1" applyFont="1" applyFill="1" applyBorder="1" applyAlignment="1">
      <alignment horizontal="center" vertical="center"/>
    </xf>
    <xf numFmtId="1" fontId="1" fillId="0" borderId="26" xfId="1" applyNumberFormat="1" applyFont="1" applyFill="1" applyBorder="1" applyAlignment="1">
      <alignment horizontal="center" vertical="center"/>
    </xf>
    <xf numFmtId="1" fontId="1" fillId="0" borderId="27" xfId="1" applyNumberFormat="1" applyFont="1" applyFill="1" applyBorder="1" applyAlignment="1">
      <alignment horizontal="center" vertical="center"/>
    </xf>
    <xf numFmtId="0" fontId="3" fillId="0" borderId="54" xfId="1" applyFont="1" applyFill="1" applyBorder="1" applyAlignment="1">
      <alignment horizontal="center" vertical="center"/>
    </xf>
    <xf numFmtId="1" fontId="3" fillId="0" borderId="55" xfId="1" applyNumberFormat="1" applyFont="1" applyFill="1" applyBorder="1" applyAlignment="1">
      <alignment horizontal="center" vertical="center"/>
    </xf>
    <xf numFmtId="9" fontId="3" fillId="0" borderId="56" xfId="1" applyNumberFormat="1" applyFont="1" applyFill="1" applyBorder="1" applyAlignment="1">
      <alignment horizontal="center" vertical="center"/>
    </xf>
    <xf numFmtId="1" fontId="3" fillId="0" borderId="57" xfId="1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1" fontId="3" fillId="0" borderId="42" xfId="1" applyNumberFormat="1" applyFont="1" applyFill="1" applyBorder="1" applyAlignment="1">
      <alignment horizontal="center" vertical="center"/>
    </xf>
    <xf numFmtId="9" fontId="3" fillId="0" borderId="43" xfId="1" applyNumberFormat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1" fontId="3" fillId="0" borderId="0" xfId="1" applyNumberFormat="1" applyFont="1" applyFill="1" applyBorder="1" applyAlignment="1">
      <alignment horizontal="center" vertical="center"/>
    </xf>
    <xf numFmtId="9" fontId="3" fillId="0" borderId="0" xfId="1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center" vertical="center"/>
    </xf>
    <xf numFmtId="0" fontId="3" fillId="0" borderId="58" xfId="1" applyFont="1" applyFill="1" applyBorder="1" applyAlignment="1">
      <alignment horizontal="center" vertical="center"/>
    </xf>
    <xf numFmtId="1" fontId="10" fillId="0" borderId="11" xfId="1" applyNumberFormat="1" applyFont="1" applyFill="1" applyBorder="1" applyAlignment="1">
      <alignment horizontal="center" vertical="center"/>
    </xf>
    <xf numFmtId="1" fontId="10" fillId="3" borderId="11" xfId="1" applyNumberFormat="1" applyFont="1" applyFill="1" applyBorder="1" applyAlignment="1">
      <alignment horizontal="center" vertical="center"/>
    </xf>
    <xf numFmtId="1" fontId="3" fillId="0" borderId="59" xfId="1" applyNumberFormat="1" applyFont="1" applyFill="1" applyBorder="1" applyAlignment="1">
      <alignment horizontal="center" vertical="center"/>
    </xf>
    <xf numFmtId="1" fontId="10" fillId="0" borderId="18" xfId="1" applyNumberFormat="1" applyFont="1" applyFill="1" applyBorder="1" applyAlignment="1">
      <alignment horizontal="center" vertical="center"/>
    </xf>
    <xf numFmtId="1" fontId="10" fillId="3" borderId="18" xfId="1" applyNumberFormat="1" applyFont="1" applyFill="1" applyBorder="1" applyAlignment="1">
      <alignment horizontal="center" vertical="center"/>
    </xf>
    <xf numFmtId="1" fontId="10" fillId="0" borderId="26" xfId="1" applyNumberFormat="1" applyFont="1" applyFill="1" applyBorder="1" applyAlignment="1">
      <alignment horizontal="center" vertical="center"/>
    </xf>
    <xf numFmtId="1" fontId="10" fillId="3" borderId="26" xfId="1" applyNumberFormat="1" applyFont="1" applyFill="1" applyBorder="1" applyAlignment="1">
      <alignment horizontal="center" vertical="center"/>
    </xf>
    <xf numFmtId="1" fontId="3" fillId="0" borderId="60" xfId="1" applyNumberFormat="1" applyFont="1" applyFill="1" applyBorder="1" applyAlignment="1">
      <alignment horizontal="center" vertical="center"/>
    </xf>
    <xf numFmtId="0" fontId="3" fillId="0" borderId="39" xfId="1" applyFont="1" applyFill="1" applyBorder="1" applyAlignment="1">
      <alignment horizontal="center" vertical="center"/>
    </xf>
    <xf numFmtId="1" fontId="3" fillId="0" borderId="35" xfId="1" applyNumberFormat="1" applyFont="1" applyFill="1" applyBorder="1" applyAlignment="1">
      <alignment horizontal="center" vertical="center"/>
    </xf>
    <xf numFmtId="9" fontId="3" fillId="0" borderId="35" xfId="1" applyNumberFormat="1" applyFont="1" applyFill="1" applyBorder="1" applyAlignment="1">
      <alignment horizontal="center" vertical="center"/>
    </xf>
    <xf numFmtId="0" fontId="1" fillId="4" borderId="61" xfId="1" applyFill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11" fillId="4" borderId="61" xfId="1" applyFont="1" applyFill="1" applyBorder="1" applyAlignment="1">
      <alignment horizontal="center"/>
    </xf>
    <xf numFmtId="1" fontId="1" fillId="0" borderId="61" xfId="1" applyNumberFormat="1" applyFill="1" applyBorder="1" applyAlignment="1">
      <alignment horizontal="center"/>
    </xf>
    <xf numFmtId="9" fontId="3" fillId="0" borderId="61" xfId="1" applyNumberFormat="1" applyFont="1" applyFill="1" applyBorder="1" applyAlignment="1">
      <alignment horizontal="center"/>
    </xf>
    <xf numFmtId="0" fontId="11" fillId="4" borderId="62" xfId="1" applyFont="1" applyFill="1" applyBorder="1" applyAlignment="1">
      <alignment horizontal="center"/>
    </xf>
    <xf numFmtId="1" fontId="1" fillId="0" borderId="62" xfId="1" applyNumberFormat="1" applyFill="1" applyBorder="1" applyAlignment="1">
      <alignment horizontal="center"/>
    </xf>
    <xf numFmtId="9" fontId="3" fillId="0" borderId="62" xfId="1" applyNumberFormat="1" applyFont="1" applyFill="1" applyBorder="1" applyAlignment="1">
      <alignment horizontal="center"/>
    </xf>
    <xf numFmtId="0" fontId="11" fillId="4" borderId="61" xfId="1" applyFont="1" applyFill="1" applyBorder="1"/>
    <xf numFmtId="0" fontId="6" fillId="0" borderId="16" xfId="0" applyFont="1" applyFill="1" applyBorder="1" applyAlignment="1">
      <alignment horizontal="center" vertical="center"/>
    </xf>
    <xf numFmtId="0" fontId="3" fillId="4" borderId="6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center"/>
    </xf>
  </cellXfs>
  <cellStyles count="7">
    <cellStyle name="Excel Built-in Normal" xfId="1"/>
    <cellStyle name="Excel Built-in Normal 1" xfId="2"/>
    <cellStyle name="Excel Built-in Normal 2" xfId="3"/>
    <cellStyle name="Гиперссылка" xfId="5" builtinId="8" hidden="1"/>
    <cellStyle name="Обычный" xfId="0" builtinId="0"/>
    <cellStyle name="Обычный 2" xfId="4"/>
    <cellStyle name="Просмотренная гиперссылка" xfId="6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121"/>
  <sheetViews>
    <sheetView tabSelected="1" topLeftCell="A83" zoomScale="80" zoomScaleNormal="80" zoomScalePageLayoutView="80" workbookViewId="0">
      <pane xSplit="2" topLeftCell="M1" activePane="topRight" state="frozen"/>
      <selection pane="topRight" activeCell="AI98" sqref="AI98"/>
    </sheetView>
  </sheetViews>
  <sheetFormatPr baseColWidth="10" defaultColWidth="8.6640625" defaultRowHeight="13" x14ac:dyDescent="0"/>
  <cols>
    <col min="1" max="1" width="18.33203125" style="1" customWidth="1"/>
    <col min="2" max="2" width="10.83203125" style="1" customWidth="1"/>
    <col min="3" max="3" width="8.83203125" style="1" customWidth="1"/>
    <col min="4" max="4" width="7.5" style="1" customWidth="1"/>
    <col min="5" max="5" width="8.33203125" style="1" customWidth="1"/>
    <col min="6" max="6" width="8.83203125" style="1" customWidth="1"/>
    <col min="7" max="7" width="7.33203125" style="1" customWidth="1"/>
    <col min="8" max="8" width="8" style="1" customWidth="1"/>
    <col min="9" max="9" width="8.5" style="1" customWidth="1"/>
    <col min="10" max="11" width="7" style="1" customWidth="1"/>
    <col min="12" max="12" width="8.33203125" style="1" customWidth="1"/>
    <col min="13" max="14" width="7.5" style="1" customWidth="1"/>
    <col min="15" max="15" width="7.83203125" style="1" customWidth="1"/>
    <col min="16" max="17" width="7.33203125" style="1" customWidth="1"/>
    <col min="18" max="18" width="8" style="1" customWidth="1"/>
    <col min="19" max="19" width="8.5" style="1" customWidth="1"/>
    <col min="20" max="20" width="8" style="1" customWidth="1"/>
    <col min="21" max="21" width="7" style="1" customWidth="1"/>
    <col min="22" max="22" width="6.83203125" style="1" customWidth="1"/>
    <col min="23" max="23" width="7.5" style="1" customWidth="1"/>
    <col min="24" max="24" width="7" style="1" customWidth="1"/>
    <col min="25" max="25" width="7.5" style="1" customWidth="1"/>
    <col min="26" max="26" width="8.1640625" style="1" customWidth="1"/>
    <col min="27" max="27" width="7.5" style="1" customWidth="1"/>
    <col min="28" max="28" width="7.1640625" style="1" customWidth="1"/>
    <col min="29" max="29" width="6.6640625" style="1" customWidth="1"/>
    <col min="30" max="33" width="6.83203125" style="1" customWidth="1"/>
    <col min="34" max="35" width="13.5" style="1" customWidth="1"/>
    <col min="36" max="36" width="18.83203125" style="1" customWidth="1"/>
    <col min="37" max="37" width="15.33203125" style="1" customWidth="1"/>
    <col min="38" max="38" width="11.5" style="1" customWidth="1"/>
    <col min="39" max="39" width="10.33203125" style="1" customWidth="1"/>
    <col min="40" max="40" width="8.6640625" style="1"/>
    <col min="41" max="41" width="9.83203125" style="1" customWidth="1"/>
    <col min="42" max="42" width="11.1640625" style="1" bestFit="1" customWidth="1"/>
    <col min="43" max="46" width="8.6640625" style="1"/>
    <col min="47" max="47" width="8.83203125" style="1" customWidth="1"/>
    <col min="48" max="16384" width="8.6640625" style="1"/>
  </cols>
  <sheetData>
    <row r="2" spans="1:36" ht="14" thickBot="1">
      <c r="E2" s="166">
        <v>1</v>
      </c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</row>
    <row r="3" spans="1:36" ht="14" thickBot="1"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</row>
    <row r="4" spans="1:36" ht="14" thickBot="1">
      <c r="A4" s="2" t="s">
        <v>0</v>
      </c>
      <c r="B4" s="3" t="s">
        <v>1</v>
      </c>
      <c r="C4" s="4">
        <v>1</v>
      </c>
      <c r="D4" s="5">
        <v>2</v>
      </c>
      <c r="E4" s="5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5">
        <v>9</v>
      </c>
      <c r="L4" s="5">
        <v>10</v>
      </c>
      <c r="M4" s="6">
        <v>11</v>
      </c>
      <c r="N4" s="6">
        <v>12</v>
      </c>
      <c r="O4" s="6">
        <v>13</v>
      </c>
      <c r="P4" s="6">
        <v>14</v>
      </c>
      <c r="Q4" s="6">
        <v>15</v>
      </c>
      <c r="R4" s="5">
        <v>16</v>
      </c>
      <c r="S4" s="5">
        <v>17</v>
      </c>
      <c r="T4" s="6">
        <v>18</v>
      </c>
      <c r="U4" s="6">
        <v>19</v>
      </c>
      <c r="V4" s="6">
        <v>20</v>
      </c>
      <c r="W4" s="6">
        <v>21</v>
      </c>
      <c r="X4" s="6">
        <v>22</v>
      </c>
      <c r="Y4" s="5">
        <v>23</v>
      </c>
      <c r="Z4" s="5">
        <v>24</v>
      </c>
      <c r="AA4" s="6">
        <v>25</v>
      </c>
      <c r="AB4" s="6">
        <v>26</v>
      </c>
      <c r="AC4" s="6">
        <v>27</v>
      </c>
      <c r="AD4" s="6">
        <v>28</v>
      </c>
      <c r="AE4" s="6"/>
      <c r="AF4" s="6"/>
      <c r="AG4" s="7"/>
      <c r="AH4" s="8" t="s">
        <v>2</v>
      </c>
      <c r="AI4" s="9" t="s">
        <v>3</v>
      </c>
      <c r="AJ4" s="9" t="s">
        <v>4</v>
      </c>
    </row>
    <row r="5" spans="1:36" ht="12.75" customHeight="1">
      <c r="A5" s="10">
        <v>1</v>
      </c>
      <c r="B5" s="11">
        <v>400</v>
      </c>
      <c r="C5" s="12">
        <v>9</v>
      </c>
      <c r="D5" s="13">
        <v>10</v>
      </c>
      <c r="E5" s="13">
        <v>16</v>
      </c>
      <c r="F5" s="14">
        <v>11</v>
      </c>
      <c r="G5" s="14"/>
      <c r="H5" s="15"/>
      <c r="I5" s="14"/>
      <c r="J5" s="14"/>
      <c r="K5" s="16"/>
      <c r="L5" s="16"/>
      <c r="M5" s="14"/>
      <c r="N5" s="14"/>
      <c r="O5" s="14"/>
      <c r="P5" s="14"/>
      <c r="Q5" s="14"/>
      <c r="R5" s="16"/>
      <c r="S5" s="16"/>
      <c r="T5" s="14"/>
      <c r="U5" s="14"/>
      <c r="V5" s="14"/>
      <c r="W5" s="14"/>
      <c r="X5" s="14"/>
      <c r="Y5" s="16"/>
      <c r="Z5" s="16"/>
      <c r="AA5" s="14"/>
      <c r="AB5" s="14"/>
      <c r="AC5" s="14"/>
      <c r="AD5" s="14"/>
      <c r="AE5" s="14"/>
      <c r="AF5" s="14"/>
      <c r="AG5" s="17"/>
      <c r="AH5" s="18">
        <f>SUM(C5:AG5)</f>
        <v>46</v>
      </c>
      <c r="AI5" s="19">
        <f>AH5/COUNT(C5:AG5)*COUNT($C$4:$AG$4)</f>
        <v>322</v>
      </c>
      <c r="AJ5" s="20">
        <f t="shared" ref="AJ5:AJ23" si="0">AI5/B5</f>
        <v>0.80500000000000005</v>
      </c>
    </row>
    <row r="6" spans="1:36" ht="15" customHeight="1">
      <c r="A6" s="21">
        <v>1</v>
      </c>
      <c r="B6" s="22">
        <v>340</v>
      </c>
      <c r="C6" s="23">
        <v>5</v>
      </c>
      <c r="D6" s="24">
        <v>15</v>
      </c>
      <c r="E6" s="24">
        <v>13</v>
      </c>
      <c r="F6" s="25">
        <v>10</v>
      </c>
      <c r="G6" s="25"/>
      <c r="H6" s="26"/>
      <c r="I6" s="25"/>
      <c r="J6" s="25"/>
      <c r="K6" s="27"/>
      <c r="L6" s="27"/>
      <c r="M6" s="25"/>
      <c r="N6" s="25"/>
      <c r="O6" s="25"/>
      <c r="P6" s="25"/>
      <c r="Q6" s="25"/>
      <c r="R6" s="27"/>
      <c r="S6" s="27"/>
      <c r="T6" s="25"/>
      <c r="U6" s="25"/>
      <c r="V6" s="25"/>
      <c r="W6" s="25"/>
      <c r="X6" s="25"/>
      <c r="Y6" s="27"/>
      <c r="Z6" s="27"/>
      <c r="AA6" s="25"/>
      <c r="AB6" s="25"/>
      <c r="AC6" s="25"/>
      <c r="AD6" s="25"/>
      <c r="AE6" s="25"/>
      <c r="AF6" s="25"/>
      <c r="AG6" s="28"/>
      <c r="AH6" s="29">
        <f t="shared" ref="AH6:AH22" si="1">SUM(C6:AG6)</f>
        <v>43</v>
      </c>
      <c r="AI6" s="30">
        <f t="shared" ref="AI6:AI22" si="2">AH6/COUNT(C6:AG6)*COUNT($C$4:$AG$4)</f>
        <v>301</v>
      </c>
      <c r="AJ6" s="31">
        <f t="shared" si="0"/>
        <v>0.88529411764705879</v>
      </c>
    </row>
    <row r="7" spans="1:36" ht="15" customHeight="1">
      <c r="A7" s="21">
        <v>1</v>
      </c>
      <c r="B7" s="22">
        <v>340</v>
      </c>
      <c r="C7" s="32">
        <v>7</v>
      </c>
      <c r="D7" s="27">
        <v>10</v>
      </c>
      <c r="E7" s="27">
        <v>9</v>
      </c>
      <c r="F7" s="25">
        <v>7</v>
      </c>
      <c r="G7" s="25"/>
      <c r="H7" s="26"/>
      <c r="I7" s="25"/>
      <c r="J7" s="25"/>
      <c r="K7" s="27"/>
      <c r="L7" s="27"/>
      <c r="M7" s="25"/>
      <c r="N7" s="25"/>
      <c r="O7" s="25"/>
      <c r="P7" s="25"/>
      <c r="Q7" s="25"/>
      <c r="R7" s="27"/>
      <c r="S7" s="27"/>
      <c r="T7" s="25"/>
      <c r="U7" s="25"/>
      <c r="V7" s="25"/>
      <c r="W7" s="25"/>
      <c r="X7" s="25"/>
      <c r="Y7" s="27"/>
      <c r="Z7" s="27"/>
      <c r="AA7" s="25"/>
      <c r="AB7" s="25"/>
      <c r="AC7" s="25"/>
      <c r="AD7" s="25"/>
      <c r="AE7" s="25"/>
      <c r="AF7" s="25"/>
      <c r="AG7" s="28"/>
      <c r="AH7" s="29">
        <f t="shared" si="1"/>
        <v>33</v>
      </c>
      <c r="AI7" s="30">
        <f t="shared" si="2"/>
        <v>231</v>
      </c>
      <c r="AJ7" s="31">
        <f t="shared" si="0"/>
        <v>0.67941176470588238</v>
      </c>
    </row>
    <row r="8" spans="1:36" ht="12" customHeight="1">
      <c r="A8" s="21">
        <v>1</v>
      </c>
      <c r="B8" s="22">
        <v>250</v>
      </c>
      <c r="C8" s="32">
        <v>5</v>
      </c>
      <c r="D8" s="27">
        <v>7</v>
      </c>
      <c r="E8" s="27">
        <v>4</v>
      </c>
      <c r="F8" s="25">
        <v>5</v>
      </c>
      <c r="G8" s="25"/>
      <c r="H8" s="26"/>
      <c r="I8" s="25"/>
      <c r="J8" s="25"/>
      <c r="K8" s="27"/>
      <c r="L8" s="27"/>
      <c r="M8" s="25"/>
      <c r="N8" s="25"/>
      <c r="O8" s="25"/>
      <c r="P8" s="25"/>
      <c r="Q8" s="25"/>
      <c r="R8" s="27"/>
      <c r="S8" s="27"/>
      <c r="T8" s="25"/>
      <c r="U8" s="25"/>
      <c r="V8" s="25"/>
      <c r="W8" s="25"/>
      <c r="X8" s="25"/>
      <c r="Y8" s="27"/>
      <c r="Z8" s="27"/>
      <c r="AA8" s="25"/>
      <c r="AB8" s="25"/>
      <c r="AC8" s="25"/>
      <c r="AD8" s="25"/>
      <c r="AE8" s="25"/>
      <c r="AF8" s="25"/>
      <c r="AG8" s="28"/>
      <c r="AH8" s="29">
        <f t="shared" si="1"/>
        <v>21</v>
      </c>
      <c r="AI8" s="30">
        <f t="shared" si="2"/>
        <v>147</v>
      </c>
      <c r="AJ8" s="31">
        <f t="shared" si="0"/>
        <v>0.58799999999999997</v>
      </c>
    </row>
    <row r="9" spans="1:36" ht="12.75" customHeight="1">
      <c r="A9" s="21">
        <v>1</v>
      </c>
      <c r="B9" s="22">
        <v>250</v>
      </c>
      <c r="C9" s="32">
        <v>5</v>
      </c>
      <c r="D9" s="27">
        <v>9</v>
      </c>
      <c r="E9" s="27">
        <v>7</v>
      </c>
      <c r="F9" s="25">
        <v>5</v>
      </c>
      <c r="G9" s="25"/>
      <c r="H9" s="26"/>
      <c r="I9" s="25"/>
      <c r="J9" s="25"/>
      <c r="K9" s="27"/>
      <c r="L9" s="27"/>
      <c r="M9" s="25"/>
      <c r="N9" s="25"/>
      <c r="O9" s="25"/>
      <c r="P9" s="25"/>
      <c r="Q9" s="25"/>
      <c r="R9" s="27"/>
      <c r="S9" s="27"/>
      <c r="T9" s="25"/>
      <c r="U9" s="25"/>
      <c r="V9" s="25"/>
      <c r="W9" s="25"/>
      <c r="X9" s="25"/>
      <c r="Y9" s="27"/>
      <c r="Z9" s="27"/>
      <c r="AA9" s="25"/>
      <c r="AB9" s="25"/>
      <c r="AC9" s="25"/>
      <c r="AD9" s="25"/>
      <c r="AE9" s="25"/>
      <c r="AF9" s="25"/>
      <c r="AG9" s="28"/>
      <c r="AH9" s="29">
        <f t="shared" si="1"/>
        <v>26</v>
      </c>
      <c r="AI9" s="30">
        <f t="shared" si="2"/>
        <v>182</v>
      </c>
      <c r="AJ9" s="31">
        <f t="shared" si="0"/>
        <v>0.72799999999999998</v>
      </c>
    </row>
    <row r="10" spans="1:36" ht="12" customHeight="1">
      <c r="A10" s="21">
        <v>2</v>
      </c>
      <c r="B10" s="22">
        <v>200</v>
      </c>
      <c r="C10" s="32">
        <v>8</v>
      </c>
      <c r="D10" s="27">
        <v>7</v>
      </c>
      <c r="E10" s="27">
        <v>5</v>
      </c>
      <c r="F10" s="25">
        <v>4</v>
      </c>
      <c r="G10" s="25"/>
      <c r="H10" s="26"/>
      <c r="I10" s="25"/>
      <c r="J10" s="25"/>
      <c r="K10" s="27"/>
      <c r="L10" s="27"/>
      <c r="M10" s="25"/>
      <c r="N10" s="25"/>
      <c r="O10" s="25"/>
      <c r="P10" s="25"/>
      <c r="Q10" s="25"/>
      <c r="R10" s="27"/>
      <c r="S10" s="27"/>
      <c r="T10" s="25"/>
      <c r="U10" s="25"/>
      <c r="V10" s="25"/>
      <c r="W10" s="25"/>
      <c r="X10" s="25"/>
      <c r="Y10" s="27"/>
      <c r="Z10" s="27"/>
      <c r="AA10" s="25"/>
      <c r="AB10" s="25"/>
      <c r="AC10" s="25"/>
      <c r="AD10" s="25"/>
      <c r="AE10" s="25"/>
      <c r="AF10" s="25"/>
      <c r="AG10" s="28"/>
      <c r="AH10" s="29">
        <f t="shared" si="1"/>
        <v>24</v>
      </c>
      <c r="AI10" s="30">
        <f t="shared" si="2"/>
        <v>168</v>
      </c>
      <c r="AJ10" s="31">
        <f t="shared" si="0"/>
        <v>0.84</v>
      </c>
    </row>
    <row r="11" spans="1:36" ht="15" customHeight="1">
      <c r="A11" s="21">
        <v>2</v>
      </c>
      <c r="B11" s="22">
        <v>250</v>
      </c>
      <c r="C11" s="32">
        <v>3</v>
      </c>
      <c r="D11" s="27">
        <v>5</v>
      </c>
      <c r="E11" s="27">
        <v>2</v>
      </c>
      <c r="F11" s="25">
        <v>5</v>
      </c>
      <c r="G11" s="25"/>
      <c r="H11" s="26"/>
      <c r="I11" s="25"/>
      <c r="J11" s="25"/>
      <c r="K11" s="27"/>
      <c r="L11" s="27"/>
      <c r="M11" s="25"/>
      <c r="N11" s="25"/>
      <c r="O11" s="25"/>
      <c r="P11" s="25"/>
      <c r="Q11" s="25"/>
      <c r="R11" s="27"/>
      <c r="S11" s="27"/>
      <c r="T11" s="25"/>
      <c r="U11" s="25"/>
      <c r="V11" s="25"/>
      <c r="W11" s="25"/>
      <c r="X11" s="25"/>
      <c r="Y11" s="27"/>
      <c r="Z11" s="27"/>
      <c r="AA11" s="25"/>
      <c r="AB11" s="25"/>
      <c r="AC11" s="25"/>
      <c r="AD11" s="25"/>
      <c r="AE11" s="25"/>
      <c r="AF11" s="25"/>
      <c r="AG11" s="28"/>
      <c r="AH11" s="29">
        <f t="shared" si="1"/>
        <v>15</v>
      </c>
      <c r="AI11" s="30">
        <f t="shared" si="2"/>
        <v>105</v>
      </c>
      <c r="AJ11" s="31">
        <f t="shared" si="0"/>
        <v>0.42</v>
      </c>
    </row>
    <row r="12" spans="1:36" ht="15" customHeight="1">
      <c r="A12" s="21">
        <v>2</v>
      </c>
      <c r="B12" s="22">
        <v>300</v>
      </c>
      <c r="C12" s="32">
        <v>10</v>
      </c>
      <c r="D12" s="27">
        <v>9</v>
      </c>
      <c r="E12" s="27">
        <v>10</v>
      </c>
      <c r="F12" s="25">
        <v>8</v>
      </c>
      <c r="G12" s="25"/>
      <c r="H12" s="26"/>
      <c r="I12" s="25"/>
      <c r="J12" s="25"/>
      <c r="K12" s="27"/>
      <c r="L12" s="27"/>
      <c r="M12" s="25"/>
      <c r="N12" s="25"/>
      <c r="O12" s="25"/>
      <c r="P12" s="25"/>
      <c r="Q12" s="25"/>
      <c r="R12" s="27"/>
      <c r="S12" s="27"/>
      <c r="T12" s="25"/>
      <c r="U12" s="25"/>
      <c r="V12" s="25"/>
      <c r="W12" s="25"/>
      <c r="X12" s="25"/>
      <c r="Y12" s="27"/>
      <c r="Z12" s="27"/>
      <c r="AA12" s="25"/>
      <c r="AB12" s="25"/>
      <c r="AC12" s="25"/>
      <c r="AD12" s="25"/>
      <c r="AE12" s="25"/>
      <c r="AF12" s="25"/>
      <c r="AG12" s="28"/>
      <c r="AH12" s="29">
        <f t="shared" si="1"/>
        <v>37</v>
      </c>
      <c r="AI12" s="30">
        <f t="shared" si="2"/>
        <v>259</v>
      </c>
      <c r="AJ12" s="31">
        <f t="shared" si="0"/>
        <v>0.86333333333333329</v>
      </c>
    </row>
    <row r="13" spans="1:36" ht="15" customHeight="1">
      <c r="A13" s="164">
        <v>2</v>
      </c>
      <c r="B13" s="33">
        <v>330</v>
      </c>
      <c r="C13" s="34">
        <v>7</v>
      </c>
      <c r="D13" s="35">
        <v>11</v>
      </c>
      <c r="E13" s="35">
        <v>4</v>
      </c>
      <c r="F13" s="36">
        <v>14</v>
      </c>
      <c r="G13" s="36"/>
      <c r="H13" s="37"/>
      <c r="I13" s="36"/>
      <c r="J13" s="36"/>
      <c r="K13" s="35"/>
      <c r="L13" s="35"/>
      <c r="M13" s="36"/>
      <c r="N13" s="36"/>
      <c r="O13" s="36"/>
      <c r="P13" s="36"/>
      <c r="Q13" s="36"/>
      <c r="R13" s="35"/>
      <c r="S13" s="35"/>
      <c r="T13" s="36"/>
      <c r="U13" s="36"/>
      <c r="V13" s="36"/>
      <c r="W13" s="36"/>
      <c r="X13" s="36"/>
      <c r="Y13" s="35"/>
      <c r="Z13" s="35"/>
      <c r="AA13" s="36"/>
      <c r="AB13" s="36"/>
      <c r="AC13" s="36"/>
      <c r="AD13" s="36"/>
      <c r="AE13" s="36"/>
      <c r="AF13" s="36"/>
      <c r="AG13" s="38"/>
      <c r="AH13" s="29">
        <f t="shared" si="1"/>
        <v>36</v>
      </c>
      <c r="AI13" s="30">
        <f t="shared" si="2"/>
        <v>252</v>
      </c>
      <c r="AJ13" s="39">
        <f t="shared" si="0"/>
        <v>0.76363636363636367</v>
      </c>
    </row>
    <row r="14" spans="1:36">
      <c r="A14" s="40">
        <v>2</v>
      </c>
      <c r="B14" s="33">
        <v>250</v>
      </c>
      <c r="C14" s="34">
        <v>7</v>
      </c>
      <c r="D14" s="35">
        <v>6</v>
      </c>
      <c r="E14" s="35">
        <v>4</v>
      </c>
      <c r="F14" s="36">
        <v>3</v>
      </c>
      <c r="G14" s="36"/>
      <c r="H14" s="37"/>
      <c r="I14" s="36"/>
      <c r="J14" s="36"/>
      <c r="K14" s="35"/>
      <c r="L14" s="35"/>
      <c r="M14" s="36"/>
      <c r="N14" s="36"/>
      <c r="O14" s="36"/>
      <c r="P14" s="36"/>
      <c r="Q14" s="36"/>
      <c r="R14" s="35"/>
      <c r="S14" s="35"/>
      <c r="T14" s="36"/>
      <c r="U14" s="36"/>
      <c r="V14" s="36"/>
      <c r="W14" s="36"/>
      <c r="X14" s="36"/>
      <c r="Y14" s="35"/>
      <c r="Z14" s="35"/>
      <c r="AA14" s="36"/>
      <c r="AB14" s="36"/>
      <c r="AC14" s="36"/>
      <c r="AD14" s="36"/>
      <c r="AE14" s="36"/>
      <c r="AF14" s="36"/>
      <c r="AG14" s="38"/>
      <c r="AH14" s="29">
        <f t="shared" si="1"/>
        <v>20</v>
      </c>
      <c r="AI14" s="30">
        <f t="shared" si="2"/>
        <v>140</v>
      </c>
      <c r="AJ14" s="39">
        <f t="shared" si="0"/>
        <v>0.56000000000000005</v>
      </c>
    </row>
    <row r="15" spans="1:36" ht="15" customHeight="1">
      <c r="A15" s="21">
        <v>3</v>
      </c>
      <c r="B15" s="22">
        <v>250</v>
      </c>
      <c r="C15" s="32">
        <v>7</v>
      </c>
      <c r="D15" s="27">
        <v>8</v>
      </c>
      <c r="E15" s="27">
        <v>9</v>
      </c>
      <c r="F15" s="25">
        <v>10</v>
      </c>
      <c r="G15" s="25"/>
      <c r="H15" s="26"/>
      <c r="I15" s="25"/>
      <c r="J15" s="25"/>
      <c r="K15" s="27"/>
      <c r="L15" s="27"/>
      <c r="M15" s="25"/>
      <c r="N15" s="25"/>
      <c r="O15" s="25"/>
      <c r="P15" s="25"/>
      <c r="Q15" s="25"/>
      <c r="R15" s="27"/>
      <c r="S15" s="27"/>
      <c r="T15" s="25"/>
      <c r="U15" s="25"/>
      <c r="V15" s="25"/>
      <c r="W15" s="25"/>
      <c r="X15" s="25"/>
      <c r="Y15" s="27"/>
      <c r="Z15" s="27"/>
      <c r="AA15" s="25"/>
      <c r="AB15" s="25"/>
      <c r="AC15" s="25"/>
      <c r="AD15" s="25"/>
      <c r="AE15" s="25"/>
      <c r="AF15" s="25"/>
      <c r="AG15" s="28"/>
      <c r="AH15" s="29">
        <f t="shared" si="1"/>
        <v>34</v>
      </c>
      <c r="AI15" s="30">
        <f t="shared" si="2"/>
        <v>238</v>
      </c>
      <c r="AJ15" s="31">
        <f t="shared" si="0"/>
        <v>0.95199999999999996</v>
      </c>
    </row>
    <row r="16" spans="1:36" ht="15" customHeight="1">
      <c r="A16" s="21">
        <v>3</v>
      </c>
      <c r="B16" s="22">
        <v>280</v>
      </c>
      <c r="C16" s="32">
        <v>8</v>
      </c>
      <c r="D16" s="27">
        <v>9</v>
      </c>
      <c r="E16" s="27">
        <v>8</v>
      </c>
      <c r="F16" s="25">
        <v>8</v>
      </c>
      <c r="G16" s="25"/>
      <c r="H16" s="26"/>
      <c r="I16" s="25"/>
      <c r="J16" s="25"/>
      <c r="K16" s="27"/>
      <c r="L16" s="27"/>
      <c r="M16" s="25"/>
      <c r="N16" s="25"/>
      <c r="O16" s="25"/>
      <c r="P16" s="25"/>
      <c r="Q16" s="25"/>
      <c r="R16" s="27"/>
      <c r="S16" s="27"/>
      <c r="T16" s="25"/>
      <c r="U16" s="25"/>
      <c r="V16" s="25"/>
      <c r="W16" s="25"/>
      <c r="X16" s="25"/>
      <c r="Y16" s="27"/>
      <c r="Z16" s="27"/>
      <c r="AA16" s="25"/>
      <c r="AB16" s="25"/>
      <c r="AC16" s="25"/>
      <c r="AD16" s="25"/>
      <c r="AE16" s="25"/>
      <c r="AF16" s="25"/>
      <c r="AG16" s="28"/>
      <c r="AH16" s="29">
        <f t="shared" si="1"/>
        <v>33</v>
      </c>
      <c r="AI16" s="30">
        <f t="shared" si="2"/>
        <v>231</v>
      </c>
      <c r="AJ16" s="31">
        <f t="shared" si="0"/>
        <v>0.82499999999999996</v>
      </c>
    </row>
    <row r="17" spans="1:39" ht="15" customHeight="1">
      <c r="A17" s="21">
        <v>3</v>
      </c>
      <c r="B17" s="22">
        <v>310</v>
      </c>
      <c r="C17" s="41">
        <v>10</v>
      </c>
      <c r="D17" s="42">
        <v>16</v>
      </c>
      <c r="E17" s="43">
        <v>13</v>
      </c>
      <c r="F17" s="26">
        <v>6</v>
      </c>
      <c r="G17" s="44"/>
      <c r="H17" s="26"/>
      <c r="I17" s="26"/>
      <c r="J17" s="26"/>
      <c r="K17" s="43"/>
      <c r="L17" s="43"/>
      <c r="M17" s="26"/>
      <c r="N17" s="26"/>
      <c r="O17" s="26"/>
      <c r="P17" s="44"/>
      <c r="Q17" s="25"/>
      <c r="R17" s="27"/>
      <c r="S17" s="27"/>
      <c r="T17" s="25"/>
      <c r="U17" s="25"/>
      <c r="V17" s="25"/>
      <c r="W17" s="25"/>
      <c r="X17" s="25"/>
      <c r="Y17" s="27"/>
      <c r="Z17" s="27"/>
      <c r="AA17" s="25"/>
      <c r="AB17" s="25"/>
      <c r="AC17" s="25"/>
      <c r="AD17" s="25"/>
      <c r="AE17" s="25"/>
      <c r="AF17" s="25"/>
      <c r="AG17" s="28"/>
      <c r="AH17" s="29">
        <f t="shared" si="1"/>
        <v>45</v>
      </c>
      <c r="AI17" s="30">
        <f t="shared" si="2"/>
        <v>315</v>
      </c>
      <c r="AJ17" s="31">
        <f t="shared" si="0"/>
        <v>1.0161290322580645</v>
      </c>
    </row>
    <row r="18" spans="1:39" ht="12" customHeight="1">
      <c r="A18" s="21">
        <v>3</v>
      </c>
      <c r="B18" s="22">
        <v>270</v>
      </c>
      <c r="C18" s="32">
        <v>8</v>
      </c>
      <c r="D18" s="27">
        <v>8</v>
      </c>
      <c r="E18" s="27">
        <v>3</v>
      </c>
      <c r="F18" s="25">
        <v>10</v>
      </c>
      <c r="G18" s="25"/>
      <c r="H18" s="26"/>
      <c r="I18" s="25"/>
      <c r="J18" s="25"/>
      <c r="K18" s="27"/>
      <c r="L18" s="27"/>
      <c r="M18" s="25"/>
      <c r="N18" s="25"/>
      <c r="O18" s="25"/>
      <c r="P18" s="25"/>
      <c r="Q18" s="25"/>
      <c r="R18" s="27"/>
      <c r="S18" s="27"/>
      <c r="T18" s="25"/>
      <c r="U18" s="25"/>
      <c r="V18" s="25"/>
      <c r="W18" s="25"/>
      <c r="X18" s="25"/>
      <c r="Y18" s="27"/>
      <c r="Z18" s="27"/>
      <c r="AA18" s="25"/>
      <c r="AB18" s="25"/>
      <c r="AC18" s="25"/>
      <c r="AD18" s="25"/>
      <c r="AE18" s="25"/>
      <c r="AF18" s="25"/>
      <c r="AG18" s="28"/>
      <c r="AH18" s="29">
        <f t="shared" si="1"/>
        <v>29</v>
      </c>
      <c r="AI18" s="30">
        <f t="shared" si="2"/>
        <v>203</v>
      </c>
      <c r="AJ18" s="31">
        <f t="shared" si="0"/>
        <v>0.75185185185185188</v>
      </c>
    </row>
    <row r="19" spans="1:39" ht="12" customHeight="1">
      <c r="A19" s="21">
        <v>4</v>
      </c>
      <c r="B19" s="22">
        <v>270</v>
      </c>
      <c r="C19" s="32">
        <v>9</v>
      </c>
      <c r="D19" s="27">
        <v>8</v>
      </c>
      <c r="E19" s="27">
        <v>11</v>
      </c>
      <c r="F19" s="25">
        <v>8</v>
      </c>
      <c r="G19" s="25"/>
      <c r="H19" s="26"/>
      <c r="I19" s="25"/>
      <c r="J19" s="25"/>
      <c r="K19" s="27"/>
      <c r="L19" s="27"/>
      <c r="M19" s="25"/>
      <c r="N19" s="25"/>
      <c r="O19" s="25"/>
      <c r="P19" s="25"/>
      <c r="Q19" s="25"/>
      <c r="R19" s="27"/>
      <c r="S19" s="27"/>
      <c r="T19" s="25"/>
      <c r="U19" s="25"/>
      <c r="V19" s="25"/>
      <c r="W19" s="25"/>
      <c r="X19" s="25"/>
      <c r="Y19" s="27"/>
      <c r="Z19" s="27"/>
      <c r="AA19" s="25"/>
      <c r="AB19" s="25"/>
      <c r="AC19" s="25"/>
      <c r="AD19" s="25"/>
      <c r="AE19" s="25"/>
      <c r="AF19" s="25"/>
      <c r="AG19" s="28"/>
      <c r="AH19" s="29">
        <f t="shared" si="1"/>
        <v>36</v>
      </c>
      <c r="AI19" s="30">
        <f t="shared" si="2"/>
        <v>252</v>
      </c>
      <c r="AJ19" s="31">
        <f t="shared" si="0"/>
        <v>0.93333333333333335</v>
      </c>
    </row>
    <row r="20" spans="1:39" ht="12" customHeight="1">
      <c r="A20" s="21">
        <v>4</v>
      </c>
      <c r="B20" s="22">
        <v>250</v>
      </c>
      <c r="C20" s="32">
        <v>9</v>
      </c>
      <c r="D20" s="27">
        <v>7</v>
      </c>
      <c r="E20" s="27">
        <v>8</v>
      </c>
      <c r="F20" s="25">
        <v>5</v>
      </c>
      <c r="G20" s="25"/>
      <c r="H20" s="26"/>
      <c r="I20" s="25"/>
      <c r="J20" s="25"/>
      <c r="K20" s="27"/>
      <c r="L20" s="27"/>
      <c r="M20" s="25"/>
      <c r="N20" s="25"/>
      <c r="O20" s="25"/>
      <c r="P20" s="25"/>
      <c r="Q20" s="25"/>
      <c r="R20" s="45"/>
      <c r="S20" s="27"/>
      <c r="T20" s="25"/>
      <c r="U20" s="25"/>
      <c r="V20" s="25"/>
      <c r="W20" s="25"/>
      <c r="X20" s="25"/>
      <c r="Y20" s="27"/>
      <c r="Z20" s="27"/>
      <c r="AA20" s="25"/>
      <c r="AB20" s="25"/>
      <c r="AC20" s="25"/>
      <c r="AD20" s="25"/>
      <c r="AE20" s="25"/>
      <c r="AF20" s="25"/>
      <c r="AG20" s="28"/>
      <c r="AH20" s="29">
        <f t="shared" si="1"/>
        <v>29</v>
      </c>
      <c r="AI20" s="30">
        <f t="shared" si="2"/>
        <v>203</v>
      </c>
      <c r="AJ20" s="31">
        <f t="shared" si="0"/>
        <v>0.81200000000000006</v>
      </c>
    </row>
    <row r="21" spans="1:39" ht="12" customHeight="1">
      <c r="A21" s="40">
        <v>4</v>
      </c>
      <c r="B21" s="33">
        <v>280</v>
      </c>
      <c r="C21" s="34">
        <v>5</v>
      </c>
      <c r="D21" s="35">
        <v>9</v>
      </c>
      <c r="E21" s="35">
        <v>10</v>
      </c>
      <c r="F21" s="36">
        <v>9</v>
      </c>
      <c r="G21" s="36"/>
      <c r="H21" s="37"/>
      <c r="I21" s="36"/>
      <c r="J21" s="36"/>
      <c r="K21" s="35"/>
      <c r="L21" s="35"/>
      <c r="M21" s="36"/>
      <c r="N21" s="36"/>
      <c r="O21" s="36"/>
      <c r="P21" s="36"/>
      <c r="Q21" s="36"/>
      <c r="R21" s="35"/>
      <c r="S21" s="35"/>
      <c r="T21" s="36"/>
      <c r="U21" s="36"/>
      <c r="V21" s="36"/>
      <c r="W21" s="36"/>
      <c r="X21" s="36"/>
      <c r="Y21" s="35"/>
      <c r="Z21" s="35"/>
      <c r="AA21" s="36"/>
      <c r="AB21" s="36"/>
      <c r="AC21" s="36"/>
      <c r="AD21" s="36"/>
      <c r="AE21" s="36"/>
      <c r="AF21" s="36"/>
      <c r="AG21" s="38"/>
      <c r="AH21" s="29">
        <f t="shared" si="1"/>
        <v>33</v>
      </c>
      <c r="AI21" s="30">
        <f t="shared" si="2"/>
        <v>231</v>
      </c>
      <c r="AJ21" s="39">
        <f t="shared" si="0"/>
        <v>0.82499999999999996</v>
      </c>
    </row>
    <row r="22" spans="1:39" ht="15.75" customHeight="1" thickBot="1">
      <c r="A22" s="46">
        <v>4</v>
      </c>
      <c r="B22" s="47">
        <v>200</v>
      </c>
      <c r="C22" s="48">
        <v>5</v>
      </c>
      <c r="D22" s="49">
        <v>1</v>
      </c>
      <c r="E22" s="49">
        <v>2</v>
      </c>
      <c r="F22" s="50">
        <v>2</v>
      </c>
      <c r="G22" s="50"/>
      <c r="H22" s="50"/>
      <c r="I22" s="50"/>
      <c r="J22" s="50"/>
      <c r="K22" s="49"/>
      <c r="L22" s="49"/>
      <c r="M22" s="50"/>
      <c r="N22" s="50"/>
      <c r="O22" s="50"/>
      <c r="P22" s="50"/>
      <c r="Q22" s="50"/>
      <c r="R22" s="49"/>
      <c r="S22" s="49"/>
      <c r="T22" s="50"/>
      <c r="U22" s="50"/>
      <c r="V22" s="50"/>
      <c r="W22" s="50"/>
      <c r="X22" s="50"/>
      <c r="Y22" s="49"/>
      <c r="Z22" s="49"/>
      <c r="AA22" s="50"/>
      <c r="AB22" s="50"/>
      <c r="AC22" s="50"/>
      <c r="AD22" s="50"/>
      <c r="AE22" s="50"/>
      <c r="AF22" s="50"/>
      <c r="AG22" s="51"/>
      <c r="AH22" s="52">
        <f t="shared" si="1"/>
        <v>10</v>
      </c>
      <c r="AI22" s="53">
        <f t="shared" si="2"/>
        <v>70</v>
      </c>
      <c r="AJ22" s="54">
        <f t="shared" si="0"/>
        <v>0.35</v>
      </c>
    </row>
    <row r="23" spans="1:39" ht="17" thickBot="1">
      <c r="A23" s="55" t="s">
        <v>5</v>
      </c>
      <c r="B23" s="56">
        <f>SUM(B5:B22)</f>
        <v>5020</v>
      </c>
      <c r="C23" s="57">
        <f>SUM(C5:C22)</f>
        <v>127</v>
      </c>
      <c r="D23" s="58">
        <f>SUM(D5:D22)</f>
        <v>155</v>
      </c>
      <c r="E23" s="58">
        <f t="shared" ref="E23:AC23" si="3">SUM(E5:E22)</f>
        <v>138</v>
      </c>
      <c r="F23" s="59">
        <f t="shared" si="3"/>
        <v>130</v>
      </c>
      <c r="G23" s="59">
        <f t="shared" si="3"/>
        <v>0</v>
      </c>
      <c r="H23" s="59">
        <f t="shared" si="3"/>
        <v>0</v>
      </c>
      <c r="I23" s="59">
        <f t="shared" si="3"/>
        <v>0</v>
      </c>
      <c r="J23" s="59">
        <f t="shared" si="3"/>
        <v>0</v>
      </c>
      <c r="K23" s="58">
        <f t="shared" si="3"/>
        <v>0</v>
      </c>
      <c r="L23" s="58">
        <f t="shared" si="3"/>
        <v>0</v>
      </c>
      <c r="M23" s="59">
        <f t="shared" si="3"/>
        <v>0</v>
      </c>
      <c r="N23" s="59">
        <f t="shared" si="3"/>
        <v>0</v>
      </c>
      <c r="O23" s="59">
        <f t="shared" si="3"/>
        <v>0</v>
      </c>
      <c r="P23" s="59">
        <f t="shared" si="3"/>
        <v>0</v>
      </c>
      <c r="Q23" s="59">
        <f t="shared" si="3"/>
        <v>0</v>
      </c>
      <c r="R23" s="58">
        <f t="shared" si="3"/>
        <v>0</v>
      </c>
      <c r="S23" s="58">
        <f t="shared" si="3"/>
        <v>0</v>
      </c>
      <c r="T23" s="59">
        <f t="shared" si="3"/>
        <v>0</v>
      </c>
      <c r="U23" s="59">
        <f t="shared" si="3"/>
        <v>0</v>
      </c>
      <c r="V23" s="59">
        <f t="shared" si="3"/>
        <v>0</v>
      </c>
      <c r="W23" s="59">
        <f t="shared" si="3"/>
        <v>0</v>
      </c>
      <c r="X23" s="59">
        <f t="shared" si="3"/>
        <v>0</v>
      </c>
      <c r="Y23" s="58">
        <f t="shared" si="3"/>
        <v>0</v>
      </c>
      <c r="Z23" s="58">
        <f t="shared" si="3"/>
        <v>0</v>
      </c>
      <c r="AA23" s="59">
        <f t="shared" si="3"/>
        <v>0</v>
      </c>
      <c r="AB23" s="59">
        <f t="shared" si="3"/>
        <v>0</v>
      </c>
      <c r="AC23" s="59">
        <f t="shared" si="3"/>
        <v>0</v>
      </c>
      <c r="AD23" s="59">
        <f>SUM(AD5:AD22)</f>
        <v>0</v>
      </c>
      <c r="AE23" s="59">
        <f t="shared" ref="AE23:AG23" si="4">SUM(AE5:AE22)</f>
        <v>0</v>
      </c>
      <c r="AF23" s="59">
        <f t="shared" si="4"/>
        <v>0</v>
      </c>
      <c r="AG23" s="59">
        <f t="shared" si="4"/>
        <v>0</v>
      </c>
      <c r="AH23" s="60">
        <f>SUM(AH5:AH22)</f>
        <v>550</v>
      </c>
      <c r="AI23" s="61">
        <f>SUM(AI5:AI22)</f>
        <v>3850</v>
      </c>
      <c r="AJ23" s="62">
        <f t="shared" si="0"/>
        <v>0.76693227091633465</v>
      </c>
    </row>
    <row r="24" spans="1:39" ht="18" customHeight="1">
      <c r="A24" s="63"/>
      <c r="B24" s="64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/>
      <c r="AI24" s="67"/>
      <c r="AJ24" s="68"/>
    </row>
    <row r="25" spans="1:39" ht="15" customHeight="1" thickBot="1">
      <c r="C25" s="69"/>
      <c r="D25" s="70"/>
      <c r="E25" s="168">
        <v>2</v>
      </c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70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I25" s="67"/>
      <c r="AJ25" s="68"/>
    </row>
    <row r="26" spans="1:39" ht="15" customHeight="1" thickBot="1">
      <c r="C26" s="69"/>
      <c r="D26" s="70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70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I26" s="67"/>
    </row>
    <row r="27" spans="1:39" ht="28.5" customHeight="1" thickBot="1">
      <c r="A27" s="2" t="s">
        <v>0</v>
      </c>
      <c r="B27" s="3" t="s">
        <v>1</v>
      </c>
      <c r="C27" s="4">
        <v>1</v>
      </c>
      <c r="D27" s="5">
        <v>2</v>
      </c>
      <c r="E27" s="5">
        <v>3</v>
      </c>
      <c r="F27" s="6">
        <v>4</v>
      </c>
      <c r="G27" s="6">
        <v>5</v>
      </c>
      <c r="H27" s="6">
        <v>6</v>
      </c>
      <c r="I27" s="6">
        <v>7</v>
      </c>
      <c r="J27" s="6">
        <v>8</v>
      </c>
      <c r="K27" s="5">
        <v>9</v>
      </c>
      <c r="L27" s="5">
        <v>10</v>
      </c>
      <c r="M27" s="6">
        <v>11</v>
      </c>
      <c r="N27" s="6">
        <v>12</v>
      </c>
      <c r="O27" s="6">
        <v>13</v>
      </c>
      <c r="P27" s="6">
        <v>14</v>
      </c>
      <c r="Q27" s="6">
        <v>15</v>
      </c>
      <c r="R27" s="5">
        <v>16</v>
      </c>
      <c r="S27" s="5">
        <v>17</v>
      </c>
      <c r="T27" s="6">
        <v>18</v>
      </c>
      <c r="U27" s="6">
        <v>19</v>
      </c>
      <c r="V27" s="6">
        <v>20</v>
      </c>
      <c r="W27" s="6">
        <v>21</v>
      </c>
      <c r="X27" s="6">
        <v>22</v>
      </c>
      <c r="Y27" s="5">
        <v>23</v>
      </c>
      <c r="Z27" s="5">
        <v>24</v>
      </c>
      <c r="AA27" s="6">
        <v>25</v>
      </c>
      <c r="AB27" s="6">
        <v>26</v>
      </c>
      <c r="AC27" s="6">
        <v>27</v>
      </c>
      <c r="AD27" s="6">
        <v>28</v>
      </c>
      <c r="AE27" s="6"/>
      <c r="AF27" s="6"/>
      <c r="AG27" s="7"/>
      <c r="AH27" s="8" t="s">
        <v>2</v>
      </c>
      <c r="AI27" s="71" t="s">
        <v>3</v>
      </c>
      <c r="AJ27" s="72" t="s">
        <v>4</v>
      </c>
    </row>
    <row r="28" spans="1:39" ht="14.25" customHeight="1">
      <c r="A28" s="10">
        <v>1</v>
      </c>
      <c r="B28" s="11">
        <v>140</v>
      </c>
      <c r="C28" s="73">
        <v>3</v>
      </c>
      <c r="D28" s="16">
        <v>3</v>
      </c>
      <c r="E28" s="16">
        <v>7</v>
      </c>
      <c r="F28" s="14">
        <v>6</v>
      </c>
      <c r="G28" s="14"/>
      <c r="H28" s="14"/>
      <c r="I28" s="14"/>
      <c r="J28" s="14"/>
      <c r="K28" s="16"/>
      <c r="L28" s="16"/>
      <c r="M28" s="14"/>
      <c r="N28" s="14"/>
      <c r="O28" s="14"/>
      <c r="P28" s="14"/>
      <c r="Q28" s="14"/>
      <c r="R28" s="16"/>
      <c r="S28" s="16"/>
      <c r="T28" s="14"/>
      <c r="U28" s="14"/>
      <c r="V28" s="14"/>
      <c r="W28" s="14"/>
      <c r="X28" s="14"/>
      <c r="Y28" s="16"/>
      <c r="Z28" s="16"/>
      <c r="AA28" s="14"/>
      <c r="AB28" s="14"/>
      <c r="AC28" s="14"/>
      <c r="AD28" s="14"/>
      <c r="AE28" s="14"/>
      <c r="AF28" s="14"/>
      <c r="AG28" s="17"/>
      <c r="AH28" s="74">
        <f t="shared" ref="AH28:AH45" si="5">SUM(C28:AG28)</f>
        <v>19</v>
      </c>
      <c r="AI28" s="19">
        <f t="shared" ref="AI28:AI45" si="6">AH28/COUNT(C28:AG28)*COUNT($C$4:$AG$4)</f>
        <v>133</v>
      </c>
      <c r="AJ28" s="75">
        <f t="shared" ref="AJ28:AJ46" si="7">AI28/B28</f>
        <v>0.95</v>
      </c>
    </row>
    <row r="29" spans="1:39">
      <c r="A29" s="21">
        <v>1</v>
      </c>
      <c r="B29" s="22">
        <v>120</v>
      </c>
      <c r="C29" s="32">
        <v>0</v>
      </c>
      <c r="D29" s="27">
        <v>5</v>
      </c>
      <c r="E29" s="27">
        <v>3</v>
      </c>
      <c r="F29" s="25">
        <v>4</v>
      </c>
      <c r="G29" s="25"/>
      <c r="H29" s="25"/>
      <c r="I29" s="25"/>
      <c r="J29" s="25"/>
      <c r="K29" s="27"/>
      <c r="L29" s="27"/>
      <c r="M29" s="25"/>
      <c r="N29" s="25"/>
      <c r="O29" s="25"/>
      <c r="P29" s="25"/>
      <c r="Q29" s="25"/>
      <c r="R29" s="27"/>
      <c r="S29" s="27"/>
      <c r="T29" s="25"/>
      <c r="U29" s="25"/>
      <c r="V29" s="25"/>
      <c r="W29" s="25"/>
      <c r="X29" s="25"/>
      <c r="Y29" s="27"/>
      <c r="Z29" s="27"/>
      <c r="AA29" s="25"/>
      <c r="AB29" s="25"/>
      <c r="AC29" s="25"/>
      <c r="AD29" s="25"/>
      <c r="AE29" s="25"/>
      <c r="AF29" s="25"/>
      <c r="AG29" s="28"/>
      <c r="AH29" s="76">
        <f t="shared" si="5"/>
        <v>12</v>
      </c>
      <c r="AI29" s="30">
        <f t="shared" si="6"/>
        <v>84</v>
      </c>
      <c r="AJ29" s="77">
        <f t="shared" si="7"/>
        <v>0.7</v>
      </c>
      <c r="AM29" s="78"/>
    </row>
    <row r="30" spans="1:39">
      <c r="A30" s="21">
        <v>1</v>
      </c>
      <c r="B30" s="22">
        <v>120</v>
      </c>
      <c r="C30" s="32">
        <v>0</v>
      </c>
      <c r="D30" s="27">
        <v>3</v>
      </c>
      <c r="E30" s="27">
        <v>0</v>
      </c>
      <c r="F30" s="25"/>
      <c r="G30" s="25"/>
      <c r="H30" s="25"/>
      <c r="I30" s="25"/>
      <c r="J30" s="25"/>
      <c r="K30" s="27"/>
      <c r="L30" s="27"/>
      <c r="M30" s="25"/>
      <c r="N30" s="25"/>
      <c r="O30" s="25"/>
      <c r="P30" s="25"/>
      <c r="Q30" s="25"/>
      <c r="R30" s="27"/>
      <c r="S30" s="27"/>
      <c r="T30" s="25"/>
      <c r="U30" s="25"/>
      <c r="V30" s="25"/>
      <c r="W30" s="25"/>
      <c r="X30" s="25"/>
      <c r="Y30" s="27"/>
      <c r="Z30" s="27"/>
      <c r="AA30" s="25"/>
      <c r="AB30" s="25"/>
      <c r="AC30" s="25"/>
      <c r="AD30" s="25"/>
      <c r="AE30" s="25"/>
      <c r="AF30" s="25"/>
      <c r="AG30" s="28"/>
      <c r="AH30" s="76">
        <f t="shared" si="5"/>
        <v>3</v>
      </c>
      <c r="AI30" s="30">
        <f t="shared" si="6"/>
        <v>28</v>
      </c>
      <c r="AJ30" s="77">
        <f t="shared" si="7"/>
        <v>0.23333333333333334</v>
      </c>
      <c r="AM30" s="78"/>
    </row>
    <row r="31" spans="1:39" ht="12" customHeight="1">
      <c r="A31" s="21">
        <v>1</v>
      </c>
      <c r="B31" s="22">
        <v>90</v>
      </c>
      <c r="C31" s="32">
        <v>1</v>
      </c>
      <c r="D31" s="27">
        <v>4</v>
      </c>
      <c r="E31" s="27">
        <v>3</v>
      </c>
      <c r="F31" s="25">
        <v>2</v>
      </c>
      <c r="G31" s="25"/>
      <c r="H31" s="25"/>
      <c r="I31" s="25"/>
      <c r="J31" s="25"/>
      <c r="K31" s="27"/>
      <c r="L31" s="27"/>
      <c r="M31" s="25"/>
      <c r="N31" s="25"/>
      <c r="O31" s="25"/>
      <c r="P31" s="25"/>
      <c r="Q31" s="25"/>
      <c r="R31" s="27"/>
      <c r="S31" s="27"/>
      <c r="T31" s="25"/>
      <c r="U31" s="25"/>
      <c r="V31" s="25"/>
      <c r="W31" s="25"/>
      <c r="X31" s="25"/>
      <c r="Y31" s="27"/>
      <c r="Z31" s="27"/>
      <c r="AA31" s="25"/>
      <c r="AB31" s="25"/>
      <c r="AC31" s="25"/>
      <c r="AD31" s="25"/>
      <c r="AE31" s="25"/>
      <c r="AF31" s="25"/>
      <c r="AG31" s="28"/>
      <c r="AH31" s="76">
        <f t="shared" si="5"/>
        <v>10</v>
      </c>
      <c r="AI31" s="30">
        <f t="shared" si="6"/>
        <v>70</v>
      </c>
      <c r="AJ31" s="77">
        <f t="shared" si="7"/>
        <v>0.77777777777777779</v>
      </c>
      <c r="AM31" s="78"/>
    </row>
    <row r="32" spans="1:39" ht="12" customHeight="1">
      <c r="A32" s="21">
        <v>1</v>
      </c>
      <c r="B32" s="22">
        <v>90</v>
      </c>
      <c r="C32" s="32">
        <v>0</v>
      </c>
      <c r="D32" s="27">
        <v>3</v>
      </c>
      <c r="E32" s="27">
        <v>3</v>
      </c>
      <c r="F32" s="25"/>
      <c r="G32" s="25"/>
      <c r="H32" s="25"/>
      <c r="I32" s="25"/>
      <c r="J32" s="25"/>
      <c r="K32" s="27"/>
      <c r="L32" s="27"/>
      <c r="M32" s="25"/>
      <c r="N32" s="25"/>
      <c r="O32" s="25"/>
      <c r="P32" s="25"/>
      <c r="Q32" s="25"/>
      <c r="R32" s="27"/>
      <c r="S32" s="27"/>
      <c r="T32" s="25"/>
      <c r="U32" s="25"/>
      <c r="V32" s="25"/>
      <c r="W32" s="25"/>
      <c r="X32" s="25"/>
      <c r="Y32" s="27"/>
      <c r="Z32" s="27"/>
      <c r="AA32" s="25"/>
      <c r="AB32" s="25"/>
      <c r="AC32" s="25"/>
      <c r="AD32" s="25"/>
      <c r="AE32" s="25"/>
      <c r="AF32" s="25"/>
      <c r="AG32" s="28"/>
      <c r="AH32" s="76">
        <f t="shared" si="5"/>
        <v>6</v>
      </c>
      <c r="AI32" s="30">
        <f t="shared" si="6"/>
        <v>56</v>
      </c>
      <c r="AJ32" s="77">
        <f t="shared" si="7"/>
        <v>0.62222222222222223</v>
      </c>
      <c r="AM32" s="78"/>
    </row>
    <row r="33" spans="1:39" ht="15" customHeight="1">
      <c r="A33" s="21">
        <v>2</v>
      </c>
      <c r="B33" s="22">
        <v>70</v>
      </c>
      <c r="C33" s="32">
        <v>2</v>
      </c>
      <c r="D33" s="27">
        <v>5</v>
      </c>
      <c r="E33" s="27">
        <v>4</v>
      </c>
      <c r="F33" s="25">
        <v>2</v>
      </c>
      <c r="G33" s="25"/>
      <c r="H33" s="25"/>
      <c r="I33" s="25"/>
      <c r="J33" s="25"/>
      <c r="K33" s="27"/>
      <c r="L33" s="27"/>
      <c r="M33" s="25"/>
      <c r="N33" s="25"/>
      <c r="O33" s="25"/>
      <c r="P33" s="25"/>
      <c r="Q33" s="25"/>
      <c r="R33" s="27"/>
      <c r="S33" s="27"/>
      <c r="T33" s="25"/>
      <c r="U33" s="25"/>
      <c r="V33" s="25"/>
      <c r="W33" s="25"/>
      <c r="X33" s="25"/>
      <c r="Y33" s="27"/>
      <c r="Z33" s="27"/>
      <c r="AA33" s="25"/>
      <c r="AB33" s="25"/>
      <c r="AC33" s="25"/>
      <c r="AD33" s="25"/>
      <c r="AE33" s="25"/>
      <c r="AF33" s="25"/>
      <c r="AG33" s="28"/>
      <c r="AH33" s="76">
        <f t="shared" si="5"/>
        <v>13</v>
      </c>
      <c r="AI33" s="30">
        <f t="shared" si="6"/>
        <v>91</v>
      </c>
      <c r="AJ33" s="77">
        <f t="shared" si="7"/>
        <v>1.3</v>
      </c>
      <c r="AM33" s="78"/>
    </row>
    <row r="34" spans="1:39" ht="12" customHeight="1">
      <c r="A34" s="21">
        <v>2</v>
      </c>
      <c r="B34" s="22">
        <v>90</v>
      </c>
      <c r="C34" s="32">
        <v>1</v>
      </c>
      <c r="D34" s="27">
        <v>1</v>
      </c>
      <c r="E34" s="27">
        <v>0</v>
      </c>
      <c r="F34" s="25">
        <v>1</v>
      </c>
      <c r="G34" s="25"/>
      <c r="H34" s="25"/>
      <c r="I34" s="25"/>
      <c r="J34" s="25"/>
      <c r="K34" s="27"/>
      <c r="L34" s="27"/>
      <c r="M34" s="25"/>
      <c r="N34" s="25"/>
      <c r="O34" s="25"/>
      <c r="P34" s="25"/>
      <c r="Q34" s="25"/>
      <c r="R34" s="27"/>
      <c r="S34" s="27"/>
      <c r="T34" s="25"/>
      <c r="U34" s="25"/>
      <c r="V34" s="25"/>
      <c r="W34" s="25"/>
      <c r="X34" s="25"/>
      <c r="Y34" s="27"/>
      <c r="Z34" s="27"/>
      <c r="AA34" s="25"/>
      <c r="AB34" s="25"/>
      <c r="AC34" s="25"/>
      <c r="AD34" s="25"/>
      <c r="AE34" s="25"/>
      <c r="AF34" s="25"/>
      <c r="AG34" s="28"/>
      <c r="AH34" s="76">
        <f t="shared" si="5"/>
        <v>3</v>
      </c>
      <c r="AI34" s="30">
        <f t="shared" si="6"/>
        <v>21</v>
      </c>
      <c r="AJ34" s="77">
        <f t="shared" si="7"/>
        <v>0.23333333333333334</v>
      </c>
      <c r="AM34" s="78"/>
    </row>
    <row r="35" spans="1:39">
      <c r="A35" s="21">
        <v>2</v>
      </c>
      <c r="B35" s="22">
        <v>105</v>
      </c>
      <c r="C35" s="79">
        <v>2</v>
      </c>
      <c r="D35" s="43">
        <v>1</v>
      </c>
      <c r="E35" s="43">
        <v>0</v>
      </c>
      <c r="F35" s="26">
        <v>2</v>
      </c>
      <c r="G35" s="26"/>
      <c r="H35" s="26"/>
      <c r="I35" s="26"/>
      <c r="J35" s="26"/>
      <c r="K35" s="43"/>
      <c r="L35" s="27"/>
      <c r="M35" s="25"/>
      <c r="N35" s="25"/>
      <c r="O35" s="25"/>
      <c r="P35" s="26"/>
      <c r="Q35" s="26"/>
      <c r="R35" s="27"/>
      <c r="S35" s="27"/>
      <c r="T35" s="25"/>
      <c r="U35" s="25"/>
      <c r="V35" s="25"/>
      <c r="W35" s="25"/>
      <c r="X35" s="25"/>
      <c r="Y35" s="27"/>
      <c r="Z35" s="80"/>
      <c r="AA35" s="81"/>
      <c r="AB35" s="25"/>
      <c r="AC35" s="25"/>
      <c r="AD35" s="25"/>
      <c r="AE35" s="25"/>
      <c r="AF35" s="25"/>
      <c r="AG35" s="28"/>
      <c r="AH35" s="76">
        <f t="shared" si="5"/>
        <v>5</v>
      </c>
      <c r="AI35" s="30">
        <f t="shared" si="6"/>
        <v>35</v>
      </c>
      <c r="AJ35" s="77">
        <f t="shared" si="7"/>
        <v>0.33333333333333331</v>
      </c>
      <c r="AM35" s="78"/>
    </row>
    <row r="36" spans="1:39">
      <c r="A36" s="164">
        <v>2</v>
      </c>
      <c r="B36" s="22">
        <v>120</v>
      </c>
      <c r="C36" s="34">
        <v>3</v>
      </c>
      <c r="D36" s="35">
        <v>5</v>
      </c>
      <c r="E36" s="35">
        <v>0</v>
      </c>
      <c r="F36" s="36">
        <v>5</v>
      </c>
      <c r="G36" s="36"/>
      <c r="H36" s="36"/>
      <c r="I36" s="36"/>
      <c r="J36" s="36"/>
      <c r="K36" s="35"/>
      <c r="L36" s="35"/>
      <c r="M36" s="36"/>
      <c r="N36" s="36"/>
      <c r="O36" s="36"/>
      <c r="P36" s="36"/>
      <c r="Q36" s="36"/>
      <c r="R36" s="35"/>
      <c r="S36" s="35"/>
      <c r="T36" s="25"/>
      <c r="U36" s="25"/>
      <c r="V36" s="25"/>
      <c r="W36" s="25"/>
      <c r="X36" s="25"/>
      <c r="Y36" s="27"/>
      <c r="Z36" s="27"/>
      <c r="AA36" s="25"/>
      <c r="AB36" s="25"/>
      <c r="AC36" s="25"/>
      <c r="AD36" s="25"/>
      <c r="AE36" s="25"/>
      <c r="AF36" s="25"/>
      <c r="AG36" s="28"/>
      <c r="AH36" s="76">
        <f t="shared" si="5"/>
        <v>13</v>
      </c>
      <c r="AI36" s="30">
        <f t="shared" si="6"/>
        <v>91</v>
      </c>
      <c r="AJ36" s="77">
        <f t="shared" si="7"/>
        <v>0.7583333333333333</v>
      </c>
      <c r="AM36" s="78"/>
    </row>
    <row r="37" spans="1:39">
      <c r="A37" s="40">
        <v>2</v>
      </c>
      <c r="B37" s="22">
        <v>90</v>
      </c>
      <c r="C37" s="32">
        <v>0</v>
      </c>
      <c r="D37" s="27">
        <v>0</v>
      </c>
      <c r="E37" s="27">
        <v>0</v>
      </c>
      <c r="F37" s="25"/>
      <c r="G37" s="25"/>
      <c r="H37" s="25"/>
      <c r="I37" s="25"/>
      <c r="J37" s="25"/>
      <c r="K37" s="27"/>
      <c r="L37" s="27"/>
      <c r="M37" s="25"/>
      <c r="N37" s="25"/>
      <c r="O37" s="25"/>
      <c r="P37" s="25"/>
      <c r="Q37" s="25"/>
      <c r="R37" s="45"/>
      <c r="S37" s="27"/>
      <c r="T37" s="25"/>
      <c r="U37" s="25"/>
      <c r="V37" s="25"/>
      <c r="W37" s="25"/>
      <c r="X37" s="25"/>
      <c r="Y37" s="27"/>
      <c r="Z37" s="27"/>
      <c r="AA37" s="25"/>
      <c r="AB37" s="25"/>
      <c r="AC37" s="25"/>
      <c r="AD37" s="25"/>
      <c r="AE37" s="25"/>
      <c r="AF37" s="25"/>
      <c r="AG37" s="28"/>
      <c r="AH37" s="76">
        <f t="shared" si="5"/>
        <v>0</v>
      </c>
      <c r="AI37" s="30">
        <f t="shared" si="6"/>
        <v>0</v>
      </c>
      <c r="AJ37" s="77">
        <f t="shared" si="7"/>
        <v>0</v>
      </c>
      <c r="AM37" s="78"/>
    </row>
    <row r="38" spans="1:39" ht="15" customHeight="1">
      <c r="A38" s="21">
        <v>3</v>
      </c>
      <c r="B38" s="22">
        <v>90</v>
      </c>
      <c r="C38" s="32">
        <v>2</v>
      </c>
      <c r="D38" s="27">
        <v>0</v>
      </c>
      <c r="E38" s="27">
        <v>3</v>
      </c>
      <c r="F38" s="25">
        <v>1</v>
      </c>
      <c r="G38" s="25"/>
      <c r="H38" s="25"/>
      <c r="I38" s="25"/>
      <c r="J38" s="25"/>
      <c r="K38" s="27"/>
      <c r="L38" s="27"/>
      <c r="M38" s="25"/>
      <c r="N38" s="25"/>
      <c r="O38" s="25"/>
      <c r="P38" s="25"/>
      <c r="Q38" s="25"/>
      <c r="R38" s="27"/>
      <c r="S38" s="27"/>
      <c r="T38" s="25"/>
      <c r="U38" s="25"/>
      <c r="V38" s="25"/>
      <c r="W38" s="25"/>
      <c r="X38" s="25"/>
      <c r="Y38" s="27"/>
      <c r="Z38" s="27"/>
      <c r="AA38" s="25"/>
      <c r="AB38" s="25"/>
      <c r="AC38" s="25"/>
      <c r="AD38" s="25"/>
      <c r="AE38" s="25"/>
      <c r="AF38" s="25"/>
      <c r="AG38" s="28"/>
      <c r="AH38" s="76">
        <f t="shared" si="5"/>
        <v>6</v>
      </c>
      <c r="AI38" s="30">
        <f t="shared" si="6"/>
        <v>42</v>
      </c>
      <c r="AJ38" s="77">
        <f t="shared" si="7"/>
        <v>0.46666666666666667</v>
      </c>
      <c r="AM38" s="78"/>
    </row>
    <row r="39" spans="1:39" ht="13.5" customHeight="1">
      <c r="A39" s="21">
        <v>3</v>
      </c>
      <c r="B39" s="22">
        <v>100</v>
      </c>
      <c r="C39" s="32">
        <v>1</v>
      </c>
      <c r="D39" s="27">
        <v>4</v>
      </c>
      <c r="E39" s="27">
        <v>5</v>
      </c>
      <c r="F39" s="25">
        <v>4</v>
      </c>
      <c r="G39" s="25"/>
      <c r="H39" s="25"/>
      <c r="I39" s="25"/>
      <c r="J39" s="25"/>
      <c r="K39" s="27"/>
      <c r="L39" s="27"/>
      <c r="M39" s="25"/>
      <c r="N39" s="25"/>
      <c r="O39" s="25"/>
      <c r="P39" s="25"/>
      <c r="Q39" s="25"/>
      <c r="R39" s="27"/>
      <c r="S39" s="27"/>
      <c r="T39" s="25"/>
      <c r="U39" s="25"/>
      <c r="V39" s="25"/>
      <c r="W39" s="25"/>
      <c r="X39" s="25"/>
      <c r="Y39" s="27"/>
      <c r="Z39" s="27"/>
      <c r="AA39" s="25"/>
      <c r="AB39" s="25"/>
      <c r="AC39" s="25"/>
      <c r="AD39" s="25"/>
      <c r="AE39" s="25"/>
      <c r="AF39" s="25"/>
      <c r="AG39" s="28"/>
      <c r="AH39" s="76">
        <f t="shared" si="5"/>
        <v>14</v>
      </c>
      <c r="AI39" s="30">
        <f t="shared" si="6"/>
        <v>98</v>
      </c>
      <c r="AJ39" s="77">
        <f t="shared" si="7"/>
        <v>0.98</v>
      </c>
      <c r="AM39" s="78"/>
    </row>
    <row r="40" spans="1:39" ht="14.25" customHeight="1">
      <c r="A40" s="21">
        <v>3</v>
      </c>
      <c r="B40" s="22">
        <v>120</v>
      </c>
      <c r="C40" s="32">
        <v>3</v>
      </c>
      <c r="D40" s="27">
        <v>4</v>
      </c>
      <c r="E40" s="27">
        <v>6</v>
      </c>
      <c r="F40" s="25">
        <v>2</v>
      </c>
      <c r="G40" s="25"/>
      <c r="H40" s="25"/>
      <c r="I40" s="25"/>
      <c r="J40" s="25"/>
      <c r="K40" s="27"/>
      <c r="L40" s="27"/>
      <c r="M40" s="25"/>
      <c r="N40" s="25"/>
      <c r="O40" s="25"/>
      <c r="P40" s="25"/>
      <c r="Q40" s="25"/>
      <c r="R40" s="27"/>
      <c r="S40" s="27"/>
      <c r="T40" s="25"/>
      <c r="U40" s="25"/>
      <c r="V40" s="25"/>
      <c r="W40" s="25"/>
      <c r="X40" s="25"/>
      <c r="Y40" s="27"/>
      <c r="Z40" s="27"/>
      <c r="AA40" s="25"/>
      <c r="AB40" s="25"/>
      <c r="AC40" s="25"/>
      <c r="AD40" s="25"/>
      <c r="AE40" s="25"/>
      <c r="AF40" s="25"/>
      <c r="AG40" s="28"/>
      <c r="AH40" s="76">
        <f t="shared" si="5"/>
        <v>15</v>
      </c>
      <c r="AI40" s="30">
        <f t="shared" si="6"/>
        <v>105</v>
      </c>
      <c r="AJ40" s="77">
        <f t="shared" si="7"/>
        <v>0.875</v>
      </c>
      <c r="AM40" s="78"/>
    </row>
    <row r="41" spans="1:39" ht="15" customHeight="1">
      <c r="A41" s="21">
        <v>3</v>
      </c>
      <c r="B41" s="22">
        <v>100</v>
      </c>
      <c r="C41" s="32">
        <v>0</v>
      </c>
      <c r="D41" s="27">
        <v>3</v>
      </c>
      <c r="E41" s="27">
        <v>2</v>
      </c>
      <c r="F41" s="25">
        <v>2</v>
      </c>
      <c r="G41" s="25"/>
      <c r="H41" s="25"/>
      <c r="I41" s="25"/>
      <c r="J41" s="25"/>
      <c r="K41" s="27"/>
      <c r="L41" s="27"/>
      <c r="M41" s="25"/>
      <c r="N41" s="25"/>
      <c r="O41" s="25"/>
      <c r="P41" s="25"/>
      <c r="Q41" s="25"/>
      <c r="R41" s="27"/>
      <c r="S41" s="27"/>
      <c r="T41" s="25"/>
      <c r="U41" s="25"/>
      <c r="V41" s="25"/>
      <c r="W41" s="25"/>
      <c r="X41" s="25"/>
      <c r="Y41" s="27"/>
      <c r="Z41" s="27"/>
      <c r="AA41" s="25"/>
      <c r="AB41" s="25"/>
      <c r="AC41" s="25"/>
      <c r="AD41" s="25"/>
      <c r="AE41" s="25"/>
      <c r="AF41" s="25"/>
      <c r="AG41" s="28"/>
      <c r="AH41" s="76">
        <f t="shared" si="5"/>
        <v>7</v>
      </c>
      <c r="AI41" s="30">
        <f t="shared" si="6"/>
        <v>49</v>
      </c>
      <c r="AJ41" s="77">
        <f t="shared" si="7"/>
        <v>0.49</v>
      </c>
      <c r="AM41" s="78"/>
    </row>
    <row r="42" spans="1:39">
      <c r="A42" s="21">
        <v>4</v>
      </c>
      <c r="B42" s="22">
        <v>100</v>
      </c>
      <c r="C42" s="34">
        <v>2</v>
      </c>
      <c r="D42" s="35">
        <v>2</v>
      </c>
      <c r="E42" s="35">
        <v>1</v>
      </c>
      <c r="F42" s="36">
        <v>1</v>
      </c>
      <c r="G42" s="36"/>
      <c r="H42" s="36"/>
      <c r="I42" s="36"/>
      <c r="J42" s="36"/>
      <c r="K42" s="35"/>
      <c r="L42" s="35"/>
      <c r="M42" s="36"/>
      <c r="N42" s="36"/>
      <c r="O42" s="36"/>
      <c r="P42" s="36"/>
      <c r="Q42" s="36"/>
      <c r="R42" s="35"/>
      <c r="S42" s="35"/>
      <c r="T42" s="25"/>
      <c r="U42" s="25"/>
      <c r="V42" s="25"/>
      <c r="W42" s="25"/>
      <c r="X42" s="25"/>
      <c r="Y42" s="27"/>
      <c r="Z42" s="27"/>
      <c r="AA42" s="25"/>
      <c r="AB42" s="25"/>
      <c r="AC42" s="25"/>
      <c r="AD42" s="25"/>
      <c r="AE42" s="25"/>
      <c r="AF42" s="25"/>
      <c r="AG42" s="28"/>
      <c r="AH42" s="76">
        <f t="shared" si="5"/>
        <v>6</v>
      </c>
      <c r="AI42" s="30">
        <f t="shared" si="6"/>
        <v>42</v>
      </c>
      <c r="AJ42" s="77">
        <f t="shared" si="7"/>
        <v>0.42</v>
      </c>
      <c r="AM42" s="78"/>
    </row>
    <row r="43" spans="1:39" ht="15" customHeight="1">
      <c r="A43" s="21">
        <v>4</v>
      </c>
      <c r="B43" s="22">
        <v>90</v>
      </c>
      <c r="C43" s="32">
        <v>2</v>
      </c>
      <c r="D43" s="27">
        <v>3</v>
      </c>
      <c r="E43" s="27">
        <v>3</v>
      </c>
      <c r="F43" s="25">
        <v>3</v>
      </c>
      <c r="G43" s="25"/>
      <c r="H43" s="25"/>
      <c r="I43" s="25"/>
      <c r="J43" s="25"/>
      <c r="K43" s="27"/>
      <c r="L43" s="27"/>
      <c r="M43" s="25"/>
      <c r="N43" s="25"/>
      <c r="O43" s="25"/>
      <c r="P43" s="25"/>
      <c r="Q43" s="25"/>
      <c r="R43" s="27"/>
      <c r="S43" s="27"/>
      <c r="T43" s="25"/>
      <c r="U43" s="25"/>
      <c r="V43" s="25"/>
      <c r="W43" s="25"/>
      <c r="X43" s="25"/>
      <c r="Y43" s="27"/>
      <c r="Z43" s="27"/>
      <c r="AA43" s="25"/>
      <c r="AB43" s="25"/>
      <c r="AC43" s="25"/>
      <c r="AD43" s="25"/>
      <c r="AE43" s="25"/>
      <c r="AF43" s="25"/>
      <c r="AG43" s="28"/>
      <c r="AH43" s="76">
        <f t="shared" si="5"/>
        <v>11</v>
      </c>
      <c r="AI43" s="30">
        <f t="shared" si="6"/>
        <v>77</v>
      </c>
      <c r="AJ43" s="77">
        <f t="shared" si="7"/>
        <v>0.85555555555555551</v>
      </c>
      <c r="AM43" s="78"/>
    </row>
    <row r="44" spans="1:39">
      <c r="A44" s="40">
        <v>4</v>
      </c>
      <c r="B44" s="22">
        <v>100</v>
      </c>
      <c r="C44" s="34">
        <v>0</v>
      </c>
      <c r="D44" s="35">
        <v>1</v>
      </c>
      <c r="E44" s="35">
        <v>2</v>
      </c>
      <c r="F44" s="36">
        <v>4</v>
      </c>
      <c r="G44" s="36"/>
      <c r="H44" s="36"/>
      <c r="I44" s="36"/>
      <c r="J44" s="36"/>
      <c r="K44" s="35"/>
      <c r="L44" s="35"/>
      <c r="M44" s="36"/>
      <c r="N44" s="36"/>
      <c r="O44" s="36"/>
      <c r="P44" s="36"/>
      <c r="Q44" s="36"/>
      <c r="R44" s="35"/>
      <c r="S44" s="35"/>
      <c r="T44" s="25"/>
      <c r="U44" s="25"/>
      <c r="V44" s="25"/>
      <c r="W44" s="25"/>
      <c r="X44" s="25"/>
      <c r="Y44" s="27"/>
      <c r="Z44" s="27"/>
      <c r="AA44" s="25"/>
      <c r="AB44" s="25"/>
      <c r="AC44" s="25"/>
      <c r="AD44" s="25"/>
      <c r="AE44" s="25"/>
      <c r="AF44" s="25"/>
      <c r="AG44" s="28"/>
      <c r="AH44" s="76">
        <f t="shared" si="5"/>
        <v>7</v>
      </c>
      <c r="AI44" s="30">
        <f t="shared" si="6"/>
        <v>49</v>
      </c>
      <c r="AJ44" s="77">
        <f t="shared" si="7"/>
        <v>0.49</v>
      </c>
      <c r="AM44" s="78"/>
    </row>
    <row r="45" spans="1:39" ht="12.75" customHeight="1" thickBot="1">
      <c r="A45" s="46">
        <v>4</v>
      </c>
      <c r="B45" s="22">
        <v>65</v>
      </c>
      <c r="C45" s="48">
        <v>1</v>
      </c>
      <c r="D45" s="49">
        <v>1</v>
      </c>
      <c r="E45" s="49">
        <v>0</v>
      </c>
      <c r="F45" s="50">
        <v>1</v>
      </c>
      <c r="G45" s="50"/>
      <c r="H45" s="50"/>
      <c r="I45" s="50"/>
      <c r="J45" s="50"/>
      <c r="K45" s="49"/>
      <c r="L45" s="49"/>
      <c r="M45" s="50"/>
      <c r="N45" s="50"/>
      <c r="O45" s="50"/>
      <c r="P45" s="50"/>
      <c r="Q45" s="50"/>
      <c r="R45" s="49"/>
      <c r="S45" s="49"/>
      <c r="T45" s="50"/>
      <c r="U45" s="50"/>
      <c r="V45" s="50"/>
      <c r="W45" s="50"/>
      <c r="X45" s="50"/>
      <c r="Y45" s="49"/>
      <c r="Z45" s="82"/>
      <c r="AA45" s="50"/>
      <c r="AB45" s="50"/>
      <c r="AC45" s="50"/>
      <c r="AD45" s="50"/>
      <c r="AE45" s="50"/>
      <c r="AF45" s="50"/>
      <c r="AG45" s="51"/>
      <c r="AH45" s="83">
        <f t="shared" si="5"/>
        <v>3</v>
      </c>
      <c r="AI45" s="53">
        <f t="shared" si="6"/>
        <v>21</v>
      </c>
      <c r="AJ45" s="84">
        <f t="shared" si="7"/>
        <v>0.32307692307692309</v>
      </c>
      <c r="AM45" s="78"/>
    </row>
    <row r="46" spans="1:39" ht="17" thickBot="1">
      <c r="A46" s="55" t="s">
        <v>5</v>
      </c>
      <c r="B46" s="56">
        <f>SUM(B28:B45)</f>
        <v>1800</v>
      </c>
      <c r="C46" s="85">
        <f>SUM(C28:C45)</f>
        <v>23</v>
      </c>
      <c r="D46" s="86">
        <f t="shared" ref="D46:AG46" si="8">SUM(D28:D45)</f>
        <v>48</v>
      </c>
      <c r="E46" s="86">
        <f t="shared" si="8"/>
        <v>42</v>
      </c>
      <c r="F46" s="87">
        <f t="shared" si="8"/>
        <v>40</v>
      </c>
      <c r="G46" s="87">
        <f t="shared" si="8"/>
        <v>0</v>
      </c>
      <c r="H46" s="87">
        <f t="shared" si="8"/>
        <v>0</v>
      </c>
      <c r="I46" s="87">
        <f t="shared" si="8"/>
        <v>0</v>
      </c>
      <c r="J46" s="87">
        <f t="shared" si="8"/>
        <v>0</v>
      </c>
      <c r="K46" s="86">
        <f t="shared" si="8"/>
        <v>0</v>
      </c>
      <c r="L46" s="86">
        <f t="shared" si="8"/>
        <v>0</v>
      </c>
      <c r="M46" s="87">
        <f t="shared" si="8"/>
        <v>0</v>
      </c>
      <c r="N46" s="87">
        <f t="shared" si="8"/>
        <v>0</v>
      </c>
      <c r="O46" s="87">
        <f t="shared" si="8"/>
        <v>0</v>
      </c>
      <c r="P46" s="87">
        <f t="shared" si="8"/>
        <v>0</v>
      </c>
      <c r="Q46" s="87">
        <f t="shared" si="8"/>
        <v>0</v>
      </c>
      <c r="R46" s="86">
        <f t="shared" si="8"/>
        <v>0</v>
      </c>
      <c r="S46" s="86">
        <f t="shared" si="8"/>
        <v>0</v>
      </c>
      <c r="T46" s="87">
        <f t="shared" si="8"/>
        <v>0</v>
      </c>
      <c r="U46" s="87">
        <f t="shared" si="8"/>
        <v>0</v>
      </c>
      <c r="V46" s="87">
        <f t="shared" si="8"/>
        <v>0</v>
      </c>
      <c r="W46" s="87">
        <f t="shared" si="8"/>
        <v>0</v>
      </c>
      <c r="X46" s="87">
        <f t="shared" si="8"/>
        <v>0</v>
      </c>
      <c r="Y46" s="86">
        <f t="shared" si="8"/>
        <v>0</v>
      </c>
      <c r="Z46" s="86">
        <f t="shared" si="8"/>
        <v>0</v>
      </c>
      <c r="AA46" s="87">
        <f t="shared" si="8"/>
        <v>0</v>
      </c>
      <c r="AB46" s="87">
        <f t="shared" si="8"/>
        <v>0</v>
      </c>
      <c r="AC46" s="87">
        <f t="shared" si="8"/>
        <v>0</v>
      </c>
      <c r="AD46" s="87">
        <f t="shared" si="8"/>
        <v>0</v>
      </c>
      <c r="AE46" s="87">
        <f t="shared" si="8"/>
        <v>0</v>
      </c>
      <c r="AF46" s="87">
        <f t="shared" si="8"/>
        <v>0</v>
      </c>
      <c r="AG46" s="87">
        <f t="shared" si="8"/>
        <v>0</v>
      </c>
      <c r="AH46" s="60">
        <f>SUM(AH28:AH45)</f>
        <v>153</v>
      </c>
      <c r="AI46" s="88">
        <f>SUM(AI28:AI45)</f>
        <v>1092</v>
      </c>
      <c r="AJ46" s="62">
        <f t="shared" si="7"/>
        <v>0.60666666666666669</v>
      </c>
      <c r="AM46" s="78"/>
    </row>
    <row r="47" spans="1:39" ht="17.25" customHeight="1"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</row>
    <row r="48" spans="1:39" ht="14" thickBot="1">
      <c r="C48" s="69"/>
      <c r="D48" s="69"/>
      <c r="E48" s="168">
        <v>3</v>
      </c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L48" s="67"/>
    </row>
    <row r="49" spans="1:39" ht="14" thickBot="1">
      <c r="C49" s="69"/>
      <c r="D49" s="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I49" s="67"/>
    </row>
    <row r="50" spans="1:39" ht="30.75" customHeight="1" thickBot="1">
      <c r="A50" s="2" t="s">
        <v>0</v>
      </c>
      <c r="B50" s="3" t="s">
        <v>1</v>
      </c>
      <c r="C50" s="4">
        <v>1</v>
      </c>
      <c r="D50" s="5">
        <v>2</v>
      </c>
      <c r="E50" s="5">
        <v>3</v>
      </c>
      <c r="F50" s="6">
        <v>4</v>
      </c>
      <c r="G50" s="6">
        <v>5</v>
      </c>
      <c r="H50" s="6">
        <v>6</v>
      </c>
      <c r="I50" s="6">
        <v>7</v>
      </c>
      <c r="J50" s="6">
        <v>8</v>
      </c>
      <c r="K50" s="5">
        <v>9</v>
      </c>
      <c r="L50" s="5">
        <v>10</v>
      </c>
      <c r="M50" s="6">
        <v>11</v>
      </c>
      <c r="N50" s="6">
        <v>12</v>
      </c>
      <c r="O50" s="6">
        <v>13</v>
      </c>
      <c r="P50" s="6">
        <v>14</v>
      </c>
      <c r="Q50" s="6">
        <v>15</v>
      </c>
      <c r="R50" s="5">
        <v>16</v>
      </c>
      <c r="S50" s="5">
        <v>17</v>
      </c>
      <c r="T50" s="6">
        <v>18</v>
      </c>
      <c r="U50" s="6">
        <v>19</v>
      </c>
      <c r="V50" s="6">
        <v>20</v>
      </c>
      <c r="W50" s="6">
        <v>21</v>
      </c>
      <c r="X50" s="6">
        <v>22</v>
      </c>
      <c r="Y50" s="5">
        <v>23</v>
      </c>
      <c r="Z50" s="5">
        <v>24</v>
      </c>
      <c r="AA50" s="6">
        <v>25</v>
      </c>
      <c r="AB50" s="6">
        <v>26</v>
      </c>
      <c r="AC50" s="6">
        <v>27</v>
      </c>
      <c r="AD50" s="6">
        <v>28</v>
      </c>
      <c r="AE50" s="6"/>
      <c r="AF50" s="6"/>
      <c r="AG50" s="7"/>
      <c r="AH50" s="8" t="s">
        <v>2</v>
      </c>
      <c r="AI50" s="9" t="s">
        <v>3</v>
      </c>
      <c r="AJ50" s="89" t="s">
        <v>4</v>
      </c>
    </row>
    <row r="51" spans="1:39" ht="16.5" customHeight="1">
      <c r="A51" s="10">
        <v>1</v>
      </c>
      <c r="B51" s="11">
        <v>65000</v>
      </c>
      <c r="C51" s="12">
        <v>3469</v>
      </c>
      <c r="D51" s="13">
        <v>620</v>
      </c>
      <c r="E51" s="13">
        <v>2190</v>
      </c>
      <c r="F51" s="14">
        <v>150</v>
      </c>
      <c r="G51" s="14"/>
      <c r="H51" s="14"/>
      <c r="I51" s="14"/>
      <c r="J51" s="14"/>
      <c r="K51" s="16"/>
      <c r="L51" s="16"/>
      <c r="M51" s="14"/>
      <c r="N51" s="14"/>
      <c r="O51" s="14"/>
      <c r="P51" s="14"/>
      <c r="Q51" s="14"/>
      <c r="R51" s="16"/>
      <c r="S51" s="16"/>
      <c r="T51" s="14"/>
      <c r="U51" s="14"/>
      <c r="V51" s="14"/>
      <c r="W51" s="14"/>
      <c r="X51" s="14"/>
      <c r="Y51" s="16"/>
      <c r="Z51" s="16"/>
      <c r="AA51" s="14"/>
      <c r="AB51" s="14"/>
      <c r="AC51" s="14"/>
      <c r="AD51" s="14"/>
      <c r="AE51" s="14"/>
      <c r="AF51" s="14"/>
      <c r="AG51" s="17"/>
      <c r="AH51" s="18">
        <f t="shared" ref="AH51:AH68" si="9">SUM(C51:AG51)</f>
        <v>6429</v>
      </c>
      <c r="AI51" s="19">
        <f t="shared" ref="AI51:AI68" si="10">AH51/COUNT(C51:AG51)*COUNT($C$4:$AG$4)</f>
        <v>45003</v>
      </c>
      <c r="AJ51" s="20">
        <f t="shared" ref="AJ51:AJ69" si="11">AI51/B51</f>
        <v>0.69235384615384621</v>
      </c>
    </row>
    <row r="52" spans="1:39" ht="15" customHeight="1">
      <c r="A52" s="21">
        <v>1</v>
      </c>
      <c r="B52" s="22">
        <v>50000</v>
      </c>
      <c r="C52" s="23">
        <v>1090</v>
      </c>
      <c r="D52" s="24">
        <v>1670</v>
      </c>
      <c r="E52" s="24">
        <v>600</v>
      </c>
      <c r="F52" s="25">
        <v>390</v>
      </c>
      <c r="G52" s="25"/>
      <c r="H52" s="25"/>
      <c r="I52" s="25"/>
      <c r="J52" s="25"/>
      <c r="K52" s="27"/>
      <c r="L52" s="27"/>
      <c r="M52" s="25"/>
      <c r="N52" s="25"/>
      <c r="O52" s="25"/>
      <c r="P52" s="25"/>
      <c r="Q52" s="25"/>
      <c r="R52" s="27"/>
      <c r="S52" s="27"/>
      <c r="T52" s="25"/>
      <c r="U52" s="25"/>
      <c r="V52" s="25"/>
      <c r="W52" s="25"/>
      <c r="X52" s="25"/>
      <c r="Y52" s="27"/>
      <c r="Z52" s="27"/>
      <c r="AA52" s="25"/>
      <c r="AB52" s="25"/>
      <c r="AC52" s="25"/>
      <c r="AD52" s="25"/>
      <c r="AE52" s="25"/>
      <c r="AF52" s="25"/>
      <c r="AG52" s="28"/>
      <c r="AH52" s="29">
        <f t="shared" si="9"/>
        <v>3750</v>
      </c>
      <c r="AI52" s="30">
        <f t="shared" si="10"/>
        <v>26250</v>
      </c>
      <c r="AJ52" s="31">
        <f t="shared" si="11"/>
        <v>0.52500000000000002</v>
      </c>
      <c r="AL52" s="90"/>
      <c r="AM52" s="90"/>
    </row>
    <row r="53" spans="1:39" ht="15" customHeight="1">
      <c r="A53" s="21">
        <v>1</v>
      </c>
      <c r="B53" s="22">
        <v>62000</v>
      </c>
      <c r="C53" s="32">
        <v>759</v>
      </c>
      <c r="D53" s="27">
        <v>2795</v>
      </c>
      <c r="E53" s="27">
        <v>985</v>
      </c>
      <c r="F53" s="25">
        <v>1090</v>
      </c>
      <c r="G53" s="25"/>
      <c r="H53" s="25"/>
      <c r="I53" s="25"/>
      <c r="J53" s="25"/>
      <c r="K53" s="27"/>
      <c r="L53" s="27"/>
      <c r="M53" s="25"/>
      <c r="N53" s="25"/>
      <c r="O53" s="25"/>
      <c r="P53" s="25"/>
      <c r="Q53" s="25"/>
      <c r="R53" s="27"/>
      <c r="S53" s="27"/>
      <c r="T53" s="25"/>
      <c r="U53" s="25"/>
      <c r="V53" s="25"/>
      <c r="W53" s="25"/>
      <c r="X53" s="25"/>
      <c r="Y53" s="27"/>
      <c r="Z53" s="27"/>
      <c r="AA53" s="25"/>
      <c r="AB53" s="25"/>
      <c r="AC53" s="25"/>
      <c r="AD53" s="25"/>
      <c r="AE53" s="25"/>
      <c r="AF53" s="25"/>
      <c r="AG53" s="28"/>
      <c r="AH53" s="29">
        <f t="shared" si="9"/>
        <v>5629</v>
      </c>
      <c r="AI53" s="30">
        <f t="shared" si="10"/>
        <v>39403</v>
      </c>
      <c r="AJ53" s="31">
        <f t="shared" si="11"/>
        <v>0.63553225806451608</v>
      </c>
    </row>
    <row r="54" spans="1:39" ht="12.75" customHeight="1">
      <c r="A54" s="21">
        <v>1</v>
      </c>
      <c r="B54" s="22">
        <v>30000</v>
      </c>
      <c r="C54" s="32">
        <v>2320</v>
      </c>
      <c r="D54" s="27">
        <v>770</v>
      </c>
      <c r="E54" s="27">
        <v>1070</v>
      </c>
      <c r="F54" s="25">
        <v>1310</v>
      </c>
      <c r="G54" s="25"/>
      <c r="H54" s="25"/>
      <c r="I54" s="25"/>
      <c r="J54" s="25"/>
      <c r="K54" s="27"/>
      <c r="L54" s="27"/>
      <c r="M54" s="25"/>
      <c r="N54" s="25"/>
      <c r="O54" s="25"/>
      <c r="P54" s="25"/>
      <c r="Q54" s="25"/>
      <c r="R54" s="27"/>
      <c r="S54" s="27"/>
      <c r="T54" s="25"/>
      <c r="U54" s="25"/>
      <c r="V54" s="25"/>
      <c r="W54" s="25"/>
      <c r="X54" s="25"/>
      <c r="Y54" s="27"/>
      <c r="Z54" s="27"/>
      <c r="AA54" s="25"/>
      <c r="AB54" s="25"/>
      <c r="AC54" s="25"/>
      <c r="AD54" s="25"/>
      <c r="AE54" s="25"/>
      <c r="AF54" s="25"/>
      <c r="AG54" s="28"/>
      <c r="AH54" s="29">
        <f t="shared" si="9"/>
        <v>5470</v>
      </c>
      <c r="AI54" s="30">
        <f t="shared" si="10"/>
        <v>38290</v>
      </c>
      <c r="AJ54" s="31">
        <f t="shared" si="11"/>
        <v>1.2763333333333333</v>
      </c>
    </row>
    <row r="55" spans="1:39" ht="12" customHeight="1">
      <c r="A55" s="21">
        <v>1</v>
      </c>
      <c r="B55" s="22">
        <v>25000</v>
      </c>
      <c r="C55" s="32">
        <v>0</v>
      </c>
      <c r="D55" s="27">
        <v>300</v>
      </c>
      <c r="E55" s="27">
        <v>0</v>
      </c>
      <c r="F55" s="25">
        <v>1600</v>
      </c>
      <c r="G55" s="25"/>
      <c r="H55" s="25"/>
      <c r="I55" s="25"/>
      <c r="J55" s="25"/>
      <c r="K55" s="27"/>
      <c r="L55" s="27"/>
      <c r="M55" s="25"/>
      <c r="N55" s="25"/>
      <c r="O55" s="25"/>
      <c r="P55" s="25"/>
      <c r="Q55" s="25"/>
      <c r="R55" s="27"/>
      <c r="S55" s="27"/>
      <c r="T55" s="25"/>
      <c r="U55" s="25"/>
      <c r="V55" s="25"/>
      <c r="W55" s="25"/>
      <c r="X55" s="25"/>
      <c r="Y55" s="27"/>
      <c r="Z55" s="27"/>
      <c r="AA55" s="25"/>
      <c r="AB55" s="25"/>
      <c r="AC55" s="25"/>
      <c r="AD55" s="25"/>
      <c r="AE55" s="25"/>
      <c r="AF55" s="25"/>
      <c r="AG55" s="28"/>
      <c r="AH55" s="29">
        <f t="shared" si="9"/>
        <v>1900</v>
      </c>
      <c r="AI55" s="30">
        <f t="shared" si="10"/>
        <v>13300</v>
      </c>
      <c r="AJ55" s="31">
        <f t="shared" si="11"/>
        <v>0.53200000000000003</v>
      </c>
    </row>
    <row r="56" spans="1:39" ht="15" customHeight="1">
      <c r="A56" s="21">
        <v>2</v>
      </c>
      <c r="B56" s="22">
        <v>65000</v>
      </c>
      <c r="C56" s="32">
        <v>1475</v>
      </c>
      <c r="D56" s="27">
        <v>1854</v>
      </c>
      <c r="E56" s="27">
        <v>4500</v>
      </c>
      <c r="F56" s="25">
        <v>1620</v>
      </c>
      <c r="G56" s="25"/>
      <c r="H56" s="25"/>
      <c r="I56" s="25"/>
      <c r="J56" s="25"/>
      <c r="K56" s="27"/>
      <c r="L56" s="27"/>
      <c r="M56" s="25"/>
      <c r="N56" s="25"/>
      <c r="O56" s="25"/>
      <c r="P56" s="25"/>
      <c r="Q56" s="25"/>
      <c r="R56" s="27"/>
      <c r="S56" s="27"/>
      <c r="T56" s="25"/>
      <c r="U56" s="25"/>
      <c r="V56" s="25"/>
      <c r="W56" s="25"/>
      <c r="X56" s="25"/>
      <c r="Y56" s="27"/>
      <c r="Z56" s="27"/>
      <c r="AA56" s="25"/>
      <c r="AB56" s="25"/>
      <c r="AC56" s="25"/>
      <c r="AD56" s="25"/>
      <c r="AE56" s="25"/>
      <c r="AF56" s="25"/>
      <c r="AG56" s="28"/>
      <c r="AH56" s="29">
        <f t="shared" si="9"/>
        <v>9449</v>
      </c>
      <c r="AI56" s="30">
        <f t="shared" si="10"/>
        <v>66143</v>
      </c>
      <c r="AJ56" s="31">
        <f t="shared" si="11"/>
        <v>1.0175846153846153</v>
      </c>
    </row>
    <row r="57" spans="1:39" ht="12" customHeight="1">
      <c r="A57" s="21">
        <v>2</v>
      </c>
      <c r="B57" s="22">
        <v>25000</v>
      </c>
      <c r="C57" s="32">
        <v>435</v>
      </c>
      <c r="D57" s="27">
        <v>1160</v>
      </c>
      <c r="E57" s="27">
        <v>1780</v>
      </c>
      <c r="F57" s="25">
        <v>160</v>
      </c>
      <c r="G57" s="25"/>
      <c r="H57" s="25"/>
      <c r="I57" s="25"/>
      <c r="J57" s="25"/>
      <c r="K57" s="27"/>
      <c r="L57" s="27"/>
      <c r="M57" s="25"/>
      <c r="N57" s="25"/>
      <c r="O57" s="25"/>
      <c r="P57" s="25"/>
      <c r="Q57" s="25"/>
      <c r="R57" s="27"/>
      <c r="S57" s="27"/>
      <c r="T57" s="25"/>
      <c r="U57" s="25"/>
      <c r="V57" s="25"/>
      <c r="W57" s="25"/>
      <c r="X57" s="25"/>
      <c r="Y57" s="27"/>
      <c r="Z57" s="27"/>
      <c r="AA57" s="25"/>
      <c r="AB57" s="25"/>
      <c r="AC57" s="25"/>
      <c r="AD57" s="25"/>
      <c r="AE57" s="25"/>
      <c r="AF57" s="25"/>
      <c r="AG57" s="28"/>
      <c r="AH57" s="29">
        <f t="shared" si="9"/>
        <v>3535</v>
      </c>
      <c r="AI57" s="30">
        <f t="shared" si="10"/>
        <v>24745</v>
      </c>
      <c r="AJ57" s="31">
        <f t="shared" si="11"/>
        <v>0.98980000000000001</v>
      </c>
    </row>
    <row r="58" spans="1:39" ht="15" customHeight="1">
      <c r="A58" s="21">
        <v>2</v>
      </c>
      <c r="B58" s="91">
        <v>35000</v>
      </c>
      <c r="C58" s="32">
        <v>1430</v>
      </c>
      <c r="D58" s="27">
        <v>2890</v>
      </c>
      <c r="E58" s="27">
        <v>2140</v>
      </c>
      <c r="F58" s="25">
        <v>50</v>
      </c>
      <c r="G58" s="25"/>
      <c r="H58" s="25"/>
      <c r="I58" s="25"/>
      <c r="J58" s="25"/>
      <c r="K58" s="27"/>
      <c r="L58" s="27"/>
      <c r="M58" s="25"/>
      <c r="N58" s="25"/>
      <c r="O58" s="25"/>
      <c r="P58" s="25"/>
      <c r="Q58" s="25"/>
      <c r="R58" s="27"/>
      <c r="S58" s="27"/>
      <c r="T58" s="25"/>
      <c r="U58" s="25"/>
      <c r="V58" s="25"/>
      <c r="W58" s="25"/>
      <c r="X58" s="25"/>
      <c r="Y58" s="27"/>
      <c r="Z58" s="27"/>
      <c r="AA58" s="25"/>
      <c r="AB58" s="25"/>
      <c r="AC58" s="25"/>
      <c r="AD58" s="25"/>
      <c r="AE58" s="25"/>
      <c r="AF58" s="25"/>
      <c r="AG58" s="28"/>
      <c r="AH58" s="29">
        <f t="shared" si="9"/>
        <v>6510</v>
      </c>
      <c r="AI58" s="30">
        <f t="shared" si="10"/>
        <v>45570</v>
      </c>
      <c r="AJ58" s="31">
        <f t="shared" si="11"/>
        <v>1.302</v>
      </c>
    </row>
    <row r="59" spans="1:39" ht="15.75" customHeight="1">
      <c r="A59" s="164">
        <v>2</v>
      </c>
      <c r="B59" s="33">
        <v>60000</v>
      </c>
      <c r="C59" s="34">
        <v>2490</v>
      </c>
      <c r="D59" s="35">
        <v>2270</v>
      </c>
      <c r="E59" s="35">
        <v>1330</v>
      </c>
      <c r="F59" s="36">
        <v>575</v>
      </c>
      <c r="G59" s="36"/>
      <c r="H59" s="36"/>
      <c r="I59" s="36"/>
      <c r="J59" s="36"/>
      <c r="K59" s="35"/>
      <c r="L59" s="35"/>
      <c r="M59" s="36"/>
      <c r="N59" s="36"/>
      <c r="O59" s="36"/>
      <c r="P59" s="36"/>
      <c r="Q59" s="36"/>
      <c r="R59" s="35"/>
      <c r="S59" s="35"/>
      <c r="T59" s="36"/>
      <c r="U59" s="36"/>
      <c r="V59" s="36"/>
      <c r="W59" s="36"/>
      <c r="X59" s="36"/>
      <c r="Y59" s="35"/>
      <c r="Z59" s="35"/>
      <c r="AA59" s="36"/>
      <c r="AB59" s="36"/>
      <c r="AC59" s="36"/>
      <c r="AD59" s="36"/>
      <c r="AE59" s="36"/>
      <c r="AF59" s="36"/>
      <c r="AG59" s="38"/>
      <c r="AH59" s="92">
        <f t="shared" si="9"/>
        <v>6665</v>
      </c>
      <c r="AI59" s="30">
        <f t="shared" si="10"/>
        <v>46655</v>
      </c>
      <c r="AJ59" s="39">
        <f t="shared" si="11"/>
        <v>0.77758333333333329</v>
      </c>
    </row>
    <row r="60" spans="1:39" ht="15.75" customHeight="1">
      <c r="A60" s="40">
        <v>2</v>
      </c>
      <c r="B60" s="22">
        <v>27000</v>
      </c>
      <c r="C60" s="32">
        <v>540</v>
      </c>
      <c r="D60" s="27">
        <v>1930</v>
      </c>
      <c r="E60" s="27">
        <v>715</v>
      </c>
      <c r="F60" s="25"/>
      <c r="G60" s="25"/>
      <c r="H60" s="25"/>
      <c r="I60" s="25"/>
      <c r="J60" s="25"/>
      <c r="K60" s="27"/>
      <c r="L60" s="27"/>
      <c r="M60" s="25"/>
      <c r="N60" s="25"/>
      <c r="O60" s="25"/>
      <c r="P60" s="25"/>
      <c r="Q60" s="25"/>
      <c r="R60" s="45"/>
      <c r="S60" s="27"/>
      <c r="T60" s="25"/>
      <c r="U60" s="25"/>
      <c r="V60" s="25"/>
      <c r="W60" s="25"/>
      <c r="X60" s="25"/>
      <c r="Y60" s="27"/>
      <c r="Z60" s="27"/>
      <c r="AA60" s="25"/>
      <c r="AB60" s="25"/>
      <c r="AC60" s="25"/>
      <c r="AD60" s="25"/>
      <c r="AE60" s="25"/>
      <c r="AF60" s="25"/>
      <c r="AG60" s="28"/>
      <c r="AH60" s="29">
        <f t="shared" si="9"/>
        <v>3185</v>
      </c>
      <c r="AI60" s="30">
        <f t="shared" si="10"/>
        <v>29726.666666666668</v>
      </c>
      <c r="AJ60" s="31">
        <f t="shared" si="11"/>
        <v>1.1009876543209878</v>
      </c>
    </row>
    <row r="61" spans="1:39" ht="15" customHeight="1">
      <c r="A61" s="21">
        <v>3</v>
      </c>
      <c r="B61" s="22">
        <v>35000</v>
      </c>
      <c r="C61" s="32">
        <v>1430</v>
      </c>
      <c r="D61" s="27">
        <v>2160</v>
      </c>
      <c r="E61" s="27">
        <v>640</v>
      </c>
      <c r="F61" s="25">
        <v>1109</v>
      </c>
      <c r="G61" s="25"/>
      <c r="H61" s="25"/>
      <c r="I61" s="25"/>
      <c r="J61" s="25"/>
      <c r="K61" s="27"/>
      <c r="L61" s="27"/>
      <c r="M61" s="25"/>
      <c r="N61" s="25"/>
      <c r="O61" s="25"/>
      <c r="P61" s="25"/>
      <c r="Q61" s="25"/>
      <c r="R61" s="27"/>
      <c r="S61" s="27"/>
      <c r="T61" s="25"/>
      <c r="U61" s="25"/>
      <c r="V61" s="25"/>
      <c r="W61" s="25"/>
      <c r="X61" s="25"/>
      <c r="Y61" s="27"/>
      <c r="Z61" s="27"/>
      <c r="AA61" s="25"/>
      <c r="AB61" s="25"/>
      <c r="AC61" s="25"/>
      <c r="AD61" s="25"/>
      <c r="AE61" s="25"/>
      <c r="AF61" s="25"/>
      <c r="AG61" s="28"/>
      <c r="AH61" s="29">
        <f t="shared" si="9"/>
        <v>5339</v>
      </c>
      <c r="AI61" s="30">
        <f t="shared" si="10"/>
        <v>37373</v>
      </c>
      <c r="AJ61" s="31">
        <f t="shared" si="11"/>
        <v>1.0678000000000001</v>
      </c>
    </row>
    <row r="62" spans="1:39" ht="12" customHeight="1">
      <c r="A62" s="21">
        <v>3</v>
      </c>
      <c r="B62" s="22">
        <v>63000</v>
      </c>
      <c r="C62" s="32">
        <v>1270</v>
      </c>
      <c r="D62" s="27">
        <v>4620</v>
      </c>
      <c r="E62" s="27">
        <v>3945</v>
      </c>
      <c r="F62" s="25">
        <v>1200</v>
      </c>
      <c r="G62" s="25"/>
      <c r="H62" s="25"/>
      <c r="I62" s="25"/>
      <c r="J62" s="25"/>
      <c r="K62" s="27"/>
      <c r="L62" s="27"/>
      <c r="M62" s="25"/>
      <c r="N62" s="25"/>
      <c r="O62" s="25"/>
      <c r="P62" s="25"/>
      <c r="Q62" s="25"/>
      <c r="R62" s="27"/>
      <c r="S62" s="27"/>
      <c r="T62" s="25"/>
      <c r="U62" s="25"/>
      <c r="V62" s="25"/>
      <c r="W62" s="25"/>
      <c r="X62" s="25"/>
      <c r="Y62" s="27"/>
      <c r="Z62" s="27"/>
      <c r="AA62" s="25"/>
      <c r="AB62" s="25"/>
      <c r="AC62" s="25"/>
      <c r="AD62" s="25"/>
      <c r="AE62" s="25"/>
      <c r="AF62" s="25"/>
      <c r="AG62" s="28"/>
      <c r="AH62" s="29">
        <f t="shared" si="9"/>
        <v>11035</v>
      </c>
      <c r="AI62" s="30">
        <f t="shared" si="10"/>
        <v>77245</v>
      </c>
      <c r="AJ62" s="31">
        <f t="shared" si="11"/>
        <v>1.2261111111111112</v>
      </c>
    </row>
    <row r="63" spans="1:39" ht="15" customHeight="1">
      <c r="A63" s="21">
        <v>3</v>
      </c>
      <c r="B63" s="22">
        <v>30000</v>
      </c>
      <c r="C63" s="32">
        <v>1670</v>
      </c>
      <c r="D63" s="27">
        <v>1380</v>
      </c>
      <c r="E63" s="27">
        <v>1820</v>
      </c>
      <c r="F63" s="25">
        <v>1220</v>
      </c>
      <c r="G63" s="25"/>
      <c r="H63" s="25"/>
      <c r="I63" s="25"/>
      <c r="J63" s="25"/>
      <c r="K63" s="27"/>
      <c r="L63" s="27"/>
      <c r="M63" s="25"/>
      <c r="N63" s="25"/>
      <c r="O63" s="25"/>
      <c r="P63" s="25"/>
      <c r="Q63" s="25"/>
      <c r="R63" s="27"/>
      <c r="S63" s="27"/>
      <c r="T63" s="25"/>
      <c r="U63" s="25"/>
      <c r="V63" s="25"/>
      <c r="W63" s="25"/>
      <c r="X63" s="25"/>
      <c r="Y63" s="27"/>
      <c r="Z63" s="27"/>
      <c r="AA63" s="25"/>
      <c r="AB63" s="25"/>
      <c r="AC63" s="25"/>
      <c r="AD63" s="25"/>
      <c r="AE63" s="25"/>
      <c r="AF63" s="25"/>
      <c r="AG63" s="28"/>
      <c r="AH63" s="29">
        <f t="shared" si="9"/>
        <v>6090</v>
      </c>
      <c r="AI63" s="30">
        <f t="shared" si="10"/>
        <v>42630</v>
      </c>
      <c r="AJ63" s="31">
        <f t="shared" si="11"/>
        <v>1.421</v>
      </c>
    </row>
    <row r="64" spans="1:39" ht="12" customHeight="1">
      <c r="A64" s="21">
        <v>3</v>
      </c>
      <c r="B64" s="22">
        <v>32000</v>
      </c>
      <c r="C64" s="32">
        <v>1810</v>
      </c>
      <c r="D64" s="27">
        <v>1550</v>
      </c>
      <c r="E64" s="27">
        <v>520</v>
      </c>
      <c r="F64" s="25">
        <v>1220</v>
      </c>
      <c r="G64" s="25"/>
      <c r="H64" s="25"/>
      <c r="I64" s="25"/>
      <c r="J64" s="25"/>
      <c r="K64" s="27"/>
      <c r="L64" s="27"/>
      <c r="M64" s="25"/>
      <c r="N64" s="25"/>
      <c r="O64" s="25"/>
      <c r="P64" s="25"/>
      <c r="Q64" s="25"/>
      <c r="R64" s="27"/>
      <c r="S64" s="27"/>
      <c r="T64" s="25"/>
      <c r="U64" s="25"/>
      <c r="V64" s="25"/>
      <c r="W64" s="25"/>
      <c r="X64" s="25"/>
      <c r="Y64" s="27"/>
      <c r="Z64" s="27"/>
      <c r="AA64" s="25"/>
      <c r="AB64" s="25"/>
      <c r="AC64" s="25"/>
      <c r="AD64" s="25"/>
      <c r="AE64" s="25"/>
      <c r="AF64" s="25"/>
      <c r="AG64" s="28"/>
      <c r="AH64" s="29">
        <f t="shared" si="9"/>
        <v>5100</v>
      </c>
      <c r="AI64" s="30">
        <f t="shared" si="10"/>
        <v>35700</v>
      </c>
      <c r="AJ64" s="31">
        <f t="shared" si="11"/>
        <v>1.1156250000000001</v>
      </c>
    </row>
    <row r="65" spans="1:36" ht="15" customHeight="1">
      <c r="A65" s="21">
        <v>4</v>
      </c>
      <c r="B65" s="33">
        <v>40000</v>
      </c>
      <c r="C65" s="34">
        <v>35</v>
      </c>
      <c r="D65" s="35">
        <v>80</v>
      </c>
      <c r="E65" s="35">
        <v>0</v>
      </c>
      <c r="F65" s="36"/>
      <c r="G65" s="36"/>
      <c r="H65" s="36"/>
      <c r="I65" s="36"/>
      <c r="J65" s="36"/>
      <c r="K65" s="35"/>
      <c r="L65" s="35"/>
      <c r="M65" s="36"/>
      <c r="N65" s="36"/>
      <c r="O65" s="36"/>
      <c r="P65" s="36"/>
      <c r="Q65" s="36"/>
      <c r="R65" s="35"/>
      <c r="S65" s="35"/>
      <c r="T65" s="36"/>
      <c r="U65" s="36"/>
      <c r="V65" s="36"/>
      <c r="W65" s="36"/>
      <c r="X65" s="36"/>
      <c r="Y65" s="35"/>
      <c r="Z65" s="35"/>
      <c r="AA65" s="36"/>
      <c r="AB65" s="36"/>
      <c r="AC65" s="36"/>
      <c r="AD65" s="36"/>
      <c r="AE65" s="36"/>
      <c r="AF65" s="36"/>
      <c r="AG65" s="38"/>
      <c r="AH65" s="92">
        <f t="shared" si="9"/>
        <v>115</v>
      </c>
      <c r="AI65" s="30">
        <f t="shared" si="10"/>
        <v>1073.3333333333335</v>
      </c>
      <c r="AJ65" s="39">
        <f t="shared" si="11"/>
        <v>2.6833333333333338E-2</v>
      </c>
    </row>
    <row r="66" spans="1:36">
      <c r="A66" s="21">
        <v>4</v>
      </c>
      <c r="B66" s="22">
        <v>40000</v>
      </c>
      <c r="C66" s="32">
        <v>620</v>
      </c>
      <c r="D66" s="27">
        <v>929</v>
      </c>
      <c r="E66" s="27">
        <v>1360</v>
      </c>
      <c r="F66" s="25">
        <v>390</v>
      </c>
      <c r="G66" s="25"/>
      <c r="H66" s="25"/>
      <c r="I66" s="25"/>
      <c r="J66" s="25"/>
      <c r="K66" s="27"/>
      <c r="L66" s="27"/>
      <c r="M66" s="25"/>
      <c r="N66" s="25"/>
      <c r="O66" s="25"/>
      <c r="P66" s="25"/>
      <c r="Q66" s="25"/>
      <c r="R66" s="27"/>
      <c r="S66" s="27"/>
      <c r="T66" s="25"/>
      <c r="U66" s="25"/>
      <c r="V66" s="25"/>
      <c r="W66" s="25"/>
      <c r="X66" s="25"/>
      <c r="Y66" s="27"/>
      <c r="Z66" s="27"/>
      <c r="AA66" s="25"/>
      <c r="AB66" s="25"/>
      <c r="AC66" s="25"/>
      <c r="AD66" s="25"/>
      <c r="AE66" s="25"/>
      <c r="AF66" s="25"/>
      <c r="AG66" s="28"/>
      <c r="AH66" s="52">
        <f t="shared" si="9"/>
        <v>3299</v>
      </c>
      <c r="AI66" s="30">
        <f t="shared" si="10"/>
        <v>23093</v>
      </c>
      <c r="AJ66" s="31">
        <f t="shared" si="11"/>
        <v>0.57732499999999998</v>
      </c>
    </row>
    <row r="67" spans="1:36" ht="15" customHeight="1">
      <c r="A67" s="40">
        <v>4</v>
      </c>
      <c r="B67" s="33">
        <v>45000</v>
      </c>
      <c r="C67" s="34">
        <v>1230</v>
      </c>
      <c r="D67" s="35">
        <v>1110</v>
      </c>
      <c r="E67" s="35">
        <v>1214</v>
      </c>
      <c r="F67" s="36">
        <v>790</v>
      </c>
      <c r="G67" s="36"/>
      <c r="H67" s="36"/>
      <c r="I67" s="36"/>
      <c r="J67" s="36"/>
      <c r="K67" s="35"/>
      <c r="L67" s="35"/>
      <c r="M67" s="36"/>
      <c r="N67" s="36"/>
      <c r="O67" s="36"/>
      <c r="P67" s="36"/>
      <c r="Q67" s="36"/>
      <c r="R67" s="35"/>
      <c r="S67" s="35"/>
      <c r="T67" s="36"/>
      <c r="U67" s="36"/>
      <c r="V67" s="36"/>
      <c r="W67" s="36"/>
      <c r="X67" s="36"/>
      <c r="Y67" s="35"/>
      <c r="Z67" s="35"/>
      <c r="AA67" s="36"/>
      <c r="AB67" s="36"/>
      <c r="AC67" s="36"/>
      <c r="AD67" s="36"/>
      <c r="AE67" s="36"/>
      <c r="AF67" s="36"/>
      <c r="AG67" s="38"/>
      <c r="AH67" s="92">
        <f t="shared" si="9"/>
        <v>4344</v>
      </c>
      <c r="AI67" s="30">
        <f t="shared" si="10"/>
        <v>30408</v>
      </c>
      <c r="AJ67" s="39">
        <f t="shared" si="11"/>
        <v>0.6757333333333333</v>
      </c>
    </row>
    <row r="68" spans="1:36" ht="14" thickBot="1">
      <c r="A68" s="46">
        <v>4</v>
      </c>
      <c r="B68" s="33">
        <v>25000</v>
      </c>
      <c r="C68" s="48">
        <v>0</v>
      </c>
      <c r="D68" s="49">
        <v>230</v>
      </c>
      <c r="E68" s="49">
        <v>0</v>
      </c>
      <c r="F68" s="50"/>
      <c r="G68" s="50"/>
      <c r="H68" s="50"/>
      <c r="I68" s="50"/>
      <c r="J68" s="50"/>
      <c r="K68" s="49"/>
      <c r="L68" s="49"/>
      <c r="M68" s="50"/>
      <c r="N68" s="50"/>
      <c r="O68" s="50"/>
      <c r="P68" s="50"/>
      <c r="Q68" s="50"/>
      <c r="R68" s="49"/>
      <c r="S68" s="49"/>
      <c r="T68" s="50"/>
      <c r="U68" s="50"/>
      <c r="V68" s="50"/>
      <c r="W68" s="50"/>
      <c r="X68" s="50"/>
      <c r="Y68" s="49"/>
      <c r="Z68" s="49"/>
      <c r="AA68" s="50"/>
      <c r="AB68" s="50"/>
      <c r="AC68" s="50"/>
      <c r="AD68" s="50"/>
      <c r="AE68" s="50"/>
      <c r="AF68" s="50"/>
      <c r="AG68" s="51"/>
      <c r="AH68" s="93">
        <f t="shared" si="9"/>
        <v>230</v>
      </c>
      <c r="AI68" s="53">
        <f t="shared" si="10"/>
        <v>2146.666666666667</v>
      </c>
      <c r="AJ68" s="54">
        <f t="shared" si="11"/>
        <v>8.5866666666666674E-2</v>
      </c>
    </row>
    <row r="69" spans="1:36" ht="17" thickBot="1">
      <c r="A69" s="55" t="s">
        <v>5</v>
      </c>
      <c r="B69" s="56">
        <f t="shared" ref="B69:AH69" si="12">SUM(B51:B68)</f>
        <v>754000</v>
      </c>
      <c r="C69" s="85">
        <f t="shared" si="12"/>
        <v>22073</v>
      </c>
      <c r="D69" s="86">
        <f t="shared" si="12"/>
        <v>28318</v>
      </c>
      <c r="E69" s="86">
        <f t="shared" si="12"/>
        <v>24809</v>
      </c>
      <c r="F69" s="87">
        <f t="shared" si="12"/>
        <v>12874</v>
      </c>
      <c r="G69" s="87">
        <f t="shared" si="12"/>
        <v>0</v>
      </c>
      <c r="H69" s="87">
        <f t="shared" si="12"/>
        <v>0</v>
      </c>
      <c r="I69" s="87">
        <f t="shared" si="12"/>
        <v>0</v>
      </c>
      <c r="J69" s="87">
        <f t="shared" si="12"/>
        <v>0</v>
      </c>
      <c r="K69" s="86">
        <f t="shared" si="12"/>
        <v>0</v>
      </c>
      <c r="L69" s="86">
        <f t="shared" si="12"/>
        <v>0</v>
      </c>
      <c r="M69" s="87">
        <f t="shared" si="12"/>
        <v>0</v>
      </c>
      <c r="N69" s="87">
        <f t="shared" si="12"/>
        <v>0</v>
      </c>
      <c r="O69" s="87">
        <f t="shared" si="12"/>
        <v>0</v>
      </c>
      <c r="P69" s="87">
        <f t="shared" si="12"/>
        <v>0</v>
      </c>
      <c r="Q69" s="87">
        <f t="shared" si="12"/>
        <v>0</v>
      </c>
      <c r="R69" s="86">
        <f t="shared" si="12"/>
        <v>0</v>
      </c>
      <c r="S69" s="86">
        <f t="shared" si="12"/>
        <v>0</v>
      </c>
      <c r="T69" s="87">
        <f t="shared" si="12"/>
        <v>0</v>
      </c>
      <c r="U69" s="87">
        <f t="shared" si="12"/>
        <v>0</v>
      </c>
      <c r="V69" s="87">
        <f t="shared" si="12"/>
        <v>0</v>
      </c>
      <c r="W69" s="87">
        <f t="shared" si="12"/>
        <v>0</v>
      </c>
      <c r="X69" s="87">
        <f t="shared" si="12"/>
        <v>0</v>
      </c>
      <c r="Y69" s="86">
        <f t="shared" si="12"/>
        <v>0</v>
      </c>
      <c r="Z69" s="86">
        <f t="shared" si="12"/>
        <v>0</v>
      </c>
      <c r="AA69" s="87">
        <f t="shared" si="12"/>
        <v>0</v>
      </c>
      <c r="AB69" s="87">
        <f t="shared" si="12"/>
        <v>0</v>
      </c>
      <c r="AC69" s="87">
        <f t="shared" si="12"/>
        <v>0</v>
      </c>
      <c r="AD69" s="87">
        <f t="shared" si="12"/>
        <v>0</v>
      </c>
      <c r="AE69" s="87">
        <f t="shared" si="12"/>
        <v>0</v>
      </c>
      <c r="AF69" s="87">
        <f t="shared" si="12"/>
        <v>0</v>
      </c>
      <c r="AG69" s="87">
        <f t="shared" si="12"/>
        <v>0</v>
      </c>
      <c r="AH69" s="94">
        <f t="shared" si="12"/>
        <v>88074</v>
      </c>
      <c r="AI69" s="61">
        <f>SUM(AI51:AI68)</f>
        <v>624754.66666666674</v>
      </c>
      <c r="AJ69" s="62">
        <f t="shared" si="11"/>
        <v>0.82858709106984985</v>
      </c>
    </row>
    <row r="70" spans="1:36" ht="15.75" customHeight="1"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I70" s="67"/>
    </row>
    <row r="71" spans="1:36" ht="15" customHeight="1" thickBot="1">
      <c r="C71" s="69"/>
      <c r="D71" s="70"/>
      <c r="E71" s="168">
        <v>4</v>
      </c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70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I71" s="67"/>
    </row>
    <row r="72" spans="1:36" ht="15" customHeight="1" thickBot="1">
      <c r="C72" s="69"/>
      <c r="D72" s="70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70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I72" s="67"/>
    </row>
    <row r="73" spans="1:36" ht="30" customHeight="1" thickBot="1">
      <c r="A73" s="2" t="s">
        <v>0</v>
      </c>
      <c r="B73" s="3" t="s">
        <v>1</v>
      </c>
      <c r="C73" s="4">
        <v>1</v>
      </c>
      <c r="D73" s="5">
        <v>2</v>
      </c>
      <c r="E73" s="5">
        <v>3</v>
      </c>
      <c r="F73" s="6">
        <v>4</v>
      </c>
      <c r="G73" s="6">
        <v>5</v>
      </c>
      <c r="H73" s="6">
        <v>6</v>
      </c>
      <c r="I73" s="6">
        <v>7</v>
      </c>
      <c r="J73" s="6">
        <v>8</v>
      </c>
      <c r="K73" s="5">
        <v>9</v>
      </c>
      <c r="L73" s="5">
        <v>10</v>
      </c>
      <c r="M73" s="6">
        <v>11</v>
      </c>
      <c r="N73" s="6">
        <v>12</v>
      </c>
      <c r="O73" s="6">
        <v>13</v>
      </c>
      <c r="P73" s="6">
        <v>14</v>
      </c>
      <c r="Q73" s="6">
        <v>15</v>
      </c>
      <c r="R73" s="5">
        <v>16</v>
      </c>
      <c r="S73" s="5">
        <v>17</v>
      </c>
      <c r="T73" s="6">
        <v>18</v>
      </c>
      <c r="U73" s="6">
        <v>19</v>
      </c>
      <c r="V73" s="6">
        <v>20</v>
      </c>
      <c r="W73" s="6">
        <v>21</v>
      </c>
      <c r="X73" s="6">
        <v>22</v>
      </c>
      <c r="Y73" s="5">
        <v>23</v>
      </c>
      <c r="Z73" s="5">
        <v>24</v>
      </c>
      <c r="AA73" s="6">
        <v>25</v>
      </c>
      <c r="AB73" s="6">
        <v>26</v>
      </c>
      <c r="AC73" s="6">
        <v>27</v>
      </c>
      <c r="AD73" s="6">
        <v>28</v>
      </c>
      <c r="AE73" s="6"/>
      <c r="AF73" s="6"/>
      <c r="AG73" s="7"/>
      <c r="AH73" s="8" t="s">
        <v>2</v>
      </c>
      <c r="AI73" s="9" t="s">
        <v>3</v>
      </c>
      <c r="AJ73" s="89" t="s">
        <v>4</v>
      </c>
    </row>
    <row r="74" spans="1:36" ht="14.25" customHeight="1">
      <c r="A74" s="10">
        <v>1</v>
      </c>
      <c r="B74" s="11"/>
      <c r="C74" s="73">
        <v>14489</v>
      </c>
      <c r="D74" s="16">
        <v>4070</v>
      </c>
      <c r="E74" s="16">
        <v>12217</v>
      </c>
      <c r="F74" s="14">
        <v>5709</v>
      </c>
      <c r="G74" s="14"/>
      <c r="H74" s="14"/>
      <c r="I74" s="14"/>
      <c r="J74" s="14"/>
      <c r="K74" s="16"/>
      <c r="L74" s="16"/>
      <c r="M74" s="14"/>
      <c r="N74" s="14"/>
      <c r="O74" s="14"/>
      <c r="P74" s="14"/>
      <c r="Q74" s="14"/>
      <c r="R74" s="16"/>
      <c r="S74" s="16"/>
      <c r="T74" s="14"/>
      <c r="U74" s="14"/>
      <c r="V74" s="14"/>
      <c r="W74" s="14"/>
      <c r="X74" s="14"/>
      <c r="Y74" s="16"/>
      <c r="Z74" s="16"/>
      <c r="AA74" s="14"/>
      <c r="AB74" s="14"/>
      <c r="AC74" s="14"/>
      <c r="AD74" s="14"/>
      <c r="AE74" s="14"/>
      <c r="AF74" s="14"/>
      <c r="AG74" s="17"/>
      <c r="AH74" s="18">
        <f t="shared" ref="AH74:AH91" si="13">SUM(C74:AG74)</f>
        <v>36485</v>
      </c>
      <c r="AI74" s="19">
        <f t="shared" ref="AI74:AI91" si="14">AH74/COUNT(C74:AG74)*COUNT($C$4:$AG$4)</f>
        <v>255395</v>
      </c>
      <c r="AJ74" s="20"/>
    </row>
    <row r="75" spans="1:36" ht="12" customHeight="1">
      <c r="A75" s="21">
        <v>1</v>
      </c>
      <c r="B75" s="22"/>
      <c r="C75" s="32">
        <v>2090</v>
      </c>
      <c r="D75" s="27">
        <v>5869</v>
      </c>
      <c r="E75" s="27">
        <v>9570</v>
      </c>
      <c r="F75" s="25">
        <v>5970</v>
      </c>
      <c r="G75" s="25"/>
      <c r="H75" s="25"/>
      <c r="I75" s="25"/>
      <c r="J75" s="25"/>
      <c r="K75" s="27"/>
      <c r="L75" s="27"/>
      <c r="M75" s="25"/>
      <c r="N75" s="25"/>
      <c r="O75" s="25"/>
      <c r="P75" s="25"/>
      <c r="Q75" s="25"/>
      <c r="R75" s="27"/>
      <c r="S75" s="27"/>
      <c r="T75" s="25"/>
      <c r="U75" s="25"/>
      <c r="V75" s="25"/>
      <c r="W75" s="25"/>
      <c r="X75" s="25"/>
      <c r="Y75" s="27"/>
      <c r="Z75" s="27"/>
      <c r="AA75" s="25"/>
      <c r="AB75" s="25"/>
      <c r="AC75" s="25"/>
      <c r="AD75" s="25"/>
      <c r="AE75" s="25"/>
      <c r="AF75" s="25"/>
      <c r="AG75" s="28"/>
      <c r="AH75" s="29">
        <f t="shared" si="13"/>
        <v>23499</v>
      </c>
      <c r="AI75" s="30">
        <f t="shared" si="14"/>
        <v>164493</v>
      </c>
      <c r="AJ75" s="31"/>
    </row>
    <row r="76" spans="1:36" ht="12" customHeight="1">
      <c r="A76" s="21">
        <v>1</v>
      </c>
      <c r="B76" s="22"/>
      <c r="C76" s="32">
        <v>2290</v>
      </c>
      <c r="D76" s="27">
        <v>12793</v>
      </c>
      <c r="E76" s="27">
        <v>5066</v>
      </c>
      <c r="F76" s="25">
        <v>6940</v>
      </c>
      <c r="G76" s="25"/>
      <c r="H76" s="25"/>
      <c r="I76" s="25"/>
      <c r="J76" s="25"/>
      <c r="K76" s="27"/>
      <c r="L76" s="27"/>
      <c r="M76" s="25"/>
      <c r="N76" s="25"/>
      <c r="O76" s="25"/>
      <c r="P76" s="25"/>
      <c r="Q76" s="25"/>
      <c r="R76" s="27"/>
      <c r="S76" s="27"/>
      <c r="T76" s="25"/>
      <c r="U76" s="25"/>
      <c r="V76" s="25"/>
      <c r="W76" s="25"/>
      <c r="X76" s="25"/>
      <c r="Y76" s="27"/>
      <c r="Z76" s="27"/>
      <c r="AA76" s="25"/>
      <c r="AB76" s="25"/>
      <c r="AC76" s="25"/>
      <c r="AD76" s="25"/>
      <c r="AE76" s="25"/>
      <c r="AF76" s="25"/>
      <c r="AG76" s="28"/>
      <c r="AH76" s="29">
        <f t="shared" si="13"/>
        <v>27089</v>
      </c>
      <c r="AI76" s="30">
        <f t="shared" si="14"/>
        <v>189623</v>
      </c>
      <c r="AJ76" s="31"/>
    </row>
    <row r="77" spans="1:36" ht="15" customHeight="1">
      <c r="A77" s="21">
        <v>1</v>
      </c>
      <c r="B77" s="22"/>
      <c r="C77" s="32">
        <v>5680</v>
      </c>
      <c r="D77" s="27">
        <v>7645</v>
      </c>
      <c r="E77" s="27">
        <v>3670</v>
      </c>
      <c r="F77" s="25">
        <v>2811</v>
      </c>
      <c r="G77" s="25"/>
      <c r="H77" s="25"/>
      <c r="I77" s="25"/>
      <c r="J77" s="25"/>
      <c r="K77" s="27"/>
      <c r="L77" s="27"/>
      <c r="M77" s="25"/>
      <c r="N77" s="25"/>
      <c r="O77" s="25"/>
      <c r="P77" s="25"/>
      <c r="Q77" s="25"/>
      <c r="R77" s="27"/>
      <c r="S77" s="27"/>
      <c r="T77" s="25"/>
      <c r="U77" s="25"/>
      <c r="V77" s="25"/>
      <c r="W77" s="25"/>
      <c r="X77" s="25"/>
      <c r="Y77" s="27"/>
      <c r="Z77" s="27"/>
      <c r="AA77" s="25"/>
      <c r="AB77" s="25"/>
      <c r="AC77" s="25"/>
      <c r="AD77" s="25"/>
      <c r="AE77" s="25"/>
      <c r="AF77" s="25"/>
      <c r="AG77" s="28"/>
      <c r="AH77" s="29">
        <f t="shared" si="13"/>
        <v>19806</v>
      </c>
      <c r="AI77" s="30">
        <f t="shared" si="14"/>
        <v>138642</v>
      </c>
      <c r="AJ77" s="31"/>
    </row>
    <row r="78" spans="1:36" ht="15.75" customHeight="1">
      <c r="A78" s="21">
        <v>1</v>
      </c>
      <c r="B78" s="22"/>
      <c r="C78" s="32">
        <v>2848</v>
      </c>
      <c r="D78" s="27">
        <v>3049</v>
      </c>
      <c r="E78" s="27">
        <v>1849</v>
      </c>
      <c r="F78" s="25">
        <v>2600</v>
      </c>
      <c r="G78" s="25"/>
      <c r="H78" s="25"/>
      <c r="I78" s="25"/>
      <c r="J78" s="25"/>
      <c r="K78" s="27"/>
      <c r="L78" s="27"/>
      <c r="M78" s="25"/>
      <c r="N78" s="25"/>
      <c r="O78" s="25"/>
      <c r="P78" s="25"/>
      <c r="Q78" s="25"/>
      <c r="R78" s="27"/>
      <c r="S78" s="27"/>
      <c r="T78" s="25"/>
      <c r="U78" s="25"/>
      <c r="V78" s="25"/>
      <c r="W78" s="25"/>
      <c r="X78" s="25"/>
      <c r="Y78" s="27"/>
      <c r="Z78" s="27"/>
      <c r="AA78" s="25"/>
      <c r="AB78" s="25"/>
      <c r="AC78" s="25"/>
      <c r="AD78" s="25"/>
      <c r="AE78" s="25"/>
      <c r="AF78" s="25"/>
      <c r="AG78" s="28"/>
      <c r="AH78" s="29">
        <f t="shared" si="13"/>
        <v>10346</v>
      </c>
      <c r="AI78" s="30">
        <f t="shared" si="14"/>
        <v>72422</v>
      </c>
      <c r="AJ78" s="31"/>
    </row>
    <row r="79" spans="1:36">
      <c r="A79" s="21">
        <v>2</v>
      </c>
      <c r="B79" s="22"/>
      <c r="C79" s="32">
        <v>20784</v>
      </c>
      <c r="D79" s="27">
        <v>5177</v>
      </c>
      <c r="E79" s="27">
        <v>18030</v>
      </c>
      <c r="F79" s="25">
        <v>7449</v>
      </c>
      <c r="G79" s="25"/>
      <c r="H79" s="25"/>
      <c r="I79" s="25"/>
      <c r="J79" s="25"/>
      <c r="K79" s="27"/>
      <c r="L79" s="27"/>
      <c r="M79" s="25"/>
      <c r="N79" s="25"/>
      <c r="O79" s="25"/>
      <c r="P79" s="25"/>
      <c r="Q79" s="25"/>
      <c r="R79" s="27"/>
      <c r="S79" s="27"/>
      <c r="T79" s="25"/>
      <c r="U79" s="25"/>
      <c r="V79" s="25"/>
      <c r="W79" s="25"/>
      <c r="X79" s="25"/>
      <c r="Y79" s="27"/>
      <c r="Z79" s="27"/>
      <c r="AA79" s="25"/>
      <c r="AB79" s="25"/>
      <c r="AC79" s="25"/>
      <c r="AD79" s="25"/>
      <c r="AE79" s="25"/>
      <c r="AF79" s="25"/>
      <c r="AG79" s="28"/>
      <c r="AH79" s="29">
        <f t="shared" si="13"/>
        <v>51440</v>
      </c>
      <c r="AI79" s="30">
        <f t="shared" si="14"/>
        <v>360080</v>
      </c>
      <c r="AJ79" s="31"/>
    </row>
    <row r="80" spans="1:36" ht="15" customHeight="1">
      <c r="A80" s="21">
        <v>2</v>
      </c>
      <c r="B80" s="22"/>
      <c r="C80" s="32">
        <v>5115</v>
      </c>
      <c r="D80" s="27">
        <v>5100</v>
      </c>
      <c r="E80" s="27">
        <v>4670</v>
      </c>
      <c r="F80" s="25">
        <v>2412</v>
      </c>
      <c r="G80" s="25"/>
      <c r="H80" s="25"/>
      <c r="I80" s="25"/>
      <c r="J80" s="25"/>
      <c r="K80" s="27"/>
      <c r="L80" s="27"/>
      <c r="M80" s="25"/>
      <c r="N80" s="25"/>
      <c r="O80" s="25"/>
      <c r="P80" s="25"/>
      <c r="Q80" s="25"/>
      <c r="R80" s="27"/>
      <c r="S80" s="27"/>
      <c r="T80" s="25"/>
      <c r="U80" s="25"/>
      <c r="V80" s="25"/>
      <c r="W80" s="25"/>
      <c r="X80" s="25"/>
      <c r="Y80" s="27"/>
      <c r="Z80" s="27"/>
      <c r="AA80" s="25"/>
      <c r="AB80" s="25"/>
      <c r="AC80" s="25"/>
      <c r="AD80" s="25"/>
      <c r="AE80" s="25"/>
      <c r="AF80" s="25"/>
      <c r="AG80" s="28"/>
      <c r="AH80" s="29">
        <f t="shared" si="13"/>
        <v>17297</v>
      </c>
      <c r="AI80" s="30">
        <f t="shared" si="14"/>
        <v>121079</v>
      </c>
      <c r="AJ80" s="31"/>
    </row>
    <row r="81" spans="1:38">
      <c r="A81" s="21">
        <v>2</v>
      </c>
      <c r="B81" s="22"/>
      <c r="C81" s="32">
        <v>5220</v>
      </c>
      <c r="D81" s="27">
        <v>12170</v>
      </c>
      <c r="E81" s="27">
        <v>13360</v>
      </c>
      <c r="F81" s="25">
        <v>2582</v>
      </c>
      <c r="G81" s="25"/>
      <c r="H81" s="25"/>
      <c r="I81" s="25"/>
      <c r="J81" s="25"/>
      <c r="K81" s="27"/>
      <c r="L81" s="27"/>
      <c r="M81" s="25"/>
      <c r="N81" s="25"/>
      <c r="O81" s="25"/>
      <c r="P81" s="25"/>
      <c r="Q81" s="25"/>
      <c r="R81" s="27"/>
      <c r="S81" s="27"/>
      <c r="T81" s="25"/>
      <c r="U81" s="25"/>
      <c r="V81" s="25"/>
      <c r="W81" s="25"/>
      <c r="X81" s="25"/>
      <c r="Y81" s="27"/>
      <c r="Z81" s="27"/>
      <c r="AA81" s="25"/>
      <c r="AB81" s="25"/>
      <c r="AC81" s="25"/>
      <c r="AD81" s="25"/>
      <c r="AE81" s="25"/>
      <c r="AF81" s="25"/>
      <c r="AG81" s="28"/>
      <c r="AH81" s="29">
        <f t="shared" si="13"/>
        <v>33332</v>
      </c>
      <c r="AI81" s="30">
        <f t="shared" si="14"/>
        <v>233324</v>
      </c>
      <c r="AJ81" s="31"/>
    </row>
    <row r="82" spans="1:38">
      <c r="A82" s="164">
        <v>2</v>
      </c>
      <c r="B82" s="22"/>
      <c r="C82" s="34">
        <v>3890</v>
      </c>
      <c r="D82" s="35">
        <v>12324</v>
      </c>
      <c r="E82" s="35">
        <v>8070</v>
      </c>
      <c r="F82" s="36">
        <v>8056</v>
      </c>
      <c r="G82" s="36"/>
      <c r="H82" s="36"/>
      <c r="I82" s="36"/>
      <c r="J82" s="36"/>
      <c r="K82" s="35"/>
      <c r="L82" s="35"/>
      <c r="M82" s="36"/>
      <c r="N82" s="36"/>
      <c r="O82" s="36"/>
      <c r="P82" s="36"/>
      <c r="Q82" s="36"/>
      <c r="R82" s="35"/>
      <c r="S82" s="35"/>
      <c r="T82" s="25"/>
      <c r="U82" s="25"/>
      <c r="V82" s="25"/>
      <c r="W82" s="25"/>
      <c r="X82" s="25"/>
      <c r="Y82" s="27"/>
      <c r="Z82" s="27"/>
      <c r="AA82" s="25"/>
      <c r="AB82" s="25"/>
      <c r="AC82" s="25"/>
      <c r="AD82" s="25"/>
      <c r="AE82" s="25"/>
      <c r="AF82" s="25"/>
      <c r="AG82" s="28"/>
      <c r="AH82" s="29">
        <f t="shared" si="13"/>
        <v>32340</v>
      </c>
      <c r="AI82" s="30">
        <f t="shared" si="14"/>
        <v>226380</v>
      </c>
      <c r="AJ82" s="31"/>
    </row>
    <row r="83" spans="1:38">
      <c r="A83" s="40">
        <v>2</v>
      </c>
      <c r="B83" s="22"/>
      <c r="C83" s="32">
        <v>4455</v>
      </c>
      <c r="D83" s="27">
        <v>12799</v>
      </c>
      <c r="E83" s="27">
        <v>4462</v>
      </c>
      <c r="F83" s="25">
        <v>3719</v>
      </c>
      <c r="G83" s="25"/>
      <c r="H83" s="25"/>
      <c r="I83" s="25"/>
      <c r="J83" s="25"/>
      <c r="K83" s="27"/>
      <c r="L83" s="27"/>
      <c r="M83" s="25"/>
      <c r="N83" s="25"/>
      <c r="O83" s="25"/>
      <c r="P83" s="25"/>
      <c r="Q83" s="25"/>
      <c r="R83" s="27"/>
      <c r="S83" s="27"/>
      <c r="T83" s="25"/>
      <c r="U83" s="25"/>
      <c r="V83" s="25"/>
      <c r="W83" s="25"/>
      <c r="X83" s="25"/>
      <c r="Y83" s="27"/>
      <c r="Z83" s="27"/>
      <c r="AA83" s="25"/>
      <c r="AB83" s="25"/>
      <c r="AC83" s="25"/>
      <c r="AD83" s="25"/>
      <c r="AE83" s="25"/>
      <c r="AF83" s="25"/>
      <c r="AG83" s="28"/>
      <c r="AH83" s="29">
        <f t="shared" si="13"/>
        <v>25435</v>
      </c>
      <c r="AI83" s="30">
        <f t="shared" si="14"/>
        <v>178045</v>
      </c>
      <c r="AJ83" s="31"/>
    </row>
    <row r="84" spans="1:38">
      <c r="A84" s="21">
        <v>3</v>
      </c>
      <c r="B84" s="22"/>
      <c r="C84" s="32">
        <v>3830</v>
      </c>
      <c r="D84" s="27">
        <v>4162</v>
      </c>
      <c r="E84" s="27">
        <v>4439</v>
      </c>
      <c r="F84" s="25">
        <v>6229</v>
      </c>
      <c r="G84" s="25"/>
      <c r="H84" s="25"/>
      <c r="I84" s="25"/>
      <c r="J84" s="25"/>
      <c r="K84" s="27"/>
      <c r="L84" s="27"/>
      <c r="M84" s="25"/>
      <c r="N84" s="25"/>
      <c r="O84" s="25"/>
      <c r="P84" s="25"/>
      <c r="Q84" s="25"/>
      <c r="R84" s="27"/>
      <c r="S84" s="27"/>
      <c r="T84" s="25"/>
      <c r="U84" s="25"/>
      <c r="V84" s="25"/>
      <c r="W84" s="25"/>
      <c r="X84" s="25"/>
      <c r="Y84" s="27"/>
      <c r="Z84" s="27"/>
      <c r="AA84" s="25"/>
      <c r="AB84" s="25"/>
      <c r="AC84" s="25"/>
      <c r="AD84" s="25"/>
      <c r="AE84" s="25"/>
      <c r="AF84" s="25"/>
      <c r="AG84" s="28"/>
      <c r="AH84" s="29">
        <f t="shared" si="13"/>
        <v>18660</v>
      </c>
      <c r="AI84" s="30">
        <f t="shared" si="14"/>
        <v>130620</v>
      </c>
      <c r="AJ84" s="31"/>
      <c r="AL84" s="78"/>
    </row>
    <row r="85" spans="1:38">
      <c r="A85" s="21">
        <v>3</v>
      </c>
      <c r="B85" s="22"/>
      <c r="C85" s="79">
        <v>12692</v>
      </c>
      <c r="D85" s="43">
        <v>4620</v>
      </c>
      <c r="E85" s="43">
        <v>11050</v>
      </c>
      <c r="F85" s="26">
        <v>4401</v>
      </c>
      <c r="G85" s="26"/>
      <c r="H85" s="26"/>
      <c r="I85" s="26"/>
      <c r="J85" s="26"/>
      <c r="K85" s="43"/>
      <c r="L85" s="43"/>
      <c r="M85" s="26"/>
      <c r="N85" s="26"/>
      <c r="O85" s="26"/>
      <c r="P85" s="26"/>
      <c r="Q85" s="26"/>
      <c r="R85" s="43"/>
      <c r="S85" s="43"/>
      <c r="T85" s="26"/>
      <c r="U85" s="26"/>
      <c r="V85" s="26"/>
      <c r="W85" s="26"/>
      <c r="X85" s="26"/>
      <c r="Y85" s="27"/>
      <c r="Z85" s="27"/>
      <c r="AA85" s="25"/>
      <c r="AB85" s="25"/>
      <c r="AC85" s="25"/>
      <c r="AD85" s="25"/>
      <c r="AE85" s="25"/>
      <c r="AF85" s="25"/>
      <c r="AG85" s="28"/>
      <c r="AH85" s="29">
        <f t="shared" si="13"/>
        <v>32763</v>
      </c>
      <c r="AI85" s="30">
        <f t="shared" si="14"/>
        <v>229341</v>
      </c>
      <c r="AJ85" s="31"/>
    </row>
    <row r="86" spans="1:38">
      <c r="A86" s="21">
        <v>3</v>
      </c>
      <c r="B86" s="22"/>
      <c r="C86" s="79">
        <v>8118</v>
      </c>
      <c r="D86" s="43">
        <v>11559</v>
      </c>
      <c r="E86" s="43">
        <v>9899</v>
      </c>
      <c r="F86" s="26">
        <v>2823</v>
      </c>
      <c r="G86" s="26"/>
      <c r="H86" s="26"/>
      <c r="I86" s="26"/>
      <c r="J86" s="26"/>
      <c r="K86" s="43"/>
      <c r="L86" s="43"/>
      <c r="M86" s="26"/>
      <c r="N86" s="26"/>
      <c r="O86" s="26"/>
      <c r="P86" s="26"/>
      <c r="Q86" s="26"/>
      <c r="R86" s="43"/>
      <c r="S86" s="43"/>
      <c r="T86" s="26"/>
      <c r="U86" s="26"/>
      <c r="V86" s="26"/>
      <c r="W86" s="26"/>
      <c r="X86" s="26"/>
      <c r="Y86" s="27"/>
      <c r="Z86" s="27"/>
      <c r="AA86" s="25"/>
      <c r="AB86" s="25"/>
      <c r="AC86" s="25"/>
      <c r="AD86" s="25"/>
      <c r="AE86" s="25"/>
      <c r="AF86" s="25"/>
      <c r="AG86" s="28"/>
      <c r="AH86" s="29">
        <f t="shared" si="13"/>
        <v>32399</v>
      </c>
      <c r="AI86" s="30">
        <f t="shared" si="14"/>
        <v>226793</v>
      </c>
      <c r="AJ86" s="31"/>
    </row>
    <row r="87" spans="1:38" ht="15" customHeight="1">
      <c r="A87" s="21">
        <v>3</v>
      </c>
      <c r="B87" s="22"/>
      <c r="C87" s="79">
        <v>4259</v>
      </c>
      <c r="D87" s="43">
        <v>6279</v>
      </c>
      <c r="E87" s="43">
        <v>1320</v>
      </c>
      <c r="F87" s="26">
        <v>5290</v>
      </c>
      <c r="G87" s="26"/>
      <c r="H87" s="26"/>
      <c r="I87" s="26"/>
      <c r="J87" s="26"/>
      <c r="K87" s="43"/>
      <c r="L87" s="43"/>
      <c r="M87" s="26"/>
      <c r="N87" s="26"/>
      <c r="O87" s="26"/>
      <c r="P87" s="26"/>
      <c r="Q87" s="26"/>
      <c r="R87" s="43"/>
      <c r="S87" s="43"/>
      <c r="T87" s="26"/>
      <c r="U87" s="26"/>
      <c r="V87" s="26"/>
      <c r="W87" s="26"/>
      <c r="X87" s="26"/>
      <c r="Y87" s="27"/>
      <c r="Z87" s="27"/>
      <c r="AA87" s="25"/>
      <c r="AB87" s="25"/>
      <c r="AC87" s="25"/>
      <c r="AD87" s="25"/>
      <c r="AE87" s="25"/>
      <c r="AF87" s="25"/>
      <c r="AG87" s="28"/>
      <c r="AH87" s="29">
        <f t="shared" si="13"/>
        <v>17148</v>
      </c>
      <c r="AI87" s="30">
        <f t="shared" si="14"/>
        <v>120036</v>
      </c>
      <c r="AJ87" s="31"/>
    </row>
    <row r="88" spans="1:38">
      <c r="A88" s="21">
        <v>4</v>
      </c>
      <c r="B88" s="22"/>
      <c r="C88" s="34">
        <v>6364</v>
      </c>
      <c r="D88" s="35">
        <v>3449</v>
      </c>
      <c r="E88" s="35">
        <v>2200</v>
      </c>
      <c r="F88" s="36">
        <v>2799</v>
      </c>
      <c r="G88" s="36"/>
      <c r="H88" s="36"/>
      <c r="I88" s="36"/>
      <c r="J88" s="36"/>
      <c r="K88" s="35"/>
      <c r="L88" s="35"/>
      <c r="M88" s="36"/>
      <c r="N88" s="36"/>
      <c r="O88" s="36"/>
      <c r="P88" s="36"/>
      <c r="Q88" s="36"/>
      <c r="R88" s="35"/>
      <c r="S88" s="35"/>
      <c r="T88" s="25"/>
      <c r="U88" s="25"/>
      <c r="V88" s="25"/>
      <c r="W88" s="25"/>
      <c r="X88" s="25"/>
      <c r="Y88" s="27"/>
      <c r="Z88" s="27"/>
      <c r="AA88" s="25"/>
      <c r="AB88" s="25"/>
      <c r="AC88" s="25"/>
      <c r="AD88" s="25"/>
      <c r="AE88" s="25"/>
      <c r="AF88" s="25"/>
      <c r="AG88" s="28"/>
      <c r="AH88" s="29">
        <f t="shared" si="13"/>
        <v>14812</v>
      </c>
      <c r="AI88" s="30">
        <f t="shared" si="14"/>
        <v>103684</v>
      </c>
      <c r="AJ88" s="31"/>
    </row>
    <row r="89" spans="1:38">
      <c r="A89" s="21">
        <v>4</v>
      </c>
      <c r="B89" s="22"/>
      <c r="C89" s="32">
        <v>4450</v>
      </c>
      <c r="D89" s="27">
        <v>4727</v>
      </c>
      <c r="E89" s="27">
        <v>5710</v>
      </c>
      <c r="F89" s="25">
        <v>6120</v>
      </c>
      <c r="G89" s="25"/>
      <c r="H89" s="25"/>
      <c r="I89" s="25"/>
      <c r="J89" s="25"/>
      <c r="K89" s="27"/>
      <c r="L89" s="27"/>
      <c r="M89" s="25"/>
      <c r="N89" s="25"/>
      <c r="O89" s="25"/>
      <c r="P89" s="25"/>
      <c r="Q89" s="25"/>
      <c r="R89" s="45"/>
      <c r="S89" s="27"/>
      <c r="T89" s="25"/>
      <c r="U89" s="25"/>
      <c r="V89" s="25"/>
      <c r="W89" s="25"/>
      <c r="X89" s="25"/>
      <c r="Y89" s="27"/>
      <c r="Z89" s="27"/>
      <c r="AA89" s="25"/>
      <c r="AB89" s="25"/>
      <c r="AC89" s="25"/>
      <c r="AD89" s="25"/>
      <c r="AE89" s="25"/>
      <c r="AF89" s="25"/>
      <c r="AG89" s="28"/>
      <c r="AH89" s="29">
        <f t="shared" si="13"/>
        <v>21007</v>
      </c>
      <c r="AI89" s="30">
        <f t="shared" si="14"/>
        <v>147049</v>
      </c>
      <c r="AJ89" s="31"/>
    </row>
    <row r="90" spans="1:38">
      <c r="A90" s="40">
        <v>4</v>
      </c>
      <c r="B90" s="22"/>
      <c r="C90" s="34">
        <v>2330</v>
      </c>
      <c r="D90" s="35">
        <v>5032</v>
      </c>
      <c r="E90" s="35">
        <v>4414</v>
      </c>
      <c r="F90" s="36">
        <v>9038</v>
      </c>
      <c r="G90" s="36"/>
      <c r="H90" s="36"/>
      <c r="I90" s="36"/>
      <c r="J90" s="36"/>
      <c r="K90" s="35"/>
      <c r="L90" s="35"/>
      <c r="M90" s="36"/>
      <c r="N90" s="36"/>
      <c r="O90" s="36"/>
      <c r="P90" s="36"/>
      <c r="Q90" s="36"/>
      <c r="R90" s="35"/>
      <c r="S90" s="35"/>
      <c r="T90" s="25"/>
      <c r="U90" s="25"/>
      <c r="V90" s="25"/>
      <c r="W90" s="25"/>
      <c r="X90" s="25"/>
      <c r="Y90" s="27"/>
      <c r="Z90" s="27"/>
      <c r="AA90" s="25"/>
      <c r="AB90" s="25"/>
      <c r="AC90" s="25"/>
      <c r="AD90" s="25"/>
      <c r="AE90" s="25"/>
      <c r="AF90" s="25"/>
      <c r="AG90" s="28"/>
      <c r="AH90" s="29">
        <f t="shared" si="13"/>
        <v>20814</v>
      </c>
      <c r="AI90" s="30">
        <f t="shared" si="14"/>
        <v>145698</v>
      </c>
      <c r="AJ90" s="31"/>
    </row>
    <row r="91" spans="1:38" ht="14" thickBot="1">
      <c r="A91" s="46">
        <v>4</v>
      </c>
      <c r="B91" s="22"/>
      <c r="C91" s="48">
        <v>3469</v>
      </c>
      <c r="D91" s="49">
        <v>2719</v>
      </c>
      <c r="E91" s="49">
        <v>400</v>
      </c>
      <c r="F91" s="50">
        <v>1599</v>
      </c>
      <c r="G91" s="50"/>
      <c r="H91" s="50"/>
      <c r="I91" s="50"/>
      <c r="J91" s="50"/>
      <c r="K91" s="49"/>
      <c r="L91" s="49"/>
      <c r="M91" s="50"/>
      <c r="N91" s="50"/>
      <c r="O91" s="50"/>
      <c r="P91" s="50"/>
      <c r="Q91" s="50"/>
      <c r="R91" s="49"/>
      <c r="S91" s="49"/>
      <c r="T91" s="50"/>
      <c r="U91" s="50"/>
      <c r="V91" s="50"/>
      <c r="W91" s="50"/>
      <c r="X91" s="50"/>
      <c r="Y91" s="49"/>
      <c r="Z91" s="49"/>
      <c r="AA91" s="50"/>
      <c r="AB91" s="50"/>
      <c r="AC91" s="50"/>
      <c r="AD91" s="50"/>
      <c r="AE91" s="50"/>
      <c r="AF91" s="50"/>
      <c r="AG91" s="51"/>
      <c r="AH91" s="52">
        <f t="shared" si="13"/>
        <v>8187</v>
      </c>
      <c r="AI91" s="53">
        <f t="shared" si="14"/>
        <v>57309</v>
      </c>
      <c r="AJ91" s="95"/>
    </row>
    <row r="92" spans="1:38" ht="17" thickBot="1">
      <c r="A92" s="55" t="s">
        <v>5</v>
      </c>
      <c r="B92" s="56">
        <f t="shared" ref="B92:AI92" si="15">SUM(B74:B91)</f>
        <v>0</v>
      </c>
      <c r="C92" s="85">
        <f t="shared" si="15"/>
        <v>112373</v>
      </c>
      <c r="D92" s="86">
        <f t="shared" si="15"/>
        <v>123543</v>
      </c>
      <c r="E92" s="86">
        <f t="shared" si="15"/>
        <v>120396</v>
      </c>
      <c r="F92" s="87">
        <f t="shared" si="15"/>
        <v>86547</v>
      </c>
      <c r="G92" s="87">
        <f t="shared" si="15"/>
        <v>0</v>
      </c>
      <c r="H92" s="87">
        <f t="shared" si="15"/>
        <v>0</v>
      </c>
      <c r="I92" s="87">
        <f t="shared" si="15"/>
        <v>0</v>
      </c>
      <c r="J92" s="87">
        <f t="shared" si="15"/>
        <v>0</v>
      </c>
      <c r="K92" s="86">
        <f t="shared" si="15"/>
        <v>0</v>
      </c>
      <c r="L92" s="86">
        <f t="shared" si="15"/>
        <v>0</v>
      </c>
      <c r="M92" s="87">
        <f t="shared" si="15"/>
        <v>0</v>
      </c>
      <c r="N92" s="87">
        <f t="shared" si="15"/>
        <v>0</v>
      </c>
      <c r="O92" s="87">
        <f t="shared" si="15"/>
        <v>0</v>
      </c>
      <c r="P92" s="87">
        <f t="shared" si="15"/>
        <v>0</v>
      </c>
      <c r="Q92" s="87">
        <f t="shared" si="15"/>
        <v>0</v>
      </c>
      <c r="R92" s="86">
        <f t="shared" si="15"/>
        <v>0</v>
      </c>
      <c r="S92" s="86">
        <f t="shared" si="15"/>
        <v>0</v>
      </c>
      <c r="T92" s="87">
        <f t="shared" si="15"/>
        <v>0</v>
      </c>
      <c r="U92" s="87">
        <f t="shared" si="15"/>
        <v>0</v>
      </c>
      <c r="V92" s="87">
        <f t="shared" si="15"/>
        <v>0</v>
      </c>
      <c r="W92" s="87">
        <f t="shared" si="15"/>
        <v>0</v>
      </c>
      <c r="X92" s="87">
        <f t="shared" si="15"/>
        <v>0</v>
      </c>
      <c r="Y92" s="86">
        <f t="shared" si="15"/>
        <v>0</v>
      </c>
      <c r="Z92" s="86">
        <f t="shared" si="15"/>
        <v>0</v>
      </c>
      <c r="AA92" s="87">
        <f t="shared" si="15"/>
        <v>0</v>
      </c>
      <c r="AB92" s="87">
        <f t="shared" si="15"/>
        <v>0</v>
      </c>
      <c r="AC92" s="87">
        <f t="shared" si="15"/>
        <v>0</v>
      </c>
      <c r="AD92" s="87">
        <f t="shared" si="15"/>
        <v>0</v>
      </c>
      <c r="AE92" s="87">
        <f t="shared" ref="AE92:AG92" si="16">SUM(AE74:AE91)</f>
        <v>0</v>
      </c>
      <c r="AF92" s="87">
        <f t="shared" si="16"/>
        <v>0</v>
      </c>
      <c r="AG92" s="87">
        <f t="shared" si="16"/>
        <v>0</v>
      </c>
      <c r="AH92" s="60">
        <f t="shared" si="15"/>
        <v>442859</v>
      </c>
      <c r="AI92" s="61">
        <f t="shared" si="15"/>
        <v>3100013</v>
      </c>
      <c r="AJ92" s="62"/>
    </row>
    <row r="93" spans="1:38"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</row>
    <row r="94" spans="1:38"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69"/>
    </row>
    <row r="95" spans="1:38">
      <c r="C95" s="69"/>
      <c r="D95" s="69"/>
      <c r="E95" s="69"/>
      <c r="F95" s="69"/>
      <c r="G95" s="69"/>
      <c r="H95" s="69"/>
      <c r="I95" s="69"/>
      <c r="J95" s="170">
        <v>3</v>
      </c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69"/>
      <c r="AC95" s="69"/>
      <c r="AD95" s="69"/>
      <c r="AE95" s="69"/>
      <c r="AF95" s="69"/>
      <c r="AG95" s="69"/>
    </row>
    <row r="96" spans="1:38" ht="11.25" customHeight="1" thickBot="1">
      <c r="C96" s="69"/>
      <c r="D96" s="69"/>
      <c r="E96" s="69"/>
      <c r="F96" s="69"/>
      <c r="G96" s="69"/>
      <c r="H96" s="69"/>
      <c r="I96" s="69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69"/>
      <c r="AC96" s="69"/>
      <c r="AD96" s="69"/>
      <c r="AE96" s="69"/>
      <c r="AF96" s="69"/>
      <c r="AG96" s="69"/>
    </row>
    <row r="97" spans="1:38" ht="12.75" customHeight="1" thickBot="1">
      <c r="A97" s="96" t="s">
        <v>6</v>
      </c>
      <c r="B97" s="97" t="s">
        <v>7</v>
      </c>
      <c r="C97" s="98">
        <v>1</v>
      </c>
      <c r="D97" s="99">
        <v>2</v>
      </c>
      <c r="E97" s="99">
        <v>3</v>
      </c>
      <c r="F97" s="100">
        <v>4</v>
      </c>
      <c r="G97" s="100">
        <v>5</v>
      </c>
      <c r="H97" s="100">
        <v>6</v>
      </c>
      <c r="I97" s="100">
        <v>7</v>
      </c>
      <c r="J97" s="100">
        <v>8</v>
      </c>
      <c r="K97" s="99">
        <v>9</v>
      </c>
      <c r="L97" s="99">
        <v>10</v>
      </c>
      <c r="M97" s="100">
        <v>11</v>
      </c>
      <c r="N97" s="100">
        <v>12</v>
      </c>
      <c r="O97" s="100">
        <v>13</v>
      </c>
      <c r="P97" s="100">
        <v>14</v>
      </c>
      <c r="Q97" s="100">
        <v>15</v>
      </c>
      <c r="R97" s="99">
        <v>16</v>
      </c>
      <c r="S97" s="99">
        <v>17</v>
      </c>
      <c r="T97" s="100">
        <v>18</v>
      </c>
      <c r="U97" s="100">
        <v>19</v>
      </c>
      <c r="V97" s="100">
        <v>20</v>
      </c>
      <c r="W97" s="100">
        <v>21</v>
      </c>
      <c r="X97" s="100">
        <v>22</v>
      </c>
      <c r="Y97" s="99">
        <v>23</v>
      </c>
      <c r="Z97" s="99">
        <v>24</v>
      </c>
      <c r="AA97" s="100">
        <v>25</v>
      </c>
      <c r="AB97" s="100">
        <v>26</v>
      </c>
      <c r="AC97" s="100">
        <v>27</v>
      </c>
      <c r="AD97" s="100">
        <v>28</v>
      </c>
      <c r="AE97" s="100"/>
      <c r="AF97" s="100"/>
      <c r="AG97" s="101"/>
      <c r="AH97" s="102" t="s">
        <v>8</v>
      </c>
      <c r="AI97" s="103" t="s">
        <v>3</v>
      </c>
      <c r="AJ97" s="104" t="s">
        <v>9</v>
      </c>
    </row>
    <row r="98" spans="1:38">
      <c r="A98" s="105">
        <v>1</v>
      </c>
      <c r="B98" s="106">
        <f t="shared" ref="B98:AD98" si="17">B51+B52+B53+B54+B55</f>
        <v>232000</v>
      </c>
      <c r="C98" s="107">
        <f t="shared" si="17"/>
        <v>7638</v>
      </c>
      <c r="D98" s="108">
        <f t="shared" si="17"/>
        <v>6155</v>
      </c>
      <c r="E98" s="108">
        <f t="shared" si="17"/>
        <v>4845</v>
      </c>
      <c r="F98" s="109">
        <f t="shared" si="17"/>
        <v>4540</v>
      </c>
      <c r="G98" s="109">
        <f t="shared" si="17"/>
        <v>0</v>
      </c>
      <c r="H98" s="109">
        <f t="shared" si="17"/>
        <v>0</v>
      </c>
      <c r="I98" s="109">
        <f t="shared" si="17"/>
        <v>0</v>
      </c>
      <c r="J98" s="109">
        <f t="shared" si="17"/>
        <v>0</v>
      </c>
      <c r="K98" s="108">
        <f t="shared" si="17"/>
        <v>0</v>
      </c>
      <c r="L98" s="108">
        <f t="shared" si="17"/>
        <v>0</v>
      </c>
      <c r="M98" s="109">
        <f t="shared" si="17"/>
        <v>0</v>
      </c>
      <c r="N98" s="109">
        <f t="shared" si="17"/>
        <v>0</v>
      </c>
      <c r="O98" s="109">
        <f t="shared" si="17"/>
        <v>0</v>
      </c>
      <c r="P98" s="109">
        <f t="shared" si="17"/>
        <v>0</v>
      </c>
      <c r="Q98" s="109">
        <f t="shared" si="17"/>
        <v>0</v>
      </c>
      <c r="R98" s="108">
        <f t="shared" si="17"/>
        <v>0</v>
      </c>
      <c r="S98" s="108">
        <f t="shared" si="17"/>
        <v>0</v>
      </c>
      <c r="T98" s="109">
        <f t="shared" si="17"/>
        <v>0</v>
      </c>
      <c r="U98" s="109">
        <f t="shared" si="17"/>
        <v>0</v>
      </c>
      <c r="V98" s="109">
        <f t="shared" si="17"/>
        <v>0</v>
      </c>
      <c r="W98" s="109">
        <f t="shared" si="17"/>
        <v>0</v>
      </c>
      <c r="X98" s="109">
        <f t="shared" si="17"/>
        <v>0</v>
      </c>
      <c r="Y98" s="108">
        <f t="shared" si="17"/>
        <v>0</v>
      </c>
      <c r="Z98" s="108">
        <f t="shared" si="17"/>
        <v>0</v>
      </c>
      <c r="AA98" s="109">
        <f t="shared" si="17"/>
        <v>0</v>
      </c>
      <c r="AB98" s="109">
        <f t="shared" si="17"/>
        <v>0</v>
      </c>
      <c r="AC98" s="109">
        <f t="shared" si="17"/>
        <v>0</v>
      </c>
      <c r="AD98" s="109">
        <f t="shared" si="17"/>
        <v>0</v>
      </c>
      <c r="AE98" s="109"/>
      <c r="AF98" s="109"/>
      <c r="AG98" s="110"/>
      <c r="AH98" s="111">
        <f t="shared" ref="AH98:AH101" si="18">SUM(C98:AG98)</f>
        <v>23178</v>
      </c>
      <c r="AI98" s="112">
        <f>AH98/COUNTIF(C98:AG98,"&gt;0")*COUNT($C$4:$AG$4)</f>
        <v>162246</v>
      </c>
      <c r="AJ98" s="113">
        <f>AI98/B98</f>
        <v>0.69933620689655174</v>
      </c>
    </row>
    <row r="99" spans="1:38">
      <c r="A99" s="105">
        <v>2</v>
      </c>
      <c r="B99" s="106">
        <f t="shared" ref="B99:AD99" si="19">B56+B57+B58+B59+B60</f>
        <v>212000</v>
      </c>
      <c r="C99" s="114">
        <f t="shared" si="19"/>
        <v>6370</v>
      </c>
      <c r="D99" s="115">
        <f t="shared" si="19"/>
        <v>10104</v>
      </c>
      <c r="E99" s="115">
        <f t="shared" si="19"/>
        <v>10465</v>
      </c>
      <c r="F99" s="116">
        <f t="shared" si="19"/>
        <v>2405</v>
      </c>
      <c r="G99" s="116">
        <f t="shared" si="19"/>
        <v>0</v>
      </c>
      <c r="H99" s="116">
        <f t="shared" si="19"/>
        <v>0</v>
      </c>
      <c r="I99" s="116">
        <f t="shared" si="19"/>
        <v>0</v>
      </c>
      <c r="J99" s="116">
        <f t="shared" si="19"/>
        <v>0</v>
      </c>
      <c r="K99" s="115">
        <f t="shared" si="19"/>
        <v>0</v>
      </c>
      <c r="L99" s="115">
        <f t="shared" si="19"/>
        <v>0</v>
      </c>
      <c r="M99" s="116">
        <f t="shared" si="19"/>
        <v>0</v>
      </c>
      <c r="N99" s="116">
        <f t="shared" si="19"/>
        <v>0</v>
      </c>
      <c r="O99" s="116">
        <f t="shared" si="19"/>
        <v>0</v>
      </c>
      <c r="P99" s="116">
        <f t="shared" si="19"/>
        <v>0</v>
      </c>
      <c r="Q99" s="116">
        <f t="shared" si="19"/>
        <v>0</v>
      </c>
      <c r="R99" s="115">
        <f t="shared" si="19"/>
        <v>0</v>
      </c>
      <c r="S99" s="115">
        <f t="shared" si="19"/>
        <v>0</v>
      </c>
      <c r="T99" s="116">
        <f t="shared" si="19"/>
        <v>0</v>
      </c>
      <c r="U99" s="116">
        <f t="shared" si="19"/>
        <v>0</v>
      </c>
      <c r="V99" s="116">
        <f t="shared" si="19"/>
        <v>0</v>
      </c>
      <c r="W99" s="116">
        <f t="shared" si="19"/>
        <v>0</v>
      </c>
      <c r="X99" s="116">
        <f t="shared" si="19"/>
        <v>0</v>
      </c>
      <c r="Y99" s="115">
        <f t="shared" si="19"/>
        <v>0</v>
      </c>
      <c r="Z99" s="115">
        <f t="shared" si="19"/>
        <v>0</v>
      </c>
      <c r="AA99" s="116">
        <f t="shared" si="19"/>
        <v>0</v>
      </c>
      <c r="AB99" s="116">
        <f t="shared" si="19"/>
        <v>0</v>
      </c>
      <c r="AC99" s="116">
        <f t="shared" si="19"/>
        <v>0</v>
      </c>
      <c r="AD99" s="116">
        <f t="shared" si="19"/>
        <v>0</v>
      </c>
      <c r="AE99" s="116"/>
      <c r="AF99" s="116"/>
      <c r="AG99" s="117"/>
      <c r="AH99" s="118">
        <f t="shared" si="18"/>
        <v>29344</v>
      </c>
      <c r="AI99" s="119">
        <f t="shared" ref="AI99:AI101" si="20">AH99/COUNTIF(C99:AG99,"&gt;0")*COUNT($C$4:$AG$4)</f>
        <v>205408</v>
      </c>
      <c r="AJ99" s="120">
        <f>AI99/B99</f>
        <v>0.96890566037735848</v>
      </c>
      <c r="AL99" s="90"/>
    </row>
    <row r="100" spans="1:38">
      <c r="A100" s="121">
        <v>3</v>
      </c>
      <c r="B100" s="122">
        <f t="shared" ref="B100:AD100" si="21">B61+B62+B63+B64</f>
        <v>160000</v>
      </c>
      <c r="C100" s="114">
        <f t="shared" si="21"/>
        <v>6180</v>
      </c>
      <c r="D100" s="115">
        <f t="shared" si="21"/>
        <v>9710</v>
      </c>
      <c r="E100" s="115">
        <f t="shared" si="21"/>
        <v>6925</v>
      </c>
      <c r="F100" s="116">
        <f t="shared" si="21"/>
        <v>4749</v>
      </c>
      <c r="G100" s="116">
        <f t="shared" si="21"/>
        <v>0</v>
      </c>
      <c r="H100" s="116">
        <f t="shared" si="21"/>
        <v>0</v>
      </c>
      <c r="I100" s="116">
        <f t="shared" si="21"/>
        <v>0</v>
      </c>
      <c r="J100" s="116">
        <f t="shared" si="21"/>
        <v>0</v>
      </c>
      <c r="K100" s="115">
        <f t="shared" si="21"/>
        <v>0</v>
      </c>
      <c r="L100" s="115">
        <f t="shared" si="21"/>
        <v>0</v>
      </c>
      <c r="M100" s="116">
        <f t="shared" si="21"/>
        <v>0</v>
      </c>
      <c r="N100" s="116">
        <f t="shared" si="21"/>
        <v>0</v>
      </c>
      <c r="O100" s="116">
        <f t="shared" si="21"/>
        <v>0</v>
      </c>
      <c r="P100" s="116">
        <f t="shared" si="21"/>
        <v>0</v>
      </c>
      <c r="Q100" s="116">
        <f t="shared" si="21"/>
        <v>0</v>
      </c>
      <c r="R100" s="115">
        <f t="shared" si="21"/>
        <v>0</v>
      </c>
      <c r="S100" s="115">
        <f t="shared" si="21"/>
        <v>0</v>
      </c>
      <c r="T100" s="116">
        <f t="shared" si="21"/>
        <v>0</v>
      </c>
      <c r="U100" s="116">
        <f t="shared" si="21"/>
        <v>0</v>
      </c>
      <c r="V100" s="116">
        <f t="shared" si="21"/>
        <v>0</v>
      </c>
      <c r="W100" s="116">
        <f t="shared" si="21"/>
        <v>0</v>
      </c>
      <c r="X100" s="116">
        <f t="shared" si="21"/>
        <v>0</v>
      </c>
      <c r="Y100" s="115">
        <f t="shared" si="21"/>
        <v>0</v>
      </c>
      <c r="Z100" s="115">
        <f t="shared" si="21"/>
        <v>0</v>
      </c>
      <c r="AA100" s="116">
        <f t="shared" si="21"/>
        <v>0</v>
      </c>
      <c r="AB100" s="116">
        <f t="shared" si="21"/>
        <v>0</v>
      </c>
      <c r="AC100" s="116">
        <f t="shared" si="21"/>
        <v>0</v>
      </c>
      <c r="AD100" s="116">
        <f t="shared" si="21"/>
        <v>0</v>
      </c>
      <c r="AE100" s="116"/>
      <c r="AF100" s="116"/>
      <c r="AG100" s="117"/>
      <c r="AH100" s="118">
        <f t="shared" si="18"/>
        <v>27564</v>
      </c>
      <c r="AI100" s="123">
        <f t="shared" si="20"/>
        <v>192948</v>
      </c>
      <c r="AJ100" s="120">
        <f>AI100/B100</f>
        <v>1.2059249999999999</v>
      </c>
      <c r="AL100" s="90"/>
    </row>
    <row r="101" spans="1:38" ht="14" thickBot="1">
      <c r="A101" s="124">
        <v>4</v>
      </c>
      <c r="B101" s="125">
        <f t="shared" ref="B101:AD101" si="22">B65+B66+B67+B68</f>
        <v>150000</v>
      </c>
      <c r="C101" s="126">
        <f t="shared" si="22"/>
        <v>1885</v>
      </c>
      <c r="D101" s="127">
        <f t="shared" si="22"/>
        <v>2349</v>
      </c>
      <c r="E101" s="127">
        <f t="shared" si="22"/>
        <v>2574</v>
      </c>
      <c r="F101" s="128">
        <f t="shared" si="22"/>
        <v>1180</v>
      </c>
      <c r="G101" s="128">
        <f t="shared" si="22"/>
        <v>0</v>
      </c>
      <c r="H101" s="128">
        <f t="shared" si="22"/>
        <v>0</v>
      </c>
      <c r="I101" s="128">
        <f t="shared" si="22"/>
        <v>0</v>
      </c>
      <c r="J101" s="128">
        <f t="shared" si="22"/>
        <v>0</v>
      </c>
      <c r="K101" s="127">
        <f t="shared" si="22"/>
        <v>0</v>
      </c>
      <c r="L101" s="127">
        <f t="shared" si="22"/>
        <v>0</v>
      </c>
      <c r="M101" s="128">
        <f t="shared" si="22"/>
        <v>0</v>
      </c>
      <c r="N101" s="128">
        <f t="shared" si="22"/>
        <v>0</v>
      </c>
      <c r="O101" s="128">
        <f t="shared" si="22"/>
        <v>0</v>
      </c>
      <c r="P101" s="128">
        <f t="shared" si="22"/>
        <v>0</v>
      </c>
      <c r="Q101" s="128">
        <f t="shared" si="22"/>
        <v>0</v>
      </c>
      <c r="R101" s="127">
        <f t="shared" si="22"/>
        <v>0</v>
      </c>
      <c r="S101" s="127">
        <f t="shared" si="22"/>
        <v>0</v>
      </c>
      <c r="T101" s="128">
        <f t="shared" si="22"/>
        <v>0</v>
      </c>
      <c r="U101" s="128">
        <f t="shared" si="22"/>
        <v>0</v>
      </c>
      <c r="V101" s="128">
        <f t="shared" si="22"/>
        <v>0</v>
      </c>
      <c r="W101" s="128">
        <f t="shared" si="22"/>
        <v>0</v>
      </c>
      <c r="X101" s="128">
        <f t="shared" si="22"/>
        <v>0</v>
      </c>
      <c r="Y101" s="127">
        <f t="shared" si="22"/>
        <v>0</v>
      </c>
      <c r="Z101" s="127">
        <f t="shared" si="22"/>
        <v>0</v>
      </c>
      <c r="AA101" s="128">
        <f t="shared" si="22"/>
        <v>0</v>
      </c>
      <c r="AB101" s="128">
        <f t="shared" si="22"/>
        <v>0</v>
      </c>
      <c r="AC101" s="128">
        <f t="shared" si="22"/>
        <v>0</v>
      </c>
      <c r="AD101" s="128">
        <f t="shared" si="22"/>
        <v>0</v>
      </c>
      <c r="AE101" s="128"/>
      <c r="AF101" s="128"/>
      <c r="AG101" s="129"/>
      <c r="AH101" s="130">
        <f t="shared" si="18"/>
        <v>7988</v>
      </c>
      <c r="AI101" s="131">
        <f t="shared" si="20"/>
        <v>55916</v>
      </c>
      <c r="AJ101" s="132">
        <f>AI101/B101</f>
        <v>0.37277333333333335</v>
      </c>
      <c r="AL101" s="66"/>
    </row>
    <row r="102" spans="1:38" ht="14" thickBot="1">
      <c r="A102" s="96" t="s">
        <v>14</v>
      </c>
      <c r="B102" s="133">
        <f t="shared" ref="B102:AI102" si="23">SUM(B98:B101)</f>
        <v>754000</v>
      </c>
      <c r="C102" s="134">
        <f t="shared" si="23"/>
        <v>22073</v>
      </c>
      <c r="D102" s="135">
        <f t="shared" si="23"/>
        <v>28318</v>
      </c>
      <c r="E102" s="99">
        <f t="shared" si="23"/>
        <v>24809</v>
      </c>
      <c r="F102" s="100">
        <f t="shared" si="23"/>
        <v>12874</v>
      </c>
      <c r="G102" s="100">
        <f t="shared" si="23"/>
        <v>0</v>
      </c>
      <c r="H102" s="100">
        <f t="shared" si="23"/>
        <v>0</v>
      </c>
      <c r="I102" s="100">
        <f t="shared" si="23"/>
        <v>0</v>
      </c>
      <c r="J102" s="100">
        <f t="shared" si="23"/>
        <v>0</v>
      </c>
      <c r="K102" s="99">
        <f t="shared" si="23"/>
        <v>0</v>
      </c>
      <c r="L102" s="99">
        <f t="shared" si="23"/>
        <v>0</v>
      </c>
      <c r="M102" s="100">
        <f t="shared" si="23"/>
        <v>0</v>
      </c>
      <c r="N102" s="100">
        <f t="shared" si="23"/>
        <v>0</v>
      </c>
      <c r="O102" s="100">
        <f t="shared" si="23"/>
        <v>0</v>
      </c>
      <c r="P102" s="100">
        <f t="shared" si="23"/>
        <v>0</v>
      </c>
      <c r="Q102" s="100">
        <f t="shared" si="23"/>
        <v>0</v>
      </c>
      <c r="R102" s="99">
        <f t="shared" si="23"/>
        <v>0</v>
      </c>
      <c r="S102" s="99">
        <f t="shared" si="23"/>
        <v>0</v>
      </c>
      <c r="T102" s="100">
        <f t="shared" si="23"/>
        <v>0</v>
      </c>
      <c r="U102" s="100">
        <f t="shared" si="23"/>
        <v>0</v>
      </c>
      <c r="V102" s="100">
        <f t="shared" si="23"/>
        <v>0</v>
      </c>
      <c r="W102" s="100">
        <f t="shared" si="23"/>
        <v>0</v>
      </c>
      <c r="X102" s="100">
        <f t="shared" si="23"/>
        <v>0</v>
      </c>
      <c r="Y102" s="99">
        <f t="shared" si="23"/>
        <v>0</v>
      </c>
      <c r="Z102" s="99">
        <f t="shared" si="23"/>
        <v>0</v>
      </c>
      <c r="AA102" s="100">
        <f t="shared" si="23"/>
        <v>0</v>
      </c>
      <c r="AB102" s="100">
        <f t="shared" si="23"/>
        <v>0</v>
      </c>
      <c r="AC102" s="100">
        <f t="shared" si="23"/>
        <v>0</v>
      </c>
      <c r="AD102" s="100">
        <f t="shared" si="23"/>
        <v>0</v>
      </c>
      <c r="AE102" s="100">
        <f t="shared" si="23"/>
        <v>0</v>
      </c>
      <c r="AF102" s="100">
        <f t="shared" si="23"/>
        <v>0</v>
      </c>
      <c r="AG102" s="100">
        <f t="shared" si="23"/>
        <v>0</v>
      </c>
      <c r="AH102" s="134">
        <f t="shared" si="23"/>
        <v>88074</v>
      </c>
      <c r="AI102" s="136">
        <f t="shared" si="23"/>
        <v>616518</v>
      </c>
      <c r="AJ102" s="137">
        <f>AI102/B102</f>
        <v>0.81766312997347479</v>
      </c>
      <c r="AL102" s="90"/>
    </row>
    <row r="103" spans="1:38">
      <c r="A103" s="138"/>
      <c r="B103" s="139"/>
      <c r="C103" s="138"/>
      <c r="D103" s="138"/>
      <c r="E103" s="138"/>
      <c r="F103" s="138"/>
      <c r="G103" s="138"/>
      <c r="H103" s="138"/>
      <c r="I103" s="138"/>
      <c r="J103" s="138"/>
      <c r="K103" s="138"/>
      <c r="L103" s="138"/>
      <c r="M103" s="138"/>
      <c r="N103" s="138"/>
      <c r="O103" s="138"/>
      <c r="P103" s="138"/>
      <c r="Q103" s="138"/>
      <c r="R103" s="138"/>
      <c r="S103" s="138"/>
      <c r="T103" s="138"/>
      <c r="U103" s="138"/>
      <c r="V103" s="138"/>
      <c r="W103" s="138"/>
      <c r="X103" s="138"/>
      <c r="Y103" s="138"/>
      <c r="Z103" s="138"/>
      <c r="AA103" s="138"/>
      <c r="AB103" s="138"/>
      <c r="AC103" s="138"/>
      <c r="AD103" s="138"/>
      <c r="AE103" s="138"/>
      <c r="AF103" s="138"/>
      <c r="AG103" s="138"/>
      <c r="AH103" s="138"/>
      <c r="AI103" s="139"/>
      <c r="AJ103" s="140"/>
    </row>
    <row r="105" spans="1:38">
      <c r="J105" s="171">
        <v>2</v>
      </c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71"/>
    </row>
    <row r="106" spans="1:38" ht="11.25" customHeight="1" thickBot="1"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71"/>
    </row>
    <row r="107" spans="1:38" ht="12.75" customHeight="1" thickBot="1">
      <c r="A107" s="96" t="s">
        <v>6</v>
      </c>
      <c r="B107" s="97" t="s">
        <v>7</v>
      </c>
      <c r="C107" s="98">
        <v>1</v>
      </c>
      <c r="D107" s="99">
        <v>2</v>
      </c>
      <c r="E107" s="99">
        <v>3</v>
      </c>
      <c r="F107" s="100">
        <v>4</v>
      </c>
      <c r="G107" s="100">
        <v>5</v>
      </c>
      <c r="H107" s="100">
        <v>6</v>
      </c>
      <c r="I107" s="100">
        <v>7</v>
      </c>
      <c r="J107" s="141">
        <v>8</v>
      </c>
      <c r="K107" s="142">
        <v>9</v>
      </c>
      <c r="L107" s="99">
        <v>10</v>
      </c>
      <c r="M107" s="100">
        <v>11</v>
      </c>
      <c r="N107" s="100">
        <v>12</v>
      </c>
      <c r="O107" s="100">
        <v>13</v>
      </c>
      <c r="P107" s="100">
        <v>14</v>
      </c>
      <c r="Q107" s="141">
        <v>15</v>
      </c>
      <c r="R107" s="142">
        <v>16</v>
      </c>
      <c r="S107" s="99">
        <v>17</v>
      </c>
      <c r="T107" s="100">
        <v>18</v>
      </c>
      <c r="U107" s="100">
        <v>19</v>
      </c>
      <c r="V107" s="100">
        <v>20</v>
      </c>
      <c r="W107" s="100">
        <v>21</v>
      </c>
      <c r="X107" s="141">
        <v>22</v>
      </c>
      <c r="Y107" s="142">
        <v>23</v>
      </c>
      <c r="Z107" s="99">
        <v>24</v>
      </c>
      <c r="AA107" s="100">
        <v>25</v>
      </c>
      <c r="AB107" s="100">
        <v>26</v>
      </c>
      <c r="AC107" s="100">
        <v>27</v>
      </c>
      <c r="AD107" s="100">
        <v>28</v>
      </c>
      <c r="AE107" s="100"/>
      <c r="AF107" s="100"/>
      <c r="AG107" s="101"/>
      <c r="AH107" s="102" t="s">
        <v>8</v>
      </c>
      <c r="AI107" s="143" t="s">
        <v>3</v>
      </c>
      <c r="AJ107" s="104" t="s">
        <v>9</v>
      </c>
    </row>
    <row r="108" spans="1:38">
      <c r="A108" s="105">
        <v>1</v>
      </c>
      <c r="B108" s="106">
        <f t="shared" ref="B108:AD108" si="24">B28+B29+B30+B31+B32</f>
        <v>560</v>
      </c>
      <c r="C108" s="107">
        <f t="shared" si="24"/>
        <v>4</v>
      </c>
      <c r="D108" s="108">
        <f t="shared" si="24"/>
        <v>18</v>
      </c>
      <c r="E108" s="108">
        <f t="shared" si="24"/>
        <v>16</v>
      </c>
      <c r="F108" s="109">
        <f t="shared" si="24"/>
        <v>12</v>
      </c>
      <c r="G108" s="109">
        <f t="shared" si="24"/>
        <v>0</v>
      </c>
      <c r="H108" s="109">
        <f t="shared" si="24"/>
        <v>0</v>
      </c>
      <c r="I108" s="109">
        <f t="shared" si="24"/>
        <v>0</v>
      </c>
      <c r="J108" s="144">
        <f t="shared" si="24"/>
        <v>0</v>
      </c>
      <c r="K108" s="145">
        <f t="shared" si="24"/>
        <v>0</v>
      </c>
      <c r="L108" s="108">
        <f t="shared" si="24"/>
        <v>0</v>
      </c>
      <c r="M108" s="109">
        <f t="shared" si="24"/>
        <v>0</v>
      </c>
      <c r="N108" s="109">
        <f t="shared" si="24"/>
        <v>0</v>
      </c>
      <c r="O108" s="109">
        <f t="shared" si="24"/>
        <v>0</v>
      </c>
      <c r="P108" s="109">
        <f t="shared" si="24"/>
        <v>0</v>
      </c>
      <c r="Q108" s="144">
        <f t="shared" si="24"/>
        <v>0</v>
      </c>
      <c r="R108" s="145">
        <f t="shared" si="24"/>
        <v>0</v>
      </c>
      <c r="S108" s="108">
        <f t="shared" si="24"/>
        <v>0</v>
      </c>
      <c r="T108" s="109">
        <f t="shared" si="24"/>
        <v>0</v>
      </c>
      <c r="U108" s="109">
        <f t="shared" si="24"/>
        <v>0</v>
      </c>
      <c r="V108" s="109">
        <f t="shared" si="24"/>
        <v>0</v>
      </c>
      <c r="W108" s="109">
        <f t="shared" si="24"/>
        <v>0</v>
      </c>
      <c r="X108" s="144">
        <f t="shared" si="24"/>
        <v>0</v>
      </c>
      <c r="Y108" s="145">
        <f t="shared" si="24"/>
        <v>0</v>
      </c>
      <c r="Z108" s="108">
        <f t="shared" si="24"/>
        <v>0</v>
      </c>
      <c r="AA108" s="109">
        <f t="shared" si="24"/>
        <v>0</v>
      </c>
      <c r="AB108" s="109">
        <f t="shared" si="24"/>
        <v>0</v>
      </c>
      <c r="AC108" s="109">
        <f t="shared" si="24"/>
        <v>0</v>
      </c>
      <c r="AD108" s="109">
        <f t="shared" si="24"/>
        <v>0</v>
      </c>
      <c r="AE108" s="109"/>
      <c r="AF108" s="109"/>
      <c r="AG108" s="110"/>
      <c r="AH108" s="111">
        <f t="shared" ref="AH108:AH111" si="25">SUM(C108:AG108)</f>
        <v>50</v>
      </c>
      <c r="AI108" s="112">
        <f>AH108/COUNTIF(C108:AG108,"&gt;0")*COUNT($C$4:$AG$4)</f>
        <v>350</v>
      </c>
      <c r="AJ108" s="113">
        <f>AI108/B108</f>
        <v>0.625</v>
      </c>
    </row>
    <row r="109" spans="1:38">
      <c r="A109" s="105">
        <v>2</v>
      </c>
      <c r="B109" s="106">
        <f>B34+B35+B36+B37+B33</f>
        <v>475</v>
      </c>
      <c r="C109" s="114">
        <f t="shared" ref="C109:AD109" si="26">C33+C34+C35+C36+C37</f>
        <v>8</v>
      </c>
      <c r="D109" s="115">
        <f t="shared" si="26"/>
        <v>12</v>
      </c>
      <c r="E109" s="115">
        <f t="shared" si="26"/>
        <v>4</v>
      </c>
      <c r="F109" s="116">
        <f t="shared" si="26"/>
        <v>10</v>
      </c>
      <c r="G109" s="116">
        <f t="shared" si="26"/>
        <v>0</v>
      </c>
      <c r="H109" s="116">
        <f t="shared" si="26"/>
        <v>0</v>
      </c>
      <c r="I109" s="116">
        <f t="shared" si="26"/>
        <v>0</v>
      </c>
      <c r="J109" s="147">
        <f t="shared" si="26"/>
        <v>0</v>
      </c>
      <c r="K109" s="148">
        <f t="shared" si="26"/>
        <v>0</v>
      </c>
      <c r="L109" s="115">
        <f t="shared" si="26"/>
        <v>0</v>
      </c>
      <c r="M109" s="116">
        <f t="shared" si="26"/>
        <v>0</v>
      </c>
      <c r="N109" s="116">
        <f t="shared" si="26"/>
        <v>0</v>
      </c>
      <c r="O109" s="116">
        <f t="shared" si="26"/>
        <v>0</v>
      </c>
      <c r="P109" s="116">
        <f t="shared" si="26"/>
        <v>0</v>
      </c>
      <c r="Q109" s="147">
        <f t="shared" si="26"/>
        <v>0</v>
      </c>
      <c r="R109" s="148">
        <f t="shared" si="26"/>
        <v>0</v>
      </c>
      <c r="S109" s="115">
        <f t="shared" si="26"/>
        <v>0</v>
      </c>
      <c r="T109" s="116">
        <f t="shared" si="26"/>
        <v>0</v>
      </c>
      <c r="U109" s="116">
        <f t="shared" si="26"/>
        <v>0</v>
      </c>
      <c r="V109" s="116">
        <f t="shared" si="26"/>
        <v>0</v>
      </c>
      <c r="W109" s="116">
        <f t="shared" si="26"/>
        <v>0</v>
      </c>
      <c r="X109" s="147">
        <f t="shared" si="26"/>
        <v>0</v>
      </c>
      <c r="Y109" s="148">
        <f t="shared" si="26"/>
        <v>0</v>
      </c>
      <c r="Z109" s="115">
        <f t="shared" si="26"/>
        <v>0</v>
      </c>
      <c r="AA109" s="116">
        <f t="shared" si="26"/>
        <v>0</v>
      </c>
      <c r="AB109" s="116">
        <f t="shared" si="26"/>
        <v>0</v>
      </c>
      <c r="AC109" s="116">
        <f t="shared" si="26"/>
        <v>0</v>
      </c>
      <c r="AD109" s="116">
        <f t="shared" si="26"/>
        <v>0</v>
      </c>
      <c r="AE109" s="116"/>
      <c r="AF109" s="116"/>
      <c r="AG109" s="117"/>
      <c r="AH109" s="118">
        <f t="shared" si="25"/>
        <v>34</v>
      </c>
      <c r="AI109" s="146">
        <f t="shared" ref="AI109:AI111" si="27">AH109/COUNTIF(C109:AG109,"&gt;0")*COUNT($C$4:$AG$4)</f>
        <v>238</v>
      </c>
      <c r="AJ109" s="120">
        <f>AI109/B109</f>
        <v>0.50105263157894742</v>
      </c>
    </row>
    <row r="110" spans="1:38">
      <c r="A110" s="121">
        <v>3</v>
      </c>
      <c r="B110" s="122">
        <f t="shared" ref="B110:AD110" si="28">B38+B39+B40+B41</f>
        <v>410</v>
      </c>
      <c r="C110" s="114">
        <f t="shared" si="28"/>
        <v>6</v>
      </c>
      <c r="D110" s="115">
        <f t="shared" si="28"/>
        <v>11</v>
      </c>
      <c r="E110" s="115">
        <f t="shared" si="28"/>
        <v>16</v>
      </c>
      <c r="F110" s="116">
        <f t="shared" si="28"/>
        <v>9</v>
      </c>
      <c r="G110" s="116">
        <f t="shared" si="28"/>
        <v>0</v>
      </c>
      <c r="H110" s="116">
        <f t="shared" si="28"/>
        <v>0</v>
      </c>
      <c r="I110" s="116">
        <f t="shared" si="28"/>
        <v>0</v>
      </c>
      <c r="J110" s="147">
        <f t="shared" si="28"/>
        <v>0</v>
      </c>
      <c r="K110" s="148">
        <f t="shared" si="28"/>
        <v>0</v>
      </c>
      <c r="L110" s="115">
        <f t="shared" si="28"/>
        <v>0</v>
      </c>
      <c r="M110" s="116">
        <f t="shared" si="28"/>
        <v>0</v>
      </c>
      <c r="N110" s="116">
        <f t="shared" si="28"/>
        <v>0</v>
      </c>
      <c r="O110" s="116">
        <f t="shared" si="28"/>
        <v>0</v>
      </c>
      <c r="P110" s="116">
        <f t="shared" si="28"/>
        <v>0</v>
      </c>
      <c r="Q110" s="147">
        <f t="shared" si="28"/>
        <v>0</v>
      </c>
      <c r="R110" s="148">
        <f t="shared" si="28"/>
        <v>0</v>
      </c>
      <c r="S110" s="115">
        <f t="shared" si="28"/>
        <v>0</v>
      </c>
      <c r="T110" s="116">
        <f t="shared" si="28"/>
        <v>0</v>
      </c>
      <c r="U110" s="116">
        <f t="shared" si="28"/>
        <v>0</v>
      </c>
      <c r="V110" s="116">
        <f t="shared" si="28"/>
        <v>0</v>
      </c>
      <c r="W110" s="116">
        <f t="shared" si="28"/>
        <v>0</v>
      </c>
      <c r="X110" s="147">
        <f t="shared" si="28"/>
        <v>0</v>
      </c>
      <c r="Y110" s="148">
        <f t="shared" si="28"/>
        <v>0</v>
      </c>
      <c r="Z110" s="115">
        <f t="shared" si="28"/>
        <v>0</v>
      </c>
      <c r="AA110" s="116">
        <f t="shared" si="28"/>
        <v>0</v>
      </c>
      <c r="AB110" s="116">
        <f t="shared" si="28"/>
        <v>0</v>
      </c>
      <c r="AC110" s="116">
        <f t="shared" si="28"/>
        <v>0</v>
      </c>
      <c r="AD110" s="116">
        <f t="shared" si="28"/>
        <v>0</v>
      </c>
      <c r="AE110" s="116"/>
      <c r="AF110" s="116"/>
      <c r="AG110" s="117"/>
      <c r="AH110" s="118">
        <f t="shared" si="25"/>
        <v>42</v>
      </c>
      <c r="AI110" s="146">
        <f t="shared" si="27"/>
        <v>294</v>
      </c>
      <c r="AJ110" s="120">
        <f>AI110/B110</f>
        <v>0.71707317073170729</v>
      </c>
    </row>
    <row r="111" spans="1:38" ht="14" thickBot="1">
      <c r="A111" s="124">
        <v>4</v>
      </c>
      <c r="B111" s="125">
        <f t="shared" ref="B111:AD111" si="29">B42+B43+B44+B45</f>
        <v>355</v>
      </c>
      <c r="C111" s="126">
        <f t="shared" si="29"/>
        <v>5</v>
      </c>
      <c r="D111" s="127">
        <f t="shared" si="29"/>
        <v>7</v>
      </c>
      <c r="E111" s="127">
        <f t="shared" si="29"/>
        <v>6</v>
      </c>
      <c r="F111" s="128">
        <f t="shared" si="29"/>
        <v>9</v>
      </c>
      <c r="G111" s="128">
        <f t="shared" si="29"/>
        <v>0</v>
      </c>
      <c r="H111" s="128">
        <f t="shared" si="29"/>
        <v>0</v>
      </c>
      <c r="I111" s="128">
        <f t="shared" si="29"/>
        <v>0</v>
      </c>
      <c r="J111" s="149">
        <f t="shared" si="29"/>
        <v>0</v>
      </c>
      <c r="K111" s="150">
        <f t="shared" si="29"/>
        <v>0</v>
      </c>
      <c r="L111" s="127">
        <f t="shared" si="29"/>
        <v>0</v>
      </c>
      <c r="M111" s="128">
        <f t="shared" si="29"/>
        <v>0</v>
      </c>
      <c r="N111" s="128">
        <f t="shared" si="29"/>
        <v>0</v>
      </c>
      <c r="O111" s="128">
        <f t="shared" si="29"/>
        <v>0</v>
      </c>
      <c r="P111" s="128">
        <f t="shared" si="29"/>
        <v>0</v>
      </c>
      <c r="Q111" s="149">
        <f t="shared" si="29"/>
        <v>0</v>
      </c>
      <c r="R111" s="150">
        <f t="shared" si="29"/>
        <v>0</v>
      </c>
      <c r="S111" s="127">
        <f t="shared" si="29"/>
        <v>0</v>
      </c>
      <c r="T111" s="128">
        <f t="shared" si="29"/>
        <v>0</v>
      </c>
      <c r="U111" s="128">
        <f t="shared" si="29"/>
        <v>0</v>
      </c>
      <c r="V111" s="128">
        <f t="shared" si="29"/>
        <v>0</v>
      </c>
      <c r="W111" s="128">
        <f t="shared" si="29"/>
        <v>0</v>
      </c>
      <c r="X111" s="149">
        <f t="shared" si="29"/>
        <v>0</v>
      </c>
      <c r="Y111" s="150">
        <f t="shared" si="29"/>
        <v>0</v>
      </c>
      <c r="Z111" s="127">
        <f t="shared" si="29"/>
        <v>0</v>
      </c>
      <c r="AA111" s="128">
        <f t="shared" si="29"/>
        <v>0</v>
      </c>
      <c r="AB111" s="128">
        <f t="shared" si="29"/>
        <v>0</v>
      </c>
      <c r="AC111" s="128">
        <f t="shared" si="29"/>
        <v>0</v>
      </c>
      <c r="AD111" s="128">
        <f t="shared" si="29"/>
        <v>0</v>
      </c>
      <c r="AE111" s="128"/>
      <c r="AF111" s="128"/>
      <c r="AG111" s="129"/>
      <c r="AH111" s="130">
        <f t="shared" si="25"/>
        <v>27</v>
      </c>
      <c r="AI111" s="146">
        <f t="shared" si="27"/>
        <v>189</v>
      </c>
      <c r="AJ111" s="132">
        <f>AI111/B111</f>
        <v>0.53239436619718306</v>
      </c>
    </row>
    <row r="112" spans="1:38" ht="14" thickBot="1">
      <c r="A112" s="96" t="s">
        <v>14</v>
      </c>
      <c r="B112" s="151">
        <f t="shared" ref="B112:AH112" si="30">SUM(B108:B111)</f>
        <v>1800</v>
      </c>
      <c r="C112" s="98">
        <f t="shared" si="30"/>
        <v>23</v>
      </c>
      <c r="D112" s="99">
        <f t="shared" si="30"/>
        <v>48</v>
      </c>
      <c r="E112" s="99">
        <f t="shared" si="30"/>
        <v>42</v>
      </c>
      <c r="F112" s="100">
        <f t="shared" si="30"/>
        <v>40</v>
      </c>
      <c r="G112" s="100">
        <f t="shared" si="30"/>
        <v>0</v>
      </c>
      <c r="H112" s="100">
        <f t="shared" si="30"/>
        <v>0</v>
      </c>
      <c r="I112" s="100">
        <f t="shared" si="30"/>
        <v>0</v>
      </c>
      <c r="J112" s="141">
        <f t="shared" si="30"/>
        <v>0</v>
      </c>
      <c r="K112" s="142">
        <f t="shared" si="30"/>
        <v>0</v>
      </c>
      <c r="L112" s="99">
        <f t="shared" si="30"/>
        <v>0</v>
      </c>
      <c r="M112" s="100">
        <f t="shared" si="30"/>
        <v>0</v>
      </c>
      <c r="N112" s="100">
        <f t="shared" si="30"/>
        <v>0</v>
      </c>
      <c r="O112" s="100">
        <f t="shared" si="30"/>
        <v>0</v>
      </c>
      <c r="P112" s="100">
        <f t="shared" si="30"/>
        <v>0</v>
      </c>
      <c r="Q112" s="141">
        <f t="shared" si="30"/>
        <v>0</v>
      </c>
      <c r="R112" s="142">
        <f t="shared" si="30"/>
        <v>0</v>
      </c>
      <c r="S112" s="99">
        <f t="shared" si="30"/>
        <v>0</v>
      </c>
      <c r="T112" s="100">
        <f t="shared" si="30"/>
        <v>0</v>
      </c>
      <c r="U112" s="100">
        <f t="shared" si="30"/>
        <v>0</v>
      </c>
      <c r="V112" s="100">
        <f t="shared" si="30"/>
        <v>0</v>
      </c>
      <c r="W112" s="100">
        <f t="shared" si="30"/>
        <v>0</v>
      </c>
      <c r="X112" s="141">
        <f t="shared" si="30"/>
        <v>0</v>
      </c>
      <c r="Y112" s="142">
        <f t="shared" si="30"/>
        <v>0</v>
      </c>
      <c r="Z112" s="99">
        <f t="shared" si="30"/>
        <v>0</v>
      </c>
      <c r="AA112" s="100">
        <f t="shared" si="30"/>
        <v>0</v>
      </c>
      <c r="AB112" s="100">
        <f t="shared" si="30"/>
        <v>0</v>
      </c>
      <c r="AC112" s="100">
        <f t="shared" si="30"/>
        <v>0</v>
      </c>
      <c r="AD112" s="100">
        <f t="shared" si="30"/>
        <v>0</v>
      </c>
      <c r="AE112" s="100">
        <f t="shared" si="30"/>
        <v>0</v>
      </c>
      <c r="AF112" s="100">
        <f t="shared" si="30"/>
        <v>0</v>
      </c>
      <c r="AG112" s="100">
        <f t="shared" si="30"/>
        <v>0</v>
      </c>
      <c r="AH112" s="152">
        <f t="shared" si="30"/>
        <v>153</v>
      </c>
      <c r="AI112" s="153">
        <f>SUM(AI108:AI111)</f>
        <v>1071</v>
      </c>
      <c r="AJ112" s="154">
        <f>AI112/B112</f>
        <v>0.59499999999999997</v>
      </c>
    </row>
    <row r="115" spans="5:8">
      <c r="E115" s="165" t="s">
        <v>15</v>
      </c>
      <c r="F115" s="165"/>
      <c r="G115" s="165"/>
      <c r="H115" s="165"/>
    </row>
    <row r="116" spans="5:8">
      <c r="E116" s="165"/>
      <c r="F116" s="165"/>
      <c r="G116" s="165"/>
      <c r="H116" s="165"/>
    </row>
    <row r="117" spans="5:8">
      <c r="E117" s="155"/>
      <c r="F117" s="156" t="s">
        <v>7</v>
      </c>
      <c r="G117" s="156" t="s">
        <v>3</v>
      </c>
      <c r="H117" s="156" t="s">
        <v>16</v>
      </c>
    </row>
    <row r="118" spans="5:8" ht="15">
      <c r="E118" s="157" t="s">
        <v>10</v>
      </c>
      <c r="F118" s="158">
        <f>B5+B6+B7+B8+B9</f>
        <v>1580</v>
      </c>
      <c r="G118" s="158">
        <f>AI5+AI6+AI7+AI8+AI9</f>
        <v>1183</v>
      </c>
      <c r="H118" s="159">
        <f>G118/F118</f>
        <v>0.74873417721518987</v>
      </c>
    </row>
    <row r="119" spans="5:8" ht="15">
      <c r="E119" s="160" t="s">
        <v>11</v>
      </c>
      <c r="F119" s="161">
        <f>B10+B11+B12+B13+B14</f>
        <v>1330</v>
      </c>
      <c r="G119" s="161">
        <f>AI10+AI11+AI12+AI13+AI14</f>
        <v>924</v>
      </c>
      <c r="H119" s="162">
        <f>G119/F119</f>
        <v>0.69473684210526321</v>
      </c>
    </row>
    <row r="120" spans="5:8" ht="15">
      <c r="E120" s="163" t="s">
        <v>12</v>
      </c>
      <c r="F120" s="158">
        <f>B15+B16+B17+B18</f>
        <v>1110</v>
      </c>
      <c r="G120" s="158">
        <f>AI15+AI16+AI17+AI18</f>
        <v>987</v>
      </c>
      <c r="H120" s="159">
        <f>G120/F120</f>
        <v>0.88918918918918921</v>
      </c>
    </row>
    <row r="121" spans="5:8" ht="15">
      <c r="E121" s="163" t="s">
        <v>13</v>
      </c>
      <c r="F121" s="158">
        <f>B19+B20+B21+B22</f>
        <v>1000</v>
      </c>
      <c r="G121" s="158">
        <f>AI19+AI20+AI21+AI22</f>
        <v>756</v>
      </c>
      <c r="H121" s="159">
        <f>G121/F121</f>
        <v>0.75600000000000001</v>
      </c>
    </row>
  </sheetData>
  <sheetProtection selectLockedCells="1" selectUnlockedCells="1"/>
  <mergeCells count="7">
    <mergeCell ref="E115:H116"/>
    <mergeCell ref="E2:U3"/>
    <mergeCell ref="E25:U26"/>
    <mergeCell ref="E48:U49"/>
    <mergeCell ref="E71:U72"/>
    <mergeCell ref="J95:AA96"/>
    <mergeCell ref="J105:AA106"/>
  </mergeCells>
  <pageMargins left="0.75" right="0.75" top="1" bottom="1" header="0.51180555555555551" footer="0.51180555555555551"/>
  <pageSetup firstPageNumber="0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 2013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Елена</cp:lastModifiedBy>
  <dcterms:created xsi:type="dcterms:W3CDTF">2013-02-05T10:45:29Z</dcterms:created>
  <dcterms:modified xsi:type="dcterms:W3CDTF">2013-02-05T18:21:47Z</dcterms:modified>
</cp:coreProperties>
</file>