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/>
  </bookViews>
  <sheets>
    <sheet name="разработка переносо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 s="1"/>
  <c r="E3" i="1" a="1"/>
  <c r="E3" i="1"/>
  <c r="E4" i="1" a="1"/>
  <c r="E4" i="1" s="1"/>
  <c r="E5" i="1" a="1"/>
  <c r="E5" i="1"/>
  <c r="E6" i="1" a="1"/>
  <c r="E6" i="1" s="1"/>
  <c r="E7" i="1" a="1"/>
  <c r="E7" i="1" s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/>
  <c r="E23" i="1" a="1"/>
  <c r="E23" i="1" s="1"/>
  <c r="E24" i="1" a="1"/>
  <c r="E24" i="1"/>
  <c r="E25" i="1" a="1"/>
  <c r="E25" i="1" s="1"/>
  <c r="E26" i="1" a="1"/>
  <c r="E26" i="1"/>
  <c r="E27" i="1" a="1"/>
  <c r="E27" i="1" s="1"/>
  <c r="E28" i="1" a="1"/>
  <c r="E28" i="1"/>
  <c r="E29" i="1" a="1"/>
  <c r="E29" i="1" s="1"/>
  <c r="E30" i="1" a="1"/>
  <c r="E30" i="1"/>
  <c r="E31" i="1" a="1"/>
  <c r="E31" i="1" s="1"/>
  <c r="E32" i="1" a="1"/>
  <c r="E32" i="1"/>
  <c r="E33" i="1" a="1"/>
  <c r="E33" i="1" s="1"/>
  <c r="E34" i="1" a="1"/>
  <c r="E34" i="1"/>
  <c r="E35" i="1" a="1"/>
  <c r="E35" i="1" s="1"/>
  <c r="E36" i="1" a="1"/>
  <c r="E36" i="1"/>
  <c r="E37" i="1" a="1"/>
  <c r="E37" i="1" s="1"/>
  <c r="E38" i="1" a="1"/>
  <c r="E38" i="1" s="1"/>
  <c r="E8" i="1" a="1"/>
  <c r="E8" i="1" s="1"/>
  <c r="X3" i="1"/>
  <c r="Y3" i="1"/>
  <c r="X4" i="1"/>
  <c r="Y4" i="1"/>
  <c r="X5" i="1"/>
  <c r="Y5" i="1"/>
  <c r="X6" i="1"/>
  <c r="Y6" i="1"/>
  <c r="X7" i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U3" i="1"/>
  <c r="V3" i="1"/>
  <c r="U4" i="1"/>
  <c r="V4" i="1"/>
  <c r="U5" i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R3" i="1"/>
  <c r="S3" i="1"/>
  <c r="R4" i="1"/>
  <c r="S4" i="1"/>
  <c r="R5" i="1"/>
  <c r="S5" i="1"/>
  <c r="R6" i="1"/>
  <c r="S6" i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Y2" i="1"/>
  <c r="X2" i="1"/>
  <c r="V2" i="1"/>
  <c r="U2" i="1"/>
  <c r="S2" i="1"/>
  <c r="R2" i="1"/>
  <c r="O3" i="1"/>
  <c r="P3" i="1"/>
  <c r="O4" i="1"/>
  <c r="P4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P2" i="1"/>
  <c r="O2" i="1"/>
  <c r="I14" i="1"/>
  <c r="J14" i="1"/>
  <c r="K14" i="1"/>
  <c r="M14" i="1" s="1"/>
  <c r="L14" i="1"/>
  <c r="Q14" i="1" s="1"/>
  <c r="I15" i="1"/>
  <c r="J15" i="1"/>
  <c r="K15" i="1"/>
  <c r="L15" i="1" s="1"/>
  <c r="I16" i="1"/>
  <c r="J16" i="1"/>
  <c r="K16" i="1"/>
  <c r="L16" i="1" s="1"/>
  <c r="I17" i="1"/>
  <c r="J17" i="1"/>
  <c r="K17" i="1"/>
  <c r="L17" i="1" s="1"/>
  <c r="M17" i="1"/>
  <c r="I18" i="1"/>
  <c r="J18" i="1"/>
  <c r="K18" i="1"/>
  <c r="L18" i="1"/>
  <c r="Q18" i="1" s="1"/>
  <c r="M18" i="1"/>
  <c r="I19" i="1"/>
  <c r="J19" i="1"/>
  <c r="K19" i="1"/>
  <c r="L19" i="1" s="1"/>
  <c r="I20" i="1"/>
  <c r="J20" i="1"/>
  <c r="K20" i="1"/>
  <c r="L20" i="1" s="1"/>
  <c r="W3" i="1"/>
  <c r="W4" i="1"/>
  <c r="W5" i="1"/>
  <c r="W6" i="1"/>
  <c r="W7" i="1"/>
  <c r="W8" i="1"/>
  <c r="W9" i="1"/>
  <c r="W10" i="1"/>
  <c r="W11" i="1"/>
  <c r="W12" i="1"/>
  <c r="W13" i="1"/>
  <c r="W2" i="1"/>
  <c r="T3" i="1"/>
  <c r="T4" i="1"/>
  <c r="T5" i="1"/>
  <c r="T6" i="1"/>
  <c r="T7" i="1"/>
  <c r="T8" i="1"/>
  <c r="T9" i="1"/>
  <c r="T10" i="1"/>
  <c r="T11" i="1"/>
  <c r="T12" i="1"/>
  <c r="T13" i="1"/>
  <c r="T2" i="1"/>
  <c r="Q3" i="1"/>
  <c r="Q4" i="1"/>
  <c r="Q5" i="1"/>
  <c r="Q6" i="1"/>
  <c r="Q7" i="1"/>
  <c r="Q8" i="1"/>
  <c r="Q9" i="1"/>
  <c r="Q10" i="1"/>
  <c r="Q11" i="1"/>
  <c r="Q12" i="1"/>
  <c r="Q13" i="1"/>
  <c r="Q2" i="1"/>
  <c r="N3" i="1"/>
  <c r="N4" i="1"/>
  <c r="N5" i="1"/>
  <c r="N6" i="1"/>
  <c r="N7" i="1"/>
  <c r="N8" i="1"/>
  <c r="N9" i="1"/>
  <c r="N10" i="1"/>
  <c r="N11" i="1"/>
  <c r="N12" i="1"/>
  <c r="N13" i="1"/>
  <c r="N2" i="1"/>
  <c r="I3" i="1"/>
  <c r="J3" i="1"/>
  <c r="K3" i="1"/>
  <c r="M3" i="1" s="1"/>
  <c r="L3" i="1"/>
  <c r="I4" i="1"/>
  <c r="J4" i="1"/>
  <c r="K4" i="1"/>
  <c r="L4" i="1"/>
  <c r="M4" i="1"/>
  <c r="I5" i="1"/>
  <c r="J5" i="1"/>
  <c r="K5" i="1"/>
  <c r="L5" i="1" s="1"/>
  <c r="M5" i="1"/>
  <c r="I6" i="1"/>
  <c r="J6" i="1"/>
  <c r="K6" i="1"/>
  <c r="L6" i="1" s="1"/>
  <c r="I7" i="1"/>
  <c r="J7" i="1"/>
  <c r="K7" i="1"/>
  <c r="M7" i="1" s="1"/>
  <c r="L7" i="1"/>
  <c r="I8" i="1"/>
  <c r="J8" i="1"/>
  <c r="K8" i="1"/>
  <c r="L8" i="1"/>
  <c r="M8" i="1"/>
  <c r="I9" i="1"/>
  <c r="J9" i="1"/>
  <c r="K9" i="1"/>
  <c r="L9" i="1" s="1"/>
  <c r="M9" i="1"/>
  <c r="I10" i="1"/>
  <c r="J10" i="1"/>
  <c r="K10" i="1"/>
  <c r="L10" i="1" s="1"/>
  <c r="I11" i="1"/>
  <c r="J11" i="1"/>
  <c r="K11" i="1"/>
  <c r="M11" i="1" s="1"/>
  <c r="L11" i="1"/>
  <c r="I12" i="1"/>
  <c r="J12" i="1"/>
  <c r="K12" i="1"/>
  <c r="L12" i="1"/>
  <c r="M12" i="1"/>
  <c r="I13" i="1"/>
  <c r="J13" i="1"/>
  <c r="K13" i="1"/>
  <c r="L13" i="1" s="1"/>
  <c r="M13" i="1"/>
  <c r="K2" i="1"/>
  <c r="T15" i="1" l="1"/>
  <c r="Q15" i="1"/>
  <c r="W15" i="1"/>
  <c r="N15" i="1"/>
  <c r="T19" i="1"/>
  <c r="Q19" i="1"/>
  <c r="N19" i="1"/>
  <c r="W19" i="1"/>
  <c r="W16" i="1"/>
  <c r="T16" i="1"/>
  <c r="N16" i="1"/>
  <c r="Q16" i="1"/>
  <c r="W20" i="1"/>
  <c r="T20" i="1"/>
  <c r="Q20" i="1"/>
  <c r="N20" i="1"/>
  <c r="N17" i="1"/>
  <c r="W17" i="1"/>
  <c r="Q17" i="1"/>
  <c r="T17" i="1"/>
  <c r="M20" i="1"/>
  <c r="W18" i="1"/>
  <c r="M16" i="1"/>
  <c r="W14" i="1"/>
  <c r="T14" i="1"/>
  <c r="M19" i="1"/>
  <c r="N18" i="1"/>
  <c r="M15" i="1"/>
  <c r="N14" i="1"/>
  <c r="T18" i="1"/>
  <c r="M10" i="1"/>
  <c r="M6" i="1"/>
  <c r="D12" i="1"/>
  <c r="D11" i="1"/>
  <c r="D10" i="1"/>
  <c r="D9" i="1"/>
  <c r="D8" i="1"/>
  <c r="D7" i="1"/>
  <c r="D6" i="1"/>
  <c r="D5" i="1"/>
  <c r="D4" i="1"/>
  <c r="D3" i="1"/>
  <c r="D2" i="1"/>
  <c r="J2" i="1"/>
  <c r="I2" i="1"/>
  <c r="D38" i="1" a="1"/>
  <c r="D38" i="1" s="1"/>
  <c r="D37" i="1" a="1"/>
  <c r="D37" i="1" s="1"/>
  <c r="D36" i="1" a="1"/>
  <c r="D36" i="1" s="1"/>
  <c r="D35" i="1" a="1"/>
  <c r="D35" i="1" s="1"/>
  <c r="D34" i="1" a="1"/>
  <c r="D34" i="1" s="1"/>
  <c r="D33" i="1" a="1"/>
  <c r="D33" i="1" s="1"/>
  <c r="D32" i="1" a="1"/>
  <c r="D32" i="1" s="1"/>
  <c r="D31" i="1" a="1"/>
  <c r="D31" i="1" s="1"/>
  <c r="D30" i="1" a="1"/>
  <c r="D30" i="1" s="1"/>
  <c r="D29" i="1" a="1"/>
  <c r="D29" i="1" s="1"/>
  <c r="D28" i="1" a="1"/>
  <c r="D28" i="1" s="1"/>
  <c r="D27" i="1" a="1"/>
  <c r="D27" i="1" s="1"/>
  <c r="D26" i="1" a="1"/>
  <c r="D26" i="1" s="1"/>
  <c r="D25" i="1" a="1"/>
  <c r="D25" i="1" s="1"/>
  <c r="D24" i="1" a="1"/>
  <c r="D24" i="1" s="1"/>
  <c r="D23" i="1" a="1"/>
  <c r="D23" i="1" s="1"/>
  <c r="D22" i="1" a="1"/>
  <c r="D22" i="1" s="1"/>
  <c r="D21" i="1" a="1"/>
  <c r="D21" i="1" s="1"/>
  <c r="D20" i="1" a="1"/>
  <c r="D20" i="1" s="1"/>
  <c r="D19" i="1" a="1"/>
  <c r="D19" i="1" s="1"/>
  <c r="D18" i="1" a="1"/>
  <c r="D18" i="1" s="1"/>
  <c r="D17" i="1" a="1"/>
  <c r="D17" i="1" s="1"/>
  <c r="D16" i="1" a="1"/>
  <c r="D16" i="1" s="1"/>
  <c r="D15" i="1" a="1"/>
  <c r="D15" i="1" s="1"/>
  <c r="D14" i="1" a="1"/>
  <c r="D14" i="1" s="1"/>
  <c r="D13" i="1" a="1"/>
  <c r="D13" i="1" s="1"/>
  <c r="L2" i="1" l="1"/>
  <c r="M2" i="1"/>
</calcChain>
</file>

<file path=xl/sharedStrings.xml><?xml version="1.0" encoding="utf-8"?>
<sst xmlns="http://schemas.openxmlformats.org/spreadsheetml/2006/main" count="84" uniqueCount="8">
  <si>
    <t>какой-то показатель</t>
  </si>
  <si>
    <t>Показатели № п/п 1, 2, 5, 6, 7 – 9, 10, 11-13, 14, 15 - 17 отражают текущее положение дел</t>
  </si>
  <si>
    <t>Показатели № п/п 18, 19, 20, 20, 21, 22, 23 – 29, 30, 31-33, 34, 35 - 37 отражают другое</t>
  </si>
  <si>
    <t>Показатели № п/п 3, 4 отражают ничего</t>
  </si>
  <si>
    <t>еще условия для других показателей, не вошли в пример</t>
  </si>
  <si>
    <t>ЗДЕСЬ ФОРМУЛА</t>
  </si>
  <si>
    <t>–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</si>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</sst>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activeCell="D2" sqref="D2"/>
    </sheetView>
  </sheetViews>
  <sheetFormatPr defaultRowHeight="15" x14ac:dyDescent="0.25"/>
  <cols>
    <col min="1" max="1" width="4.140625" style="1" customWidth="1"/>
    <col min="2" max="2" width="21.28515625" style="2" customWidth="1"/>
    <col min="3" max="3" width="9.140625" style="1"/>
    <col min="4" max="4" width="44.28515625" style="2" customWidth="1"/>
    <col min="5" max="5" width="42.5703125" style="1" customWidth="1"/>
    <col min="6" max="6" width="67.42578125" style="4" customWidth="1"/>
    <col min="7" max="7" width="3.28515625" customWidth="1"/>
    <col min="8" max="8" width="3.140625" customWidth="1"/>
    <col min="9" max="9" width="3" customWidth="1"/>
    <col min="10" max="10" width="4" customWidth="1"/>
    <col min="11" max="11" width="8.140625" customWidth="1"/>
    <col min="13" max="13" width="19.42578125" customWidth="1"/>
  </cols>
  <sheetData>
    <row r="1" spans="1:25" x14ac:dyDescent="0.25">
      <c r="D1" s="5" t="s">
        <v>5</v>
      </c>
      <c r="N1">
        <v>1</v>
      </c>
      <c r="Q1">
        <v>2</v>
      </c>
      <c r="T1">
        <v>3</v>
      </c>
      <c r="W1">
        <v>4</v>
      </c>
    </row>
    <row r="2" spans="1:25" ht="30" customHeight="1" x14ac:dyDescent="0.25">
      <c r="A2" s="1">
        <v>1</v>
      </c>
      <c r="B2" s="2" t="s">
        <v>0</v>
      </c>
      <c r="D2" s="2" t="str">
        <f t="shared" ref="D2:D12" si="0">IFERROR(INDEX(F:F,LOOKUP(2,1/SEARCH(" "&amp;A2&amp;",",SUBSTITUTE($F$2:$F$20," ",", ")),ROW($F$2:$F$20))),"другое")</f>
        <v>Показатели № п/п 1, 2, 5, 6, 7 – 9, 10, 11-13, 14, 15 - 17 отражают текущее положение дел</v>
      </c>
      <c r="E2" s="1">
        <f t="array" ref="E2">INDEX(F:F,MAX(SIGN(((A2&gt;=$R$2:$R$20)*(A2&lt;=$S$2:$S$20))+((A2&gt;=$U$2:$U$20)*(A2&lt;=$V$2:$V$20))+((A2&gt;=$O$2:$O$20)*(A2&lt;=$P$2:$P$20)))*ROW($A$2:$A$20)))</f>
        <v>0</v>
      </c>
      <c r="F2" s="3" t="s">
        <v>1</v>
      </c>
      <c r="G2" t="s">
        <v>6</v>
      </c>
      <c r="H2" t="s">
        <v>7</v>
      </c>
      <c r="I2">
        <f>CODE(G2)</f>
        <v>150</v>
      </c>
      <c r="J2">
        <f>CODE(H2)</f>
        <v>45</v>
      </c>
      <c r="K2" t="str">
        <f>TRIM(SUBSTITUTE(SUBSTITUTE(F2,G2,H2),"-"," - "))</f>
        <v>Показатели № п/п 1, 2, 5, 6, 7 - 9, 10, 11 - 13, 14, 15 - 17 отражают текущее положение дел</v>
      </c>
      <c r="L2">
        <f>LEN(K2)-LEN(SUBSTITUTE(K2,"-",""))</f>
        <v>3</v>
      </c>
      <c r="M2" t="str">
        <f>SUBSTITUTE(K2," ",REPT(" ",32))</f>
        <v>Показатели                                №                                п/п                                1,                                2,                                5,                                6,                                7                                -                                9,                                10,                                11                                -                                13,                                14,                                15                                -                                17                                отражают                                текущее                                положение                                дел</v>
      </c>
      <c r="N2">
        <f>IF(L2&gt;=N$1,FIND("-",$M2),"")</f>
        <v>280</v>
      </c>
      <c r="O2">
        <f>IF(N2&lt;&gt;"",VALUE(TRIM(MID($M2,N2-64,32))),)</f>
        <v>7</v>
      </c>
      <c r="P2">
        <f>IF(N2&lt;&gt;"",VALUE(TRIM(SUBSTITUTE(MID($M2,N2+32,32),",",""))),)</f>
        <v>9</v>
      </c>
      <c r="Q2">
        <f>IF($L2&gt;=Q$1,FIND("-",$M2,N2+1),"")</f>
        <v>416</v>
      </c>
      <c r="R2">
        <f>IF(Q2&lt;&gt;"",VALUE(TRIM(MID($M2,Q2-64,32))),)</f>
        <v>11</v>
      </c>
      <c r="S2">
        <f>IF(Q2&lt;&gt;"",VALUE(TRIM(SUBSTITUTE(MID($M2,Q2+32,32),",",""))),)</f>
        <v>13</v>
      </c>
      <c r="T2">
        <f>IF($L2&gt;=T$1,FIND("-",$M2,Q2+1),"")</f>
        <v>553</v>
      </c>
      <c r="U2">
        <f>IF(T2&lt;&gt;"",VALUE(TRIM(MID($M2,T2-64,32))),)</f>
        <v>15</v>
      </c>
      <c r="V2">
        <f>IF(T2&lt;&gt;"",VALUE(TRIM(SUBSTITUTE(MID($M2,T2+32,32),",",""))),)</f>
        <v>17</v>
      </c>
      <c r="W2" t="str">
        <f>IF($L2&gt;=W$1,FIND("-",$M2,T2+1),"")</f>
        <v/>
      </c>
      <c r="X2">
        <f>IF(W2&lt;&gt;"",VALUE(TRIM(MID($M2,W2-64,32))),)</f>
        <v>0</v>
      </c>
      <c r="Y2">
        <f>IF(W2&lt;&gt;"",VALUE(TRIM(SUBSTITUTE(MID($M2,W2+32,32),",",""))),)</f>
        <v>0</v>
      </c>
    </row>
    <row r="3" spans="1:25" ht="25.5" x14ac:dyDescent="0.25">
      <c r="A3" s="1">
        <v>2</v>
      </c>
      <c r="B3" s="2" t="s">
        <v>0</v>
      </c>
      <c r="D3" s="2" t="str">
        <f t="shared" si="0"/>
        <v>Показатели № п/п 1, 2, 5, 6, 7 – 9, 10, 11-13, 14, 15 - 17 отражают текущее положение дел</v>
      </c>
      <c r="E3" s="1">
        <f t="array" ref="E3">INDEX(F:F,MAX(SIGN(((A3&gt;=$R$2:$R$20)*(A3&lt;=$S$2:$S$20))+((A3&gt;=$U$2:$U$20)*(A3&lt;=$V$2:$V$20))+((A3&gt;=$O$2:$O$20)*(A3&lt;=$P$2:$P$20)))*ROW($A$2:$A$20)))</f>
        <v>0</v>
      </c>
      <c r="F3" s="3" t="s">
        <v>2</v>
      </c>
      <c r="G3" t="s">
        <v>6</v>
      </c>
      <c r="H3" t="s">
        <v>7</v>
      </c>
      <c r="I3">
        <f t="shared" ref="I3:I13" si="1">CODE(G3)</f>
        <v>150</v>
      </c>
      <c r="J3">
        <f t="shared" ref="J3:J13" si="2">CODE(H3)</f>
        <v>45</v>
      </c>
      <c r="K3" t="str">
        <f t="shared" ref="K3:K13" si="3">TRIM(SUBSTITUTE(SUBSTITUTE(F3,G3,H3),"-"," - "))</f>
        <v>Показатели № п/п 18, 19, 20, 20, 21, 22, 23 - 29, 30, 31 - 33, 34, 35 - 37 отражают другое</v>
      </c>
      <c r="L3">
        <f t="shared" ref="L3:L20" si="4">LEN(K3)-LEN(SUBSTITUTE(K3,"-",""))</f>
        <v>3</v>
      </c>
      <c r="M3" t="str">
        <f t="shared" ref="M3:M13" si="5">SUBSTITUTE(K3," ",REPT(" ",32))</f>
        <v>Показатели                                №                                п/п                                18,                                19,                                20,                                20,                                21,                                22,                                23                                -                                29,                                30,                                31                                -                                33,                                34,                                35                                -                                37                                отражают                                другое</v>
      </c>
      <c r="N3">
        <f t="shared" ref="N3:N13" si="6">IF(L3&gt;=N$1,FIND("-",$M3),"")</f>
        <v>355</v>
      </c>
      <c r="O3">
        <f t="shared" ref="O3:O20" si="7">IF(N3&lt;&gt;"",VALUE(TRIM(MID($M3,N3-64,32))),)</f>
        <v>23</v>
      </c>
      <c r="P3">
        <f t="shared" ref="P3:P20" si="8">IF(N3&lt;&gt;"",VALUE(TRIM(SUBSTITUTE(MID($M3,N3+32,32),",",""))),)</f>
        <v>29</v>
      </c>
      <c r="Q3">
        <f t="shared" ref="Q3:Q13" si="9">IF($L3&gt;=Q$1,FIND("-",$M3,N3+1),"")</f>
        <v>492</v>
      </c>
      <c r="R3">
        <f t="shared" ref="R3:R20" si="10">IF(Q3&lt;&gt;"",VALUE(TRIM(MID($M3,Q3-64,32))),)</f>
        <v>31</v>
      </c>
      <c r="S3">
        <f t="shared" ref="S3:S20" si="11">IF(Q3&lt;&gt;"",VALUE(TRIM(SUBSTITUTE(MID($M3,Q3+32,32),",",""))),)</f>
        <v>33</v>
      </c>
      <c r="T3">
        <f t="shared" ref="T3:T13" si="12">IF($L3&gt;=T$1,FIND("-",$M3,Q3+1),"")</f>
        <v>629</v>
      </c>
      <c r="U3">
        <f t="shared" ref="U3:U20" si="13">IF(T3&lt;&gt;"",VALUE(TRIM(MID($M3,T3-64,32))),)</f>
        <v>35</v>
      </c>
      <c r="V3">
        <f t="shared" ref="V3:V20" si="14">IF(T3&lt;&gt;"",VALUE(TRIM(SUBSTITUTE(MID($M3,T3+32,32),",",""))),)</f>
        <v>37</v>
      </c>
      <c r="W3" t="str">
        <f t="shared" ref="W3:W13" si="15">IF($L3&gt;=W$1,FIND("-",$M3,T3+1),"")</f>
        <v/>
      </c>
      <c r="X3">
        <f t="shared" ref="X3:X20" si="16">IF(W3&lt;&gt;"",VALUE(TRIM(MID($M3,W3-64,32))),)</f>
        <v>0</v>
      </c>
      <c r="Y3">
        <f t="shared" ref="Y3:Y20" si="17">IF(W3&lt;&gt;"",VALUE(TRIM(SUBSTITUTE(MID($M3,W3+32,32),",",""))),)</f>
        <v>0</v>
      </c>
    </row>
    <row r="4" spans="1:25" x14ac:dyDescent="0.25">
      <c r="A4" s="1">
        <v>4</v>
      </c>
      <c r="B4" s="2" t="s">
        <v>0</v>
      </c>
      <c r="D4" s="2" t="str">
        <f t="shared" si="0"/>
        <v>Показатели № п/п 3, 4 отражают ничего</v>
      </c>
      <c r="E4" s="1">
        <f t="array" ref="E4">INDEX(F:F,MAX(SIGN(((A4&gt;=$R$2:$R$20)*(A4&lt;=$S$2:$S$20))+((A4&gt;=$U$2:$U$20)*(A4&lt;=$V$2:$V$20))+((A4&gt;=$O$2:$O$20)*(A4&lt;=$P$2:$P$20)))*ROW($A$2:$A$20)))</f>
        <v>0</v>
      </c>
      <c r="F4" s="3" t="s">
        <v>3</v>
      </c>
      <c r="G4" t="s">
        <v>6</v>
      </c>
      <c r="H4" t="s">
        <v>7</v>
      </c>
      <c r="I4">
        <f t="shared" si="1"/>
        <v>150</v>
      </c>
      <c r="J4">
        <f t="shared" si="2"/>
        <v>45</v>
      </c>
      <c r="K4" t="str">
        <f t="shared" si="3"/>
        <v>Показатели № п/п 3, 4 отражают ничего</v>
      </c>
      <c r="L4">
        <f t="shared" si="4"/>
        <v>0</v>
      </c>
      <c r="M4" t="str">
        <f t="shared" si="5"/>
        <v>Показатели                                №                                п/п                                3,                                4                                отражают                                ничего</v>
      </c>
      <c r="N4" t="str">
        <f t="shared" si="6"/>
        <v/>
      </c>
      <c r="O4">
        <f t="shared" si="7"/>
        <v>0</v>
      </c>
      <c r="P4">
        <f t="shared" si="8"/>
        <v>0</v>
      </c>
      <c r="Q4" t="str">
        <f t="shared" si="9"/>
        <v/>
      </c>
      <c r="R4">
        <f t="shared" si="10"/>
        <v>0</v>
      </c>
      <c r="S4">
        <f t="shared" si="11"/>
        <v>0</v>
      </c>
      <c r="T4" t="str">
        <f t="shared" si="12"/>
        <v/>
      </c>
      <c r="U4">
        <f t="shared" si="13"/>
        <v>0</v>
      </c>
      <c r="V4">
        <f t="shared" si="14"/>
        <v>0</v>
      </c>
      <c r="W4" t="str">
        <f t="shared" si="15"/>
        <v/>
      </c>
      <c r="X4">
        <f t="shared" si="16"/>
        <v>0</v>
      </c>
      <c r="Y4">
        <f t="shared" si="17"/>
        <v>0</v>
      </c>
    </row>
    <row r="5" spans="1:25" x14ac:dyDescent="0.25">
      <c r="A5" s="1">
        <v>3</v>
      </c>
      <c r="B5" s="2" t="s">
        <v>0</v>
      </c>
      <c r="D5" s="2" t="str">
        <f t="shared" si="0"/>
        <v>Показатели № п/п 3, 4 отражают ничего</v>
      </c>
      <c r="E5" s="1">
        <f t="array" ref="E5">INDEX(F:F,MAX(SIGN(((A5&gt;=$R$2:$R$20)*(A5&lt;=$S$2:$S$20))+((A5&gt;=$U$2:$U$20)*(A5&lt;=$V$2:$V$20))+((A5&gt;=$O$2:$O$20)*(A5&lt;=$P$2:$P$20)))*ROW($A$2:$A$20)))</f>
        <v>0</v>
      </c>
      <c r="F5" s="4" t="s">
        <v>4</v>
      </c>
      <c r="G5" t="s">
        <v>6</v>
      </c>
      <c r="H5" t="s">
        <v>7</v>
      </c>
      <c r="I5">
        <f t="shared" si="1"/>
        <v>150</v>
      </c>
      <c r="J5">
        <f t="shared" si="2"/>
        <v>45</v>
      </c>
      <c r="K5" t="str">
        <f t="shared" si="3"/>
        <v>еще условия для других показателей, не вошли в пример</v>
      </c>
      <c r="L5">
        <f t="shared" si="4"/>
        <v>0</v>
      </c>
      <c r="M5" t="str">
        <f t="shared" si="5"/>
        <v>еще                                условия                                для                                других                                показателей,                                не                                вошли                                в                                пример</v>
      </c>
      <c r="N5" t="str">
        <f t="shared" si="6"/>
        <v/>
      </c>
      <c r="O5">
        <f t="shared" si="7"/>
        <v>0</v>
      </c>
      <c r="P5">
        <f t="shared" si="8"/>
        <v>0</v>
      </c>
      <c r="Q5" t="str">
        <f t="shared" si="9"/>
        <v/>
      </c>
      <c r="R5">
        <f t="shared" si="10"/>
        <v>0</v>
      </c>
      <c r="S5">
        <f t="shared" si="11"/>
        <v>0</v>
      </c>
      <c r="T5" t="str">
        <f t="shared" si="12"/>
        <v/>
      </c>
      <c r="U5">
        <f t="shared" si="13"/>
        <v>0</v>
      </c>
      <c r="V5">
        <f t="shared" si="14"/>
        <v>0</v>
      </c>
      <c r="W5" t="str">
        <f t="shared" si="15"/>
        <v/>
      </c>
      <c r="X5">
        <f t="shared" si="16"/>
        <v>0</v>
      </c>
      <c r="Y5">
        <f t="shared" si="17"/>
        <v>0</v>
      </c>
    </row>
    <row r="6" spans="1:25" ht="25.5" x14ac:dyDescent="0.25">
      <c r="A6" s="1">
        <v>5</v>
      </c>
      <c r="B6" s="2" t="s">
        <v>0</v>
      </c>
      <c r="D6" s="2" t="str">
        <f t="shared" si="0"/>
        <v>Показатели № п/п 1, 2, 5, 6, 7 – 9, 10, 11-13, 14, 15 - 17 отражают текущее положение дел</v>
      </c>
      <c r="E6" s="1">
        <f t="array" ref="E6">INDEX(F:F,MAX(SIGN(((A6&gt;=$R$2:$R$20)*(A6&lt;=$S$2:$S$20))+((A6&gt;=$U$2:$U$20)*(A6&lt;=$V$2:$V$20))+((A6&gt;=$O$2:$O$20)*(A6&lt;=$P$2:$P$20)))*ROW($A$2:$A$20)))</f>
        <v>0</v>
      </c>
      <c r="F6" s="4" t="s">
        <v>4</v>
      </c>
      <c r="G6" t="s">
        <v>6</v>
      </c>
      <c r="H6" t="s">
        <v>7</v>
      </c>
      <c r="I6">
        <f t="shared" si="1"/>
        <v>150</v>
      </c>
      <c r="J6">
        <f t="shared" si="2"/>
        <v>45</v>
      </c>
      <c r="K6" t="str">
        <f t="shared" si="3"/>
        <v>еще условия для других показателей, не вошли в пример</v>
      </c>
      <c r="L6">
        <f t="shared" si="4"/>
        <v>0</v>
      </c>
      <c r="M6" t="str">
        <f t="shared" si="5"/>
        <v>еще                                условия                                для                                других                                показателей,                                не                                вошли                                в                                пример</v>
      </c>
      <c r="N6" t="str">
        <f t="shared" si="6"/>
        <v/>
      </c>
      <c r="O6">
        <f t="shared" si="7"/>
        <v>0</v>
      </c>
      <c r="P6">
        <f t="shared" si="8"/>
        <v>0</v>
      </c>
      <c r="Q6" t="str">
        <f t="shared" si="9"/>
        <v/>
      </c>
      <c r="R6">
        <f t="shared" si="10"/>
        <v>0</v>
      </c>
      <c r="S6">
        <f t="shared" si="11"/>
        <v>0</v>
      </c>
      <c r="T6" t="str">
        <f t="shared" si="12"/>
        <v/>
      </c>
      <c r="U6">
        <f t="shared" si="13"/>
        <v>0</v>
      </c>
      <c r="V6">
        <f t="shared" si="14"/>
        <v>0</v>
      </c>
      <c r="W6" t="str">
        <f t="shared" si="15"/>
        <v/>
      </c>
      <c r="X6">
        <f t="shared" si="16"/>
        <v>0</v>
      </c>
      <c r="Y6">
        <f t="shared" si="17"/>
        <v>0</v>
      </c>
    </row>
    <row r="7" spans="1:25" ht="25.5" x14ac:dyDescent="0.25">
      <c r="A7" s="1">
        <v>6</v>
      </c>
      <c r="B7" s="2" t="s">
        <v>0</v>
      </c>
      <c r="D7" s="2" t="str">
        <f t="shared" si="0"/>
        <v>Показатели № п/п 1, 2, 5, 6, 7 – 9, 10, 11-13, 14, 15 - 17 отражают текущее положение дел</v>
      </c>
      <c r="E7" s="1">
        <f t="array" ref="E7">INDEX(F:F,MAX(SIGN(((A7&gt;=$R$2:$R$20)*(A7&lt;=$S$2:$S$20))+((A7&gt;=$U$2:$U$20)*(A7&lt;=$V$2:$V$20))+((A7&gt;=$O$2:$O$20)*(A7&lt;=$P$2:$P$20)))*ROW($A$2:$A$20)))</f>
        <v>0</v>
      </c>
      <c r="F7" s="4" t="s">
        <v>4</v>
      </c>
      <c r="G7" t="s">
        <v>6</v>
      </c>
      <c r="H7" t="s">
        <v>7</v>
      </c>
      <c r="I7">
        <f t="shared" si="1"/>
        <v>150</v>
      </c>
      <c r="J7">
        <f t="shared" si="2"/>
        <v>45</v>
      </c>
      <c r="K7" t="str">
        <f t="shared" si="3"/>
        <v>еще условия для других показателей, не вошли в пример</v>
      </c>
      <c r="L7">
        <f t="shared" si="4"/>
        <v>0</v>
      </c>
      <c r="M7" t="str">
        <f t="shared" si="5"/>
        <v>еще                                условия                                для                                других                                показателей,                                не                                вошли                                в                                пример</v>
      </c>
      <c r="N7" t="str">
        <f t="shared" si="6"/>
        <v/>
      </c>
      <c r="O7">
        <f t="shared" si="7"/>
        <v>0</v>
      </c>
      <c r="P7">
        <f t="shared" si="8"/>
        <v>0</v>
      </c>
      <c r="Q7" t="str">
        <f t="shared" si="9"/>
        <v/>
      </c>
      <c r="R7">
        <f t="shared" si="10"/>
        <v>0</v>
      </c>
      <c r="S7">
        <f t="shared" si="11"/>
        <v>0</v>
      </c>
      <c r="T7" t="str">
        <f t="shared" si="12"/>
        <v/>
      </c>
      <c r="U7">
        <f t="shared" si="13"/>
        <v>0</v>
      </c>
      <c r="V7">
        <f t="shared" si="14"/>
        <v>0</v>
      </c>
      <c r="W7" t="str">
        <f t="shared" si="15"/>
        <v/>
      </c>
      <c r="X7">
        <f t="shared" si="16"/>
        <v>0</v>
      </c>
      <c r="Y7">
        <f t="shared" si="17"/>
        <v>0</v>
      </c>
    </row>
    <row r="8" spans="1:25" ht="25.5" x14ac:dyDescent="0.25">
      <c r="A8" s="1">
        <v>7</v>
      </c>
      <c r="B8" s="2" t="s">
        <v>0</v>
      </c>
      <c r="D8" s="2" t="str">
        <f t="shared" si="0"/>
        <v>Показатели № п/п 1, 2, 5, 6, 7 – 9, 10, 11-13, 14, 15 - 17 отражают текущее положение дел</v>
      </c>
      <c r="E8" s="1" t="str">
        <f t="array" ref="E8">INDEX(F:F,MAX(SIGN(((A8&gt;=$R$2:$R$20)*(A8&lt;=$S$2:$S$20))+((A8&gt;=$U$2:$U$20)*(A8&lt;=$V$2:$V$20))+((A8&gt;=$O$2:$O$20)*(A8&lt;=$P$2:$P$20)))*ROW($A$2:$A$20)))</f>
        <v>Показатели № п/п 1, 2, 5, 6, 7 – 9, 10, 11-13, 14, 15 - 17 отражают текущее положение дел</v>
      </c>
      <c r="F8" s="4" t="s">
        <v>4</v>
      </c>
      <c r="G8" t="s">
        <v>6</v>
      </c>
      <c r="H8" t="s">
        <v>7</v>
      </c>
      <c r="I8">
        <f t="shared" si="1"/>
        <v>150</v>
      </c>
      <c r="J8">
        <f t="shared" si="2"/>
        <v>45</v>
      </c>
      <c r="K8" t="str">
        <f t="shared" si="3"/>
        <v>еще условия для других показателей, не вошли в пример</v>
      </c>
      <c r="L8">
        <f t="shared" si="4"/>
        <v>0</v>
      </c>
      <c r="M8" t="str">
        <f t="shared" si="5"/>
        <v>еще                                условия                                для                                других                                показателей,                                не                                вошли                                в                                пример</v>
      </c>
      <c r="N8" t="str">
        <f t="shared" si="6"/>
        <v/>
      </c>
      <c r="O8">
        <f t="shared" si="7"/>
        <v>0</v>
      </c>
      <c r="P8">
        <f t="shared" si="8"/>
        <v>0</v>
      </c>
      <c r="Q8" t="str">
        <f t="shared" si="9"/>
        <v/>
      </c>
      <c r="R8">
        <f t="shared" si="10"/>
        <v>0</v>
      </c>
      <c r="S8">
        <f t="shared" si="11"/>
        <v>0</v>
      </c>
      <c r="T8" t="str">
        <f t="shared" si="12"/>
        <v/>
      </c>
      <c r="U8">
        <f t="shared" si="13"/>
        <v>0</v>
      </c>
      <c r="V8">
        <f t="shared" si="14"/>
        <v>0</v>
      </c>
      <c r="W8" t="str">
        <f t="shared" si="15"/>
        <v/>
      </c>
      <c r="X8">
        <f t="shared" si="16"/>
        <v>0</v>
      </c>
      <c r="Y8">
        <f t="shared" si="17"/>
        <v>0</v>
      </c>
    </row>
    <row r="9" spans="1:25" x14ac:dyDescent="0.25">
      <c r="A9" s="1">
        <v>8</v>
      </c>
      <c r="B9" s="2" t="s">
        <v>0</v>
      </c>
      <c r="D9" s="2" t="str">
        <f t="shared" si="0"/>
        <v>другое</v>
      </c>
      <c r="E9" s="1" t="str">
        <f t="array" ref="E9">INDEX(F:F,MAX(SIGN(((A9&gt;=$R$2:$R$20)*(A9&lt;=$S$2:$S$20))+((A9&gt;=$U$2:$U$20)*(A9&lt;=$V$2:$V$20))+((A9&gt;=$O$2:$O$20)*(A9&lt;=$P$2:$P$20)))*ROW($A$2:$A$20)))</f>
        <v>Показатели № п/п 1, 2, 5, 6, 7 – 9, 10, 11-13, 14, 15 - 17 отражают текущее положение дел</v>
      </c>
      <c r="F9" s="4" t="s">
        <v>4</v>
      </c>
      <c r="G9" t="s">
        <v>6</v>
      </c>
      <c r="H9" t="s">
        <v>7</v>
      </c>
      <c r="I9">
        <f t="shared" si="1"/>
        <v>150</v>
      </c>
      <c r="J9">
        <f t="shared" si="2"/>
        <v>45</v>
      </c>
      <c r="K9" t="str">
        <f t="shared" si="3"/>
        <v>еще условия для других показателей, не вошли в пример</v>
      </c>
      <c r="L9">
        <f t="shared" si="4"/>
        <v>0</v>
      </c>
      <c r="M9" t="str">
        <f t="shared" si="5"/>
        <v>еще                                условия                                для                                других                                показателей,                                не                                вошли                                в                                пример</v>
      </c>
      <c r="N9" t="str">
        <f t="shared" si="6"/>
        <v/>
      </c>
      <c r="O9">
        <f t="shared" si="7"/>
        <v>0</v>
      </c>
      <c r="P9">
        <f t="shared" si="8"/>
        <v>0</v>
      </c>
      <c r="Q9" t="str">
        <f t="shared" si="9"/>
        <v/>
      </c>
      <c r="R9">
        <f t="shared" si="10"/>
        <v>0</v>
      </c>
      <c r="S9">
        <f t="shared" si="11"/>
        <v>0</v>
      </c>
      <c r="T9" t="str">
        <f t="shared" si="12"/>
        <v/>
      </c>
      <c r="U9">
        <f t="shared" si="13"/>
        <v>0</v>
      </c>
      <c r="V9">
        <f t="shared" si="14"/>
        <v>0</v>
      </c>
      <c r="W9" t="str">
        <f t="shared" si="15"/>
        <v/>
      </c>
      <c r="X9">
        <f t="shared" si="16"/>
        <v>0</v>
      </c>
      <c r="Y9">
        <f t="shared" si="17"/>
        <v>0</v>
      </c>
    </row>
    <row r="10" spans="1:25" ht="25.5" x14ac:dyDescent="0.25">
      <c r="A10" s="1">
        <v>30</v>
      </c>
      <c r="B10" s="2" t="s">
        <v>0</v>
      </c>
      <c r="D10" s="2" t="str">
        <f t="shared" si="0"/>
        <v>Показатели № п/п 18, 19, 20, 20, 21, 22, 23 – 29, 30, 31-33, 34, 35 - 37 отражают другое</v>
      </c>
      <c r="E10" s="1">
        <f t="array" ref="E10">INDEX(F:F,MAX(SIGN(((A10&gt;=$R$2:$R$20)*(A10&lt;=$S$2:$S$20))+((A10&gt;=$U$2:$U$20)*(A10&lt;=$V$2:$V$20))+((A10&gt;=$O$2:$O$20)*(A10&lt;=$P$2:$P$20)))*ROW($A$2:$A$20)))</f>
        <v>0</v>
      </c>
      <c r="G10" t="s">
        <v>6</v>
      </c>
      <c r="H10" t="s">
        <v>7</v>
      </c>
      <c r="I10">
        <f t="shared" si="1"/>
        <v>150</v>
      </c>
      <c r="J10">
        <f t="shared" si="2"/>
        <v>45</v>
      </c>
      <c r="K10" t="str">
        <f t="shared" si="3"/>
        <v/>
      </c>
      <c r="L10">
        <f t="shared" si="4"/>
        <v>0</v>
      </c>
      <c r="M10" t="str">
        <f t="shared" si="5"/>
        <v/>
      </c>
      <c r="N10" t="str">
        <f t="shared" si="6"/>
        <v/>
      </c>
      <c r="O10">
        <f t="shared" si="7"/>
        <v>0</v>
      </c>
      <c r="P10">
        <f t="shared" si="8"/>
        <v>0</v>
      </c>
      <c r="Q10" t="str">
        <f t="shared" si="9"/>
        <v/>
      </c>
      <c r="R10">
        <f t="shared" si="10"/>
        <v>0</v>
      </c>
      <c r="S10">
        <f t="shared" si="11"/>
        <v>0</v>
      </c>
      <c r="T10" t="str">
        <f t="shared" si="12"/>
        <v/>
      </c>
      <c r="U10">
        <f t="shared" si="13"/>
        <v>0</v>
      </c>
      <c r="V10">
        <f t="shared" si="14"/>
        <v>0</v>
      </c>
      <c r="W10" t="str">
        <f t="shared" si="15"/>
        <v/>
      </c>
      <c r="X10">
        <f t="shared" si="16"/>
        <v>0</v>
      </c>
      <c r="Y10">
        <f t="shared" si="17"/>
        <v>0</v>
      </c>
    </row>
    <row r="11" spans="1:25" ht="25.5" x14ac:dyDescent="0.25">
      <c r="A11" s="1">
        <v>10</v>
      </c>
      <c r="B11" s="2" t="s">
        <v>0</v>
      </c>
      <c r="D11" s="2" t="str">
        <f t="shared" si="0"/>
        <v>Показатели № п/п 1, 2, 5, 6, 7 – 9, 10, 11-13, 14, 15 - 17 отражают текущее положение дел</v>
      </c>
      <c r="E11" s="1">
        <f t="array" ref="E11">INDEX(F:F,MAX(SIGN(((A11&gt;=$R$2:$R$20)*(A11&lt;=$S$2:$S$20))+((A11&gt;=$U$2:$U$20)*(A11&lt;=$V$2:$V$20))+((A11&gt;=$O$2:$O$20)*(A11&lt;=$P$2:$P$20)))*ROW($A$2:$A$20)))</f>
        <v>0</v>
      </c>
      <c r="G11" t="s">
        <v>6</v>
      </c>
      <c r="H11" t="s">
        <v>7</v>
      </c>
      <c r="I11">
        <f t="shared" si="1"/>
        <v>150</v>
      </c>
      <c r="J11">
        <f t="shared" si="2"/>
        <v>45</v>
      </c>
      <c r="K11" t="str">
        <f t="shared" si="3"/>
        <v/>
      </c>
      <c r="L11">
        <f t="shared" si="4"/>
        <v>0</v>
      </c>
      <c r="M11" t="str">
        <f t="shared" si="5"/>
        <v/>
      </c>
      <c r="N11" t="str">
        <f t="shared" si="6"/>
        <v/>
      </c>
      <c r="O11">
        <f t="shared" si="7"/>
        <v>0</v>
      </c>
      <c r="P11">
        <f t="shared" si="8"/>
        <v>0</v>
      </c>
      <c r="Q11" t="str">
        <f t="shared" si="9"/>
        <v/>
      </c>
      <c r="R11">
        <f t="shared" si="10"/>
        <v>0</v>
      </c>
      <c r="S11">
        <f t="shared" si="11"/>
        <v>0</v>
      </c>
      <c r="T11" t="str">
        <f t="shared" si="12"/>
        <v/>
      </c>
      <c r="U11">
        <f t="shared" si="13"/>
        <v>0</v>
      </c>
      <c r="V11">
        <f t="shared" si="14"/>
        <v>0</v>
      </c>
      <c r="W11" t="str">
        <f t="shared" si="15"/>
        <v/>
      </c>
      <c r="X11">
        <f t="shared" si="16"/>
        <v>0</v>
      </c>
      <c r="Y11">
        <f t="shared" si="17"/>
        <v>0</v>
      </c>
    </row>
    <row r="12" spans="1:25" x14ac:dyDescent="0.25">
      <c r="A12" s="1">
        <v>11</v>
      </c>
      <c r="B12" s="2" t="s">
        <v>0</v>
      </c>
      <c r="D12" s="2" t="str">
        <f t="shared" si="0"/>
        <v>другое</v>
      </c>
      <c r="E12" s="1" t="str">
        <f t="array" ref="E12">INDEX(F:F,MAX(SIGN(((A12&gt;=$R$2:$R$20)*(A12&lt;=$S$2:$S$20))+((A12&gt;=$U$2:$U$20)*(A12&lt;=$V$2:$V$20))+((A12&gt;=$O$2:$O$20)*(A12&lt;=$P$2:$P$20)))*ROW($A$2:$A$20)))</f>
        <v>Показатели № п/п 1, 2, 5, 6, 7 – 9, 10, 11-13, 14, 15 - 17 отражают текущее положение дел</v>
      </c>
      <c r="G12" t="s">
        <v>6</v>
      </c>
      <c r="H12" t="s">
        <v>7</v>
      </c>
      <c r="I12">
        <f t="shared" si="1"/>
        <v>150</v>
      </c>
      <c r="J12">
        <f t="shared" si="2"/>
        <v>45</v>
      </c>
      <c r="K12" t="str">
        <f t="shared" si="3"/>
        <v/>
      </c>
      <c r="L12">
        <f t="shared" si="4"/>
        <v>0</v>
      </c>
      <c r="M12" t="str">
        <f t="shared" si="5"/>
        <v/>
      </c>
      <c r="N12" t="str">
        <f t="shared" si="6"/>
        <v/>
      </c>
      <c r="O12">
        <f t="shared" si="7"/>
        <v>0</v>
      </c>
      <c r="P12">
        <f t="shared" si="8"/>
        <v>0</v>
      </c>
      <c r="Q12" t="str">
        <f t="shared" si="9"/>
        <v/>
      </c>
      <c r="R12">
        <f t="shared" si="10"/>
        <v>0</v>
      </c>
      <c r="S12">
        <f t="shared" si="11"/>
        <v>0</v>
      </c>
      <c r="T12" t="str">
        <f t="shared" si="12"/>
        <v/>
      </c>
      <c r="U12">
        <f t="shared" si="13"/>
        <v>0</v>
      </c>
      <c r="V12">
        <f t="shared" si="14"/>
        <v>0</v>
      </c>
      <c r="W12" t="str">
        <f t="shared" si="15"/>
        <v/>
      </c>
      <c r="X12">
        <f t="shared" si="16"/>
        <v>0</v>
      </c>
      <c r="Y12">
        <f t="shared" si="17"/>
        <v>0</v>
      </c>
    </row>
    <row r="13" spans="1:25" x14ac:dyDescent="0.25">
      <c r="A13" s="1">
        <v>12</v>
      </c>
      <c r="B13" s="2" t="s">
        <v>0</v>
      </c>
      <c r="D13" s="2">
        <f t="array" ref="D13">IFERROR(INDEX(F:F,MAX(NOT(ISERROR(SEARCH(" "&amp;A13&amp;",",SUBSTITUTE($F$2:$F$20," ",", "))))*ROW($F$2:$F$20))),"другое")</f>
        <v>0</v>
      </c>
      <c r="E13" s="1" t="str">
        <f t="array" ref="E13">INDEX(F:F,MAX(SIGN(((A13&gt;=$R$2:$R$20)*(A13&lt;=$S$2:$S$20))+((A13&gt;=$U$2:$U$20)*(A13&lt;=$V$2:$V$20))+((A13&gt;=$O$2:$O$20)*(A13&lt;=$P$2:$P$20)))*ROW($A$2:$A$20)))</f>
        <v>Показатели № п/п 1, 2, 5, 6, 7 – 9, 10, 11-13, 14, 15 - 17 отражают текущее положение дел</v>
      </c>
      <c r="G13" t="s">
        <v>6</v>
      </c>
      <c r="H13" t="s">
        <v>7</v>
      </c>
      <c r="I13">
        <f t="shared" si="1"/>
        <v>150</v>
      </c>
      <c r="J13">
        <f t="shared" si="2"/>
        <v>45</v>
      </c>
      <c r="K13" t="str">
        <f t="shared" si="3"/>
        <v/>
      </c>
      <c r="L13">
        <f t="shared" si="4"/>
        <v>0</v>
      </c>
      <c r="M13" t="str">
        <f t="shared" si="5"/>
        <v/>
      </c>
      <c r="N13" t="str">
        <f t="shared" si="6"/>
        <v/>
      </c>
      <c r="O13">
        <f t="shared" si="7"/>
        <v>0</v>
      </c>
      <c r="P13">
        <f t="shared" si="8"/>
        <v>0</v>
      </c>
      <c r="Q13" t="str">
        <f t="shared" si="9"/>
        <v/>
      </c>
      <c r="R13">
        <f t="shared" si="10"/>
        <v>0</v>
      </c>
      <c r="S13">
        <f t="shared" si="11"/>
        <v>0</v>
      </c>
      <c r="T13" t="str">
        <f t="shared" si="12"/>
        <v/>
      </c>
      <c r="U13">
        <f t="shared" si="13"/>
        <v>0</v>
      </c>
      <c r="V13">
        <f t="shared" si="14"/>
        <v>0</v>
      </c>
      <c r="W13" t="str">
        <f t="shared" si="15"/>
        <v/>
      </c>
      <c r="X13">
        <f t="shared" si="16"/>
        <v>0</v>
      </c>
      <c r="Y13">
        <f t="shared" si="17"/>
        <v>0</v>
      </c>
    </row>
    <row r="14" spans="1:25" x14ac:dyDescent="0.25">
      <c r="A14" s="1">
        <v>13</v>
      </c>
      <c r="B14" s="2" t="s">
        <v>0</v>
      </c>
      <c r="D14" s="2">
        <f t="array" ref="D14">IFERROR(INDEX(F:F,MAX(NOT(ISERROR(SEARCH(" "&amp;A14&amp;",",SUBSTITUTE($F$2:$F$20," ",", "))))*ROW($F$2:$F$20))),"другое")</f>
        <v>0</v>
      </c>
      <c r="E14" s="1" t="str">
        <f t="array" ref="E14">INDEX(F:F,MAX(SIGN(((A14&gt;=$R$2:$R$20)*(A14&lt;=$S$2:$S$20))+((A14&gt;=$U$2:$U$20)*(A14&lt;=$V$2:$V$20))+((A14&gt;=$O$2:$O$20)*(A14&lt;=$P$2:$P$20)))*ROW($A$2:$A$20)))</f>
        <v>Показатели № п/п 1, 2, 5, 6, 7 – 9, 10, 11-13, 14, 15 - 17 отражают текущее положение дел</v>
      </c>
      <c r="G14" t="s">
        <v>6</v>
      </c>
      <c r="H14" t="s">
        <v>7</v>
      </c>
      <c r="I14">
        <f t="shared" ref="I14:I20" si="18">CODE(G14)</f>
        <v>150</v>
      </c>
      <c r="J14">
        <f t="shared" ref="J14:J20" si="19">CODE(H14)</f>
        <v>45</v>
      </c>
      <c r="K14" t="str">
        <f t="shared" ref="K14:K20" si="20">TRIM(SUBSTITUTE(SUBSTITUTE(F14,G14,H14),"-"," - "))</f>
        <v/>
      </c>
      <c r="L14">
        <f t="shared" si="4"/>
        <v>0</v>
      </c>
      <c r="M14" t="str">
        <f t="shared" ref="M14:M20" si="21">SUBSTITUTE(K14," ",REPT(" ",32))</f>
        <v/>
      </c>
      <c r="N14" t="str">
        <f t="shared" ref="N14:N20" si="22">IF(L14&gt;=N$1,FIND("-",$M14),"")</f>
        <v/>
      </c>
      <c r="O14">
        <f t="shared" si="7"/>
        <v>0</v>
      </c>
      <c r="P14">
        <f t="shared" si="8"/>
        <v>0</v>
      </c>
      <c r="Q14" t="str">
        <f t="shared" ref="Q14:Q20" si="23">IF($L14&gt;=Q$1,FIND("-",$M14,N14+1),"")</f>
        <v/>
      </c>
      <c r="R14">
        <f t="shared" si="10"/>
        <v>0</v>
      </c>
      <c r="S14">
        <f t="shared" si="11"/>
        <v>0</v>
      </c>
      <c r="T14" t="str">
        <f t="shared" ref="T14:T20" si="24">IF($L14&gt;=T$1,FIND("-",$M14,Q14+1),"")</f>
        <v/>
      </c>
      <c r="U14">
        <f t="shared" si="13"/>
        <v>0</v>
      </c>
      <c r="V14">
        <f t="shared" si="14"/>
        <v>0</v>
      </c>
      <c r="W14" t="str">
        <f t="shared" ref="W14:W20" si="25">IF($L14&gt;=W$1,FIND("-",$M14,T14+1),"")</f>
        <v/>
      </c>
      <c r="X14">
        <f t="shared" si="16"/>
        <v>0</v>
      </c>
      <c r="Y14">
        <f t="shared" si="17"/>
        <v>0</v>
      </c>
    </row>
    <row r="15" spans="1:25" ht="25.5" x14ac:dyDescent="0.25">
      <c r="A15" s="1">
        <v>22</v>
      </c>
      <c r="B15" s="2" t="s">
        <v>0</v>
      </c>
      <c r="D15" s="2" t="str">
        <f t="array" ref="D15">IFERROR(INDEX(F:F,MAX(NOT(ISERROR(SEARCH(" "&amp;A15&amp;",",SUBSTITUTE($F$2:$F$20," ",", "))))*ROW($F$2:$F$20))),"другое")</f>
        <v>Показатели № п/п 18, 19, 20, 20, 21, 22, 23 – 29, 30, 31-33, 34, 35 - 37 отражают другое</v>
      </c>
      <c r="E15" s="1">
        <f t="array" ref="E15">INDEX(F:F,MAX(SIGN(((A15&gt;=$R$2:$R$20)*(A15&lt;=$S$2:$S$20))+((A15&gt;=$U$2:$U$20)*(A15&lt;=$V$2:$V$20))+((A15&gt;=$O$2:$O$20)*(A15&lt;=$P$2:$P$20)))*ROW($A$2:$A$20)))</f>
        <v>0</v>
      </c>
      <c r="G15" t="s">
        <v>6</v>
      </c>
      <c r="H15" t="s">
        <v>7</v>
      </c>
      <c r="I15">
        <f t="shared" si="18"/>
        <v>150</v>
      </c>
      <c r="J15">
        <f t="shared" si="19"/>
        <v>45</v>
      </c>
      <c r="K15" t="str">
        <f t="shared" si="20"/>
        <v/>
      </c>
      <c r="L15">
        <f t="shared" si="4"/>
        <v>0</v>
      </c>
      <c r="M15" t="str">
        <f t="shared" si="21"/>
        <v/>
      </c>
      <c r="N15" t="str">
        <f t="shared" si="22"/>
        <v/>
      </c>
      <c r="O15">
        <f t="shared" si="7"/>
        <v>0</v>
      </c>
      <c r="P15">
        <f t="shared" si="8"/>
        <v>0</v>
      </c>
      <c r="Q15" t="str">
        <f t="shared" si="23"/>
        <v/>
      </c>
      <c r="R15">
        <f t="shared" si="10"/>
        <v>0</v>
      </c>
      <c r="S15">
        <f t="shared" si="11"/>
        <v>0</v>
      </c>
      <c r="T15" t="str">
        <f t="shared" si="24"/>
        <v/>
      </c>
      <c r="U15">
        <f t="shared" si="13"/>
        <v>0</v>
      </c>
      <c r="V15">
        <f t="shared" si="14"/>
        <v>0</v>
      </c>
      <c r="W15" t="str">
        <f t="shared" si="25"/>
        <v/>
      </c>
      <c r="X15">
        <f t="shared" si="16"/>
        <v>0</v>
      </c>
      <c r="Y15">
        <f t="shared" si="17"/>
        <v>0</v>
      </c>
    </row>
    <row r="16" spans="1:25" ht="25.5" x14ac:dyDescent="0.25">
      <c r="A16" s="1">
        <v>15</v>
      </c>
      <c r="B16" s="2" t="s">
        <v>0</v>
      </c>
      <c r="D16" s="2" t="str">
        <f t="array" ref="D16">IFERROR(INDEX(F:F,MAX(NOT(ISERROR(SEARCH(" "&amp;A16&amp;",",SUBSTITUTE($F$2:$F$20," ",", "))))*ROW($F$2:$F$20))),"другое")</f>
        <v>Показатели № п/п 1, 2, 5, 6, 7 – 9, 10, 11-13, 14, 15 - 17 отражают текущее положение дел</v>
      </c>
      <c r="E16" s="1" t="str">
        <f t="array" ref="E16">INDEX(F:F,MAX(SIGN(((A16&gt;=$R$2:$R$20)*(A16&lt;=$S$2:$S$20))+((A16&gt;=$U$2:$U$20)*(A16&lt;=$V$2:$V$20))+((A16&gt;=$O$2:$O$20)*(A16&lt;=$P$2:$P$20)))*ROW($A$2:$A$20)))</f>
        <v>Показатели № п/п 1, 2, 5, 6, 7 – 9, 10, 11-13, 14, 15 - 17 отражают текущее положение дел</v>
      </c>
      <c r="G16" t="s">
        <v>6</v>
      </c>
      <c r="H16" t="s">
        <v>7</v>
      </c>
      <c r="I16">
        <f t="shared" si="18"/>
        <v>150</v>
      </c>
      <c r="J16">
        <f t="shared" si="19"/>
        <v>45</v>
      </c>
      <c r="K16" t="str">
        <f t="shared" si="20"/>
        <v/>
      </c>
      <c r="L16">
        <f t="shared" si="4"/>
        <v>0</v>
      </c>
      <c r="M16" t="str">
        <f t="shared" si="21"/>
        <v/>
      </c>
      <c r="N16" t="str">
        <f t="shared" si="22"/>
        <v/>
      </c>
      <c r="O16">
        <f t="shared" si="7"/>
        <v>0</v>
      </c>
      <c r="P16">
        <f t="shared" si="8"/>
        <v>0</v>
      </c>
      <c r="Q16" t="str">
        <f t="shared" si="23"/>
        <v/>
      </c>
      <c r="R16">
        <f t="shared" si="10"/>
        <v>0</v>
      </c>
      <c r="S16">
        <f t="shared" si="11"/>
        <v>0</v>
      </c>
      <c r="T16" t="str">
        <f t="shared" si="24"/>
        <v/>
      </c>
      <c r="U16">
        <f t="shared" si="13"/>
        <v>0</v>
      </c>
      <c r="V16">
        <f t="shared" si="14"/>
        <v>0</v>
      </c>
      <c r="W16" t="str">
        <f t="shared" si="25"/>
        <v/>
      </c>
      <c r="X16">
        <f t="shared" si="16"/>
        <v>0</v>
      </c>
      <c r="Y16">
        <f t="shared" si="17"/>
        <v>0</v>
      </c>
    </row>
    <row r="17" spans="1:25" x14ac:dyDescent="0.25">
      <c r="A17" s="1">
        <v>16</v>
      </c>
      <c r="B17" s="2" t="s">
        <v>0</v>
      </c>
      <c r="D17" s="2">
        <f t="array" ref="D17">IFERROR(INDEX(F:F,MAX(NOT(ISERROR(SEARCH(" "&amp;A17&amp;",",SUBSTITUTE($F$2:$F$20," ",", "))))*ROW($F$2:$F$20))),"другое")</f>
        <v>0</v>
      </c>
      <c r="E17" s="1" t="str">
        <f t="array" ref="E17">INDEX(F:F,MAX(SIGN(((A17&gt;=$R$2:$R$20)*(A17&lt;=$S$2:$S$20))+((A17&gt;=$U$2:$U$20)*(A17&lt;=$V$2:$V$20))+((A17&gt;=$O$2:$O$20)*(A17&lt;=$P$2:$P$20)))*ROW($A$2:$A$20)))</f>
        <v>Показатели № п/п 1, 2, 5, 6, 7 – 9, 10, 11-13, 14, 15 - 17 отражают текущее положение дел</v>
      </c>
      <c r="G17" t="s">
        <v>6</v>
      </c>
      <c r="H17" t="s">
        <v>7</v>
      </c>
      <c r="I17">
        <f t="shared" si="18"/>
        <v>150</v>
      </c>
      <c r="J17">
        <f t="shared" si="19"/>
        <v>45</v>
      </c>
      <c r="K17" t="str">
        <f t="shared" si="20"/>
        <v/>
      </c>
      <c r="L17">
        <f t="shared" si="4"/>
        <v>0</v>
      </c>
      <c r="M17" t="str">
        <f t="shared" si="21"/>
        <v/>
      </c>
      <c r="N17" t="str">
        <f t="shared" si="22"/>
        <v/>
      </c>
      <c r="O17">
        <f t="shared" si="7"/>
        <v>0</v>
      </c>
      <c r="P17">
        <f t="shared" si="8"/>
        <v>0</v>
      </c>
      <c r="Q17" t="str">
        <f t="shared" si="23"/>
        <v/>
      </c>
      <c r="R17">
        <f t="shared" si="10"/>
        <v>0</v>
      </c>
      <c r="S17">
        <f t="shared" si="11"/>
        <v>0</v>
      </c>
      <c r="T17" t="str">
        <f t="shared" si="24"/>
        <v/>
      </c>
      <c r="U17">
        <f t="shared" si="13"/>
        <v>0</v>
      </c>
      <c r="V17">
        <f t="shared" si="14"/>
        <v>0</v>
      </c>
      <c r="W17" t="str">
        <f t="shared" si="25"/>
        <v/>
      </c>
      <c r="X17">
        <f t="shared" si="16"/>
        <v>0</v>
      </c>
      <c r="Y17">
        <f t="shared" si="17"/>
        <v>0</v>
      </c>
    </row>
    <row r="18" spans="1:25" s="1" customFormat="1" ht="25.5" x14ac:dyDescent="0.25">
      <c r="A18" s="1">
        <v>17</v>
      </c>
      <c r="B18" s="2" t="s">
        <v>0</v>
      </c>
      <c r="D18" s="2" t="str">
        <f t="array" ref="D18">IFERROR(INDEX(F:F,MAX(NOT(ISERROR(SEARCH(" "&amp;A18&amp;",",SUBSTITUTE($F$2:$F$20," ",", "))))*ROW($F$2:$F$20))),"другое")</f>
        <v>Показатели № п/п 1, 2, 5, 6, 7 – 9, 10, 11-13, 14, 15 - 17 отражают текущее положение дел</v>
      </c>
      <c r="E18" s="1" t="str">
        <f t="array" ref="E18">INDEX(F:F,MAX(SIGN(((A18&gt;=$R$2:$R$20)*(A18&lt;=$S$2:$S$20))+((A18&gt;=$U$2:$U$20)*(A18&lt;=$V$2:$V$20))+((A18&gt;=$O$2:$O$20)*(A18&lt;=$P$2:$P$20)))*ROW($A$2:$A$20)))</f>
        <v>Показатели № п/п 1, 2, 5, 6, 7 – 9, 10, 11-13, 14, 15 - 17 отражают текущее положение дел</v>
      </c>
      <c r="F18" s="4"/>
      <c r="G18" t="s">
        <v>6</v>
      </c>
      <c r="H18" t="s">
        <v>7</v>
      </c>
      <c r="I18">
        <f t="shared" si="18"/>
        <v>150</v>
      </c>
      <c r="J18">
        <f t="shared" si="19"/>
        <v>45</v>
      </c>
      <c r="K18" t="str">
        <f t="shared" si="20"/>
        <v/>
      </c>
      <c r="L18">
        <f t="shared" si="4"/>
        <v>0</v>
      </c>
      <c r="M18" t="str">
        <f t="shared" si="21"/>
        <v/>
      </c>
      <c r="N18" t="str">
        <f t="shared" si="22"/>
        <v/>
      </c>
      <c r="O18">
        <f t="shared" si="7"/>
        <v>0</v>
      </c>
      <c r="P18">
        <f t="shared" si="8"/>
        <v>0</v>
      </c>
      <c r="Q18" t="str">
        <f t="shared" si="23"/>
        <v/>
      </c>
      <c r="R18">
        <f t="shared" si="10"/>
        <v>0</v>
      </c>
      <c r="S18">
        <f t="shared" si="11"/>
        <v>0</v>
      </c>
      <c r="T18" t="str">
        <f t="shared" si="24"/>
        <v/>
      </c>
      <c r="U18">
        <f t="shared" si="13"/>
        <v>0</v>
      </c>
      <c r="V18">
        <f t="shared" si="14"/>
        <v>0</v>
      </c>
      <c r="W18" t="str">
        <f t="shared" si="25"/>
        <v/>
      </c>
      <c r="X18">
        <f t="shared" si="16"/>
        <v>0</v>
      </c>
      <c r="Y18">
        <f t="shared" si="17"/>
        <v>0</v>
      </c>
    </row>
    <row r="19" spans="1:25" s="1" customFormat="1" ht="25.5" x14ac:dyDescent="0.25">
      <c r="A19" s="1">
        <v>18</v>
      </c>
      <c r="B19" s="2" t="s">
        <v>0</v>
      </c>
      <c r="D19" s="2" t="str">
        <f t="array" ref="D19">IFERROR(INDEX(F:F,MAX(NOT(ISERROR(SEARCH(" "&amp;A19&amp;",",SUBSTITUTE($F$2:$F$20," ",", "))))*ROW($F$2:$F$20))),"другое")</f>
        <v>Показатели № п/п 18, 19, 20, 20, 21, 22, 23 – 29, 30, 31-33, 34, 35 - 37 отражают другое</v>
      </c>
      <c r="E19" s="1">
        <f t="array" ref="E19">INDEX(F:F,MAX(SIGN(((A19&gt;=$R$2:$R$20)*(A19&lt;=$S$2:$S$20))+((A19&gt;=$U$2:$U$20)*(A19&lt;=$V$2:$V$20))+((A19&gt;=$O$2:$O$20)*(A19&lt;=$P$2:$P$20)))*ROW($A$2:$A$20)))</f>
        <v>0</v>
      </c>
      <c r="F19" s="4"/>
      <c r="G19" t="s">
        <v>6</v>
      </c>
      <c r="H19" t="s">
        <v>7</v>
      </c>
      <c r="I19">
        <f t="shared" si="18"/>
        <v>150</v>
      </c>
      <c r="J19">
        <f t="shared" si="19"/>
        <v>45</v>
      </c>
      <c r="K19" t="str">
        <f t="shared" si="20"/>
        <v/>
      </c>
      <c r="L19">
        <f t="shared" si="4"/>
        <v>0</v>
      </c>
      <c r="M19" t="str">
        <f t="shared" si="21"/>
        <v/>
      </c>
      <c r="N19" t="str">
        <f t="shared" si="22"/>
        <v/>
      </c>
      <c r="O19">
        <f t="shared" si="7"/>
        <v>0</v>
      </c>
      <c r="P19">
        <f t="shared" si="8"/>
        <v>0</v>
      </c>
      <c r="Q19" t="str">
        <f t="shared" si="23"/>
        <v/>
      </c>
      <c r="R19">
        <f t="shared" si="10"/>
        <v>0</v>
      </c>
      <c r="S19">
        <f t="shared" si="11"/>
        <v>0</v>
      </c>
      <c r="T19" t="str">
        <f t="shared" si="24"/>
        <v/>
      </c>
      <c r="U19">
        <f t="shared" si="13"/>
        <v>0</v>
      </c>
      <c r="V19">
        <f t="shared" si="14"/>
        <v>0</v>
      </c>
      <c r="W19" t="str">
        <f t="shared" si="25"/>
        <v/>
      </c>
      <c r="X19">
        <f t="shared" si="16"/>
        <v>0</v>
      </c>
      <c r="Y19">
        <f t="shared" si="17"/>
        <v>0</v>
      </c>
    </row>
    <row r="20" spans="1:25" s="1" customFormat="1" ht="25.5" x14ac:dyDescent="0.25">
      <c r="A20" s="1">
        <v>19</v>
      </c>
      <c r="B20" s="2" t="s">
        <v>0</v>
      </c>
      <c r="D20" s="2" t="str">
        <f t="array" ref="D20">IFERROR(INDEX(F:F,MAX(NOT(ISERROR(SEARCH(" "&amp;A20&amp;",",SUBSTITUTE($F$2:$F$20," ",", "))))*ROW($F$2:$F$20))),"другое")</f>
        <v>Показатели № п/п 18, 19, 20, 20, 21, 22, 23 – 29, 30, 31-33, 34, 35 - 37 отражают другое</v>
      </c>
      <c r="E20" s="1">
        <f t="array" ref="E20">INDEX(F:F,MAX(SIGN(((A20&gt;=$R$2:$R$20)*(A20&lt;=$S$2:$S$20))+((A20&gt;=$U$2:$U$20)*(A20&lt;=$V$2:$V$20))+((A20&gt;=$O$2:$O$20)*(A20&lt;=$P$2:$P$20)))*ROW($A$2:$A$20)))</f>
        <v>0</v>
      </c>
      <c r="F20" s="4"/>
      <c r="G20" t="s">
        <v>6</v>
      </c>
      <c r="H20" t="s">
        <v>7</v>
      </c>
      <c r="I20">
        <f t="shared" si="18"/>
        <v>150</v>
      </c>
      <c r="J20">
        <f t="shared" si="19"/>
        <v>45</v>
      </c>
      <c r="K20" t="str">
        <f t="shared" si="20"/>
        <v/>
      </c>
      <c r="L20">
        <f t="shared" si="4"/>
        <v>0</v>
      </c>
      <c r="M20" t="str">
        <f t="shared" si="21"/>
        <v/>
      </c>
      <c r="N20" t="str">
        <f t="shared" si="22"/>
        <v/>
      </c>
      <c r="O20">
        <f t="shared" si="7"/>
        <v>0</v>
      </c>
      <c r="P20">
        <f t="shared" si="8"/>
        <v>0</v>
      </c>
      <c r="Q20" t="str">
        <f t="shared" si="23"/>
        <v/>
      </c>
      <c r="R20">
        <f t="shared" si="10"/>
        <v>0</v>
      </c>
      <c r="S20">
        <f t="shared" si="11"/>
        <v>0</v>
      </c>
      <c r="T20" t="str">
        <f t="shared" si="24"/>
        <v/>
      </c>
      <c r="U20">
        <f t="shared" si="13"/>
        <v>0</v>
      </c>
      <c r="V20">
        <f t="shared" si="14"/>
        <v>0</v>
      </c>
      <c r="W20" t="str">
        <f t="shared" si="25"/>
        <v/>
      </c>
      <c r="X20">
        <f t="shared" si="16"/>
        <v>0</v>
      </c>
      <c r="Y20">
        <f t="shared" si="17"/>
        <v>0</v>
      </c>
    </row>
    <row r="21" spans="1:25" s="1" customFormat="1" ht="25.5" x14ac:dyDescent="0.25">
      <c r="A21" s="1">
        <v>20</v>
      </c>
      <c r="B21" s="2" t="s">
        <v>0</v>
      </c>
      <c r="D21" s="2" t="str">
        <f t="array" ref="D21">IFERROR(INDEX(F:F,MAX(NOT(ISERROR(SEARCH(" "&amp;A21&amp;",",SUBSTITUTE($F$2:$F$20," ",", "))))*ROW($F$2:$F$20))),"другое")</f>
        <v>Показатели № п/п 18, 19, 20, 20, 21, 22, 23 – 29, 30, 31-33, 34, 35 - 37 отражают другое</v>
      </c>
      <c r="E21" s="1">
        <f t="array" ref="E21">INDEX(F:F,MAX(SIGN(((A21&gt;=$R$2:$R$20)*(A21&lt;=$S$2:$S$20))+((A21&gt;=$U$2:$U$20)*(A21&lt;=$V$2:$V$20))+((A21&gt;=$O$2:$O$20)*(A21&lt;=$P$2:$P$20)))*ROW($A$2:$A$20)))</f>
        <v>0</v>
      </c>
      <c r="F21" s="4"/>
    </row>
    <row r="22" spans="1:25" s="1" customFormat="1" ht="25.5" x14ac:dyDescent="0.25">
      <c r="A22" s="1">
        <v>21</v>
      </c>
      <c r="B22" s="2" t="s">
        <v>0</v>
      </c>
      <c r="D22" s="2" t="str">
        <f t="array" ref="D22">IFERROR(INDEX(F:F,MAX(NOT(ISERROR(SEARCH(" "&amp;A22&amp;",",SUBSTITUTE($F$2:$F$20," ",", "))))*ROW($F$2:$F$20))),"другое")</f>
        <v>Показатели № п/п 18, 19, 20, 20, 21, 22, 23 – 29, 30, 31-33, 34, 35 - 37 отражают другое</v>
      </c>
      <c r="E22" s="1">
        <f t="array" ref="E22">INDEX(F:F,MAX(SIGN(((A22&gt;=$R$2:$R$20)*(A22&lt;=$S$2:$S$20))+((A22&gt;=$U$2:$U$20)*(A22&lt;=$V$2:$V$20))+((A22&gt;=$O$2:$O$20)*(A22&lt;=$P$2:$P$20)))*ROW($A$2:$A$20)))</f>
        <v>0</v>
      </c>
      <c r="F22" s="4"/>
    </row>
    <row r="23" spans="1:25" s="1" customFormat="1" ht="25.5" x14ac:dyDescent="0.25">
      <c r="A23" s="1">
        <v>14</v>
      </c>
      <c r="B23" s="2" t="s">
        <v>0</v>
      </c>
      <c r="D23" s="2" t="str">
        <f t="array" ref="D23">IFERROR(INDEX(F:F,MAX(NOT(ISERROR(SEARCH(" "&amp;A23&amp;",",SUBSTITUTE($F$2:$F$20," ",", "))))*ROW($F$2:$F$20))),"другое")</f>
        <v>Показатели № п/п 1, 2, 5, 6, 7 – 9, 10, 11-13, 14, 15 - 17 отражают текущее положение дел</v>
      </c>
      <c r="E23" s="1">
        <f t="array" ref="E23">INDEX(F:F,MAX(SIGN(((A23&gt;=$R$2:$R$20)*(A23&lt;=$S$2:$S$20))+((A23&gt;=$U$2:$U$20)*(A23&lt;=$V$2:$V$20))+((A23&gt;=$O$2:$O$20)*(A23&lt;=$P$2:$P$20)))*ROW($A$2:$A$20)))</f>
        <v>0</v>
      </c>
      <c r="F23" s="4"/>
    </row>
    <row r="24" spans="1:25" s="1" customFormat="1" ht="25.5" x14ac:dyDescent="0.25">
      <c r="A24" s="1">
        <v>23</v>
      </c>
      <c r="B24" s="2" t="s">
        <v>0</v>
      </c>
      <c r="D24" s="2" t="str">
        <f t="array" ref="D24">IFERROR(INDEX(F:F,MAX(NOT(ISERROR(SEARCH(" "&amp;A24&amp;",",SUBSTITUTE($F$2:$F$20," ",", "))))*ROW($F$2:$F$20))),"другое")</f>
        <v>Показатели № п/п 18, 19, 20, 20, 21, 22, 23 – 29, 30, 31-33, 34, 35 - 37 отражают другое</v>
      </c>
      <c r="E24" s="1" t="str">
        <f t="array" ref="E24">INDEX(F:F,MAX(SIGN(((A24&gt;=$R$2:$R$20)*(A24&lt;=$S$2:$S$20))+((A24&gt;=$U$2:$U$20)*(A24&lt;=$V$2:$V$20))+((A24&gt;=$O$2:$O$20)*(A24&lt;=$P$2:$P$20)))*ROW($A$2:$A$20)))</f>
        <v>Показатели № п/п 18, 19, 20, 20, 21, 22, 23 – 29, 30, 31-33, 34, 35 - 37 отражают другое</v>
      </c>
      <c r="F24" s="4"/>
    </row>
    <row r="25" spans="1:25" s="1" customFormat="1" ht="12.75" x14ac:dyDescent="0.25">
      <c r="A25" s="1">
        <v>24</v>
      </c>
      <c r="B25" s="2" t="s">
        <v>0</v>
      </c>
      <c r="D25" s="2">
        <f t="array" ref="D25">IFERROR(INDEX(F:F,MAX(NOT(ISERROR(SEARCH(" "&amp;A25&amp;",",SUBSTITUTE($F$2:$F$20," ",", "))))*ROW($F$2:$F$20))),"другое")</f>
        <v>0</v>
      </c>
      <c r="E25" s="1" t="str">
        <f t="array" ref="E25">INDEX(F:F,MAX(SIGN(((A25&gt;=$R$2:$R$20)*(A25&lt;=$S$2:$S$20))+((A25&gt;=$U$2:$U$20)*(A25&lt;=$V$2:$V$20))+((A25&gt;=$O$2:$O$20)*(A25&lt;=$P$2:$P$20)))*ROW($A$2:$A$20)))</f>
        <v>Показатели № п/п 18, 19, 20, 20, 21, 22, 23 – 29, 30, 31-33, 34, 35 - 37 отражают другое</v>
      </c>
      <c r="F25" s="4"/>
    </row>
    <row r="26" spans="1:25" s="1" customFormat="1" ht="12.75" x14ac:dyDescent="0.25">
      <c r="A26" s="1">
        <v>25</v>
      </c>
      <c r="B26" s="2" t="s">
        <v>0</v>
      </c>
      <c r="D26" s="2">
        <f t="array" ref="D26">IFERROR(INDEX(F:F,MAX(NOT(ISERROR(SEARCH(" "&amp;A26&amp;",",SUBSTITUTE($F$2:$F$20," ",", "))))*ROW($F$2:$F$20))),"другое")</f>
        <v>0</v>
      </c>
      <c r="E26" s="1" t="str">
        <f t="array" ref="E26">INDEX(F:F,MAX(SIGN(((A26&gt;=$R$2:$R$20)*(A26&lt;=$S$2:$S$20))+((A26&gt;=$U$2:$U$20)*(A26&lt;=$V$2:$V$20))+((A26&gt;=$O$2:$O$20)*(A26&lt;=$P$2:$P$20)))*ROW($A$2:$A$20)))</f>
        <v>Показатели № п/п 18, 19, 20, 20, 21, 22, 23 – 29, 30, 31-33, 34, 35 - 37 отражают другое</v>
      </c>
      <c r="F26" s="4"/>
    </row>
    <row r="27" spans="1:25" s="1" customFormat="1" ht="12.75" x14ac:dyDescent="0.25">
      <c r="A27" s="1">
        <v>26</v>
      </c>
      <c r="B27" s="2" t="s">
        <v>0</v>
      </c>
      <c r="D27" s="2">
        <f t="array" ref="D27">IFERROR(INDEX(F:F,MAX(NOT(ISERROR(SEARCH(" "&amp;A27&amp;",",SUBSTITUTE($F$2:$F$20," ",", "))))*ROW($F$2:$F$20))),"другое")</f>
        <v>0</v>
      </c>
      <c r="E27" s="1" t="str">
        <f t="array" ref="E27">INDEX(F:F,MAX(SIGN(((A27&gt;=$R$2:$R$20)*(A27&lt;=$S$2:$S$20))+((A27&gt;=$U$2:$U$20)*(A27&lt;=$V$2:$V$20))+((A27&gt;=$O$2:$O$20)*(A27&lt;=$P$2:$P$20)))*ROW($A$2:$A$20)))</f>
        <v>Показатели № п/п 18, 19, 20, 20, 21, 22, 23 – 29, 30, 31-33, 34, 35 - 37 отражают другое</v>
      </c>
      <c r="F27" s="4"/>
    </row>
    <row r="28" spans="1:25" s="1" customFormat="1" ht="12.75" x14ac:dyDescent="0.25">
      <c r="A28" s="1">
        <v>27</v>
      </c>
      <c r="B28" s="2" t="s">
        <v>0</v>
      </c>
      <c r="D28" s="2">
        <f t="array" ref="D28">IFERROR(INDEX(F:F,MAX(NOT(ISERROR(SEARCH(" "&amp;A28&amp;",",SUBSTITUTE($F$2:$F$20," ",", "))))*ROW($F$2:$F$20))),"другое")</f>
        <v>0</v>
      </c>
      <c r="E28" s="1" t="str">
        <f t="array" ref="E28">INDEX(F:F,MAX(SIGN(((A28&gt;=$R$2:$R$20)*(A28&lt;=$S$2:$S$20))+((A28&gt;=$U$2:$U$20)*(A28&lt;=$V$2:$V$20))+((A28&gt;=$O$2:$O$20)*(A28&lt;=$P$2:$P$20)))*ROW($A$2:$A$20)))</f>
        <v>Показатели № п/п 18, 19, 20, 20, 21, 22, 23 – 29, 30, 31-33, 34, 35 - 37 отражают другое</v>
      </c>
      <c r="F28" s="4"/>
    </row>
    <row r="29" spans="1:25" s="1" customFormat="1" ht="12.75" x14ac:dyDescent="0.25">
      <c r="A29" s="1">
        <v>28</v>
      </c>
      <c r="B29" s="2" t="s">
        <v>0</v>
      </c>
      <c r="D29" s="2">
        <f t="array" ref="D29">IFERROR(INDEX(F:F,MAX(NOT(ISERROR(SEARCH(" "&amp;A29&amp;",",SUBSTITUTE($F$2:$F$20," ",", "))))*ROW($F$2:$F$20))),"другое")</f>
        <v>0</v>
      </c>
      <c r="E29" s="1" t="str">
        <f t="array" ref="E29">INDEX(F:F,MAX(SIGN(((A29&gt;=$R$2:$R$20)*(A29&lt;=$S$2:$S$20))+((A29&gt;=$U$2:$U$20)*(A29&lt;=$V$2:$V$20))+((A29&gt;=$O$2:$O$20)*(A29&lt;=$P$2:$P$20)))*ROW($A$2:$A$20)))</f>
        <v>Показатели № п/п 18, 19, 20, 20, 21, 22, 23 – 29, 30, 31-33, 34, 35 - 37 отражают другое</v>
      </c>
      <c r="F29" s="4"/>
    </row>
    <row r="30" spans="1:25" s="1" customFormat="1" ht="25.5" x14ac:dyDescent="0.25">
      <c r="A30" s="1">
        <v>29</v>
      </c>
      <c r="B30" s="2" t="s">
        <v>0</v>
      </c>
      <c r="D30" s="2" t="str">
        <f t="array" ref="D30">IFERROR(INDEX(F:F,MAX(NOT(ISERROR(SEARCH(" "&amp;A30&amp;",",SUBSTITUTE($F$2:$F$20," ",", "))))*ROW($F$2:$F$20))),"другое")</f>
        <v>Показатели № п/п 18, 19, 20, 20, 21, 22, 23 – 29, 30, 31-33, 34, 35 - 37 отражают другое</v>
      </c>
      <c r="E30" s="1" t="str">
        <f t="array" ref="E30">INDEX(F:F,MAX(SIGN(((A30&gt;=$R$2:$R$20)*(A30&lt;=$S$2:$S$20))+((A30&gt;=$U$2:$U$20)*(A30&lt;=$V$2:$V$20))+((A30&gt;=$O$2:$O$20)*(A30&lt;=$P$2:$P$20)))*ROW($A$2:$A$20)))</f>
        <v>Показатели № п/п 18, 19, 20, 20, 21, 22, 23 – 29, 30, 31-33, 34, 35 - 37 отражают другое</v>
      </c>
      <c r="F30" s="4"/>
    </row>
    <row r="31" spans="1:25" s="1" customFormat="1" ht="25.5" x14ac:dyDescent="0.25">
      <c r="A31" s="1">
        <v>9</v>
      </c>
      <c r="B31" s="2" t="s">
        <v>0</v>
      </c>
      <c r="D31" s="2" t="str">
        <f t="array" ref="D31">IFERROR(INDEX(F:F,MAX(NOT(ISERROR(SEARCH(" "&amp;A31&amp;",",SUBSTITUTE($F$2:$F$20," ",", "))))*ROW($F$2:$F$20))),"другое")</f>
        <v>Показатели № п/п 1, 2, 5, 6, 7 – 9, 10, 11-13, 14, 15 - 17 отражают текущее положение дел</v>
      </c>
      <c r="E31" s="1" t="str">
        <f t="array" ref="E31">INDEX(F:F,MAX(SIGN(((A31&gt;=$R$2:$R$20)*(A31&lt;=$S$2:$S$20))+((A31&gt;=$U$2:$U$20)*(A31&lt;=$V$2:$V$20))+((A31&gt;=$O$2:$O$20)*(A31&lt;=$P$2:$P$20)))*ROW($A$2:$A$20)))</f>
        <v>Показатели № п/п 1, 2, 5, 6, 7 – 9, 10, 11-13, 14, 15 - 17 отражают текущее положение дел</v>
      </c>
      <c r="F31" s="4"/>
    </row>
    <row r="32" spans="1:25" s="1" customFormat="1" ht="12.75" x14ac:dyDescent="0.25">
      <c r="A32" s="1">
        <v>31</v>
      </c>
      <c r="B32" s="2" t="s">
        <v>0</v>
      </c>
      <c r="D32" s="2">
        <f t="array" ref="D32">IFERROR(INDEX(F:F,MAX(NOT(ISERROR(SEARCH(" "&amp;A32&amp;",",SUBSTITUTE($F$2:$F$20," ",", "))))*ROW($F$2:$F$20))),"другое")</f>
        <v>0</v>
      </c>
      <c r="E32" s="1" t="str">
        <f t="array" ref="E32">INDEX(F:F,MAX(SIGN(((A32&gt;=$R$2:$R$20)*(A32&lt;=$S$2:$S$20))+((A32&gt;=$U$2:$U$20)*(A32&lt;=$V$2:$V$20))+((A32&gt;=$O$2:$O$20)*(A32&lt;=$P$2:$P$20)))*ROW($A$2:$A$20)))</f>
        <v>Показатели № п/п 18, 19, 20, 20, 21, 22, 23 – 29, 30, 31-33, 34, 35 - 37 отражают другое</v>
      </c>
      <c r="F32" s="4"/>
    </row>
    <row r="33" spans="1:6" s="1" customFormat="1" ht="12.75" x14ac:dyDescent="0.25">
      <c r="A33" s="1">
        <v>32</v>
      </c>
      <c r="B33" s="2" t="s">
        <v>0</v>
      </c>
      <c r="D33" s="2">
        <f t="array" ref="D33">IFERROR(INDEX(F:F,MAX(NOT(ISERROR(SEARCH(" "&amp;A33&amp;",",SUBSTITUTE($F$2:$F$20," ",", "))))*ROW($F$2:$F$20))),"другое")</f>
        <v>0</v>
      </c>
      <c r="E33" s="1" t="str">
        <f t="array" ref="E33">INDEX(F:F,MAX(SIGN(((A33&gt;=$R$2:$R$20)*(A33&lt;=$S$2:$S$20))+((A33&gt;=$U$2:$U$20)*(A33&lt;=$V$2:$V$20))+((A33&gt;=$O$2:$O$20)*(A33&lt;=$P$2:$P$20)))*ROW($A$2:$A$20)))</f>
        <v>Показатели № п/п 18, 19, 20, 20, 21, 22, 23 – 29, 30, 31-33, 34, 35 - 37 отражают другое</v>
      </c>
      <c r="F33" s="4"/>
    </row>
    <row r="34" spans="1:6" s="1" customFormat="1" ht="12.75" x14ac:dyDescent="0.25">
      <c r="A34" s="1">
        <v>33</v>
      </c>
      <c r="B34" s="2" t="s">
        <v>0</v>
      </c>
      <c r="D34" s="2">
        <f t="array" ref="D34">IFERROR(INDEX(F:F,MAX(NOT(ISERROR(SEARCH(" "&amp;A34&amp;",",SUBSTITUTE($F$2:$F$20," ",", "))))*ROW($F$2:$F$20))),"другое")</f>
        <v>0</v>
      </c>
      <c r="E34" s="1" t="str">
        <f t="array" ref="E34">INDEX(F:F,MAX(SIGN(((A34&gt;=$R$2:$R$20)*(A34&lt;=$S$2:$S$20))+((A34&gt;=$U$2:$U$20)*(A34&lt;=$V$2:$V$20))+((A34&gt;=$O$2:$O$20)*(A34&lt;=$P$2:$P$20)))*ROW($A$2:$A$20)))</f>
        <v>Показатели № п/п 18, 19, 20, 20, 21, 22, 23 – 29, 30, 31-33, 34, 35 - 37 отражают другое</v>
      </c>
      <c r="F34" s="4"/>
    </row>
    <row r="35" spans="1:6" s="1" customFormat="1" ht="25.5" x14ac:dyDescent="0.25">
      <c r="A35" s="1">
        <v>34</v>
      </c>
      <c r="B35" s="2" t="s">
        <v>0</v>
      </c>
      <c r="D35" s="2" t="str">
        <f t="array" ref="D35">IFERROR(INDEX(F:F,MAX(NOT(ISERROR(SEARCH(" "&amp;A35&amp;",",SUBSTITUTE($F$2:$F$20," ",", "))))*ROW($F$2:$F$20))),"другое")</f>
        <v>Показатели № п/п 18, 19, 20, 20, 21, 22, 23 – 29, 30, 31-33, 34, 35 - 37 отражают другое</v>
      </c>
      <c r="E35" s="1">
        <f t="array" ref="E35">INDEX(F:F,MAX(SIGN(((A35&gt;=$R$2:$R$20)*(A35&lt;=$S$2:$S$20))+((A35&gt;=$U$2:$U$20)*(A35&lt;=$V$2:$V$20))+((A35&gt;=$O$2:$O$20)*(A35&lt;=$P$2:$P$20)))*ROW($A$2:$A$20)))</f>
        <v>0</v>
      </c>
      <c r="F35" s="4"/>
    </row>
    <row r="36" spans="1:6" s="1" customFormat="1" ht="25.5" x14ac:dyDescent="0.25">
      <c r="A36" s="1">
        <v>35</v>
      </c>
      <c r="B36" s="2" t="s">
        <v>0</v>
      </c>
      <c r="D36" s="2" t="str">
        <f t="array" ref="D36">IFERROR(INDEX(F:F,MAX(NOT(ISERROR(SEARCH(" "&amp;A36&amp;",",SUBSTITUTE($F$2:$F$20," ",", "))))*ROW($F$2:$F$20))),"другое")</f>
        <v>Показатели № п/п 18, 19, 20, 20, 21, 22, 23 – 29, 30, 31-33, 34, 35 - 37 отражают другое</v>
      </c>
      <c r="E36" s="1" t="str">
        <f t="array" ref="E36">INDEX(F:F,MAX(SIGN(((A36&gt;=$R$2:$R$20)*(A36&lt;=$S$2:$S$20))+((A36&gt;=$U$2:$U$20)*(A36&lt;=$V$2:$V$20))+((A36&gt;=$O$2:$O$20)*(A36&lt;=$P$2:$P$20)))*ROW($A$2:$A$20)))</f>
        <v>Показатели № п/п 18, 19, 20, 20, 21, 22, 23 – 29, 30, 31-33, 34, 35 - 37 отражают другое</v>
      </c>
      <c r="F36" s="4"/>
    </row>
    <row r="37" spans="1:6" s="1" customFormat="1" ht="12.75" x14ac:dyDescent="0.25">
      <c r="A37" s="1">
        <v>36</v>
      </c>
      <c r="B37" s="2" t="s">
        <v>0</v>
      </c>
      <c r="D37" s="2">
        <f t="array" ref="D37">IFERROR(INDEX(F:F,MAX(NOT(ISERROR(SEARCH(" "&amp;A37&amp;",",SUBSTITUTE($F$2:$F$20," ",", "))))*ROW($F$2:$F$20))),"другое")</f>
        <v>0</v>
      </c>
      <c r="E37" s="1" t="str">
        <f t="array" ref="E37">INDEX(F:F,MAX(SIGN(((A37&gt;=$R$2:$R$20)*(A37&lt;=$S$2:$S$20))+((A37&gt;=$U$2:$U$20)*(A37&lt;=$V$2:$V$20))+((A37&gt;=$O$2:$O$20)*(A37&lt;=$P$2:$P$20)))*ROW($A$2:$A$20)))</f>
        <v>Показатели № п/п 18, 19, 20, 20, 21, 22, 23 – 29, 30, 31-33, 34, 35 - 37 отражают другое</v>
      </c>
      <c r="F37" s="4"/>
    </row>
    <row r="38" spans="1:6" s="1" customFormat="1" ht="25.5" x14ac:dyDescent="0.25">
      <c r="A38" s="1">
        <v>37</v>
      </c>
      <c r="B38" s="2" t="s">
        <v>0</v>
      </c>
      <c r="D38" s="2" t="str">
        <f t="array" ref="D38">IFERROR(INDEX(F:F,MAX(NOT(ISERROR(SEARCH(" "&amp;A38&amp;",",SUBSTITUTE($F$2:$F$20," ",", "))))*ROW($F$2:$F$20))),"другое")</f>
        <v>Показатели № п/п 18, 19, 20, 20, 21, 22, 23 – 29, 30, 31-33, 34, 35 - 37 отражают другое</v>
      </c>
      <c r="E38" s="1" t="str">
        <f t="array" ref="E38">INDEX(F:F,MAX(SIGN(((A38&gt;=$R$2:$R$20)*(A38&lt;=$S$2:$S$20))+((A38&gt;=$U$2:$U$20)*(A38&lt;=$V$2:$V$20))+((A38&gt;=$O$2:$O$20)*(A38&lt;=$P$2:$P$20)))*ROW($A$2:$A$20)))</f>
        <v>Показатели № п/п 18, 19, 20, 20, 21, 22, 23 – 29, 30, 31-33, 34, 35 - 37 отражают другое</v>
      </c>
      <c r="F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разработка переносов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Богомолов Иван Леонидович</dc:creator>
  <cp:lastModifiedBy>Близнюк Михаил Васильевич</cp:lastModifiedBy>
  <dcterms:created xsi:type="dcterms:W3CDTF">2017-03-17T13:21:04Z</dcterms:created>
  <dcterms:modified xsi:type="dcterms:W3CDTF">2017-03-18T14:17:05Z</dcterms:modified>
</cp:coreProperties>
</file>