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7755" activeTab="1"/>
  </bookViews>
  <sheets>
    <sheet name="base" sheetId="2" r:id="rId1"/>
    <sheet name="final" sheetId="3" r:id="rId2"/>
  </sheets>
  <definedNames>
    <definedName name="_xlnm._FilterDatabase" localSheetId="0" hidden="1">base!$B$1:$K$1</definedName>
  </definedNames>
  <calcPr calcId="144525"/>
</workbook>
</file>

<file path=xl/calcChain.xml><?xml version="1.0" encoding="utf-8"?>
<calcChain xmlns="http://schemas.openxmlformats.org/spreadsheetml/2006/main">
  <c r="H15" i="3" l="1"/>
  <c r="H16" i="3"/>
  <c r="H17" i="3"/>
  <c r="H18" i="3"/>
  <c r="H19" i="3"/>
  <c r="H20" i="3"/>
  <c r="H21" i="3"/>
  <c r="H22" i="3"/>
  <c r="H23" i="3"/>
  <c r="H24" i="3"/>
  <c r="H25" i="3"/>
  <c r="H26" i="3"/>
  <c r="H27" i="3"/>
  <c r="H14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14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" i="2"/>
</calcChain>
</file>

<file path=xl/sharedStrings.xml><?xml version="1.0" encoding="utf-8"?>
<sst xmlns="http://schemas.openxmlformats.org/spreadsheetml/2006/main" count="87" uniqueCount="20">
  <si>
    <t>Buy</t>
  </si>
  <si>
    <t>ShortSell</t>
  </si>
  <si>
    <t>ClrFee</t>
  </si>
  <si>
    <t>ActFee</t>
  </si>
  <si>
    <t>RegFee</t>
  </si>
  <si>
    <t>GwFee</t>
  </si>
  <si>
    <t>Дата открытия</t>
  </si>
  <si>
    <t>Дата закрытия</t>
  </si>
  <si>
    <t>Время закрытия</t>
  </si>
  <si>
    <t>Тикер</t>
  </si>
  <si>
    <t>Направление</t>
  </si>
  <si>
    <t>Цена открытия</t>
  </si>
  <si>
    <t>Цена закрытия</t>
  </si>
  <si>
    <t>Объем</t>
  </si>
  <si>
    <t>Время открытия</t>
  </si>
  <si>
    <t>NTNX.NQ</t>
  </si>
  <si>
    <t>ADSK.NQ</t>
  </si>
  <si>
    <t>AOBC.NQ</t>
  </si>
  <si>
    <t>Цена</t>
  </si>
  <si>
    <t>Время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</si>
</sst>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18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18" fillId="0" borderId="0" xfId="0" applyFont="1" applyAlignment="1">
      <alignment vertical="center"/>
    </xf>
    <xf numFmtId="0" fontId="14" fillId="0" borderId="0" xfId="0" applyFont="1"/>
    <xf numFmtId="0" fontId="0" fillId="33" borderId="0" xfId="0" applyFill="1"/>
    <xf numFmtId="164" fontId="0" fillId="33" borderId="0" xfId="0" applyNumberFormat="1" applyFill="1" applyAlignment="1">
      <alignment horizontal="center" vertical="center"/>
    </xf>
    <xf numFmtId="3" fontId="0" fillId="33" borderId="0" xfId="0" applyNumberFormat="1" applyFill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K23"/>
  <sheetViews>
    <sheetView workbookViewId="0">
      <selection activeCell="A2" sqref="A2:A22"/>
    </sheetView>
  </sheetViews>
  <sheetFormatPr defaultRowHeight="15"/>
  <cols>
    <col min="2" max="2" width="10.7109375" bestFit="1" customWidth="1"/>
    <col min="14" max="15" width="10.7109375" bestFit="1" customWidth="1"/>
  </cols>
  <sheetData>
    <row r="1" spans="1:11" ht="30">
      <c r="B1" s="3" t="s">
        <v>6</v>
      </c>
      <c r="C1" s="3" t="s">
        <v>19</v>
      </c>
      <c r="D1" s="3" t="s">
        <v>10</v>
      </c>
      <c r="E1" s="3" t="s">
        <v>9</v>
      </c>
      <c r="F1" s="3" t="s">
        <v>18</v>
      </c>
      <c r="G1" s="3" t="s">
        <v>13</v>
      </c>
      <c r="H1" s="9" t="s">
        <v>2</v>
      </c>
      <c r="I1" s="9" t="s">
        <v>3</v>
      </c>
      <c r="J1" s="9" t="s">
        <v>4</v>
      </c>
      <c r="K1" s="9" t="s">
        <v>5</v>
      </c>
    </row>
    <row r="2" spans="1:11">
      <c r="A2" s="10">
        <f>IF(D2="ShortSell",MAX(A$1:A1)+1,E2)</f>
        <v>1</v>
      </c>
      <c r="B2" s="2">
        <v>42797</v>
      </c>
      <c r="C2" s="1">
        <v>0.39928240740740745</v>
      </c>
      <c r="D2" t="s">
        <v>1</v>
      </c>
      <c r="E2" t="s">
        <v>17</v>
      </c>
      <c r="F2">
        <v>17.899999999999999</v>
      </c>
      <c r="G2">
        <v>10</v>
      </c>
      <c r="H2">
        <v>1.58E-3</v>
      </c>
      <c r="I2">
        <v>1.3799999999999999E-3</v>
      </c>
      <c r="J2">
        <v>3.29E-3</v>
      </c>
      <c r="K2">
        <v>-0.02</v>
      </c>
    </row>
    <row r="3" spans="1:11">
      <c r="A3" s="10">
        <f>IF(D3="ShortSell",MAX(A$1:A2)+1,E3)</f>
        <v>2</v>
      </c>
      <c r="B3" s="2">
        <v>42797</v>
      </c>
      <c r="C3" s="1">
        <v>0.40704861111111112</v>
      </c>
      <c r="D3" t="s">
        <v>1</v>
      </c>
      <c r="E3" t="s">
        <v>15</v>
      </c>
      <c r="F3">
        <v>24.56</v>
      </c>
      <c r="G3">
        <v>10</v>
      </c>
      <c r="H3">
        <v>1.58E-3</v>
      </c>
      <c r="I3">
        <v>1.3799999999999999E-3</v>
      </c>
      <c r="J3">
        <v>4.5199999999999997E-3</v>
      </c>
      <c r="K3">
        <v>0.03</v>
      </c>
    </row>
    <row r="4" spans="1:11">
      <c r="A4" s="10" t="str">
        <f>IF(D4="ShortSell",MAX(A$1:A3)+1,E4)</f>
        <v>NTNX.NQ</v>
      </c>
      <c r="B4" s="2">
        <v>42797</v>
      </c>
      <c r="C4" s="1">
        <v>0.4088310185185185</v>
      </c>
      <c r="D4" t="s">
        <v>0</v>
      </c>
      <c r="E4" t="s">
        <v>15</v>
      </c>
      <c r="F4">
        <v>25.06</v>
      </c>
      <c r="G4">
        <v>10</v>
      </c>
      <c r="H4">
        <v>1.58E-3</v>
      </c>
      <c r="I4">
        <v>0</v>
      </c>
      <c r="J4">
        <v>0</v>
      </c>
      <c r="K4">
        <v>0.03</v>
      </c>
    </row>
    <row r="5" spans="1:11">
      <c r="A5" s="10">
        <f>IF(D5="ShortSell",MAX(A$1:A4)+1,E5)</f>
        <v>3</v>
      </c>
      <c r="B5" s="2">
        <v>42797</v>
      </c>
      <c r="C5" s="1">
        <v>0.41135416666666669</v>
      </c>
      <c r="D5" t="s">
        <v>1</v>
      </c>
      <c r="E5" t="s">
        <v>15</v>
      </c>
      <c r="F5">
        <v>24.78</v>
      </c>
      <c r="G5">
        <v>10</v>
      </c>
      <c r="H5">
        <v>1.58E-3</v>
      </c>
      <c r="I5">
        <v>1.3799999999999999E-3</v>
      </c>
      <c r="J5">
        <v>4.5599999999999998E-3</v>
      </c>
      <c r="K5">
        <v>0.03</v>
      </c>
    </row>
    <row r="6" spans="1:11">
      <c r="A6" s="10">
        <f>IF(D6="ShortSell",MAX(A$1:A5)+1,E6)</f>
        <v>4</v>
      </c>
      <c r="B6" s="2">
        <v>42797</v>
      </c>
      <c r="C6" s="1">
        <v>0.41155092592592596</v>
      </c>
      <c r="D6" t="s">
        <v>1</v>
      </c>
      <c r="E6" t="s">
        <v>17</v>
      </c>
      <c r="F6">
        <v>18.170000000000002</v>
      </c>
      <c r="G6">
        <v>10</v>
      </c>
      <c r="H6">
        <v>1.58E-3</v>
      </c>
      <c r="I6">
        <v>1.3799999999999999E-3</v>
      </c>
      <c r="J6">
        <v>3.3400000000000001E-3</v>
      </c>
      <c r="K6">
        <v>-0.02</v>
      </c>
    </row>
    <row r="7" spans="1:11">
      <c r="A7" s="10" t="str">
        <f>IF(D7="ShortSell",MAX(A$1:A6)+1,E7)</f>
        <v>AOBC.NQ</v>
      </c>
      <c r="B7" s="2">
        <v>42797</v>
      </c>
      <c r="C7" s="1">
        <v>0.41222222222222221</v>
      </c>
      <c r="D7" t="s">
        <v>0</v>
      </c>
      <c r="E7" t="s">
        <v>17</v>
      </c>
      <c r="F7">
        <v>18.5</v>
      </c>
      <c r="G7">
        <v>10</v>
      </c>
      <c r="H7">
        <v>1.58E-3</v>
      </c>
      <c r="I7">
        <v>0</v>
      </c>
      <c r="J7">
        <v>0</v>
      </c>
      <c r="K7">
        <v>3.5000000000000003E-2</v>
      </c>
    </row>
    <row r="8" spans="1:11">
      <c r="A8" s="10" t="str">
        <f>IF(D8="ShortSell",MAX(A$1:A7)+1,E8)</f>
        <v>AOBC.NQ</v>
      </c>
      <c r="B8" s="2">
        <v>42797</v>
      </c>
      <c r="C8" s="1">
        <v>0.41222222222222221</v>
      </c>
      <c r="D8" t="s">
        <v>0</v>
      </c>
      <c r="E8" t="s">
        <v>17</v>
      </c>
      <c r="F8">
        <v>18.5</v>
      </c>
      <c r="G8">
        <v>10</v>
      </c>
      <c r="H8">
        <v>1.58E-3</v>
      </c>
      <c r="I8">
        <v>0</v>
      </c>
      <c r="J8">
        <v>0</v>
      </c>
      <c r="K8">
        <v>3.5000000000000003E-2</v>
      </c>
    </row>
    <row r="9" spans="1:11">
      <c r="A9" s="10" t="str">
        <f>IF(D9="ShortSell",MAX(A$1:A8)+1,E9)</f>
        <v>NTNX.NQ</v>
      </c>
      <c r="B9" s="2">
        <v>42797</v>
      </c>
      <c r="C9" s="1">
        <v>0.41234953703703708</v>
      </c>
      <c r="D9" t="s">
        <v>0</v>
      </c>
      <c r="E9" t="s">
        <v>15</v>
      </c>
      <c r="F9">
        <v>24.74</v>
      </c>
      <c r="G9">
        <v>10</v>
      </c>
      <c r="H9">
        <v>1.58E-3</v>
      </c>
      <c r="I9">
        <v>0</v>
      </c>
      <c r="J9">
        <v>0</v>
      </c>
      <c r="K9">
        <v>3.5000000000000003E-2</v>
      </c>
    </row>
    <row r="10" spans="1:11">
      <c r="A10" s="10">
        <f>IF(D10="ShortSell",MAX(A$1:A9)+1,E10)</f>
        <v>5</v>
      </c>
      <c r="B10" s="2">
        <v>42797</v>
      </c>
      <c r="C10" s="1">
        <v>0.41560185185185183</v>
      </c>
      <c r="D10" t="s">
        <v>1</v>
      </c>
      <c r="E10" t="s">
        <v>17</v>
      </c>
      <c r="F10">
        <v>18.170000000000002</v>
      </c>
      <c r="G10">
        <v>10</v>
      </c>
      <c r="H10">
        <v>1.58E-3</v>
      </c>
      <c r="I10">
        <v>1.3799999999999999E-3</v>
      </c>
      <c r="J10">
        <v>3.3400000000000001E-3</v>
      </c>
      <c r="K10">
        <v>-0.02</v>
      </c>
    </row>
    <row r="11" spans="1:11">
      <c r="A11" s="10">
        <f>IF(D11="ShortSell",MAX(A$1:A10)+1,E11)</f>
        <v>6</v>
      </c>
      <c r="B11" s="2">
        <v>42797</v>
      </c>
      <c r="C11" s="1">
        <v>0.41570601851851857</v>
      </c>
      <c r="D11" t="s">
        <v>1</v>
      </c>
      <c r="E11" t="s">
        <v>15</v>
      </c>
      <c r="F11">
        <v>24.75</v>
      </c>
      <c r="G11">
        <v>10</v>
      </c>
      <c r="H11">
        <v>1.58E-3</v>
      </c>
      <c r="I11">
        <v>1.3799999999999999E-3</v>
      </c>
      <c r="J11">
        <v>4.5500000000000002E-3</v>
      </c>
      <c r="K11">
        <v>-0.02</v>
      </c>
    </row>
    <row r="12" spans="1:11">
      <c r="A12" s="10">
        <f>IF(D12="ShortSell",MAX(A$1:A11)+1,E12)</f>
        <v>7</v>
      </c>
      <c r="B12" s="2">
        <v>42797</v>
      </c>
      <c r="C12" s="1">
        <v>0.42133101851851856</v>
      </c>
      <c r="D12" t="s">
        <v>1</v>
      </c>
      <c r="E12" t="s">
        <v>15</v>
      </c>
      <c r="F12">
        <v>24.76</v>
      </c>
      <c r="G12">
        <v>10</v>
      </c>
      <c r="H12">
        <v>1.58E-3</v>
      </c>
      <c r="I12">
        <v>1.3799999999999999E-3</v>
      </c>
      <c r="J12">
        <v>4.5599999999999998E-3</v>
      </c>
      <c r="K12">
        <v>0.03</v>
      </c>
    </row>
    <row r="13" spans="1:11">
      <c r="A13" s="10">
        <f>IF(D13="ShortSell",MAX(A$1:A12)+1,E13)</f>
        <v>8</v>
      </c>
      <c r="B13" s="2">
        <v>42797</v>
      </c>
      <c r="C13" s="1">
        <v>0.42405092592592591</v>
      </c>
      <c r="D13" t="s">
        <v>1</v>
      </c>
      <c r="E13" t="s">
        <v>15</v>
      </c>
      <c r="F13">
        <v>24.97</v>
      </c>
      <c r="G13">
        <v>10</v>
      </c>
      <c r="H13">
        <v>1.58E-3</v>
      </c>
      <c r="I13">
        <v>1.3799999999999999E-3</v>
      </c>
      <c r="J13">
        <v>4.5900000000000003E-3</v>
      </c>
      <c r="K13">
        <v>-0.02</v>
      </c>
    </row>
    <row r="14" spans="1:11">
      <c r="A14" s="10">
        <f>IF(D14="ShortSell",MAX(A$1:A13)+1,E14)</f>
        <v>9</v>
      </c>
      <c r="B14" s="2">
        <v>42797</v>
      </c>
      <c r="C14" s="1">
        <v>0.42579861111111111</v>
      </c>
      <c r="D14" t="s">
        <v>1</v>
      </c>
      <c r="E14" t="s">
        <v>16</v>
      </c>
      <c r="F14">
        <v>85.96</v>
      </c>
      <c r="G14">
        <v>20</v>
      </c>
      <c r="H14">
        <v>3.16E-3</v>
      </c>
      <c r="I14">
        <v>2.7599999999999999E-3</v>
      </c>
      <c r="J14">
        <v>3.1629999999999998E-2</v>
      </c>
      <c r="K14">
        <v>-0.04</v>
      </c>
    </row>
    <row r="15" spans="1:11">
      <c r="A15" s="10" t="str">
        <f>IF(D15="ShortSell",MAX(A$1:A14)+1,E15)</f>
        <v>NTNX.NQ</v>
      </c>
      <c r="B15" s="2">
        <v>42797</v>
      </c>
      <c r="C15" s="1">
        <v>0.42579861111111111</v>
      </c>
      <c r="D15" t="s">
        <v>0</v>
      </c>
      <c r="E15" t="s">
        <v>15</v>
      </c>
      <c r="F15">
        <v>25.21</v>
      </c>
      <c r="G15">
        <v>30</v>
      </c>
      <c r="H15">
        <v>4.7400000000000003E-3</v>
      </c>
      <c r="I15">
        <v>0</v>
      </c>
      <c r="J15">
        <v>0</v>
      </c>
      <c r="K15">
        <v>0.09</v>
      </c>
    </row>
    <row r="16" spans="1:11">
      <c r="A16" s="10">
        <f>IF(D16="ShortSell",MAX(A$1:A15)+1,E16)</f>
        <v>10</v>
      </c>
      <c r="B16" s="2">
        <v>42797</v>
      </c>
      <c r="C16" s="1">
        <v>0.42959490740740741</v>
      </c>
      <c r="D16" t="s">
        <v>1</v>
      </c>
      <c r="E16" t="s">
        <v>15</v>
      </c>
      <c r="F16">
        <v>25.28</v>
      </c>
      <c r="G16">
        <v>20</v>
      </c>
      <c r="H16">
        <v>3.16E-3</v>
      </c>
      <c r="I16">
        <v>2.7599999999999999E-3</v>
      </c>
      <c r="J16">
        <v>9.2999999999999992E-3</v>
      </c>
      <c r="K16">
        <v>-0.04</v>
      </c>
    </row>
    <row r="17" spans="1:11">
      <c r="A17" s="10">
        <f>IF(D17="ShortSell",MAX(A$1:A16)+1,E17)</f>
        <v>11</v>
      </c>
      <c r="B17" s="2">
        <v>42797</v>
      </c>
      <c r="C17" s="1">
        <v>0.45811342592592591</v>
      </c>
      <c r="D17" t="s">
        <v>1</v>
      </c>
      <c r="E17" t="s">
        <v>17</v>
      </c>
      <c r="F17">
        <v>18.579999999999998</v>
      </c>
      <c r="G17">
        <v>1</v>
      </c>
      <c r="H17">
        <v>1.6000000000000001E-4</v>
      </c>
      <c r="I17">
        <v>1.3999999999999999E-4</v>
      </c>
      <c r="J17">
        <v>3.4000000000000002E-4</v>
      </c>
      <c r="K17">
        <v>-2E-3</v>
      </c>
    </row>
    <row r="18" spans="1:11">
      <c r="A18" s="10">
        <f>IF(D18="ShortSell",MAX(A$1:A17)+1,E18)</f>
        <v>12</v>
      </c>
      <c r="B18" s="2">
        <v>42797</v>
      </c>
      <c r="C18" s="1">
        <v>0.45824074074074073</v>
      </c>
      <c r="D18" t="s">
        <v>1</v>
      </c>
      <c r="E18" t="s">
        <v>17</v>
      </c>
      <c r="F18">
        <v>18.579999999999998</v>
      </c>
      <c r="G18">
        <v>9</v>
      </c>
      <c r="H18">
        <v>1.42E-3</v>
      </c>
      <c r="I18">
        <v>1.24E-3</v>
      </c>
      <c r="J18">
        <v>3.0799999999999998E-3</v>
      </c>
      <c r="K18">
        <v>-1.7999999999999999E-2</v>
      </c>
    </row>
    <row r="19" spans="1:11">
      <c r="A19" s="10" t="str">
        <f>IF(D19="ShortSell",MAX(A$1:A18)+1,E19)</f>
        <v>AOBC.NQ</v>
      </c>
      <c r="B19" s="2">
        <v>42797</v>
      </c>
      <c r="C19" s="1">
        <v>0.46606481481481482</v>
      </c>
      <c r="D19" t="s">
        <v>0</v>
      </c>
      <c r="E19" t="s">
        <v>17</v>
      </c>
      <c r="F19">
        <v>18.920000000000002</v>
      </c>
      <c r="G19">
        <v>10</v>
      </c>
      <c r="H19">
        <v>1.58E-3</v>
      </c>
      <c r="I19">
        <v>0</v>
      </c>
      <c r="J19">
        <v>0</v>
      </c>
      <c r="K19">
        <v>0.03</v>
      </c>
    </row>
    <row r="20" spans="1:11">
      <c r="A20" s="10" t="str">
        <f>IF(D20="ShortSell",MAX(A$1:A19)+1,E20)</f>
        <v>AOBC.NQ</v>
      </c>
      <c r="B20" s="2">
        <v>42797</v>
      </c>
      <c r="C20" s="1">
        <v>0.46606481481481482</v>
      </c>
      <c r="D20" t="s">
        <v>0</v>
      </c>
      <c r="E20" t="s">
        <v>17</v>
      </c>
      <c r="F20">
        <v>18.920000000000002</v>
      </c>
      <c r="G20">
        <v>10</v>
      </c>
      <c r="H20">
        <v>1.58E-3</v>
      </c>
      <c r="I20">
        <v>0</v>
      </c>
      <c r="J20">
        <v>0</v>
      </c>
      <c r="K20">
        <v>0.03</v>
      </c>
    </row>
    <row r="21" spans="1:11">
      <c r="A21" s="10" t="str">
        <f>IF(D21="ShortSell",MAX(A$1:A20)+1,E21)</f>
        <v>NTNX.NQ</v>
      </c>
      <c r="B21" s="2">
        <v>42797</v>
      </c>
      <c r="C21" s="1">
        <v>0.46831018518518519</v>
      </c>
      <c r="D21" t="s">
        <v>0</v>
      </c>
      <c r="E21" t="s">
        <v>15</v>
      </c>
      <c r="F21">
        <v>25.31</v>
      </c>
      <c r="G21">
        <v>20</v>
      </c>
      <c r="H21">
        <v>3.16E-3</v>
      </c>
      <c r="I21">
        <v>0</v>
      </c>
      <c r="J21">
        <v>0</v>
      </c>
      <c r="K21">
        <v>0.06</v>
      </c>
    </row>
    <row r="22" spans="1:11">
      <c r="A22" s="10" t="str">
        <f>IF(D22="ShortSell",MAX(A$1:A21)+1,E22)</f>
        <v>ADSK.NQ</v>
      </c>
      <c r="B22" s="2">
        <v>42797</v>
      </c>
      <c r="C22" s="1">
        <v>0.46831018518518519</v>
      </c>
      <c r="D22" t="s">
        <v>0</v>
      </c>
      <c r="E22" t="s">
        <v>16</v>
      </c>
      <c r="F22">
        <v>86.43</v>
      </c>
      <c r="G22">
        <v>20</v>
      </c>
      <c r="H22">
        <v>3.16E-3</v>
      </c>
      <c r="I22">
        <v>0</v>
      </c>
      <c r="J22">
        <v>0</v>
      </c>
      <c r="K22">
        <v>0.06</v>
      </c>
    </row>
    <row r="23" spans="1:11">
      <c r="C23" s="1"/>
    </row>
  </sheetData>
  <autoFilter ref="B1:K1">
    <sortState ref="B2:K22">
      <sortCondition ref="C1"/>
    </sortState>
  </autoFilter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27"/>
  <sheetViews>
    <sheetView tabSelected="1" workbookViewId="0">
      <selection activeCell="K2" sqref="K2"/>
    </sheetView>
  </sheetViews>
  <sheetFormatPr defaultRowHeight="15"/>
  <cols>
    <col min="1" max="2" width="10.7109375" bestFit="1" customWidth="1"/>
    <col min="3" max="3" width="11.28515625" customWidth="1"/>
    <col min="4" max="4" width="11" customWidth="1"/>
    <col min="5" max="5" width="10.28515625" customWidth="1"/>
    <col min="7" max="7" width="10.85546875" customWidth="1"/>
    <col min="8" max="8" width="11.5703125" customWidth="1"/>
  </cols>
  <sheetData>
    <row r="1" spans="1:13" ht="30">
      <c r="A1" s="3" t="s">
        <v>6</v>
      </c>
      <c r="B1" s="3" t="s">
        <v>7</v>
      </c>
      <c r="C1" s="3" t="s">
        <v>14</v>
      </c>
      <c r="D1" s="3" t="s">
        <v>8</v>
      </c>
      <c r="E1" s="3" t="s">
        <v>9</v>
      </c>
      <c r="F1" s="3" t="s">
        <v>10</v>
      </c>
      <c r="G1" s="3" t="s">
        <v>11</v>
      </c>
      <c r="H1" s="3" t="s">
        <v>12</v>
      </c>
      <c r="I1" s="3" t="s">
        <v>13</v>
      </c>
      <c r="J1" s="9" t="s">
        <v>2</v>
      </c>
      <c r="K1" s="9" t="s">
        <v>3</v>
      </c>
      <c r="L1" s="9" t="s">
        <v>4</v>
      </c>
      <c r="M1" s="9" t="s">
        <v>5</v>
      </c>
    </row>
    <row r="2" spans="1:13">
      <c r="A2" s="4">
        <v>42797</v>
      </c>
      <c r="B2" s="4">
        <v>42797</v>
      </c>
      <c r="C2" s="5">
        <v>0.399282407407407</v>
      </c>
      <c r="D2" s="5">
        <v>0.41222222222222199</v>
      </c>
      <c r="E2" s="6" t="s">
        <v>17</v>
      </c>
      <c r="F2" t="s">
        <v>1</v>
      </c>
      <c r="G2" s="7">
        <v>17.899999999999999</v>
      </c>
      <c r="H2" s="7">
        <v>18.5</v>
      </c>
      <c r="I2" s="8">
        <v>10</v>
      </c>
    </row>
    <row r="3" spans="1:13">
      <c r="A3" s="4">
        <v>42797</v>
      </c>
      <c r="B3" s="4">
        <v>42797</v>
      </c>
      <c r="C3" s="5">
        <v>0.40704861111111101</v>
      </c>
      <c r="D3" s="5">
        <v>0.408831018518518</v>
      </c>
      <c r="E3" s="6" t="s">
        <v>15</v>
      </c>
      <c r="F3" t="s">
        <v>1</v>
      </c>
      <c r="G3" s="7">
        <v>24.56</v>
      </c>
      <c r="H3" s="7">
        <v>25.06</v>
      </c>
      <c r="I3" s="8">
        <v>10</v>
      </c>
    </row>
    <row r="4" spans="1:13">
      <c r="A4" s="4">
        <v>42797</v>
      </c>
      <c r="B4" s="4">
        <v>42797</v>
      </c>
      <c r="C4" s="5">
        <v>0.41135416666666702</v>
      </c>
      <c r="D4" s="5">
        <v>0.41234953703703703</v>
      </c>
      <c r="E4" s="6" t="s">
        <v>15</v>
      </c>
      <c r="F4" t="s">
        <v>1</v>
      </c>
      <c r="G4" s="7">
        <v>24.78</v>
      </c>
      <c r="H4" s="7">
        <v>24.74</v>
      </c>
      <c r="I4" s="8">
        <v>10</v>
      </c>
    </row>
    <row r="5" spans="1:13">
      <c r="A5" s="4">
        <v>42797</v>
      </c>
      <c r="B5" s="4">
        <v>42797</v>
      </c>
      <c r="C5" s="5">
        <v>0.41155092592592607</v>
      </c>
      <c r="D5" s="5">
        <v>0.41222222222222199</v>
      </c>
      <c r="E5" s="6" t="s">
        <v>17</v>
      </c>
      <c r="F5" t="s">
        <v>1</v>
      </c>
      <c r="G5" s="7">
        <v>18.170000000000002</v>
      </c>
      <c r="H5" s="7">
        <v>18.5</v>
      </c>
      <c r="I5" s="8">
        <v>10</v>
      </c>
    </row>
    <row r="6" spans="1:13">
      <c r="A6" s="4">
        <v>42797</v>
      </c>
      <c r="B6" s="4">
        <v>42797</v>
      </c>
      <c r="C6" s="5">
        <v>0.415601851851852</v>
      </c>
      <c r="D6" s="5">
        <v>0.46606481481481499</v>
      </c>
      <c r="E6" s="6" t="s">
        <v>17</v>
      </c>
      <c r="F6" t="s">
        <v>1</v>
      </c>
      <c r="G6" s="7">
        <v>18.170000000000002</v>
      </c>
      <c r="H6" s="7">
        <v>18.920000000000002</v>
      </c>
      <c r="I6" s="8">
        <v>10</v>
      </c>
    </row>
    <row r="7" spans="1:13">
      <c r="A7" s="4">
        <v>42797</v>
      </c>
      <c r="B7" s="4">
        <v>42797</v>
      </c>
      <c r="C7" s="5">
        <v>0.41570601851851902</v>
      </c>
      <c r="D7" s="5">
        <v>0.425798611111111</v>
      </c>
      <c r="E7" s="6" t="s">
        <v>15</v>
      </c>
      <c r="F7" t="s">
        <v>1</v>
      </c>
      <c r="G7" s="7">
        <v>24.75</v>
      </c>
      <c r="H7" s="7">
        <v>25.21</v>
      </c>
      <c r="I7" s="8">
        <v>10</v>
      </c>
    </row>
    <row r="8" spans="1:13">
      <c r="A8" s="4">
        <v>42797</v>
      </c>
      <c r="B8" s="4">
        <v>42797</v>
      </c>
      <c r="C8" s="5">
        <v>0.42133101851851801</v>
      </c>
      <c r="D8" s="5">
        <v>0.425798611111111</v>
      </c>
      <c r="E8" s="6" t="s">
        <v>15</v>
      </c>
      <c r="F8" t="s">
        <v>1</v>
      </c>
      <c r="G8" s="7">
        <v>24.76</v>
      </c>
      <c r="H8" s="7">
        <v>25.21</v>
      </c>
      <c r="I8" s="8">
        <v>10</v>
      </c>
    </row>
    <row r="9" spans="1:13">
      <c r="A9" s="4">
        <v>42797</v>
      </c>
      <c r="B9" s="4">
        <v>42797</v>
      </c>
      <c r="C9" s="5">
        <v>0.42405092592592608</v>
      </c>
      <c r="D9" s="5">
        <v>0.425798611111111</v>
      </c>
      <c r="E9" s="6" t="s">
        <v>15</v>
      </c>
      <c r="F9" t="s">
        <v>1</v>
      </c>
      <c r="G9" s="7">
        <v>24.97</v>
      </c>
      <c r="H9" s="7">
        <v>25.21</v>
      </c>
      <c r="I9" s="8">
        <v>10</v>
      </c>
    </row>
    <row r="10" spans="1:13">
      <c r="A10" s="4">
        <v>42797</v>
      </c>
      <c r="B10" s="4">
        <v>42797</v>
      </c>
      <c r="C10" s="5">
        <v>0.42579861111111106</v>
      </c>
      <c r="D10" s="5">
        <v>0.46831018518518502</v>
      </c>
      <c r="E10" s="6" t="s">
        <v>16</v>
      </c>
      <c r="F10" t="s">
        <v>1</v>
      </c>
      <c r="G10" s="7">
        <v>85.96</v>
      </c>
      <c r="H10" s="7">
        <v>86.43</v>
      </c>
      <c r="I10" s="8">
        <v>20</v>
      </c>
    </row>
    <row r="11" spans="1:13">
      <c r="A11" s="4">
        <v>42797</v>
      </c>
      <c r="B11" s="4">
        <v>42797</v>
      </c>
      <c r="C11" s="5">
        <v>0.42959490740740697</v>
      </c>
      <c r="D11" s="5">
        <v>0.46831018518518519</v>
      </c>
      <c r="E11" s="6" t="s">
        <v>15</v>
      </c>
      <c r="F11" t="s">
        <v>1</v>
      </c>
      <c r="G11" s="7">
        <v>25.28</v>
      </c>
      <c r="H11" s="7">
        <v>25.31</v>
      </c>
      <c r="I11" s="8">
        <v>20</v>
      </c>
    </row>
    <row r="12" spans="1:13">
      <c r="A12" s="4">
        <v>42797</v>
      </c>
      <c r="B12" s="4">
        <v>42797</v>
      </c>
      <c r="C12" s="12">
        <v>0.45822800925925949</v>
      </c>
      <c r="D12" s="5">
        <v>0.46606481481481499</v>
      </c>
      <c r="E12" s="6" t="s">
        <v>17</v>
      </c>
      <c r="F12" t="s">
        <v>1</v>
      </c>
      <c r="G12" s="7">
        <v>18.579999999999998</v>
      </c>
      <c r="H12" s="7">
        <v>18.920000000000002</v>
      </c>
      <c r="I12" s="13">
        <v>10</v>
      </c>
    </row>
    <row r="13" spans="1:13">
      <c r="A13" s="11"/>
      <c r="B13" s="11"/>
      <c r="C13" s="11"/>
      <c r="D13" s="11"/>
      <c r="E13" s="11"/>
      <c r="F13" s="11"/>
      <c r="G13" s="11"/>
      <c r="H13" s="11"/>
      <c r="I13" s="11"/>
    </row>
    <row r="14" spans="1:13">
      <c r="A14" s="4">
        <f>VLOOKUP(ROW(A1),base!A:B,2,)</f>
        <v>42797</v>
      </c>
      <c r="B14" s="4">
        <f>INDEX(base!B:B,MATCH(E14,INDEX(base!A:A,MATCH(ROW(A1),base!A:A,)+1):'base'!A$10000,)+MATCH(ROW(A1),base!A:A,))</f>
        <v>42797</v>
      </c>
      <c r="C14" s="5">
        <f>VLOOKUP(ROW(A1),base!A:C,3,)</f>
        <v>0.39928240740740745</v>
      </c>
      <c r="D14" s="5">
        <f>INDEX(base!C:C,MATCH(E14,INDEX(base!A:A,MATCH(ROW(A1),base!A:A,)+1):'base'!A$10000,)+MATCH(ROW(A1),base!A:A,))</f>
        <v>0.41222222222222221</v>
      </c>
      <c r="E14" t="str">
        <f>VLOOKUP(ROW(A1),base!A:E,5,)</f>
        <v>AOBC.NQ</v>
      </c>
      <c r="G14" s="7">
        <f>VLOOKUP(ROW(A1),base!A:F,6,)</f>
        <v>17.899999999999999</v>
      </c>
      <c r="H14" s="7">
        <f>INDEX(base!F:F,MATCH(E14,INDEX(base!A:A,MATCH(ROW(A1),base!A:A,)+1):'base'!A$10000,)+MATCH(ROW(A1),base!A:A,))</f>
        <v>18.5</v>
      </c>
      <c r="I14" s="8">
        <f>VLOOKUP(ROW(A1),base!A:G,7,)</f>
        <v>10</v>
      </c>
    </row>
    <row r="15" spans="1:13">
      <c r="A15" s="4">
        <f>VLOOKUP(ROW(A2),base!A:B,2,)</f>
        <v>42797</v>
      </c>
      <c r="B15" s="4">
        <f>INDEX(base!B:B,MATCH(E15,INDEX(base!A:A,MATCH(ROW(A2),base!A:A,)+1):'base'!A$10000,)+MATCH(ROW(A2),base!A:A,))</f>
        <v>42797</v>
      </c>
      <c r="C15" s="5">
        <f>VLOOKUP(ROW(A2),base!A:C,3,)</f>
        <v>0.40704861111111112</v>
      </c>
      <c r="D15" s="5">
        <f>INDEX(base!C:C,MATCH(E15,INDEX(base!A:A,MATCH(ROW(A2),base!A:A,)+1):'base'!A$10000,)+MATCH(ROW(A2),base!A:A,))</f>
        <v>0.4088310185185185</v>
      </c>
      <c r="E15" t="str">
        <f>VLOOKUP(ROW(A2),base!A:E,5,)</f>
        <v>NTNX.NQ</v>
      </c>
      <c r="G15" s="7">
        <f>VLOOKUP(ROW(A2),base!A:F,6,)</f>
        <v>24.56</v>
      </c>
      <c r="H15" s="7">
        <f>INDEX(base!F:F,MATCH(E15,INDEX(base!A:A,MATCH(ROW(A2),base!A:A,)+1):'base'!A$10000,)+MATCH(ROW(A2),base!A:A,))</f>
        <v>25.06</v>
      </c>
      <c r="I15" s="8">
        <f>VLOOKUP(ROW(A2),base!A:G,7,)</f>
        <v>10</v>
      </c>
    </row>
    <row r="16" spans="1:13">
      <c r="A16" s="4">
        <f>VLOOKUP(ROW(A3),base!A:B,2,)</f>
        <v>42797</v>
      </c>
      <c r="B16" s="4">
        <f>INDEX(base!B:B,MATCH(E16,INDEX(base!A:A,MATCH(ROW(A3),base!A:A,)+1):'base'!A$10000,)+MATCH(ROW(A3),base!A:A,))</f>
        <v>42797</v>
      </c>
      <c r="C16" s="5">
        <f>VLOOKUP(ROW(A3),base!A:C,3,)</f>
        <v>0.41135416666666669</v>
      </c>
      <c r="D16" s="5">
        <f>INDEX(base!C:C,MATCH(E16,INDEX(base!A:A,MATCH(ROW(A3),base!A:A,)+1):'base'!A$10000,)+MATCH(ROW(A3),base!A:A,))</f>
        <v>0.41234953703703708</v>
      </c>
      <c r="E16" t="str">
        <f>VLOOKUP(ROW(A3),base!A:E,5,)</f>
        <v>NTNX.NQ</v>
      </c>
      <c r="G16" s="7">
        <f>VLOOKUP(ROW(A3),base!A:F,6,)</f>
        <v>24.78</v>
      </c>
      <c r="H16" s="7">
        <f>INDEX(base!F:F,MATCH(E16,INDEX(base!A:A,MATCH(ROW(A3),base!A:A,)+1):'base'!A$10000,)+MATCH(ROW(A3),base!A:A,))</f>
        <v>24.74</v>
      </c>
      <c r="I16" s="8">
        <f>VLOOKUP(ROW(A3),base!A:G,7,)</f>
        <v>10</v>
      </c>
    </row>
    <row r="17" spans="1:9">
      <c r="A17" s="4">
        <f>VLOOKUP(ROW(A4),base!A:B,2,)</f>
        <v>42797</v>
      </c>
      <c r="B17" s="4">
        <f>INDEX(base!B:B,MATCH(E17,INDEX(base!A:A,MATCH(ROW(A4),base!A:A,)+1):'base'!A$10000,)+MATCH(ROW(A4),base!A:A,))</f>
        <v>42797</v>
      </c>
      <c r="C17" s="5">
        <f>VLOOKUP(ROW(A4),base!A:C,3,)</f>
        <v>0.41155092592592596</v>
      </c>
      <c r="D17" s="5">
        <f>INDEX(base!C:C,MATCH(E17,INDEX(base!A:A,MATCH(ROW(A4),base!A:A,)+1):'base'!A$10000,)+MATCH(ROW(A4),base!A:A,))</f>
        <v>0.41222222222222221</v>
      </c>
      <c r="E17" t="str">
        <f>VLOOKUP(ROW(A4),base!A:E,5,)</f>
        <v>AOBC.NQ</v>
      </c>
      <c r="G17" s="7">
        <f>VLOOKUP(ROW(A4),base!A:F,6,)</f>
        <v>18.170000000000002</v>
      </c>
      <c r="H17" s="7">
        <f>INDEX(base!F:F,MATCH(E17,INDEX(base!A:A,MATCH(ROW(A4),base!A:A,)+1):'base'!A$10000,)+MATCH(ROW(A4),base!A:A,))</f>
        <v>18.5</v>
      </c>
      <c r="I17" s="8">
        <f>VLOOKUP(ROW(A4),base!A:G,7,)</f>
        <v>10</v>
      </c>
    </row>
    <row r="18" spans="1:9">
      <c r="A18" s="4">
        <f>VLOOKUP(ROW(A5),base!A:B,2,)</f>
        <v>42797</v>
      </c>
      <c r="B18" s="4">
        <f>INDEX(base!B:B,MATCH(E18,INDEX(base!A:A,MATCH(ROW(A5),base!A:A,)+1):'base'!A$10000,)+MATCH(ROW(A5),base!A:A,))</f>
        <v>42797</v>
      </c>
      <c r="C18" s="5">
        <f>VLOOKUP(ROW(A5),base!A:C,3,)</f>
        <v>0.41560185185185183</v>
      </c>
      <c r="D18" s="5">
        <f>INDEX(base!C:C,MATCH(E18,INDEX(base!A:A,MATCH(ROW(A5),base!A:A,)+1):'base'!A$10000,)+MATCH(ROW(A5),base!A:A,))</f>
        <v>0.46606481481481482</v>
      </c>
      <c r="E18" t="str">
        <f>VLOOKUP(ROW(A5),base!A:E,5,)</f>
        <v>AOBC.NQ</v>
      </c>
      <c r="G18" s="7">
        <f>VLOOKUP(ROW(A5),base!A:F,6,)</f>
        <v>18.170000000000002</v>
      </c>
      <c r="H18" s="7">
        <f>INDEX(base!F:F,MATCH(E18,INDEX(base!A:A,MATCH(ROW(A5),base!A:A,)+1):'base'!A$10000,)+MATCH(ROW(A5),base!A:A,))</f>
        <v>18.920000000000002</v>
      </c>
      <c r="I18" s="8">
        <f>VLOOKUP(ROW(A5),base!A:G,7,)</f>
        <v>10</v>
      </c>
    </row>
    <row r="19" spans="1:9">
      <c r="A19" s="4">
        <f>VLOOKUP(ROW(A6),base!A:B,2,)</f>
        <v>42797</v>
      </c>
      <c r="B19" s="4">
        <f>INDEX(base!B:B,MATCH(E19,INDEX(base!A:A,MATCH(ROW(A6),base!A:A,)+1):'base'!A$10000,)+MATCH(ROW(A6),base!A:A,))</f>
        <v>42797</v>
      </c>
      <c r="C19" s="5">
        <f>VLOOKUP(ROW(A6),base!A:C,3,)</f>
        <v>0.41570601851851857</v>
      </c>
      <c r="D19" s="5">
        <f>INDEX(base!C:C,MATCH(E19,INDEX(base!A:A,MATCH(ROW(A6),base!A:A,)+1):'base'!A$10000,)+MATCH(ROW(A6),base!A:A,))</f>
        <v>0.42579861111111111</v>
      </c>
      <c r="E19" t="str">
        <f>VLOOKUP(ROW(A6),base!A:E,5,)</f>
        <v>NTNX.NQ</v>
      </c>
      <c r="G19" s="7">
        <f>VLOOKUP(ROW(A6),base!A:F,6,)</f>
        <v>24.75</v>
      </c>
      <c r="H19" s="7">
        <f>INDEX(base!F:F,MATCH(E19,INDEX(base!A:A,MATCH(ROW(A6),base!A:A,)+1):'base'!A$10000,)+MATCH(ROW(A6),base!A:A,))</f>
        <v>25.21</v>
      </c>
      <c r="I19" s="8">
        <f>VLOOKUP(ROW(A6),base!A:G,7,)</f>
        <v>10</v>
      </c>
    </row>
    <row r="20" spans="1:9">
      <c r="A20" s="4">
        <f>VLOOKUP(ROW(A7),base!A:B,2,)</f>
        <v>42797</v>
      </c>
      <c r="B20" s="4">
        <f>INDEX(base!B:B,MATCH(E20,INDEX(base!A:A,MATCH(ROW(A7),base!A:A,)+1):'base'!A$10000,)+MATCH(ROW(A7),base!A:A,))</f>
        <v>42797</v>
      </c>
      <c r="C20" s="5">
        <f>VLOOKUP(ROW(A7),base!A:C,3,)</f>
        <v>0.42133101851851856</v>
      </c>
      <c r="D20" s="5">
        <f>INDEX(base!C:C,MATCH(E20,INDEX(base!A:A,MATCH(ROW(A7),base!A:A,)+1):'base'!A$10000,)+MATCH(ROW(A7),base!A:A,))</f>
        <v>0.42579861111111111</v>
      </c>
      <c r="E20" t="str">
        <f>VLOOKUP(ROW(A7),base!A:E,5,)</f>
        <v>NTNX.NQ</v>
      </c>
      <c r="G20" s="7">
        <f>VLOOKUP(ROW(A7),base!A:F,6,)</f>
        <v>24.76</v>
      </c>
      <c r="H20" s="7">
        <f>INDEX(base!F:F,MATCH(E20,INDEX(base!A:A,MATCH(ROW(A7),base!A:A,)+1):'base'!A$10000,)+MATCH(ROW(A7),base!A:A,))</f>
        <v>25.21</v>
      </c>
      <c r="I20" s="8">
        <f>VLOOKUP(ROW(A7),base!A:G,7,)</f>
        <v>10</v>
      </c>
    </row>
    <row r="21" spans="1:9">
      <c r="A21" s="4">
        <f>VLOOKUP(ROW(A8),base!A:B,2,)</f>
        <v>42797</v>
      </c>
      <c r="B21" s="4">
        <f>INDEX(base!B:B,MATCH(E21,INDEX(base!A:A,MATCH(ROW(A8),base!A:A,)+1):'base'!A$10000,)+MATCH(ROW(A8),base!A:A,))</f>
        <v>42797</v>
      </c>
      <c r="C21" s="5">
        <f>VLOOKUP(ROW(A8),base!A:C,3,)</f>
        <v>0.42405092592592591</v>
      </c>
      <c r="D21" s="5">
        <f>INDEX(base!C:C,MATCH(E21,INDEX(base!A:A,MATCH(ROW(A8),base!A:A,)+1):'base'!A$10000,)+MATCH(ROW(A8),base!A:A,))</f>
        <v>0.42579861111111111</v>
      </c>
      <c r="E21" t="str">
        <f>VLOOKUP(ROW(A8),base!A:E,5,)</f>
        <v>NTNX.NQ</v>
      </c>
      <c r="G21" s="7">
        <f>VLOOKUP(ROW(A8),base!A:F,6,)</f>
        <v>24.97</v>
      </c>
      <c r="H21" s="7">
        <f>INDEX(base!F:F,MATCH(E21,INDEX(base!A:A,MATCH(ROW(A8),base!A:A,)+1):'base'!A$10000,)+MATCH(ROW(A8),base!A:A,))</f>
        <v>25.21</v>
      </c>
      <c r="I21" s="8">
        <f>VLOOKUP(ROW(A8),base!A:G,7,)</f>
        <v>10</v>
      </c>
    </row>
    <row r="22" spans="1:9">
      <c r="A22" s="4">
        <f>VLOOKUP(ROW(A9),base!A:B,2,)</f>
        <v>42797</v>
      </c>
      <c r="B22" s="4">
        <f>INDEX(base!B:B,MATCH(E22,INDEX(base!A:A,MATCH(ROW(A9),base!A:A,)+1):'base'!A$10000,)+MATCH(ROW(A9),base!A:A,))</f>
        <v>42797</v>
      </c>
      <c r="C22" s="5">
        <f>VLOOKUP(ROW(A9),base!A:C,3,)</f>
        <v>0.42579861111111111</v>
      </c>
      <c r="D22" s="5">
        <f>INDEX(base!C:C,MATCH(E22,INDEX(base!A:A,MATCH(ROW(A9),base!A:A,)+1):'base'!A$10000,)+MATCH(ROW(A9),base!A:A,))</f>
        <v>0.46831018518518519</v>
      </c>
      <c r="E22" t="str">
        <f>VLOOKUP(ROW(A9),base!A:E,5,)</f>
        <v>ADSK.NQ</v>
      </c>
      <c r="G22" s="7">
        <f>VLOOKUP(ROW(A9),base!A:F,6,)</f>
        <v>85.96</v>
      </c>
      <c r="H22" s="7">
        <f>INDEX(base!F:F,MATCH(E22,INDEX(base!A:A,MATCH(ROW(A9),base!A:A,)+1):'base'!A$10000,)+MATCH(ROW(A9),base!A:A,))</f>
        <v>86.43</v>
      </c>
      <c r="I22" s="8">
        <f>VLOOKUP(ROW(A9),base!A:G,7,)</f>
        <v>20</v>
      </c>
    </row>
    <row r="23" spans="1:9">
      <c r="A23" s="4">
        <f>VLOOKUP(ROW(A10),base!A:B,2,)</f>
        <v>42797</v>
      </c>
      <c r="B23" s="4">
        <f>INDEX(base!B:B,MATCH(E23,INDEX(base!A:A,MATCH(ROW(A10),base!A:A,)+1):'base'!A$10000,)+MATCH(ROW(A10),base!A:A,))</f>
        <v>42797</v>
      </c>
      <c r="C23" s="5">
        <f>VLOOKUP(ROW(A10),base!A:C,3,)</f>
        <v>0.42959490740740741</v>
      </c>
      <c r="D23" s="5">
        <f>INDEX(base!C:C,MATCH(E23,INDEX(base!A:A,MATCH(ROW(A10),base!A:A,)+1):'base'!A$10000,)+MATCH(ROW(A10),base!A:A,))</f>
        <v>0.46831018518518519</v>
      </c>
      <c r="E23" t="str">
        <f>VLOOKUP(ROW(A10),base!A:E,5,)</f>
        <v>NTNX.NQ</v>
      </c>
      <c r="G23" s="7">
        <f>VLOOKUP(ROW(A10),base!A:F,6,)</f>
        <v>25.28</v>
      </c>
      <c r="H23" s="7">
        <f>INDEX(base!F:F,MATCH(E23,INDEX(base!A:A,MATCH(ROW(A10),base!A:A,)+1):'base'!A$10000,)+MATCH(ROW(A10),base!A:A,))</f>
        <v>25.31</v>
      </c>
      <c r="I23" s="8">
        <f>VLOOKUP(ROW(A10),base!A:G,7,)</f>
        <v>20</v>
      </c>
    </row>
    <row r="24" spans="1:9">
      <c r="A24" s="4">
        <f>VLOOKUP(ROW(A11),base!A:B,2,)</f>
        <v>42797</v>
      </c>
      <c r="B24" s="4">
        <f>INDEX(base!B:B,MATCH(E24,INDEX(base!A:A,MATCH(ROW(A11),base!A:A,)+1):'base'!A$10000,)+MATCH(ROW(A11),base!A:A,))</f>
        <v>42797</v>
      </c>
      <c r="C24" s="5">
        <f>VLOOKUP(ROW(A11),base!A:C,3,)</f>
        <v>0.45811342592592591</v>
      </c>
      <c r="D24" s="5">
        <f>INDEX(base!C:C,MATCH(E24,INDEX(base!A:A,MATCH(ROW(A11),base!A:A,)+1):'base'!A$10000,)+MATCH(ROW(A11),base!A:A,))</f>
        <v>0.46606481481481482</v>
      </c>
      <c r="E24" t="str">
        <f>VLOOKUP(ROW(A11),base!A:E,5,)</f>
        <v>AOBC.NQ</v>
      </c>
      <c r="G24" s="7">
        <f>VLOOKUP(ROW(A11),base!A:F,6,)</f>
        <v>18.579999999999998</v>
      </c>
      <c r="H24" s="7">
        <f>INDEX(base!F:F,MATCH(E24,INDEX(base!A:A,MATCH(ROW(A11),base!A:A,)+1):'base'!A$10000,)+MATCH(ROW(A11),base!A:A,))</f>
        <v>18.920000000000002</v>
      </c>
      <c r="I24" s="8">
        <f>VLOOKUP(ROW(A11),base!A:G,7,)</f>
        <v>1</v>
      </c>
    </row>
    <row r="25" spans="1:9">
      <c r="A25" s="4">
        <f>VLOOKUP(ROW(A12),base!A:B,2,)</f>
        <v>42797</v>
      </c>
      <c r="B25" s="4">
        <f>INDEX(base!B:B,MATCH(E25,INDEX(base!A:A,MATCH(ROW(A12),base!A:A,)+1):'base'!A$10000,)+MATCH(ROW(A12),base!A:A,))</f>
        <v>42797</v>
      </c>
      <c r="C25" s="5">
        <f>VLOOKUP(ROW(A12),base!A:C,3,)</f>
        <v>0.45824074074074073</v>
      </c>
      <c r="D25" s="5">
        <f>INDEX(base!C:C,MATCH(E25,INDEX(base!A:A,MATCH(ROW(A12),base!A:A,)+1):'base'!A$10000,)+MATCH(ROW(A12),base!A:A,))</f>
        <v>0.46606481481481482</v>
      </c>
      <c r="E25" t="str">
        <f>VLOOKUP(ROW(A12),base!A:E,5,)</f>
        <v>AOBC.NQ</v>
      </c>
      <c r="G25" s="7">
        <f>VLOOKUP(ROW(A12),base!A:F,6,)</f>
        <v>18.579999999999998</v>
      </c>
      <c r="H25" s="7">
        <f>INDEX(base!F:F,MATCH(E25,INDEX(base!A:A,MATCH(ROW(A12),base!A:A,)+1):'base'!A$10000,)+MATCH(ROW(A12),base!A:A,))</f>
        <v>18.920000000000002</v>
      </c>
      <c r="I25" s="8">
        <f>VLOOKUP(ROW(A12),base!A:G,7,)</f>
        <v>9</v>
      </c>
    </row>
    <row r="26" spans="1:9">
      <c r="A26" s="4" t="e">
        <f>VLOOKUP(ROW(A13),base!A:B,2,)</f>
        <v>#N/A</v>
      </c>
      <c r="B26" s="4" t="e">
        <f>INDEX(base!B:B,MATCH(E26,INDEX(base!A:A,MATCH(ROW(A13),base!A:A,)+1):'base'!A$10000,)+MATCH(ROW(A13),base!A:A,))</f>
        <v>#N/A</v>
      </c>
      <c r="C26" s="5" t="e">
        <f>VLOOKUP(ROW(A13),base!A:C,3,)</f>
        <v>#N/A</v>
      </c>
      <c r="D26" s="5" t="e">
        <f>INDEX(base!C:C,MATCH(E26,INDEX(base!A:A,MATCH(ROW(A13),base!A:A,)+1):'base'!A$10000,)+MATCH(ROW(A13),base!A:A,))</f>
        <v>#N/A</v>
      </c>
      <c r="E26" t="e">
        <f>VLOOKUP(ROW(A13),base!A:E,5,)</f>
        <v>#N/A</v>
      </c>
      <c r="G26" s="7" t="e">
        <f>VLOOKUP(ROW(A13),base!A:F,6,)</f>
        <v>#N/A</v>
      </c>
      <c r="H26" s="7" t="e">
        <f>INDEX(base!F:F,MATCH(E26,INDEX(base!A:A,MATCH(ROW(A13),base!A:A,)+1):'base'!A$10000,)+MATCH(ROW(A13),base!A:A,))</f>
        <v>#N/A</v>
      </c>
      <c r="I26" s="8" t="e">
        <f>VLOOKUP(ROW(A13),base!A:G,7,)</f>
        <v>#N/A</v>
      </c>
    </row>
    <row r="27" spans="1:9">
      <c r="A27" s="4" t="e">
        <f>VLOOKUP(ROW(A14),base!A:B,2,)</f>
        <v>#N/A</v>
      </c>
      <c r="B27" s="4" t="e">
        <f>INDEX(base!B:B,MATCH(E27,INDEX(base!A:A,MATCH(ROW(A14),base!A:A,)+1):'base'!A$10000,)+MATCH(ROW(A14),base!A:A,))</f>
        <v>#N/A</v>
      </c>
      <c r="C27" s="5" t="e">
        <f>VLOOKUP(ROW(A14),base!A:C,3,)</f>
        <v>#N/A</v>
      </c>
      <c r="D27" s="5" t="e">
        <f>INDEX(base!C:C,MATCH(E27,INDEX(base!A:A,MATCH(ROW(A14),base!A:A,)+1):'base'!A$10000,)+MATCH(ROW(A14),base!A:A,))</f>
        <v>#N/A</v>
      </c>
      <c r="E27" t="e">
        <f>VLOOKUP(ROW(A14),base!A:E,5,)</f>
        <v>#N/A</v>
      </c>
      <c r="G27" s="7" t="e">
        <f>VLOOKUP(ROW(A14),base!A:F,6,)</f>
        <v>#N/A</v>
      </c>
      <c r="H27" s="7" t="e">
        <f>INDEX(base!F:F,MATCH(E27,INDEX(base!A:A,MATCH(ROW(A14),base!A:A,)+1):'base'!A$10000,)+MATCH(ROW(A14),base!A:A,))</f>
        <v>#N/A</v>
      </c>
      <c r="I27" s="8" t="e">
        <f>VLOOKUP(ROW(A14),base!A:G,7,)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base</vt:lpstr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Stas</dc:creator>
  <cp:lastModifiedBy>User</cp:lastModifiedBy>
  <dcterms:created xsi:type="dcterms:W3CDTF">2017-03-03T23:24:54Z</dcterms:created>
  <dcterms:modified xsi:type="dcterms:W3CDTF">2017-03-05T06:33:50Z</dcterms:modified>
</cp:coreProperties>
</file>