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YOTE\Downloads\"/>
    </mc:Choice>
  </mc:AlternateContent>
  <bookViews>
    <workbookView xWindow="0" yWindow="0" windowWidth="28800" windowHeight="125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B8" i="1" s="1"/>
  <c r="B9" i="1" s="1"/>
  <c r="J7" i="1"/>
  <c r="J6" i="1"/>
  <c r="B6" i="1" s="1"/>
  <c r="B7" i="1" s="1"/>
  <c r="J5" i="1"/>
  <c r="J3" i="1" s="1"/>
  <c r="B5" i="1"/>
  <c r="J4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</calcChain>
</file>

<file path=xl/sharedStrings.xml><?xml version="1.0" encoding="utf-8"?>
<sst xmlns="http://schemas.openxmlformats.org/spreadsheetml/2006/main" count="96" uniqueCount="15">
  <si>
    <t>Сделки</t>
  </si>
  <si>
    <t>Время</t>
  </si>
  <si>
    <t>Тип</t>
  </si>
  <si>
    <t>Направление</t>
  </si>
  <si>
    <t>Объем</t>
  </si>
  <si>
    <t>Цена</t>
  </si>
  <si>
    <t>Прибыль</t>
  </si>
  <si>
    <t>Баланс</t>
  </si>
  <si>
    <t>balance</t>
  </si>
  <si>
    <t>sell</t>
  </si>
  <si>
    <t>in</t>
  </si>
  <si>
    <t>1.00</t>
  </si>
  <si>
    <t>buy</t>
  </si>
  <si>
    <t>out</t>
  </si>
  <si>
    <t>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</si>
</sst>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;\-#\ ##0.00;0.00;"/>
    <numFmt numFmtId="165" formatCode="#\ ##0;\-#\ ##0;0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b/>
      <sz val="8"/>
      <color rgb="FF000000"/>
      <name val="Tahoma"/>
    </font>
    <font>
      <sz val="8"/>
      <color rgb="FF000000"/>
      <name val="Tahoma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E5F0FC"/>
      </patternFill>
    </fill>
    <fill>
      <patternFill patternType="solid">
        <fgColor rgb="FFF7F7F7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2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3" fillId="0" borderId="0" xfId="0" applyFont="1"/>
    <xf numFmtId="0" fontId="4" fillId="4" borderId="1" xfId="0" applyFont="1" applyFill="1" applyBorder="1" applyAlignment="1" applyProtection="1">
      <alignment horizontal="center"/>
    </xf>
    <xf numFmtId="0" fontId="5" fillId="5" borderId="2" xfId="0" applyFont="1" applyFill="1" applyBorder="1" applyAlignment="1" applyProtection="1">
      <alignment horizontal="right" vertical="center"/>
    </xf>
    <xf numFmtId="22" fontId="3" fillId="0" borderId="0" xfId="0" applyNumberFormat="1" applyFont="1"/>
    <xf numFmtId="22" fontId="6" fillId="6" borderId="0" xfId="0" applyNumberFormat="1" applyFont="1" applyFill="1" applyBorder="1" applyAlignment="1" applyProtection="1">
      <alignment horizontal="right" vertical="center"/>
    </xf>
    <xf numFmtId="0" fontId="6" fillId="6" borderId="0" xfId="0" applyFont="1" applyFill="1" applyBorder="1" applyAlignment="1" applyProtection="1">
      <alignment horizontal="right" vertical="center"/>
    </xf>
    <xf numFmtId="164" fontId="6" fillId="6" borderId="0" xfId="0" applyNumberFormat="1" applyFont="1" applyFill="1" applyBorder="1" applyAlignment="1" applyProtection="1">
      <alignment horizontal="right" vertical="center"/>
    </xf>
    <xf numFmtId="22" fontId="6" fillId="4" borderId="0" xfId="0" applyNumberFormat="1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right" vertical="center"/>
    </xf>
    <xf numFmtId="165" fontId="6" fillId="4" borderId="0" xfId="0" applyNumberFormat="1" applyFont="1" applyFill="1" applyBorder="1" applyAlignment="1" applyProtection="1">
      <alignment horizontal="right" vertical="center"/>
    </xf>
    <xf numFmtId="164" fontId="6" fillId="4" borderId="0" xfId="0" applyNumberFormat="1" applyFont="1" applyFill="1" applyBorder="1" applyAlignment="1" applyProtection="1">
      <alignment horizontal="right" vertical="center"/>
    </xf>
    <xf numFmtId="0" fontId="0" fillId="7" borderId="0" xfId="0" applyFill="1"/>
    <xf numFmtId="165" fontId="6" fillId="6" borderId="0" xfId="0" applyNumberFormat="1" applyFont="1" applyFill="1" applyBorder="1" applyAlignment="1" applyProtection="1">
      <alignment horizontal="right" vertical="center"/>
    </xf>
    <xf numFmtId="22" fontId="3" fillId="8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O15" sqref="O15"/>
    </sheetView>
  </sheetViews>
  <sheetFormatPr defaultRowHeight="15" x14ac:dyDescent="0.25"/>
  <cols>
    <col min="1" max="1" width="14.85546875" bestFit="1" customWidth="1"/>
    <col min="3" max="3" width="13.5703125" bestFit="1" customWidth="1"/>
  </cols>
  <sheetData>
    <row r="1" spans="1:10" x14ac:dyDescent="0.25">
      <c r="A1" s="1"/>
      <c r="B1" s="2"/>
      <c r="C1" s="3">
        <v>1</v>
      </c>
      <c r="D1" s="2"/>
      <c r="E1" s="2"/>
      <c r="F1" s="2"/>
      <c r="G1" s="2"/>
      <c r="H1" s="2"/>
      <c r="I1" s="2"/>
      <c r="J1" s="2"/>
    </row>
    <row r="2" spans="1:10" x14ac:dyDescent="0.25">
      <c r="A2" s="4"/>
      <c r="C2" s="5" t="s">
        <v>0</v>
      </c>
      <c r="D2" s="5"/>
      <c r="E2" s="5"/>
      <c r="F2" s="5"/>
      <c r="G2" s="5"/>
      <c r="H2" s="5"/>
      <c r="I2" s="5"/>
    </row>
    <row r="3" spans="1:10" x14ac:dyDescent="0.25">
      <c r="A3" s="4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>
        <f>SUM(J5:J1185)</f>
        <v>7580</v>
      </c>
    </row>
    <row r="4" spans="1:10" x14ac:dyDescent="0.25">
      <c r="A4" s="7">
        <v>42023</v>
      </c>
      <c r="C4" s="8">
        <v>42023</v>
      </c>
      <c r="D4" s="9" t="s">
        <v>8</v>
      </c>
      <c r="E4" s="9"/>
      <c r="F4" s="9"/>
      <c r="G4" s="9"/>
      <c r="H4" s="10">
        <v>100000</v>
      </c>
      <c r="I4" s="10">
        <v>100000</v>
      </c>
      <c r="J4">
        <f>SUM(J1186:J2399)</f>
        <v>0</v>
      </c>
    </row>
    <row r="5" spans="1:10" x14ac:dyDescent="0.25">
      <c r="A5" s="7">
        <v>42023.428287037037</v>
      </c>
      <c r="B5">
        <f>J5</f>
        <v>0</v>
      </c>
      <c r="C5" s="11">
        <v>42023.428287037037</v>
      </c>
      <c r="D5" s="12" t="s">
        <v>9</v>
      </c>
      <c r="E5" s="12" t="s">
        <v>10</v>
      </c>
      <c r="F5" s="12" t="s">
        <v>11</v>
      </c>
      <c r="G5" s="13">
        <v>75990</v>
      </c>
      <c r="H5" s="14">
        <v>0</v>
      </c>
      <c r="I5" s="14">
        <v>100000</v>
      </c>
      <c r="J5" s="15">
        <f>(IF(AND(E4="in",E3&lt;&gt;"in"),G4)-IF(AND(E4="in",E3&lt;&gt;"in"),VLOOKUP("out",E5:G$5000,3,)))*-1^(D4="buy")</f>
        <v>0</v>
      </c>
    </row>
    <row r="6" spans="1:10" x14ac:dyDescent="0.25">
      <c r="A6" s="7">
        <v>42023.487187500003</v>
      </c>
      <c r="B6">
        <f t="shared" ref="B6:B33" si="0">J6+B5</f>
        <v>-850</v>
      </c>
      <c r="C6" s="8">
        <v>42023.487187500003</v>
      </c>
      <c r="D6" s="9" t="s">
        <v>12</v>
      </c>
      <c r="E6" s="9" t="s">
        <v>13</v>
      </c>
      <c r="F6" s="9" t="s">
        <v>11</v>
      </c>
      <c r="G6" s="16">
        <v>76840</v>
      </c>
      <c r="H6" s="10">
        <v>-1143.49</v>
      </c>
      <c r="I6" s="10">
        <v>98856.51</v>
      </c>
      <c r="J6" s="15">
        <f>(IF(AND(E5="in",E4&lt;&gt;"in"),G5)-IF(AND(E5="in",E4&lt;&gt;"in"),VLOOKUP("out",E6:G$5000,3,)))*-1^(D5="buy")</f>
        <v>-850</v>
      </c>
    </row>
    <row r="7" spans="1:10" x14ac:dyDescent="0.25">
      <c r="A7" s="7">
        <v>42023.487199074072</v>
      </c>
      <c r="B7">
        <f t="shared" si="0"/>
        <v>-850</v>
      </c>
      <c r="C7" s="11">
        <v>42023.487199074072</v>
      </c>
      <c r="D7" s="12" t="s">
        <v>12</v>
      </c>
      <c r="E7" s="12" t="s">
        <v>10</v>
      </c>
      <c r="F7" s="12" t="s">
        <v>11</v>
      </c>
      <c r="G7" s="13">
        <v>76840</v>
      </c>
      <c r="H7" s="14">
        <v>0</v>
      </c>
      <c r="I7" s="14">
        <v>98856.51</v>
      </c>
      <c r="J7" s="15">
        <f>(IF(AND(E6="in",E5&lt;&gt;"in"),G6)-IF(AND(E6="in",E5&lt;&gt;"in"),VLOOKUP("out",E7:G$5000,3,)))*-1^(D6="buy")</f>
        <v>0</v>
      </c>
    </row>
    <row r="8" spans="1:10" x14ac:dyDescent="0.25">
      <c r="A8" s="7">
        <v>42023.547731481478</v>
      </c>
      <c r="B8">
        <f t="shared" si="0"/>
        <v>-60</v>
      </c>
      <c r="C8" s="8">
        <v>42023.547731481478</v>
      </c>
      <c r="D8" s="9" t="s">
        <v>9</v>
      </c>
      <c r="E8" s="9" t="s">
        <v>13</v>
      </c>
      <c r="F8" s="9" t="s">
        <v>11</v>
      </c>
      <c r="G8" s="16">
        <v>77630</v>
      </c>
      <c r="H8" s="10">
        <v>1062.78</v>
      </c>
      <c r="I8" s="10">
        <v>99919.29</v>
      </c>
      <c r="J8" s="15">
        <f>(IF(AND(E7="in",E6&lt;&gt;"in"),G7)-IF(AND(E7="in",E6&lt;&gt;"in"),VLOOKUP("out",E8:G$5000,3,)))*-1^(D7="buy")</f>
        <v>790</v>
      </c>
    </row>
    <row r="9" spans="1:10" x14ac:dyDescent="0.25">
      <c r="A9" s="7">
        <v>42023.547743055555</v>
      </c>
      <c r="B9">
        <f t="shared" si="0"/>
        <v>-60</v>
      </c>
      <c r="C9" s="11">
        <v>42023.547743055555</v>
      </c>
      <c r="D9" s="12" t="s">
        <v>9</v>
      </c>
      <c r="E9" s="12" t="s">
        <v>10</v>
      </c>
      <c r="F9" s="12" t="s">
        <v>11</v>
      </c>
      <c r="G9" s="13">
        <v>77630</v>
      </c>
      <c r="H9" s="14">
        <v>0</v>
      </c>
      <c r="I9" s="14">
        <v>99919.29</v>
      </c>
      <c r="J9" s="15">
        <f>(IF(AND(E8="in",E7&lt;&gt;"in"),G8)-IF(AND(E8="in",E7&lt;&gt;"in"),VLOOKUP("out",E9:G$5000,3,)))*-1^(D8="buy")</f>
        <v>0</v>
      </c>
    </row>
    <row r="10" spans="1:10" x14ac:dyDescent="0.25">
      <c r="A10" s="7">
        <v>42023.547754629632</v>
      </c>
      <c r="B10">
        <f t="shared" si="0"/>
        <v>3010</v>
      </c>
      <c r="C10" s="8">
        <v>42023.547754629632</v>
      </c>
      <c r="D10" s="9" t="s">
        <v>9</v>
      </c>
      <c r="E10" s="9" t="s">
        <v>10</v>
      </c>
      <c r="F10" s="9" t="s">
        <v>11</v>
      </c>
      <c r="G10" s="16">
        <v>77630</v>
      </c>
      <c r="H10" s="10">
        <v>0</v>
      </c>
      <c r="I10" s="10">
        <v>99919.29</v>
      </c>
      <c r="J10" s="15">
        <f>(IF(AND(E9="in",E8&lt;&gt;"in"),G9)-IF(AND(E9="in",E8&lt;&gt;"in"),VLOOKUP("out",E10:G$5000,3,)))*-1^(D9="buy")</f>
        <v>3070</v>
      </c>
    </row>
    <row r="11" spans="1:10" x14ac:dyDescent="0.25">
      <c r="A11" s="7">
        <v>42023.547777777778</v>
      </c>
      <c r="B11">
        <f t="shared" si="0"/>
        <v>3010</v>
      </c>
      <c r="C11" s="11">
        <v>42023.547777777778</v>
      </c>
      <c r="D11" s="12" t="s">
        <v>9</v>
      </c>
      <c r="E11" s="12" t="s">
        <v>10</v>
      </c>
      <c r="F11" s="12" t="s">
        <v>11</v>
      </c>
      <c r="G11" s="13">
        <v>77630</v>
      </c>
      <c r="H11" s="14">
        <v>0</v>
      </c>
      <c r="I11" s="14">
        <v>99919.29</v>
      </c>
      <c r="J11" s="15">
        <f>(IF(AND(E10="in",E9&lt;&gt;"in"),G10)-IF(AND(E10="in",E9&lt;&gt;"in"),VLOOKUP("out",E11:G$5000,3,)))*-1^(D10="buy")</f>
        <v>0</v>
      </c>
    </row>
    <row r="12" spans="1:10" x14ac:dyDescent="0.25">
      <c r="A12" s="17">
        <v>42023.986817129633</v>
      </c>
      <c r="B12">
        <f t="shared" si="0"/>
        <v>3010</v>
      </c>
      <c r="C12" s="8">
        <v>42023.986122685186</v>
      </c>
      <c r="D12" s="9" t="s">
        <v>12</v>
      </c>
      <c r="E12" s="9" t="s">
        <v>13</v>
      </c>
      <c r="F12" s="9" t="s">
        <v>14</v>
      </c>
      <c r="G12" s="16">
        <v>74560</v>
      </c>
      <c r="H12" s="10">
        <v>12390.1</v>
      </c>
      <c r="I12" s="10">
        <v>112309.39</v>
      </c>
      <c r="J12" s="15">
        <f>(IF(AND(E11="in",E10&lt;&gt;"in"),G11)-IF(AND(E11="in",E10&lt;&gt;"in"),VLOOKUP("out",E12:G$5000,3,)))*-1^(D11="buy")</f>
        <v>0</v>
      </c>
    </row>
    <row r="13" spans="1:10" x14ac:dyDescent="0.25">
      <c r="A13" s="7">
        <v>42024.416863425926</v>
      </c>
      <c r="B13">
        <f t="shared" si="0"/>
        <v>3010</v>
      </c>
      <c r="C13" s="11">
        <v>42024.416863425926</v>
      </c>
      <c r="D13" s="12" t="s">
        <v>12</v>
      </c>
      <c r="E13" s="12" t="s">
        <v>10</v>
      </c>
      <c r="F13" s="12" t="s">
        <v>11</v>
      </c>
      <c r="G13" s="13">
        <v>74800</v>
      </c>
      <c r="H13" s="14">
        <v>0</v>
      </c>
      <c r="I13" s="14">
        <v>112309.39</v>
      </c>
      <c r="J13" s="15">
        <f>(IF(AND(E12="in",E11&lt;&gt;"in"),G12)-IF(AND(E12="in",E11&lt;&gt;"in"),VLOOKUP("out",E13:G$5000,3,)))*-1^(D12="buy")</f>
        <v>0</v>
      </c>
    </row>
    <row r="14" spans="1:10" x14ac:dyDescent="0.25">
      <c r="A14" s="7">
        <v>42024.549097222225</v>
      </c>
      <c r="B14">
        <f t="shared" si="0"/>
        <v>3430</v>
      </c>
      <c r="C14" s="8">
        <v>42024.549097222225</v>
      </c>
      <c r="D14" s="9" t="s">
        <v>9</v>
      </c>
      <c r="E14" s="9" t="s">
        <v>13</v>
      </c>
      <c r="F14" s="9" t="s">
        <v>11</v>
      </c>
      <c r="G14" s="16">
        <v>75220</v>
      </c>
      <c r="H14" s="10">
        <v>565.02</v>
      </c>
      <c r="I14" s="10">
        <v>112874.41</v>
      </c>
      <c r="J14" s="15">
        <f>(IF(AND(E13="in",E12&lt;&gt;"in"),G13)-IF(AND(E13="in",E12&lt;&gt;"in"),VLOOKUP("out",E14:G$5000,3,)))*-1^(D13="buy")</f>
        <v>420</v>
      </c>
    </row>
    <row r="15" spans="1:10" x14ac:dyDescent="0.25">
      <c r="A15" s="7">
        <v>42024.549108796295</v>
      </c>
      <c r="B15">
        <f t="shared" si="0"/>
        <v>3430</v>
      </c>
      <c r="C15" s="11">
        <v>42024.549108796295</v>
      </c>
      <c r="D15" s="12" t="s">
        <v>9</v>
      </c>
      <c r="E15" s="12" t="s">
        <v>10</v>
      </c>
      <c r="F15" s="12" t="s">
        <v>11</v>
      </c>
      <c r="G15" s="13">
        <v>75220</v>
      </c>
      <c r="H15" s="14">
        <v>0</v>
      </c>
      <c r="I15" s="14">
        <v>112874.41</v>
      </c>
      <c r="J15" s="15">
        <f>(IF(AND(E14="in",E13&lt;&gt;"in"),G14)-IF(AND(E14="in",E13&lt;&gt;"in"),VLOOKUP("out",E15:G$5000,3,)))*-1^(D14="buy")</f>
        <v>0</v>
      </c>
    </row>
    <row r="16" spans="1:10" x14ac:dyDescent="0.25">
      <c r="A16" s="7">
        <v>42024.549120370371</v>
      </c>
      <c r="B16">
        <f t="shared" si="0"/>
        <v>4640</v>
      </c>
      <c r="C16" s="8">
        <v>42024.549120370371</v>
      </c>
      <c r="D16" s="9" t="s">
        <v>9</v>
      </c>
      <c r="E16" s="9" t="s">
        <v>10</v>
      </c>
      <c r="F16" s="9" t="s">
        <v>11</v>
      </c>
      <c r="G16" s="16">
        <v>75220</v>
      </c>
      <c r="H16" s="10">
        <v>0</v>
      </c>
      <c r="I16" s="10">
        <v>112874.41</v>
      </c>
      <c r="J16" s="15">
        <f>(IF(AND(E15="in",E14&lt;&gt;"in"),G15)-IF(AND(E15="in",E14&lt;&gt;"in"),VLOOKUP("out",E16:G$5000,3,)))*-1^(D15="buy")</f>
        <v>1210</v>
      </c>
    </row>
    <row r="17" spans="1:10" x14ac:dyDescent="0.25">
      <c r="A17" s="7">
        <v>42024.549131944441</v>
      </c>
      <c r="B17">
        <f t="shared" si="0"/>
        <v>4640</v>
      </c>
      <c r="C17" s="11">
        <v>42024.549131944441</v>
      </c>
      <c r="D17" s="12" t="s">
        <v>9</v>
      </c>
      <c r="E17" s="12" t="s">
        <v>10</v>
      </c>
      <c r="F17" s="12" t="s">
        <v>11</v>
      </c>
      <c r="G17" s="13">
        <v>75220</v>
      </c>
      <c r="H17" s="14">
        <v>0</v>
      </c>
      <c r="I17" s="14">
        <v>112874.41</v>
      </c>
      <c r="J17" s="15">
        <f>(IF(AND(E16="in",E15&lt;&gt;"in"),G16)-IF(AND(E16="in",E15&lt;&gt;"in"),VLOOKUP("out",E17:G$5000,3,)))*-1^(D16="buy")</f>
        <v>0</v>
      </c>
    </row>
    <row r="18" spans="1:10" x14ac:dyDescent="0.25">
      <c r="A18" s="7">
        <v>42024.986122685186</v>
      </c>
      <c r="B18">
        <f t="shared" si="0"/>
        <v>4640</v>
      </c>
      <c r="C18" s="8">
        <v>42024.986122685186</v>
      </c>
      <c r="D18" s="9" t="s">
        <v>12</v>
      </c>
      <c r="E18" s="9" t="s">
        <v>13</v>
      </c>
      <c r="F18" s="9" t="s">
        <v>14</v>
      </c>
      <c r="G18" s="16">
        <v>74010</v>
      </c>
      <c r="H18" s="10">
        <v>4883.3999999999996</v>
      </c>
      <c r="I18" s="10">
        <v>117757.81</v>
      </c>
      <c r="J18" s="15">
        <f>(IF(AND(E17="in",E16&lt;&gt;"in"),G17)-IF(AND(E17="in",E16&lt;&gt;"in"),VLOOKUP("out",E18:G$5000,3,)))*-1^(D17="buy")</f>
        <v>0</v>
      </c>
    </row>
    <row r="19" spans="1:10" x14ac:dyDescent="0.25">
      <c r="A19" s="7">
        <v>42025.42659722222</v>
      </c>
      <c r="B19">
        <f t="shared" si="0"/>
        <v>4640</v>
      </c>
      <c r="C19" s="11">
        <v>42025.42659722222</v>
      </c>
      <c r="D19" s="12" t="s">
        <v>12</v>
      </c>
      <c r="E19" s="12" t="s">
        <v>10</v>
      </c>
      <c r="F19" s="12" t="s">
        <v>11</v>
      </c>
      <c r="G19" s="13">
        <v>74620</v>
      </c>
      <c r="H19" s="14">
        <v>0</v>
      </c>
      <c r="I19" s="14">
        <v>117757.81</v>
      </c>
      <c r="J19" s="15">
        <f>(IF(AND(E18="in",E17&lt;&gt;"in"),G18)-IF(AND(E18="in",E17&lt;&gt;"in"),VLOOKUP("out",E19:G$5000,3,)))*-1^(D18="buy")</f>
        <v>0</v>
      </c>
    </row>
    <row r="20" spans="1:10" x14ac:dyDescent="0.25">
      <c r="A20" s="7">
        <v>42025.500486111108</v>
      </c>
      <c r="B20">
        <f t="shared" si="0"/>
        <v>4140</v>
      </c>
      <c r="C20" s="8">
        <v>42025.500486111108</v>
      </c>
      <c r="D20" s="9" t="s">
        <v>9</v>
      </c>
      <c r="E20" s="9" t="s">
        <v>13</v>
      </c>
      <c r="F20" s="9" t="s">
        <v>11</v>
      </c>
      <c r="G20" s="16">
        <v>74120</v>
      </c>
      <c r="H20" s="10">
        <v>-672.64</v>
      </c>
      <c r="I20" s="10">
        <v>117085.17</v>
      </c>
      <c r="J20" s="15">
        <f>(IF(AND(E19="in",E18&lt;&gt;"in"),G19)-IF(AND(E19="in",E18&lt;&gt;"in"),VLOOKUP("out",E20:G$5000,3,)))*-1^(D19="buy")</f>
        <v>-500</v>
      </c>
    </row>
    <row r="21" spans="1:10" x14ac:dyDescent="0.25">
      <c r="A21" s="7">
        <v>42025.504664351851</v>
      </c>
      <c r="B21">
        <f t="shared" si="0"/>
        <v>4140</v>
      </c>
      <c r="C21" s="11">
        <v>42025.504664351851</v>
      </c>
      <c r="D21" s="12" t="s">
        <v>12</v>
      </c>
      <c r="E21" s="12" t="s">
        <v>10</v>
      </c>
      <c r="F21" s="12" t="s">
        <v>11</v>
      </c>
      <c r="G21" s="13">
        <v>74250</v>
      </c>
      <c r="H21" s="14">
        <v>0</v>
      </c>
      <c r="I21" s="14">
        <v>117085.17</v>
      </c>
      <c r="J21" s="15">
        <f>(IF(AND(E20="in",E19&lt;&gt;"in"),G20)-IF(AND(E20="in",E19&lt;&gt;"in"),VLOOKUP("out",E21:G$5000,3,)))*-1^(D20="buy")</f>
        <v>0</v>
      </c>
    </row>
    <row r="22" spans="1:10" x14ac:dyDescent="0.25">
      <c r="A22" s="7">
        <v>42025.986122685186</v>
      </c>
      <c r="B22">
        <f t="shared" si="0"/>
        <v>6360</v>
      </c>
      <c r="C22" s="8">
        <v>42025.986122685186</v>
      </c>
      <c r="D22" s="9" t="s">
        <v>9</v>
      </c>
      <c r="E22" s="9" t="s">
        <v>13</v>
      </c>
      <c r="F22" s="9" t="s">
        <v>11</v>
      </c>
      <c r="G22" s="16">
        <v>76470</v>
      </c>
      <c r="H22" s="10">
        <v>2986.54</v>
      </c>
      <c r="I22" s="10">
        <v>120071.71</v>
      </c>
      <c r="J22" s="15">
        <f>(IF(AND(E21="in",E20&lt;&gt;"in"),G21)-IF(AND(E21="in",E20&lt;&gt;"in"),VLOOKUP("out",E22:G$5000,3,)))*-1^(D21="buy")</f>
        <v>2220</v>
      </c>
    </row>
    <row r="23" spans="1:10" x14ac:dyDescent="0.25">
      <c r="A23" s="7">
        <v>42026.417002314818</v>
      </c>
      <c r="B23">
        <f t="shared" si="0"/>
        <v>6360</v>
      </c>
      <c r="C23" s="11">
        <v>42026.417002314818</v>
      </c>
      <c r="D23" s="12" t="s">
        <v>12</v>
      </c>
      <c r="E23" s="12" t="s">
        <v>10</v>
      </c>
      <c r="F23" s="12" t="s">
        <v>11</v>
      </c>
      <c r="G23" s="13">
        <v>76720</v>
      </c>
      <c r="H23" s="14">
        <v>0</v>
      </c>
      <c r="I23" s="14">
        <v>120071.71</v>
      </c>
      <c r="J23" s="15">
        <f>(IF(AND(E22="in",E21&lt;&gt;"in"),G22)-IF(AND(E22="in",E21&lt;&gt;"in"),VLOOKUP("out",E23:G$5000,3,)))*-1^(D22="buy")</f>
        <v>0</v>
      </c>
    </row>
    <row r="24" spans="1:10" x14ac:dyDescent="0.25">
      <c r="A24" s="7">
        <v>42026.532141203701</v>
      </c>
      <c r="B24">
        <f t="shared" si="0"/>
        <v>7930</v>
      </c>
      <c r="C24" s="8">
        <v>42026.532141203701</v>
      </c>
      <c r="D24" s="9" t="s">
        <v>9</v>
      </c>
      <c r="E24" s="9" t="s">
        <v>13</v>
      </c>
      <c r="F24" s="9" t="s">
        <v>11</v>
      </c>
      <c r="G24" s="16">
        <v>78290</v>
      </c>
      <c r="H24" s="10">
        <v>2112.1</v>
      </c>
      <c r="I24" s="10">
        <v>122183.81</v>
      </c>
      <c r="J24" s="15">
        <f>(IF(AND(E23="in",E22&lt;&gt;"in"),G23)-IF(AND(E23="in",E22&lt;&gt;"in"),VLOOKUP("out",E24:G$5000,3,)))*-1^(D23="buy")</f>
        <v>1570</v>
      </c>
    </row>
    <row r="25" spans="1:10" x14ac:dyDescent="0.25">
      <c r="A25" s="7">
        <v>42026.532152777778</v>
      </c>
      <c r="B25">
        <f t="shared" si="0"/>
        <v>7930</v>
      </c>
      <c r="C25" s="11">
        <v>42026.532152777778</v>
      </c>
      <c r="D25" s="12" t="s">
        <v>9</v>
      </c>
      <c r="E25" s="12" t="s">
        <v>10</v>
      </c>
      <c r="F25" s="12" t="s">
        <v>11</v>
      </c>
      <c r="G25" s="13">
        <v>78310</v>
      </c>
      <c r="H25" s="14">
        <v>0</v>
      </c>
      <c r="I25" s="14">
        <v>122183.81</v>
      </c>
      <c r="J25" s="15">
        <f>(IF(AND(E24="in",E23&lt;&gt;"in"),G24)-IF(AND(E24="in",E23&lt;&gt;"in"),VLOOKUP("out",E25:G$5000,3,)))*-1^(D24="buy")</f>
        <v>0</v>
      </c>
    </row>
    <row r="26" spans="1:10" x14ac:dyDescent="0.25">
      <c r="A26" s="7">
        <v>42026.532164351855</v>
      </c>
      <c r="B26">
        <f t="shared" si="0"/>
        <v>5500</v>
      </c>
      <c r="C26" s="8">
        <v>42026.532164351855</v>
      </c>
      <c r="D26" s="9" t="s">
        <v>9</v>
      </c>
      <c r="E26" s="9" t="s">
        <v>10</v>
      </c>
      <c r="F26" s="9" t="s">
        <v>11</v>
      </c>
      <c r="G26" s="16">
        <v>78310</v>
      </c>
      <c r="H26" s="10">
        <v>0</v>
      </c>
      <c r="I26" s="10">
        <v>122183.81</v>
      </c>
      <c r="J26" s="15">
        <f>(IF(AND(E25="in",E24&lt;&gt;"in"),G25)-IF(AND(E25="in",E24&lt;&gt;"in"),VLOOKUP("out",E26:G$5000,3,)))*-1^(D25="buy")</f>
        <v>-2430</v>
      </c>
    </row>
    <row r="27" spans="1:10" x14ac:dyDescent="0.25">
      <c r="A27" s="7">
        <v>42026.698368055557</v>
      </c>
      <c r="B27">
        <f t="shared" si="0"/>
        <v>5500</v>
      </c>
      <c r="C27" s="11">
        <v>42026.698368055557</v>
      </c>
      <c r="D27" s="12" t="s">
        <v>12</v>
      </c>
      <c r="E27" s="12" t="s">
        <v>13</v>
      </c>
      <c r="F27" s="12" t="s">
        <v>11</v>
      </c>
      <c r="G27" s="13">
        <v>80740</v>
      </c>
      <c r="H27" s="14">
        <v>-3269.05</v>
      </c>
      <c r="I27" s="14">
        <v>118914.76</v>
      </c>
      <c r="J27" s="15">
        <f>(IF(AND(E26="in",E25&lt;&gt;"in"),G26)-IF(AND(E26="in",E25&lt;&gt;"in"),VLOOKUP("out",E27:G$5000,3,)))*-1^(D26="buy")</f>
        <v>0</v>
      </c>
    </row>
    <row r="28" spans="1:10" x14ac:dyDescent="0.25">
      <c r="A28" s="7">
        <v>42026.764270833337</v>
      </c>
      <c r="B28">
        <f t="shared" si="0"/>
        <v>5500</v>
      </c>
      <c r="C28" s="8">
        <v>42026.764270833337</v>
      </c>
      <c r="D28" s="9" t="s">
        <v>12</v>
      </c>
      <c r="E28" s="9" t="s">
        <v>13</v>
      </c>
      <c r="F28" s="9" t="s">
        <v>11</v>
      </c>
      <c r="G28" s="16">
        <v>80720</v>
      </c>
      <c r="H28" s="10">
        <v>-3242.14</v>
      </c>
      <c r="I28" s="10">
        <v>115672.62</v>
      </c>
      <c r="J28" s="15">
        <f>(IF(AND(E27="in",E26&lt;&gt;"in"),G27)-IF(AND(E27="in",E26&lt;&gt;"in"),VLOOKUP("out",E28:G$5000,3,)))*-1^(D27="buy")</f>
        <v>0</v>
      </c>
    </row>
    <row r="29" spans="1:10" x14ac:dyDescent="0.25">
      <c r="A29" s="7">
        <v>42026.764282407406</v>
      </c>
      <c r="B29">
        <f t="shared" si="0"/>
        <v>5500</v>
      </c>
      <c r="C29" s="11">
        <v>42026.764282407406</v>
      </c>
      <c r="D29" s="12" t="s">
        <v>12</v>
      </c>
      <c r="E29" s="12" t="s">
        <v>10</v>
      </c>
      <c r="F29" s="12" t="s">
        <v>11</v>
      </c>
      <c r="G29" s="13">
        <v>80720</v>
      </c>
      <c r="H29" s="14">
        <v>0</v>
      </c>
      <c r="I29" s="14">
        <v>115672.62</v>
      </c>
      <c r="J29" s="15">
        <f>(IF(AND(E28="in",E27&lt;&gt;"in"),G28)-IF(AND(E28="in",E27&lt;&gt;"in"),VLOOKUP("out",E29:G$5000,3,)))*-1^(D28="buy")</f>
        <v>0</v>
      </c>
    </row>
    <row r="30" spans="1:10" x14ac:dyDescent="0.25">
      <c r="A30" s="17">
        <v>42026.991678240738</v>
      </c>
      <c r="B30">
        <f t="shared" si="0"/>
        <v>6110</v>
      </c>
      <c r="C30" s="8">
        <v>42026.986122685186</v>
      </c>
      <c r="D30" s="9" t="s">
        <v>9</v>
      </c>
      <c r="E30" s="9" t="s">
        <v>13</v>
      </c>
      <c r="F30" s="9" t="s">
        <v>11</v>
      </c>
      <c r="G30" s="16">
        <v>81330</v>
      </c>
      <c r="H30" s="10">
        <v>820.63</v>
      </c>
      <c r="I30" s="10">
        <v>116493.25</v>
      </c>
      <c r="J30" s="15">
        <f>(IF(AND(E29="in",E28&lt;&gt;"in"),G29)-IF(AND(E29="in",E28&lt;&gt;"in"),VLOOKUP("out",E30:G$5000,3,)))*-1^(D29="buy")</f>
        <v>610</v>
      </c>
    </row>
    <row r="31" spans="1:10" x14ac:dyDescent="0.25">
      <c r="A31" s="7">
        <v>42027.416724537034</v>
      </c>
      <c r="B31">
        <f t="shared" si="0"/>
        <v>6110</v>
      </c>
      <c r="C31" s="11">
        <v>42027.416724537034</v>
      </c>
      <c r="D31" s="12" t="s">
        <v>12</v>
      </c>
      <c r="E31" s="12" t="s">
        <v>10</v>
      </c>
      <c r="F31" s="12" t="s">
        <v>11</v>
      </c>
      <c r="G31" s="13">
        <v>81590</v>
      </c>
      <c r="H31" s="14">
        <v>0</v>
      </c>
      <c r="I31" s="14">
        <v>116493.25</v>
      </c>
      <c r="J31" s="15">
        <f>(IF(AND(E30="in",E29&lt;&gt;"in"),G30)-IF(AND(E30="in",E29&lt;&gt;"in"),VLOOKUP("out",E31:G$5000,3,)))*-1^(D30="buy")</f>
        <v>0</v>
      </c>
    </row>
    <row r="32" spans="1:10" x14ac:dyDescent="0.25">
      <c r="A32" s="7">
        <v>42027.49560185185</v>
      </c>
      <c r="B32">
        <f t="shared" si="0"/>
        <v>7580</v>
      </c>
      <c r="C32" s="8">
        <v>42027.49560185185</v>
      </c>
      <c r="D32" s="9" t="s">
        <v>9</v>
      </c>
      <c r="E32" s="9" t="s">
        <v>13</v>
      </c>
      <c r="F32" s="9" t="s">
        <v>11</v>
      </c>
      <c r="G32" s="16">
        <v>83060</v>
      </c>
      <c r="H32" s="10">
        <v>1977.57</v>
      </c>
      <c r="I32" s="10">
        <v>118470.82</v>
      </c>
      <c r="J32" s="15">
        <f>(IF(AND(E31="in",E30&lt;&gt;"in"),G31)-IF(AND(E31="in",E30&lt;&gt;"in"),VLOOKUP("out",E32:G$5000,3,)))*-1^(D31="buy")</f>
        <v>1470</v>
      </c>
    </row>
    <row r="33" spans="1:10" x14ac:dyDescent="0.25">
      <c r="A33" s="7">
        <v>42027.495648148149</v>
      </c>
      <c r="B33">
        <f t="shared" si="0"/>
        <v>7580</v>
      </c>
      <c r="C33" s="11">
        <v>42027.495648148149</v>
      </c>
      <c r="D33" s="12" t="s">
        <v>9</v>
      </c>
      <c r="E33" s="12" t="s">
        <v>10</v>
      </c>
      <c r="F33" s="12" t="s">
        <v>11</v>
      </c>
      <c r="G33" s="13">
        <v>82990</v>
      </c>
      <c r="H33" s="14">
        <v>0</v>
      </c>
      <c r="I33" s="14">
        <v>118470.82</v>
      </c>
      <c r="J33" s="15">
        <f>(IF(AND(E32="in",E31&lt;&gt;"in"),G32)-IF(AND(E32="in",E31&lt;&gt;"in"),VLOOKUP("out",E33:G$5000,3,)))*-1^(D32="buy")</f>
        <v>0</v>
      </c>
    </row>
  </sheetData>
  <mergeCells count="1">
    <mergeCell ref="C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COYOTE</dc:creator>
  <cp:lastModifiedBy>COYOTE</cp:lastModifiedBy>
  <dcterms:created xsi:type="dcterms:W3CDTF">2017-03-07T19:18:33Z</dcterms:created>
  <dcterms:modified xsi:type="dcterms:W3CDTF">2017-03-07T19:19:45Z</dcterms:modified>
</cp:coreProperties>
</file>