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5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<sst xmlns="http://schemas.openxmlformats.org/spreadsheetml/2006/main" count="11" uniqueCount="11">
  <si>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</t>
  </si>
  <si>
    <t>Температура</t>
  </si>
  <si>
    <t>Таблица в качестве примера. Данные имеются за каждый день и месяц с 1973 по 2010 год</t>
  </si>
  <si>
    <t>Средняя за месяц</t>
  </si>
  <si>
    <t>Средняя за год</t>
  </si>
  <si>
    <t>Мой вариант рачета (но громоздкий и долгий)</t>
  </si>
  <si>
    <t>Средняя за декаду</t>
  </si>
  <si>
    <t>Года</t>
  </si>
  <si>
    <t>Месяц/Год</t>
  </si>
  <si>
    <t>Квартал/Год</t>
  </si>
  <si>
    <t>01.01.1973-31.03.1973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</si>
</sst>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20"/>
      <color indexed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P16" sqref="P16"/>
    </sheetView>
  </sheetViews>
  <sheetFormatPr defaultColWidth="9.00390625" defaultRowHeight="12.75"/>
  <cols>
    <col min="1" max="1" width="10.125" style="0" bestFit="1" customWidth="1"/>
    <col min="4" max="5" width="10.125" style="0" bestFit="1" customWidth="1"/>
    <col min="9" max="9" width="16.625" style="0" customWidth="1"/>
    <col min="10" max="10" width="12.75390625" style="0" customWidth="1"/>
    <col min="11" max="11" width="17.25390625" style="0" customWidth="1"/>
    <col min="12" max="12" width="20.00390625" style="0" customWidth="1"/>
    <col min="13" max="13" width="17.875" style="0" customWidth="1"/>
  </cols>
  <sheetData>
    <row r="1" spans="9:13" ht="12.75">
      <c r="I1" s="5" t="s">
        <v>5</v>
      </c>
      <c r="J1" s="5"/>
      <c r="K1" s="5"/>
      <c r="L1" s="5"/>
      <c r="M1" s="5"/>
    </row>
    <row r="2" spans="5:13" ht="12.75">
      <c r="E2" t="s">
        <v>0</v>
      </c>
      <c r="F2" t="s">
        <v>1</v>
      </c>
      <c r="H2" t="s">
        <v>7</v>
      </c>
      <c r="I2" t="s">
        <v>4</v>
      </c>
      <c r="J2" t="s">
        <v>8</v>
      </c>
      <c r="K2" t="s">
        <v>3</v>
      </c>
      <c r="L2" t="s">
        <v>9</v>
      </c>
      <c r="M2" t="s">
        <v>6</v>
      </c>
    </row>
    <row r="3" spans="5:13" ht="12.75">
      <c r="E3" s="1">
        <v>26774</v>
      </c>
      <c r="F3">
        <v>10</v>
      </c>
      <c r="H3">
        <v>1973</v>
      </c>
      <c r="I3" s="2">
        <f>(SUMIF(E:E,"&gt;01.01.1973",F:F)-SUMIF(E:E,"&gt;31.12.1973",F:F))/(COUNTIF(E:E,"&gt;01.01.1973")-COUNTIF(E:E,"&gt;31.12.1973"))</f>
        <v>19.636363636363637</v>
      </c>
      <c r="J3" s="6">
        <v>26665</v>
      </c>
      <c r="K3" s="3" t="e">
        <f>(SUMIF(E:E,"&gt;01.01.1973",F:F)-SUMIF(E:E,"&gt;31.01.1973",F:F))/(COUNTIF(E:E,"&gt;01.01.1973")-COUNTIF(E:E,"&gt;31.01.1973"))</f>
        <v>#DIV/0!</v>
      </c>
      <c r="L3" s="1" t="s">
        <v>10</v>
      </c>
      <c r="M3" s="3" t="e">
        <f>(SUMIF(E:E,"&gt;01.01.1973",F:F)-SUMIF(E:E,"&gt;31.03.1973",F:F))/(COUNTIF(E:E,"&gt;01.01.1973")-COUNTIF(E:E,"&gt;31.03.1973"))</f>
        <v>#DIV/0!</v>
      </c>
    </row>
    <row r="4" spans="5:13" ht="12.75">
      <c r="E4" s="1">
        <v>26785</v>
      </c>
      <c r="F4">
        <v>15</v>
      </c>
      <c r="H4">
        <v>1974</v>
      </c>
      <c r="I4" s="2">
        <f>(SUMIF(E:E,"&gt;01.01.1974",F:F)-SUMIF(E:E,"&gt;31.12.1974",F:F))/(COUNTIF(E:E,"&gt;01.01.1974")-COUNTIF(E:E,"&gt;31.12.1974"))</f>
        <v>27.6</v>
      </c>
      <c r="J4" s="6">
        <v>26696</v>
      </c>
      <c r="K4" s="3">
        <f>(SUMIF(E:E,"&gt;01.02.1973",F:F)-SUMIF(E:E,"&gt;31.02.1973",F:F))/(COUNTIF(E:E,"&gt;01.02.1973")-COUNTIF(E:E,"&gt;31.02.1973"))</f>
        <v>20.228571428571428</v>
      </c>
      <c r="L4" s="1"/>
      <c r="M4" s="3">
        <f>(SUMIF(E:E,"&gt;01.04.1973",F:F)-SUMIF(E:E,"&gt;31.06.1973",F:F))/(COUNTIF(E:E,"&gt;01.04.1973")-COUNTIF(E:E,"&gt;31.06.1973"))</f>
        <v>20.228571428571428</v>
      </c>
    </row>
    <row r="5" spans="5:13" ht="12.75">
      <c r="E5" s="1">
        <v>26786</v>
      </c>
      <c r="F5">
        <v>13</v>
      </c>
      <c r="G5" s="3"/>
      <c r="H5">
        <v>1975</v>
      </c>
      <c r="I5" s="2">
        <f>(SUMIF(E:E,"&gt;01.01.1975",F:F)-SUMIF(E:E,"&gt;31.12.1975",F:F))/(COUNTIF(E:E,"&gt;01.01.1975")-COUNTIF(E:E,"&gt;31.12.1975"))</f>
        <v>27.5</v>
      </c>
      <c r="J5" s="6">
        <v>26724</v>
      </c>
      <c r="K5" s="3" t="e">
        <f>(SUMIF(E:E,"&gt;01.03.1973",F:F)-SUMIF(E:E,"&gt;31.03.1973",F:F))/(COUNTIF(E:E,"&gt;01.03.1973")-COUNTIF(E:E,"&gt;31.03.1973"))</f>
        <v>#DIV/0!</v>
      </c>
      <c r="L5" s="1"/>
      <c r="M5" s="3">
        <f>(SUMIF(E:E,"&gt;01.07.1973",F:F)-SUMIF(E:E,"&gt;31.09.1973",F:F))/(COUNTIF(E:E,"&gt;01.07.1973")-COUNTIF(E:E,"&gt;31.09.1973"))</f>
        <v>20.5</v>
      </c>
    </row>
    <row r="6" spans="5:13" ht="12.75">
      <c r="E6" s="1">
        <v>26787</v>
      </c>
      <c r="F6">
        <v>24</v>
      </c>
      <c r="H6">
        <v>1976</v>
      </c>
      <c r="I6" s="2">
        <f>(SUMIF(E:E,"&gt;01.01.1976",F:F)-SUMIF(E:E,"&gt;31.12.1976",F:F))/(COUNTIF(E:E,"&gt;01.01.1976")-COUNTIF(E:E,"&gt;31.12.1976"))</f>
        <v>3.375</v>
      </c>
      <c r="J6" s="6">
        <v>26755</v>
      </c>
      <c r="K6" s="3">
        <f>(SUMIF(E:E,"&gt;01.04.1973",F:F)-SUMIF(E:E,"&gt;31.04.1973",F:F))/(COUNTIF(E:E,"&gt;01.04.1973")-COUNTIF(E:E,"&gt;31.04.1973"))</f>
        <v>20.228571428571428</v>
      </c>
      <c r="L6" s="1"/>
      <c r="M6" s="3" t="e">
        <f>(SUMIF(E:E,"&gt;01.010.1973",F:F)-SUMIF(E:E,"&gt;31.12.1973",F:F))/(COUNTIF(E:E,"&gt;01.10.1973")-COUNTIF(E:E,"&gt;31.12.1973"))</f>
        <v>#DIV/0!</v>
      </c>
    </row>
    <row r="7" spans="5:12" ht="12.75">
      <c r="E7" s="1">
        <v>26788</v>
      </c>
      <c r="F7">
        <v>16</v>
      </c>
      <c r="H7">
        <v>1977</v>
      </c>
      <c r="I7" s="2">
        <f>(SUMIF(E:E,"&gt;01.01.1977",F:F)-SUMIF(E:E,"&gt;31.12.1977",F:F))/(COUNTIF(E:E,"&gt;01.01.1977")-COUNTIF(E:E,"&gt;31.12.1977"))</f>
        <v>27</v>
      </c>
      <c r="J7" s="6">
        <v>26785</v>
      </c>
      <c r="K7" s="3">
        <f>(SUMIF(E:E,"&gt;01.05.1973",F:F)-SUMIF(E:E,"&gt;31.05.1973",F:F))/(COUNTIF(E:E,"&gt;01.05.1973")-COUNTIF(E:E,"&gt;31.05.1973"))</f>
        <v>21.333333333333332</v>
      </c>
      <c r="L7" s="1"/>
    </row>
    <row r="8" spans="5:12" ht="12.75">
      <c r="E8" s="1">
        <v>26799</v>
      </c>
      <c r="F8">
        <v>23</v>
      </c>
      <c r="H8">
        <v>1978</v>
      </c>
      <c r="I8" s="1" t="e">
        <f>(SUMIF(E:E,"&gt;01.01.1978",F:F)-SUMIF(E:E,"&gt;31.12.1978",F:F))/(COUNTIF(E:E,"&gt;01.01.1978")-COUNTIF(E:E,"&gt;31.12.1978"))</f>
        <v>#DIV/0!</v>
      </c>
      <c r="J8" s="6">
        <v>26816</v>
      </c>
      <c r="K8" s="3"/>
      <c r="L8" s="1"/>
    </row>
    <row r="9" spans="5:11" ht="12.75">
      <c r="E9" s="1">
        <v>26800</v>
      </c>
      <c r="F9">
        <v>27</v>
      </c>
      <c r="H9">
        <v>1979</v>
      </c>
      <c r="I9" s="1" t="e">
        <f>(SUMIF(E:E,"&gt;01.01.1979",F:F)-SUMIF(E:E,"&gt;31.12.1979",F:F))/(COUNTIF(E:E,"&gt;01.01.1979")-COUNTIF(E:E,"&gt;31.12.1979"))</f>
        <v>#DIV/0!</v>
      </c>
      <c r="J9" s="6">
        <v>26846</v>
      </c>
      <c r="K9" s="3"/>
    </row>
    <row r="10" spans="5:11" ht="12.75">
      <c r="E10" s="1">
        <v>26801</v>
      </c>
      <c r="F10">
        <v>25</v>
      </c>
      <c r="H10">
        <v>1980</v>
      </c>
      <c r="I10" s="1" t="e">
        <f>(SUMIF(E:E,"&gt;01.01.1980",F:F)-SUMIF(E:E,"&gt;31.12.1980",F:F))/(COUNTIF(E:E,"&gt;01.01.1980")-COUNTIF(E:E,"&gt;31.12.1980"))</f>
        <v>#DIV/0!</v>
      </c>
      <c r="J10" s="6">
        <v>26877</v>
      </c>
      <c r="K10" s="3"/>
    </row>
    <row r="11" spans="5:11" ht="12.75">
      <c r="E11" s="1">
        <v>26816</v>
      </c>
      <c r="F11">
        <v>14</v>
      </c>
      <c r="H11">
        <v>1981</v>
      </c>
      <c r="I11" s="1" t="e">
        <f>(SUMIF(E:E,"&gt;01.01.1981",F:F)-SUMIF(E:E,"&gt;31.12.1981",F:F))/(COUNTIF(E:E,"&gt;01.01.1981")-COUNTIF(E:E,"&gt;31.12.1981"))</f>
        <v>#DIV/0!</v>
      </c>
      <c r="J11" s="6">
        <v>26908</v>
      </c>
      <c r="K11" s="3"/>
    </row>
    <row r="12" spans="5:11" ht="12.75">
      <c r="E12" s="1">
        <v>26817</v>
      </c>
      <c r="F12">
        <v>18</v>
      </c>
      <c r="H12">
        <v>1982</v>
      </c>
      <c r="I12" s="1" t="e">
        <f>(SUMIF(E:E,"&gt;01.01.1982",F:F)-SUMIF(E:E,"&gt;31.12.1982",F:F))/(COUNTIF(E:E,"&gt;01.01.1982")-COUNTIF(E:E,"&gt;31.12.1982"))</f>
        <v>#DIV/0!</v>
      </c>
      <c r="J12" s="6">
        <v>26938</v>
      </c>
      <c r="K12" s="3"/>
    </row>
    <row r="13" spans="5:11" ht="12.75">
      <c r="E13" s="1">
        <v>26818</v>
      </c>
      <c r="F13">
        <v>31</v>
      </c>
      <c r="H13">
        <v>1983</v>
      </c>
      <c r="I13" s="1" t="e">
        <f>(SUMIF(E:E,"&gt;01.01.1983",F:F)-SUMIF(E:E,"&gt;31.12.1983",F:F))/(COUNTIF(E:E,"&gt;01.01.1983")-COUNTIF(E:E,"&gt;31.12.1983"))</f>
        <v>#DIV/0!</v>
      </c>
      <c r="J13" s="6">
        <v>26969</v>
      </c>
      <c r="K13" s="3"/>
    </row>
    <row r="14" spans="5:11" ht="12.75">
      <c r="E14" s="1">
        <v>27200</v>
      </c>
      <c r="F14">
        <v>28</v>
      </c>
      <c r="H14">
        <v>1984</v>
      </c>
      <c r="I14" s="1" t="e">
        <f>(SUMIF(E:E,"&gt;01.01.1984",F:F)-SUMIF(E:E,"&gt;31.12.1984",F:F))/(COUNTIF(E:E,"&gt;01.01.1984")-COUNTIF(E:E,"&gt;31.12.1984"))</f>
        <v>#DIV/0!</v>
      </c>
      <c r="J14" s="6">
        <v>26999</v>
      </c>
      <c r="K14" s="3"/>
    </row>
    <row r="15" spans="5:10" ht="12.75">
      <c r="E15" s="1">
        <v>27201</v>
      </c>
      <c r="F15">
        <v>26</v>
      </c>
      <c r="H15">
        <v>1985</v>
      </c>
      <c r="I15" s="1" t="e">
        <f>(SUMIF(E:E,"&gt;01.01.1985",F:F)-SUMIF(E:E,"&gt;31.12.1985",F:F))/(COUNTIF(E:E,"&gt;01.01.1985")-COUNTIF(E:E,"&gt;31.12.1985"))</f>
        <v>#DIV/0!</v>
      </c>
      <c r="J15" s="6">
        <v>27030</v>
      </c>
    </row>
    <row r="16" spans="5:10" ht="12.75">
      <c r="E16" s="1">
        <v>27202</v>
      </c>
      <c r="F16">
        <v>27</v>
      </c>
      <c r="H16">
        <v>1986</v>
      </c>
      <c r="I16" s="1" t="e">
        <f>(SUMIF(E:E,"&gt;01.01.1986",F:F)-SUMIF(E:E,"&gt;31.12.1986",F:F))/(COUNTIF(E:E,"&gt;01.01.1986")-COUNTIF(E:E,"&gt;31.12.1986"))</f>
        <v>#DIV/0!</v>
      </c>
      <c r="J16" s="6">
        <v>27061</v>
      </c>
    </row>
    <row r="17" spans="5:12" ht="12.75">
      <c r="E17" s="1">
        <v>27203</v>
      </c>
      <c r="F17">
        <v>28</v>
      </c>
      <c r="H17">
        <v>1987</v>
      </c>
      <c r="I17" s="1" t="e">
        <f>(SUMIF(E:E,"&gt;01.01.1987",F:F)-SUMIF(E:E,"&gt;31.12.1987",F:F))/(COUNTIF(E:E,"&gt;01.01.1987")-COUNTIF(E:E,"&gt;31.12.1987"))</f>
        <v>#DIV/0!</v>
      </c>
      <c r="J17" s="6">
        <v>27089</v>
      </c>
      <c r="L17" s="7"/>
    </row>
    <row r="18" spans="5:12" ht="12.75">
      <c r="E18" s="1">
        <v>27204</v>
      </c>
      <c r="F18">
        <v>29</v>
      </c>
      <c r="H18">
        <v>1988</v>
      </c>
      <c r="I18" s="1" t="e">
        <f>(SUMIF(E:E,"&gt;01.01.1988",F:F)-SUMIF(E:E,"&gt;31.12.1988",F:F))/(COUNTIF(E:E,"&gt;01.01.1988")-COUNTIF(E:E,"&gt;31.12.1988"))</f>
        <v>#DIV/0!</v>
      </c>
      <c r="J18" s="6">
        <v>27120</v>
      </c>
      <c r="L18" s="7"/>
    </row>
    <row r="19" spans="5:12" ht="12.75">
      <c r="E19" s="1">
        <v>27544</v>
      </c>
      <c r="F19">
        <v>21</v>
      </c>
      <c r="H19">
        <v>1989</v>
      </c>
      <c r="I19" s="1" t="e">
        <f>(SUMIF(E:E,"&gt;01.01.1989",F:F)-SUMIF(E:E,"&gt;31.12.1989",F:F))/(COUNTIF(E:E,"&gt;01.01.1989")-COUNTIF(E:E,"&gt;31.12.1989"))</f>
        <v>#DIV/0!</v>
      </c>
      <c r="J19" s="6">
        <v>27150</v>
      </c>
      <c r="L19" s="7"/>
    </row>
    <row r="20" spans="5:12" ht="12.75">
      <c r="E20" s="1">
        <v>27545</v>
      </c>
      <c r="F20">
        <v>25</v>
      </c>
      <c r="H20">
        <v>1990</v>
      </c>
      <c r="I20" s="1" t="e">
        <f>(SUMIF(E:E,"&gt;01.01.1990",F:F)-SUMIF(E:E,"&gt;31.12.1990",F:F))/(COUNTIF(E:E,"&gt;01.01.1990")-COUNTIF(E:E,"&gt;31.12.1990"))</f>
        <v>#DIV/0!</v>
      </c>
      <c r="J20" s="6">
        <v>27181</v>
      </c>
      <c r="L20" s="7"/>
    </row>
    <row r="21" spans="5:12" ht="12.75">
      <c r="E21" s="1">
        <v>27546</v>
      </c>
      <c r="F21">
        <v>32</v>
      </c>
      <c r="H21">
        <v>1991</v>
      </c>
      <c r="I21" s="1" t="e">
        <f>(SUMIF(E:E,"&gt;01.01.1991",F:F)-SUMIF(E:E,"&gt;31.12.1991",F:F))/(COUNTIF(E:E,"&gt;01.01.1991")-COUNTIF(E:E,"&gt;31.12.1991"))</f>
        <v>#DIV/0!</v>
      </c>
      <c r="J21" s="6">
        <v>27211</v>
      </c>
      <c r="L21" s="7"/>
    </row>
    <row r="22" spans="5:12" ht="12.75">
      <c r="E22" s="1">
        <v>27547</v>
      </c>
      <c r="F22">
        <v>33</v>
      </c>
      <c r="H22">
        <v>1992</v>
      </c>
      <c r="I22" s="1" t="e">
        <f>(SUMIF(E:E,"&gt;01.01.1992",F:F)-SUMIF(E:E,"&gt;31.12.1992",F:F))/(COUNTIF(E:E,"&gt;01.01.1992")-COUNTIF(E:E,"&gt;31.12.1992"))</f>
        <v>#DIV/0!</v>
      </c>
      <c r="L22" s="7"/>
    </row>
    <row r="23" spans="5:12" ht="12.75">
      <c r="E23" s="1">
        <v>27548</v>
      </c>
      <c r="F23">
        <v>28</v>
      </c>
      <c r="H23">
        <v>1993</v>
      </c>
      <c r="I23" s="1" t="e">
        <f>(SUMIF(E:E,"&gt;01.01.1993",F:F)-SUMIF(E:E,"&gt;31.12.1993",F:F))/(COUNTIF(E:E,"&gt;01.01.1993")-COUNTIF(E:E,"&gt;31.12.1993"))</f>
        <v>#DIV/0!</v>
      </c>
      <c r="L23" s="7"/>
    </row>
    <row r="24" spans="5:12" ht="12.75">
      <c r="E24" s="1">
        <v>27549</v>
      </c>
      <c r="F24">
        <v>26</v>
      </c>
      <c r="H24">
        <v>1994</v>
      </c>
      <c r="I24" s="1" t="e">
        <f>(SUMIF(E:E,"&gt;01.01.1994",F:F)-SUMIF(E:E,"&gt;31.12.1994",F:F))/(COUNTIF(E:E,"&gt;01.01.1994")-COUNTIF(E:E,"&gt;31.12.1994"))</f>
        <v>#DIV/0!</v>
      </c>
      <c r="L24" s="7"/>
    </row>
    <row r="25" spans="5:12" ht="12.75">
      <c r="E25" s="1">
        <v>27798</v>
      </c>
      <c r="F25">
        <v>5</v>
      </c>
      <c r="H25">
        <v>1995</v>
      </c>
      <c r="I25" s="1" t="e">
        <f>(SUMIF(E:E,"&gt;01.01.1995",F:F)-SUMIF(E:E,"&gt;31.12.1995",F:F))/(COUNTIF(E:E,"&gt;01.01.1995")-COUNTIF(E:E,"&gt;31.12.1995"))</f>
        <v>#DIV/0!</v>
      </c>
      <c r="L25" s="7"/>
    </row>
    <row r="26" spans="5:12" ht="12.75">
      <c r="E26" s="1">
        <v>27799</v>
      </c>
      <c r="F26">
        <v>6</v>
      </c>
      <c r="H26">
        <v>1996</v>
      </c>
      <c r="I26" s="1" t="e">
        <f>(SUMIF(E:E,"&gt;01.01.1996",F:F)-SUMIF(E:E,"&gt;31.12.1996",F:F))/(COUNTIF(E:E,"&gt;01.01.1996")-COUNTIF(E:E,"&gt;31.12.1996"))</f>
        <v>#DIV/0!</v>
      </c>
      <c r="L26" s="7"/>
    </row>
    <row r="27" spans="5:12" ht="12.75">
      <c r="E27" s="1">
        <v>27800</v>
      </c>
      <c r="F27">
        <v>4</v>
      </c>
      <c r="H27">
        <v>1997</v>
      </c>
      <c r="I27" s="1" t="e">
        <f>(SUMIF(E:E,"&gt;01.01.1997",F:F)-SUMIF(E:E,"&gt;31.12.1997",F:F))/(COUNTIF(E:E,"&gt;01.01.1997")-COUNTIF(E:E,"&gt;31.12.1997"))</f>
        <v>#DIV/0!</v>
      </c>
      <c r="L27" s="7"/>
    </row>
    <row r="28" spans="5:12" ht="12.75">
      <c r="E28" s="1">
        <v>27801</v>
      </c>
      <c r="F28">
        <v>2</v>
      </c>
      <c r="H28">
        <v>1998</v>
      </c>
      <c r="I28" s="1" t="e">
        <f>(SUMIF(E:E,"&gt;01.01.1998",F:F)-SUMIF(E:E,"&gt;31.12.1998",F:F))/(COUNTIF(E:E,"&gt;01.01.1998")-COUNTIF(E:E,"&gt;31.12.1998"))</f>
        <v>#DIV/0!</v>
      </c>
      <c r="L28" s="7"/>
    </row>
    <row r="29" spans="5:12" ht="12.75">
      <c r="E29" s="1">
        <v>27802</v>
      </c>
      <c r="F29">
        <v>3</v>
      </c>
      <c r="H29">
        <v>1999</v>
      </c>
      <c r="I29" s="1" t="e">
        <f>(SUMIF(E:E,"&gt;01.01.1999",F:F)-SUMIF(E:E,"&gt;31.12.1999",F:F))/(COUNTIF(E:E,"&gt;01.01.1999")-COUNTIF(E:E,"&gt;31.12.1999"))</f>
        <v>#DIV/0!</v>
      </c>
      <c r="L29" s="7"/>
    </row>
    <row r="30" spans="5:12" ht="12.75">
      <c r="E30" s="1">
        <v>27803</v>
      </c>
      <c r="F30">
        <v>4</v>
      </c>
      <c r="H30">
        <v>2000</v>
      </c>
      <c r="I30" s="1" t="e">
        <f>(SUMIF(E:E,"&gt;01.01.2000",F:F)-SUMIF(E:E,"&gt;31.12.2000",F:F))/(COUNTIF(E:E,"&gt;01.01.2000")-COUNTIF(E:E,"&gt;31.12.2000"))</f>
        <v>#DIV/0!</v>
      </c>
      <c r="L30" s="7"/>
    </row>
    <row r="31" spans="5:12" ht="12.75">
      <c r="E31" s="1">
        <v>27804</v>
      </c>
      <c r="F31">
        <v>1</v>
      </c>
      <c r="H31">
        <v>2001</v>
      </c>
      <c r="I31" s="1" t="e">
        <f>(SUMIF(E:E,"&gt;01.01.2001",F:F)-SUMIF(E:E,"&gt;31.12.2001",F:F))/(COUNTIF(E:E,"&gt;01.01.2001")-COUNTIF(E:E,"&gt;31.12.2001"))</f>
        <v>#DIV/0!</v>
      </c>
      <c r="L31" s="7"/>
    </row>
    <row r="32" spans="5:12" ht="12.75">
      <c r="E32" s="1">
        <v>27805</v>
      </c>
      <c r="F32">
        <v>2</v>
      </c>
      <c r="H32">
        <v>2002</v>
      </c>
      <c r="I32" s="1" t="e">
        <f>(SUMIF(E:E,"&gt;01.01.2002",F:F)-SUMIF(E:E,"&gt;31.12.2002",F:F))/(COUNTIF(E:E,"&gt;01.01.2002")-COUNTIF(E:E,"&gt;31.12.2002"))</f>
        <v>#DIV/0!</v>
      </c>
      <c r="L32" s="7"/>
    </row>
    <row r="33" spans="5:12" ht="12.75">
      <c r="E33" s="1">
        <v>28338</v>
      </c>
      <c r="F33">
        <v>25</v>
      </c>
      <c r="H33">
        <v>2003</v>
      </c>
      <c r="I33" s="1" t="e">
        <f>(SUMIF(E:E,"&gt;01.01.2003",F:F)-SUMIF(E:E,"&gt;31.12.2003",F:F))/(COUNTIF(E:E,"&gt;01.01.2003")-COUNTIF(E:E,"&gt;31.12.2003"))</f>
        <v>#DIV/0!</v>
      </c>
      <c r="L33" s="7"/>
    </row>
    <row r="34" spans="5:12" ht="12.75">
      <c r="E34" s="1">
        <v>28339</v>
      </c>
      <c r="F34">
        <v>24</v>
      </c>
      <c r="H34">
        <v>2004</v>
      </c>
      <c r="I34" s="1" t="e">
        <f>(SUMIF(E:E,"&gt;01.01.2004",F:F)-SUMIF(E:E,"&gt;31.12.2004",F:F))/(COUNTIF(E:E,"&gt;01.01.2004")-COUNTIF(E:E,"&gt;31.12.2004"))</f>
        <v>#DIV/0!</v>
      </c>
      <c r="L34" s="7"/>
    </row>
    <row r="35" spans="5:12" ht="12.75">
      <c r="E35" s="1">
        <v>28340</v>
      </c>
      <c r="F35">
        <v>28</v>
      </c>
      <c r="H35">
        <v>2005</v>
      </c>
      <c r="I35" s="1" t="e">
        <f>(SUMIF(E:E,"&gt;01.01.2005",F:F)-SUMIF(E:E,"&gt;31.12.2005",F:F))/(COUNTIF(E:E,"&gt;01.01.2005")-COUNTIF(E:E,"&gt;31.12.2005"))</f>
        <v>#DIV/0!</v>
      </c>
      <c r="L35" s="7"/>
    </row>
    <row r="36" spans="5:12" ht="12.75">
      <c r="E36" s="1">
        <v>28341</v>
      </c>
      <c r="F36">
        <v>29</v>
      </c>
      <c r="H36">
        <v>2006</v>
      </c>
      <c r="I36" s="1" t="e">
        <f>(SUMIF(E:E,"&gt;01.01.2006",F:F)-SUMIF(E:E,"&gt;31.12.2006",F:F))/(COUNTIF(E:E,"&gt;01.01.2006")-COUNTIF(E:E,"&gt;31.12.2006"))</f>
        <v>#DIV/0!</v>
      </c>
      <c r="L36" s="7"/>
    </row>
    <row r="37" spans="5:12" ht="12.75">
      <c r="E37" s="1">
        <v>28342</v>
      </c>
      <c r="F37">
        <v>31</v>
      </c>
      <c r="H37">
        <v>2007</v>
      </c>
      <c r="I37" s="1" t="e">
        <f>(SUMIF(E:E,"&gt;01.01.2007",F:F)-SUMIF(E:E,"&gt;31.12.2007",F:F))/(COUNTIF(E:E,"&gt;01.01.2007")-COUNTIF(E:E,"&gt;31.12.2007"))</f>
        <v>#DIV/0!</v>
      </c>
      <c r="L37" s="7"/>
    </row>
    <row r="38" spans="5:12" ht="12.75">
      <c r="E38" s="1">
        <v>28343</v>
      </c>
      <c r="F38">
        <v>25</v>
      </c>
      <c r="H38">
        <v>2008</v>
      </c>
      <c r="I38" s="1" t="e">
        <f>(SUMIF(E:E,"&gt;01.01.2008",F:F)-SUMIF(E:E,"&gt;31.12.2008",F:F))/(COUNTIF(E:E,"&gt;01.01.2008")-COUNTIF(E:E,"&gt;31.12.2008"))</f>
        <v>#DIV/0!</v>
      </c>
      <c r="L38" s="7"/>
    </row>
    <row r="39" spans="5:12" ht="12.75">
      <c r="E39" s="1"/>
      <c r="H39">
        <v>2009</v>
      </c>
      <c r="I39" s="1" t="e">
        <f>(SUMIF(E:E,"&gt;01.01.2009",F:F)-SUMIF(E:E,"&gt;31.12.2009",F:F))/(COUNTIF(E:E,"&gt;01.01.2009")-COUNTIF(E:E,"&gt;31.12.2009"))</f>
        <v>#DIV/0!</v>
      </c>
      <c r="L39" s="7"/>
    </row>
    <row r="40" spans="5:9" ht="12.75">
      <c r="E40" s="1"/>
      <c r="H40">
        <v>2010</v>
      </c>
      <c r="I40" s="1" t="e">
        <f>(SUMIF(E:E,"&gt;01.01.2010",F:F)-SUMIF(E:E,"&gt;31.12.2010",F:F))/(COUNTIF(E:E,"&gt;01.01.2010")-COUNTIF(E:E,"&gt;31.12.2010"))</f>
        <v>#DIV/0!</v>
      </c>
    </row>
    <row r="41" ht="12.75">
      <c r="E41" s="1"/>
    </row>
    <row r="42" ht="12.75">
      <c r="E42" s="1"/>
    </row>
    <row r="43" spans="1:5" ht="25.5">
      <c r="A43" s="4" t="s">
        <v>2</v>
      </c>
      <c r="D43" s="2"/>
      <c r="E43" s="1"/>
    </row>
    <row r="44" spans="4:5" ht="12.75">
      <c r="D44" s="2"/>
      <c r="E44" s="1"/>
    </row>
    <row r="45" spans="4:5" ht="12.75">
      <c r="D45" s="2"/>
      <c r="E45" s="1"/>
    </row>
    <row r="46" spans="4:5" ht="12.75">
      <c r="D46" s="2"/>
      <c r="E46" s="1"/>
    </row>
    <row r="47" spans="4:5" ht="12.75">
      <c r="D47" s="2"/>
      <c r="E47" s="1"/>
    </row>
    <row r="48" spans="4:5" ht="12.75">
      <c r="D48" s="2"/>
      <c r="E48" s="1"/>
    </row>
    <row r="49" spans="4:5" ht="12.75">
      <c r="D49" s="2"/>
      <c r="E49" s="1"/>
    </row>
    <row r="50" spans="4:5" ht="12.75">
      <c r="D50" s="2"/>
      <c r="E50" s="1"/>
    </row>
    <row r="51" spans="4:5" ht="12.75">
      <c r="D51" s="2"/>
      <c r="E51" s="1"/>
    </row>
    <row r="52" spans="4:5" ht="12.75">
      <c r="D52" s="2"/>
      <c r="E52" s="1"/>
    </row>
    <row r="53" spans="4:5" ht="12.75">
      <c r="D53" s="2"/>
      <c r="E53" s="1"/>
    </row>
    <row r="54" spans="4:5" ht="12.75">
      <c r="D54" s="2"/>
      <c r="E54" s="1"/>
    </row>
    <row r="55" spans="4:5" ht="12.75">
      <c r="D55" s="2"/>
      <c r="E55" s="1"/>
    </row>
    <row r="56" spans="4:5" ht="12.75">
      <c r="D56" s="2"/>
      <c r="E56" s="1"/>
    </row>
    <row r="57" spans="4:5" ht="12.75">
      <c r="D57" s="2"/>
      <c r="E57" s="1"/>
    </row>
    <row r="58" spans="4:5" ht="12.75">
      <c r="D58" s="2"/>
      <c r="E58" s="1"/>
    </row>
    <row r="59" spans="4:5" ht="12.75">
      <c r="D59" s="2"/>
      <c r="E59" s="1"/>
    </row>
    <row r="60" spans="4:5" ht="12.75">
      <c r="D60" s="2"/>
      <c r="E60" s="1"/>
    </row>
    <row r="61" spans="4:5" ht="12.75">
      <c r="D61" s="2"/>
      <c r="E61" s="1"/>
    </row>
    <row r="62" spans="4:5" ht="12.75">
      <c r="D62" s="2"/>
      <c r="E62" s="1"/>
    </row>
    <row r="63" spans="4:5" ht="12.75">
      <c r="D63" s="2"/>
      <c r="E63" s="1"/>
    </row>
    <row r="64" spans="4:5" ht="12.75">
      <c r="D64" s="2"/>
      <c r="E64" s="1"/>
    </row>
    <row r="65" spans="4:5" ht="12.75">
      <c r="D65" s="2"/>
      <c r="E65" s="1"/>
    </row>
    <row r="66" spans="4:5" ht="12.75">
      <c r="D66" s="2"/>
      <c r="E66" s="1"/>
    </row>
    <row r="67" spans="4:5" ht="12.75">
      <c r="D67" s="2"/>
      <c r="E67" s="1"/>
    </row>
    <row r="68" spans="4:5" ht="12.75">
      <c r="D68" s="2"/>
      <c r="E68" s="1"/>
    </row>
    <row r="69" spans="4:5" ht="12.75">
      <c r="D69" s="2"/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</sheetData>
  <mergeCells count="1">
    <mergeCell ref="I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Valera</cp:lastModifiedBy>
  <dcterms:created xsi:type="dcterms:W3CDTF">2013-01-12T20:38:27Z</dcterms:created>
  <dcterms:modified xsi:type="dcterms:W3CDTF">2013-01-13T00:28:05Z</dcterms:modified>
  <cp:category/>
  <cp:version/>
  <cp:contentType/>
  <cp:contentStatus/>
</cp:coreProperties>
</file>