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3"/>
  </bookViews>
  <sheets>
    <sheet name="Задание" sheetId="6" r:id="rId1"/>
    <sheet name="Товары" sheetId="1" r:id="rId2"/>
    <sheet name="Приход" sheetId="2" r:id="rId3"/>
    <sheet name="Остаток товара" sheetId="5" r:id="rId4"/>
    <sheet name="Выручка" sheetId="4" r:id="rId5"/>
    <sheet name="Расход" sheetId="3" r:id="rId6"/>
  </sheets>
  <definedNames>
    <definedName name="Товар">Товары!$A$2:$A$37</definedName>
  </definedNames>
  <calcPr calcId="124519"/>
</workbook>
</file>

<file path=xl/calcChain.xml><?xml version="1.0" encoding="utf-8"?>
<calcChain xmlns="http://schemas.openxmlformats.org/spreadsheetml/2006/main">
  <c r="A37" i="1"/>
  <c r="A36"/>
  <c r="A35"/>
  <c r="A34"/>
  <c r="A33"/>
  <c r="J2" i="5" l="1"/>
  <c r="H2"/>
  <c r="A3" i="4" s="1"/>
  <c r="C40" i="5" l="1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3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2"/>
  <c r="D39" i="2"/>
  <c r="D39" i="5" s="1"/>
  <c r="D40" i="2"/>
  <c r="D40" i="5" s="1"/>
  <c r="D41" i="2"/>
  <c r="D41" i="5" s="1"/>
  <c r="D42" i="2"/>
  <c r="D42" i="5" s="1"/>
  <c r="D43" i="2"/>
  <c r="D43" i="5" s="1"/>
  <c r="D44" i="2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1" i="5" s="1"/>
  <c r="D52" i="2"/>
  <c r="D52" i="5" s="1"/>
  <c r="D53" i="2"/>
  <c r="D53" i="5" s="1"/>
  <c r="D54" i="2"/>
  <c r="D54" i="5" s="1"/>
  <c r="D55" i="2"/>
  <c r="D55" i="5" s="1"/>
  <c r="D56" i="2"/>
  <c r="D56" i="5" s="1"/>
  <c r="D57" i="2"/>
  <c r="D57" i="5" s="1"/>
  <c r="D58" i="2"/>
  <c r="D58" i="5" s="1"/>
  <c r="D59" i="2"/>
  <c r="D59" i="5" s="1"/>
  <c r="D60" i="2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7" i="5" s="1"/>
  <c r="D68" i="2"/>
  <c r="D68" i="5" s="1"/>
  <c r="D69" i="2"/>
  <c r="D69" i="5" s="1"/>
  <c r="D70" i="2"/>
  <c r="D70" i="5" s="1"/>
  <c r="D71" i="2"/>
  <c r="D71" i="5" s="1"/>
  <c r="D72" i="2"/>
  <c r="D72" i="5" s="1"/>
  <c r="D73" i="2"/>
  <c r="D73" i="5" s="1"/>
  <c r="D74" i="2"/>
  <c r="D74" i="5" s="1"/>
  <c r="A22"/>
  <c r="A23"/>
  <c r="A24"/>
  <c r="A25"/>
  <c r="A26"/>
  <c r="A27"/>
  <c r="A28"/>
  <c r="A29"/>
  <c r="A30"/>
  <c r="A31"/>
  <c r="A32"/>
  <c r="A33"/>
  <c r="A34"/>
  <c r="A35"/>
  <c r="A36"/>
  <c r="A37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"/>
  <c r="D33" i="2"/>
  <c r="C33" i="5" s="1"/>
  <c r="D34" i="2"/>
  <c r="C34" i="5" s="1"/>
  <c r="D35" i="2"/>
  <c r="C35" i="5" s="1"/>
  <c r="D36" i="2"/>
  <c r="C36" i="5" s="1"/>
  <c r="D37" i="2"/>
  <c r="C37" i="5" s="1"/>
  <c r="D7" i="2"/>
  <c r="C7" i="5" s="1"/>
  <c r="D2" i="2"/>
  <c r="C2" i="5" s="1"/>
  <c r="D15" i="2"/>
  <c r="C15" i="5" s="1"/>
  <c r="D16" i="2"/>
  <c r="C16" i="5" s="1"/>
  <c r="D17" i="2"/>
  <c r="C17" i="5" s="1"/>
  <c r="D18" i="2"/>
  <c r="C18" i="5" s="1"/>
  <c r="D19" i="2"/>
  <c r="C19" i="5" s="1"/>
  <c r="D20" i="2"/>
  <c r="C20" i="5" s="1"/>
  <c r="D21" i="2"/>
  <c r="C21" i="5" s="1"/>
  <c r="D22" i="2"/>
  <c r="C22" i="5" s="1"/>
  <c r="D23" i="2"/>
  <c r="C23" i="5" s="1"/>
  <c r="D24" i="2"/>
  <c r="C24" i="5" s="1"/>
  <c r="D25" i="2"/>
  <c r="C25" i="5" s="1"/>
  <c r="D26" i="2"/>
  <c r="C26" i="5" s="1"/>
  <c r="D27" i="2"/>
  <c r="C27" i="5" s="1"/>
  <c r="D28" i="2"/>
  <c r="C28" i="5" s="1"/>
  <c r="D29" i="2"/>
  <c r="C29" i="5" s="1"/>
  <c r="D30" i="2"/>
  <c r="C30" i="5" s="1"/>
  <c r="D31" i="2"/>
  <c r="C31" i="5" s="1"/>
  <c r="D32" i="2"/>
  <c r="C32" i="5" s="1"/>
  <c r="D3" i="2"/>
  <c r="C3" i="5" s="1"/>
  <c r="D4" i="2"/>
  <c r="C4" i="5" s="1"/>
  <c r="D5" i="2"/>
  <c r="C5" i="5" s="1"/>
  <c r="D6" i="2"/>
  <c r="C6" i="5" s="1"/>
  <c r="D8" i="2"/>
  <c r="C8" i="5" s="1"/>
  <c r="D9" i="2"/>
  <c r="C9" i="5" s="1"/>
  <c r="D10" i="2"/>
  <c r="C10" i="5" s="1"/>
  <c r="D11" i="2"/>
  <c r="C11" i="5" s="1"/>
  <c r="D12" i="2"/>
  <c r="C12" i="5" s="1"/>
  <c r="D13" i="2"/>
  <c r="C13" i="5" s="1"/>
  <c r="D14" i="2"/>
  <c r="C14" i="5" s="1"/>
  <c r="G2" i="3"/>
  <c r="G3"/>
  <c r="G4"/>
  <c r="G5"/>
  <c r="G2" i="2" l="1"/>
</calcChain>
</file>

<file path=xl/sharedStrings.xml><?xml version="1.0" encoding="utf-8"?>
<sst xmlns="http://schemas.openxmlformats.org/spreadsheetml/2006/main" count="187" uniqueCount="69">
  <si>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</si>
  <si>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</si>
  <si>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</si>
  <si>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</si>
  <si>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</si>
  <si>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</si>
  <si>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</si>
  <si>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</si>
  <si>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</si>
  <si>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</si>
  <si>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</si>
  <si>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</si>
  <si>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</si>
  <si>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</si>
  <si>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</si>
  <si>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</si>
  <si>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</si>
  <si>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</si>
  <si>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</si>
  <si>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</si>
  <si>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</si>
  <si>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</si>
  <si>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</si>
  <si>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</si>
  <si>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</si>
  <si>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</si>
  <si>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</si>
  <si>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</si>
  <si>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</si>
  <si>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</si>
  <si>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</si>
  <si>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</si>
  <si>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</si>
  <si>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</si>
  <si>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</si>
  <si>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</si>
  <si>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</si>
  <si>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</si>
  <si>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</si>
  <si>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</si>
  <si>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</si>
  <si>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</si>
  <si>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</si>
  <si>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</si>
  <si>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</si>
  <si>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</si>
  <si>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</si>
  <si>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</si>
  <si>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</si>
  <si>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</si>
  <si>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</si>
  <si>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</si>
  <si>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</si>
  <si>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</si>
  <si>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</si>
  <si>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</si>
  <si>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</si>
  <si>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</si>
  <si>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</si>
  <si>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штуку розничная.</t>
  </si>
  <si>
    <t>Закупочная цена.</t>
  </si>
  <si>
    <t>Выручка с продаж.</t>
  </si>
  <si>
    <t>Выручка с учетом расходов.</t>
  </si>
  <si>
    <t>Чистая прибыль.</t>
  </si>
  <si>
    <t>Ноябрь 2012г</t>
  </si>
  <si>
    <t>Дата.</t>
  </si>
  <si>
    <t>Товар.</t>
  </si>
  <si>
    <t>Кол-во проданного в определенную дату</t>
  </si>
  <si>
    <t>Общее кол-во проданного товара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</si>
</sst>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\ш\т\ 0"/>
    <numFmt numFmtId="167" formatCode="\б\л\ 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6" fontId="0" fillId="0" borderId="0" xfId="0" applyNumberFormat="1" applyAlignment="1">
      <alignment horizontal="right"/>
    </xf>
    <xf numFmtId="166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wrapText="1"/>
    </xf>
    <xf numFmtId="167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 applyFill="1"/>
    <xf numFmtId="167" fontId="0" fillId="0" borderId="0" xfId="0" applyNumberFormat="1"/>
    <xf numFmtId="14" fontId="6" fillId="0" borderId="7" xfId="0" applyNumberFormat="1" applyFont="1" applyFill="1" applyBorder="1" applyAlignment="1">
      <alignment wrapText="1"/>
    </xf>
    <xf numFmtId="14" fontId="7" fillId="0" borderId="0" xfId="0" applyNumberFormat="1" applyFont="1"/>
    <xf numFmtId="167" fontId="0" fillId="3" borderId="5" xfId="0" applyNumberForma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0" fillId="3" borderId="4" xfId="0" applyNumberForma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endParaRPr lang="ru-RU" sz="1100" baseline="0"/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8" sqref="B1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7"/>
  <sheetViews>
    <sheetView topLeftCell="A25" workbookViewId="0">
      <selection activeCell="A38" sqref="A38"/>
    </sheetView>
  </sheetViews>
  <sheetFormatPr defaultRowHeight="1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>
      <c r="A1" t="s">
        <v>32</v>
      </c>
    </row>
    <row r="2" spans="1:253" s="5" customFormat="1">
      <c r="A2" s="1" t="s">
        <v>0</v>
      </c>
      <c r="B2" s="2"/>
      <c r="C2" s="3"/>
      <c r="D2" s="9"/>
    </row>
    <row r="3" spans="1:253" s="5" customFormat="1">
      <c r="A3" s="1" t="s">
        <v>1</v>
      </c>
      <c r="B3" s="2"/>
      <c r="C3" s="3"/>
      <c r="D3" s="9"/>
    </row>
    <row r="4" spans="1:253" s="5" customFormat="1">
      <c r="A4" s="1" t="s">
        <v>2</v>
      </c>
      <c r="B4" s="2"/>
      <c r="C4" s="3"/>
      <c r="D4" s="9"/>
    </row>
    <row r="5" spans="1:253" s="5" customFormat="1">
      <c r="A5" s="1" t="s">
        <v>3</v>
      </c>
      <c r="B5" s="2"/>
      <c r="C5" s="3"/>
      <c r="D5" s="9"/>
    </row>
    <row r="6" spans="1:253" s="5" customFormat="1">
      <c r="A6" s="1" t="s">
        <v>4</v>
      </c>
      <c r="B6" s="2"/>
      <c r="C6" s="3"/>
      <c r="D6" s="9"/>
    </row>
    <row r="7" spans="1:253" s="5" customFormat="1">
      <c r="A7" s="1" t="s">
        <v>5</v>
      </c>
      <c r="B7" s="2"/>
      <c r="C7" s="3"/>
      <c r="D7" s="9"/>
    </row>
    <row r="8" spans="1:253" s="5" customFormat="1">
      <c r="A8" s="1" t="s">
        <v>6</v>
      </c>
      <c r="B8" s="2"/>
      <c r="C8" s="3"/>
      <c r="D8" s="9"/>
    </row>
    <row r="9" spans="1:253" s="5" customFormat="1">
      <c r="A9" s="1" t="s">
        <v>7</v>
      </c>
      <c r="B9" s="2"/>
      <c r="C9" s="3"/>
      <c r="D9" s="9"/>
    </row>
    <row r="10" spans="1:253" s="5" customFormat="1">
      <c r="A10" s="1" t="s">
        <v>8</v>
      </c>
      <c r="B10" s="2"/>
      <c r="C10" s="3"/>
      <c r="D10" s="9"/>
    </row>
    <row r="11" spans="1:253" s="5" customFormat="1">
      <c r="A11" s="1" t="s">
        <v>9</v>
      </c>
      <c r="B11" s="2"/>
      <c r="C11" s="3"/>
      <c r="D11" s="9"/>
    </row>
    <row r="12" spans="1:253" s="5" customFormat="1">
      <c r="A12" s="1" t="s">
        <v>10</v>
      </c>
      <c r="B12" s="2"/>
      <c r="C12" s="3"/>
      <c r="D12" s="9"/>
    </row>
    <row r="13" spans="1:253" s="5" customFormat="1">
      <c r="A13" s="1" t="s">
        <v>11</v>
      </c>
      <c r="B13" s="2"/>
      <c r="C13" s="3"/>
      <c r="D13" s="9"/>
    </row>
    <row r="14" spans="1:253" s="5" customFormat="1">
      <c r="A14" s="1" t="s">
        <v>12</v>
      </c>
      <c r="B14" s="2"/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>
      <c r="A15" s="1" t="s">
        <v>13</v>
      </c>
      <c r="B15" s="2"/>
      <c r="C15" s="3"/>
      <c r="D15" s="9"/>
    </row>
    <row r="16" spans="1:253" s="5" customFormat="1">
      <c r="A16" s="1" t="s">
        <v>14</v>
      </c>
      <c r="B16" s="2"/>
      <c r="C16" s="3"/>
      <c r="D16" s="9"/>
    </row>
    <row r="17" spans="1:253" s="5" customFormat="1">
      <c r="A17" s="1" t="s">
        <v>15</v>
      </c>
      <c r="B17" s="2"/>
      <c r="C17" s="3"/>
      <c r="D17" s="9"/>
    </row>
    <row r="18" spans="1:253" s="5" customFormat="1">
      <c r="A18" s="1" t="s">
        <v>16</v>
      </c>
      <c r="B18" s="2"/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>
      <c r="A19" s="1" t="s">
        <v>17</v>
      </c>
      <c r="B19" s="2"/>
      <c r="C19" s="3"/>
      <c r="D19" s="9"/>
    </row>
    <row r="20" spans="1:253" s="5" customFormat="1">
      <c r="A20" s="1" t="s">
        <v>18</v>
      </c>
      <c r="B20" s="2"/>
      <c r="C20" s="3"/>
      <c r="D20" s="9"/>
    </row>
    <row r="21" spans="1:253" s="5" customFormat="1">
      <c r="A21" s="1" t="s">
        <v>19</v>
      </c>
      <c r="B21" s="2"/>
      <c r="C21" s="3"/>
      <c r="D21" s="9"/>
    </row>
    <row r="22" spans="1:253" s="5" customFormat="1">
      <c r="A22" s="1" t="s">
        <v>20</v>
      </c>
      <c r="B22" s="2"/>
      <c r="C22" s="3"/>
      <c r="D22" s="9"/>
    </row>
    <row r="23" spans="1:253" s="5" customFormat="1">
      <c r="A23" s="1" t="s">
        <v>21</v>
      </c>
      <c r="B23" s="2"/>
      <c r="C23" s="3"/>
      <c r="D23" s="9"/>
    </row>
    <row r="24" spans="1:253" s="5" customFormat="1">
      <c r="A24" s="1" t="s">
        <v>22</v>
      </c>
      <c r="B24" s="2"/>
      <c r="C24" s="3"/>
      <c r="D24" s="9"/>
    </row>
    <row r="25" spans="1:253" s="5" customFormat="1">
      <c r="A25" s="1" t="s">
        <v>23</v>
      </c>
      <c r="B25" s="2"/>
      <c r="C25" s="3"/>
      <c r="D25" s="9"/>
    </row>
    <row r="26" spans="1:253" s="5" customFormat="1">
      <c r="A26" s="1" t="s">
        <v>24</v>
      </c>
      <c r="B26" s="2"/>
      <c r="C26" s="3"/>
      <c r="D26" s="9"/>
    </row>
    <row r="27" spans="1:253" s="5" customFormat="1">
      <c r="A27" s="1" t="s">
        <v>25</v>
      </c>
      <c r="B27" s="2"/>
      <c r="C27" s="3"/>
      <c r="D27" s="9"/>
    </row>
    <row r="28" spans="1:253" s="5" customFormat="1">
      <c r="A28" s="1" t="s">
        <v>26</v>
      </c>
      <c r="B28" s="2"/>
      <c r="C28" s="3"/>
      <c r="D28" s="9"/>
    </row>
    <row r="29" spans="1:253" s="5" customFormat="1">
      <c r="A29" s="1" t="s">
        <v>27</v>
      </c>
      <c r="B29" s="2"/>
      <c r="C29" s="3"/>
      <c r="D29" s="9"/>
    </row>
    <row r="30" spans="1:253" s="5" customFormat="1">
      <c r="A30" s="1" t="s">
        <v>28</v>
      </c>
      <c r="B30" s="2"/>
      <c r="C30" s="3"/>
      <c r="D30" s="9"/>
    </row>
    <row r="31" spans="1:253" s="5" customFormat="1">
      <c r="A31" s="1" t="s">
        <v>29</v>
      </c>
      <c r="B31" s="2"/>
      <c r="C31" s="3"/>
      <c r="D31" s="9"/>
    </row>
    <row r="32" spans="1:253" s="5" customFormat="1">
      <c r="A32" s="1" t="s">
        <v>30</v>
      </c>
      <c r="B32" s="2"/>
      <c r="C32" s="3"/>
      <c r="D32" s="9"/>
    </row>
    <row r="33" spans="1:1">
      <c r="A33" s="1" t="str">
        <f>Приход!A33</f>
        <v>Вингс лёгкие МРЦ 24-00 пач</v>
      </c>
    </row>
    <row r="34" spans="1:1">
      <c r="A34" s="1" t="str">
        <f>Приход!A34</f>
        <v>Винстон крепкие МРЦ 36-00 пач</v>
      </c>
    </row>
    <row r="35" spans="1:1">
      <c r="A35" s="1" t="str">
        <f>Приход!A35</f>
        <v>Винстон крепкие МРЦ 38-00 пач</v>
      </c>
    </row>
    <row r="36" spans="1:1">
      <c r="A36" s="1" t="str">
        <f>Приход!A36</f>
        <v>Винстон лёгкие МРЦ 38-00 пач</v>
      </c>
    </row>
    <row r="37" spans="1:1">
      <c r="A37" s="1" t="str">
        <f>Приход!A37</f>
        <v>Винстон ментол мрц 40-00 тонкий пач</v>
      </c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  <protectedRange sqref="A33:A37" name="Диапазон1_14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4"/>
  <sheetViews>
    <sheetView zoomScale="90" zoomScaleNormal="90" workbookViewId="0">
      <pane ySplit="1" topLeftCell="A2" activePane="bottomLeft" state="frozen"/>
      <selection pane="bottomLeft" activeCell="D2" sqref="D2"/>
    </sheetView>
  </sheetViews>
  <sheetFormatPr defaultRowHeight="15"/>
  <cols>
    <col min="1" max="1" width="51.28515625" customWidth="1"/>
    <col min="2" max="2" width="23.85546875" style="28" customWidth="1"/>
    <col min="3" max="3" width="21.140625" style="14" customWidth="1"/>
    <col min="4" max="4" width="22.5703125" style="28" customWidth="1"/>
    <col min="5" max="5" width="26.85546875" style="15" customWidth="1"/>
    <col min="6" max="6" width="26.85546875" style="42" customWidth="1"/>
    <col min="7" max="7" width="23" customWidth="1"/>
    <col min="8" max="8" width="25" customWidth="1"/>
    <col min="9" max="9" width="22.7109375" customWidth="1"/>
  </cols>
  <sheetData>
    <row r="1" spans="1:9">
      <c r="A1" t="s">
        <v>31</v>
      </c>
      <c r="B1" s="28" t="s">
        <v>35</v>
      </c>
      <c r="C1" s="14" t="s">
        <v>41</v>
      </c>
      <c r="D1" s="28" t="s">
        <v>33</v>
      </c>
      <c r="E1" s="23" t="s">
        <v>57</v>
      </c>
      <c r="F1" s="41" t="s">
        <v>65</v>
      </c>
      <c r="G1" t="s">
        <v>34</v>
      </c>
    </row>
    <row r="2" spans="1:9">
      <c r="A2" s="1" t="s">
        <v>0</v>
      </c>
      <c r="B2" s="13">
        <v>1300</v>
      </c>
      <c r="C2" s="21">
        <v>4</v>
      </c>
      <c r="D2" s="25">
        <f>B2*E2+B2</f>
        <v>1690</v>
      </c>
      <c r="E2" s="15">
        <v>0.3</v>
      </c>
      <c r="F2" s="42">
        <v>41266</v>
      </c>
      <c r="G2" s="15">
        <f>(SUM(D2:D74)/SUM(B2:B74))*100%-100%</f>
        <v>0.26242384432926924</v>
      </c>
    </row>
    <row r="3" spans="1:9">
      <c r="A3" s="1" t="s">
        <v>1</v>
      </c>
      <c r="B3" s="13">
        <v>1300</v>
      </c>
      <c r="C3" s="22">
        <v>3</v>
      </c>
      <c r="D3" s="25">
        <f>B3*E3+B3</f>
        <v>1781</v>
      </c>
      <c r="E3" s="15">
        <v>0.37</v>
      </c>
      <c r="F3" s="42">
        <v>41266</v>
      </c>
      <c r="G3" s="15"/>
      <c r="I3" s="15"/>
    </row>
    <row r="4" spans="1:9">
      <c r="A4" s="1" t="s">
        <v>2</v>
      </c>
      <c r="B4" s="13">
        <v>1458</v>
      </c>
      <c r="C4" s="22">
        <v>6</v>
      </c>
      <c r="D4" s="25">
        <f t="shared" ref="D4:D37" si="0">B4*E4+B4</f>
        <v>1895.4</v>
      </c>
      <c r="E4" s="15">
        <v>0.3</v>
      </c>
      <c r="F4" s="42">
        <v>41266</v>
      </c>
      <c r="G4" s="15"/>
    </row>
    <row r="5" spans="1:9">
      <c r="A5" s="1" t="s">
        <v>3</v>
      </c>
      <c r="B5" s="13">
        <v>24.975000000000001</v>
      </c>
      <c r="C5" s="22">
        <v>2</v>
      </c>
      <c r="D5" s="25">
        <f t="shared" si="0"/>
        <v>32.467500000000001</v>
      </c>
      <c r="E5" s="15">
        <v>0.3</v>
      </c>
      <c r="F5" s="42">
        <v>41266</v>
      </c>
      <c r="G5" s="15"/>
    </row>
    <row r="6" spans="1:9">
      <c r="A6" s="1" t="s">
        <v>4</v>
      </c>
      <c r="B6" s="13">
        <v>29.97</v>
      </c>
      <c r="C6" s="22">
        <v>7</v>
      </c>
      <c r="D6" s="25">
        <f t="shared" si="0"/>
        <v>38.061900000000001</v>
      </c>
      <c r="E6" s="15">
        <v>0.27</v>
      </c>
      <c r="F6" s="42">
        <v>41266</v>
      </c>
      <c r="G6" s="15"/>
    </row>
    <row r="7" spans="1:9">
      <c r="A7" s="1" t="s">
        <v>5</v>
      </c>
      <c r="B7" s="13">
        <v>36.963000000000001</v>
      </c>
      <c r="C7" s="22">
        <v>8</v>
      </c>
      <c r="D7" s="25">
        <f t="shared" si="0"/>
        <v>48.051900000000003</v>
      </c>
      <c r="E7" s="15">
        <v>0.3</v>
      </c>
      <c r="F7" s="42">
        <v>41266</v>
      </c>
      <c r="G7" s="15"/>
    </row>
    <row r="8" spans="1:9">
      <c r="A8" s="1" t="s">
        <v>6</v>
      </c>
      <c r="B8" s="13">
        <v>35.298000000000002</v>
      </c>
      <c r="C8" s="22">
        <v>5</v>
      </c>
      <c r="D8" s="25">
        <f t="shared" si="0"/>
        <v>49.417200000000001</v>
      </c>
      <c r="E8" s="15">
        <v>0.4</v>
      </c>
      <c r="F8" s="42">
        <v>41266</v>
      </c>
    </row>
    <row r="9" spans="1:9">
      <c r="A9" s="1" t="s">
        <v>7</v>
      </c>
      <c r="B9" s="13">
        <v>68.201999999999998</v>
      </c>
      <c r="C9" s="22">
        <v>7</v>
      </c>
      <c r="D9" s="25">
        <f t="shared" si="0"/>
        <v>88.662599999999998</v>
      </c>
      <c r="E9" s="15">
        <v>0.3</v>
      </c>
      <c r="F9" s="42">
        <v>41266</v>
      </c>
    </row>
    <row r="10" spans="1:9">
      <c r="A10" s="1" t="s">
        <v>8</v>
      </c>
      <c r="B10" s="13">
        <v>78.677999999999997</v>
      </c>
      <c r="C10" s="22">
        <v>3</v>
      </c>
      <c r="D10" s="25">
        <f t="shared" si="0"/>
        <v>102.28139999999999</v>
      </c>
      <c r="E10" s="15">
        <v>0.3</v>
      </c>
      <c r="F10" s="42">
        <v>41266</v>
      </c>
    </row>
    <row r="11" spans="1:9">
      <c r="A11" s="1" t="s">
        <v>9</v>
      </c>
      <c r="B11" s="13">
        <v>79.876800000000003</v>
      </c>
      <c r="C11" s="22">
        <v>5</v>
      </c>
      <c r="D11" s="25">
        <f t="shared" si="0"/>
        <v>103.83984000000001</v>
      </c>
      <c r="E11" s="15">
        <v>0.3</v>
      </c>
      <c r="F11" s="42">
        <v>41266</v>
      </c>
    </row>
    <row r="12" spans="1:9">
      <c r="A12" s="1" t="s">
        <v>10</v>
      </c>
      <c r="B12" s="13">
        <v>92.88</v>
      </c>
      <c r="C12" s="22">
        <v>8</v>
      </c>
      <c r="D12" s="25">
        <f t="shared" si="0"/>
        <v>102.16799999999999</v>
      </c>
      <c r="E12" s="15">
        <v>0.1</v>
      </c>
      <c r="F12" s="42">
        <v>41266</v>
      </c>
    </row>
    <row r="13" spans="1:9">
      <c r="A13" s="1" t="s">
        <v>11</v>
      </c>
      <c r="B13" s="13">
        <v>114.48</v>
      </c>
      <c r="C13" s="22">
        <v>9</v>
      </c>
      <c r="D13" s="25">
        <f t="shared" si="0"/>
        <v>137.376</v>
      </c>
      <c r="E13" s="15">
        <v>0.2</v>
      </c>
      <c r="F13" s="42">
        <v>41266</v>
      </c>
    </row>
    <row r="14" spans="1:9">
      <c r="A14" s="1" t="s">
        <v>12</v>
      </c>
      <c r="B14" s="13">
        <v>59.67</v>
      </c>
      <c r="C14" s="22">
        <v>2</v>
      </c>
      <c r="D14" s="25">
        <f t="shared" si="0"/>
        <v>70.410600000000002</v>
      </c>
      <c r="E14" s="15">
        <v>0.18</v>
      </c>
      <c r="F14" s="42">
        <v>41266</v>
      </c>
    </row>
    <row r="15" spans="1:9">
      <c r="A15" s="1" t="s">
        <v>13</v>
      </c>
      <c r="B15" s="13">
        <v>56.110500000000002</v>
      </c>
      <c r="C15" s="22">
        <v>3</v>
      </c>
      <c r="D15" s="25">
        <f t="shared" si="0"/>
        <v>72.943650000000005</v>
      </c>
      <c r="E15" s="15">
        <v>0.3</v>
      </c>
      <c r="F15" s="42">
        <v>41266</v>
      </c>
    </row>
    <row r="16" spans="1:9">
      <c r="A16" s="1" t="s">
        <v>14</v>
      </c>
      <c r="B16" s="13">
        <v>133.58850000000001</v>
      </c>
      <c r="C16" s="22">
        <v>1</v>
      </c>
      <c r="D16" s="25">
        <f t="shared" si="0"/>
        <v>173.66505000000001</v>
      </c>
      <c r="E16" s="15">
        <v>0.3</v>
      </c>
      <c r="F16" s="42">
        <v>41266</v>
      </c>
    </row>
    <row r="17" spans="1:6">
      <c r="A17" s="1" t="s">
        <v>15</v>
      </c>
      <c r="B17" s="13">
        <v>62.737200000000009</v>
      </c>
      <c r="C17" s="22">
        <v>4</v>
      </c>
      <c r="D17" s="25">
        <f t="shared" si="0"/>
        <v>82.81310400000001</v>
      </c>
      <c r="E17" s="15">
        <v>0.32</v>
      </c>
      <c r="F17" s="42">
        <v>41266</v>
      </c>
    </row>
    <row r="18" spans="1:6">
      <c r="A18" s="1" t="s">
        <v>16</v>
      </c>
      <c r="B18" s="13">
        <v>59.163000000000004</v>
      </c>
      <c r="C18" s="22">
        <v>5</v>
      </c>
      <c r="D18" s="25">
        <f t="shared" si="0"/>
        <v>82.82820000000001</v>
      </c>
      <c r="E18" s="15">
        <v>0.4</v>
      </c>
      <c r="F18" s="42">
        <v>41266</v>
      </c>
    </row>
    <row r="19" spans="1:6">
      <c r="A19" s="1" t="s">
        <v>17</v>
      </c>
      <c r="B19" s="13">
        <v>59.163000000000004</v>
      </c>
      <c r="C19" s="22">
        <v>6</v>
      </c>
      <c r="D19" s="25">
        <f t="shared" si="0"/>
        <v>76.911900000000003</v>
      </c>
      <c r="E19" s="15">
        <v>0.3</v>
      </c>
      <c r="F19" s="42">
        <v>41266</v>
      </c>
    </row>
    <row r="20" spans="1:6">
      <c r="A20" s="1" t="s">
        <v>18</v>
      </c>
      <c r="B20" s="13">
        <v>38.295000000000002</v>
      </c>
      <c r="C20" s="22">
        <v>8</v>
      </c>
      <c r="D20" s="25">
        <f t="shared" si="0"/>
        <v>49.783500000000004</v>
      </c>
      <c r="E20" s="15">
        <v>0.3</v>
      </c>
      <c r="F20" s="42">
        <v>41266</v>
      </c>
    </row>
    <row r="21" spans="1:6">
      <c r="A21" s="1" t="s">
        <v>19</v>
      </c>
      <c r="B21" s="13">
        <v>55.5</v>
      </c>
      <c r="C21" s="22">
        <v>9</v>
      </c>
      <c r="D21" s="25">
        <f t="shared" si="0"/>
        <v>67.710000000000008</v>
      </c>
      <c r="E21" s="15">
        <v>0.22</v>
      </c>
      <c r="F21" s="42">
        <v>41266</v>
      </c>
    </row>
    <row r="22" spans="1:6">
      <c r="A22" s="1" t="s">
        <v>20</v>
      </c>
      <c r="B22" s="13">
        <v>22.866000000000003</v>
      </c>
      <c r="C22" s="22">
        <v>4</v>
      </c>
      <c r="D22" s="25">
        <f t="shared" si="0"/>
        <v>29.725800000000003</v>
      </c>
      <c r="E22" s="15">
        <v>0.3</v>
      </c>
      <c r="F22" s="42">
        <v>41266</v>
      </c>
    </row>
    <row r="23" spans="1:6">
      <c r="A23" s="1" t="s">
        <v>21</v>
      </c>
      <c r="B23" s="13">
        <v>22.866000000000003</v>
      </c>
      <c r="C23" s="22">
        <v>3</v>
      </c>
      <c r="D23" s="25">
        <f t="shared" si="0"/>
        <v>29.725800000000003</v>
      </c>
      <c r="E23" s="15">
        <v>0.3</v>
      </c>
      <c r="F23" s="42">
        <v>41266</v>
      </c>
    </row>
    <row r="24" spans="1:6">
      <c r="A24" s="1" t="s">
        <v>22</v>
      </c>
      <c r="B24" s="13">
        <v>22.754999999999999</v>
      </c>
      <c r="C24" s="22">
        <v>4</v>
      </c>
      <c r="D24" s="25">
        <f t="shared" si="0"/>
        <v>29.581499999999998</v>
      </c>
      <c r="E24" s="15">
        <v>0.3</v>
      </c>
      <c r="F24" s="42">
        <v>41266</v>
      </c>
    </row>
    <row r="25" spans="1:6">
      <c r="A25" s="1" t="s">
        <v>23</v>
      </c>
      <c r="B25" s="13">
        <v>34.3767</v>
      </c>
      <c r="C25" s="22">
        <v>5</v>
      </c>
      <c r="D25" s="25">
        <f t="shared" si="0"/>
        <v>44.689709999999998</v>
      </c>
      <c r="E25" s="15">
        <v>0.3</v>
      </c>
      <c r="F25" s="42">
        <v>41266</v>
      </c>
    </row>
    <row r="26" spans="1:6">
      <c r="A26" s="1" t="s">
        <v>24</v>
      </c>
      <c r="B26" s="13">
        <v>11.211</v>
      </c>
      <c r="C26" s="22">
        <v>9</v>
      </c>
      <c r="D26" s="25">
        <f t="shared" si="0"/>
        <v>14.574300000000001</v>
      </c>
      <c r="E26" s="15">
        <v>0.3</v>
      </c>
      <c r="F26" s="42">
        <v>41266</v>
      </c>
    </row>
    <row r="27" spans="1:6">
      <c r="A27" s="1" t="s">
        <v>25</v>
      </c>
      <c r="B27" s="13">
        <v>15.54</v>
      </c>
      <c r="C27" s="22">
        <v>7</v>
      </c>
      <c r="D27" s="25">
        <f t="shared" si="0"/>
        <v>20.201999999999998</v>
      </c>
      <c r="E27" s="15">
        <v>0.3</v>
      </c>
      <c r="F27" s="42">
        <v>41266</v>
      </c>
    </row>
    <row r="28" spans="1:6">
      <c r="A28" s="1" t="s">
        <v>26</v>
      </c>
      <c r="B28" s="13">
        <v>28.305</v>
      </c>
      <c r="C28" s="22">
        <v>12</v>
      </c>
      <c r="D28" s="25">
        <f t="shared" si="0"/>
        <v>36.796500000000002</v>
      </c>
      <c r="E28" s="15">
        <v>0.3</v>
      </c>
      <c r="F28" s="42">
        <v>41266</v>
      </c>
    </row>
    <row r="29" spans="1:6">
      <c r="A29" s="1" t="s">
        <v>27</v>
      </c>
      <c r="B29" s="13">
        <v>33.189</v>
      </c>
      <c r="C29" s="22">
        <v>1</v>
      </c>
      <c r="D29" s="25">
        <f t="shared" si="0"/>
        <v>43.145699999999998</v>
      </c>
      <c r="E29" s="15">
        <v>0.3</v>
      </c>
      <c r="F29" s="42">
        <v>41266</v>
      </c>
    </row>
    <row r="30" spans="1:6">
      <c r="A30" s="1" t="s">
        <v>28</v>
      </c>
      <c r="B30" s="13">
        <v>155.06700000000001</v>
      </c>
      <c r="C30" s="22">
        <v>5</v>
      </c>
      <c r="D30" s="25">
        <f t="shared" si="0"/>
        <v>201.58710000000002</v>
      </c>
      <c r="E30" s="15">
        <v>0.3</v>
      </c>
      <c r="F30" s="42">
        <v>41266</v>
      </c>
    </row>
    <row r="31" spans="1:6">
      <c r="A31" s="1" t="s">
        <v>29</v>
      </c>
      <c r="B31" s="13">
        <v>368.964</v>
      </c>
      <c r="C31" s="22">
        <v>4</v>
      </c>
      <c r="D31" s="25">
        <f t="shared" si="0"/>
        <v>479.65319999999997</v>
      </c>
      <c r="E31" s="15">
        <v>0.3</v>
      </c>
      <c r="F31" s="42">
        <v>41266</v>
      </c>
    </row>
    <row r="32" spans="1:6" ht="15.75" thickBot="1">
      <c r="A32" s="1" t="s">
        <v>30</v>
      </c>
      <c r="B32" s="13">
        <v>108.22499999999999</v>
      </c>
      <c r="C32" s="22">
        <v>18</v>
      </c>
      <c r="D32" s="25">
        <f t="shared" si="0"/>
        <v>140.6925</v>
      </c>
      <c r="E32" s="15">
        <v>0.3</v>
      </c>
      <c r="F32" s="42">
        <v>41266</v>
      </c>
    </row>
    <row r="33" spans="1:7" ht="15.75" thickBot="1">
      <c r="A33" s="16" t="s">
        <v>36</v>
      </c>
      <c r="B33" s="34">
        <v>220</v>
      </c>
      <c r="C33" s="30">
        <v>3</v>
      </c>
      <c r="D33" s="25">
        <f t="shared" si="0"/>
        <v>239.8</v>
      </c>
      <c r="E33" s="15">
        <v>0.09</v>
      </c>
      <c r="F33" s="42">
        <v>41266</v>
      </c>
    </row>
    <row r="34" spans="1:7" ht="15.75" thickBot="1">
      <c r="A34" s="17" t="s">
        <v>37</v>
      </c>
      <c r="B34" s="35">
        <v>330</v>
      </c>
      <c r="C34" s="30">
        <v>2</v>
      </c>
      <c r="D34" s="25">
        <f t="shared" si="0"/>
        <v>359.7</v>
      </c>
      <c r="E34" s="15">
        <v>0.09</v>
      </c>
      <c r="F34" s="42">
        <v>41266</v>
      </c>
    </row>
    <row r="35" spans="1:7" ht="15.75" thickBot="1">
      <c r="A35" s="16" t="s">
        <v>38</v>
      </c>
      <c r="B35" s="34">
        <v>350</v>
      </c>
      <c r="C35" s="30">
        <v>4</v>
      </c>
      <c r="D35" s="25">
        <f t="shared" si="0"/>
        <v>378</v>
      </c>
      <c r="E35" s="15">
        <v>0.08</v>
      </c>
      <c r="F35" s="42">
        <v>41266</v>
      </c>
    </row>
    <row r="36" spans="1:7" ht="15.75" thickBot="1">
      <c r="A36" s="17" t="s">
        <v>39</v>
      </c>
      <c r="B36" s="35">
        <v>350</v>
      </c>
      <c r="C36" s="30">
        <v>1</v>
      </c>
      <c r="D36" s="25">
        <f t="shared" si="0"/>
        <v>378</v>
      </c>
      <c r="E36" s="15">
        <v>0.08</v>
      </c>
      <c r="F36" s="42">
        <v>41266</v>
      </c>
    </row>
    <row r="37" spans="1:7" ht="15.75" thickBot="1">
      <c r="A37" s="16" t="s">
        <v>40</v>
      </c>
      <c r="B37" s="36">
        <v>370</v>
      </c>
      <c r="C37" s="30">
        <v>5</v>
      </c>
      <c r="D37" s="25">
        <f t="shared" si="0"/>
        <v>399.6</v>
      </c>
      <c r="E37" s="15">
        <v>0.08</v>
      </c>
      <c r="F37" s="42">
        <v>41266</v>
      </c>
    </row>
    <row r="39" spans="1:7">
      <c r="A39" s="1" t="s">
        <v>0</v>
      </c>
      <c r="B39" s="25">
        <v>1400</v>
      </c>
      <c r="C39" s="29">
        <v>5</v>
      </c>
      <c r="D39" s="25">
        <f t="shared" ref="D39:D67" si="1">B39*E39+B39</f>
        <v>1820</v>
      </c>
      <c r="E39" s="24">
        <v>0.3</v>
      </c>
      <c r="F39" s="43">
        <v>41270</v>
      </c>
    </row>
    <row r="40" spans="1:7">
      <c r="A40" s="1" t="s">
        <v>1</v>
      </c>
      <c r="B40" s="13">
        <v>1200</v>
      </c>
      <c r="C40" s="22">
        <v>4</v>
      </c>
      <c r="D40" s="25">
        <f t="shared" si="1"/>
        <v>1608</v>
      </c>
      <c r="E40" s="15">
        <v>0.34</v>
      </c>
      <c r="F40" s="43">
        <v>41270</v>
      </c>
      <c r="G40" s="12"/>
    </row>
    <row r="41" spans="1:7" s="12" customFormat="1">
      <c r="A41" s="1" t="s">
        <v>2</v>
      </c>
      <c r="B41" s="13">
        <v>1358</v>
      </c>
      <c r="C41" s="22">
        <v>9</v>
      </c>
      <c r="D41" s="25">
        <f t="shared" si="1"/>
        <v>1765.4</v>
      </c>
      <c r="E41" s="15">
        <v>0.3</v>
      </c>
      <c r="F41" s="43">
        <v>41270</v>
      </c>
      <c r="G41"/>
    </row>
    <row r="42" spans="1:7" ht="15.75" customHeight="1">
      <c r="A42" s="1" t="s">
        <v>3</v>
      </c>
      <c r="B42" s="13">
        <v>35</v>
      </c>
      <c r="C42" s="22">
        <v>3</v>
      </c>
      <c r="D42" s="25">
        <f t="shared" si="1"/>
        <v>45.15</v>
      </c>
      <c r="E42" s="15">
        <v>0.28999999999999998</v>
      </c>
      <c r="F42" s="43">
        <v>41270</v>
      </c>
    </row>
    <row r="43" spans="1:7">
      <c r="A43" s="1" t="s">
        <v>4</v>
      </c>
      <c r="B43" s="13">
        <v>55</v>
      </c>
      <c r="C43" s="22">
        <v>9</v>
      </c>
      <c r="D43" s="25">
        <f t="shared" si="1"/>
        <v>75.349999999999994</v>
      </c>
      <c r="E43" s="15">
        <v>0.37</v>
      </c>
      <c r="F43" s="43">
        <v>41270</v>
      </c>
    </row>
    <row r="44" spans="1:7">
      <c r="A44" s="1" t="s">
        <v>5</v>
      </c>
      <c r="B44" s="13">
        <v>70</v>
      </c>
      <c r="C44" s="22">
        <v>9</v>
      </c>
      <c r="D44" s="25">
        <f t="shared" si="1"/>
        <v>93.8</v>
      </c>
      <c r="E44" s="15">
        <v>0.34</v>
      </c>
      <c r="F44" s="43">
        <v>41270</v>
      </c>
    </row>
    <row r="45" spans="1:7">
      <c r="A45" s="1" t="s">
        <v>6</v>
      </c>
      <c r="B45" s="13">
        <v>67</v>
      </c>
      <c r="C45" s="22">
        <v>12</v>
      </c>
      <c r="D45" s="25">
        <f t="shared" si="1"/>
        <v>85.09</v>
      </c>
      <c r="E45" s="15">
        <v>0.27</v>
      </c>
      <c r="F45" s="43">
        <v>41270</v>
      </c>
    </row>
    <row r="46" spans="1:7">
      <c r="A46" s="1" t="s">
        <v>7</v>
      </c>
      <c r="B46" s="13">
        <v>80</v>
      </c>
      <c r="C46" s="22">
        <v>11</v>
      </c>
      <c r="D46" s="25">
        <f t="shared" si="1"/>
        <v>108.8</v>
      </c>
      <c r="E46" s="15">
        <v>0.36</v>
      </c>
      <c r="F46" s="43">
        <v>41270</v>
      </c>
    </row>
    <row r="47" spans="1:7">
      <c r="A47" s="1" t="s">
        <v>8</v>
      </c>
      <c r="B47" s="13">
        <v>85</v>
      </c>
      <c r="C47" s="22">
        <v>5</v>
      </c>
      <c r="D47" s="25">
        <f t="shared" si="1"/>
        <v>116.45</v>
      </c>
      <c r="E47" s="15">
        <v>0.37</v>
      </c>
      <c r="F47" s="43">
        <v>41270</v>
      </c>
    </row>
    <row r="48" spans="1:7">
      <c r="A48" s="1" t="s">
        <v>9</v>
      </c>
      <c r="B48" s="13">
        <v>77</v>
      </c>
      <c r="C48" s="22">
        <v>8</v>
      </c>
      <c r="D48" s="25">
        <f t="shared" si="1"/>
        <v>103.95</v>
      </c>
      <c r="E48" s="15">
        <v>0.35</v>
      </c>
      <c r="F48" s="43">
        <v>41270</v>
      </c>
    </row>
    <row r="49" spans="1:6">
      <c r="A49" s="1" t="s">
        <v>10</v>
      </c>
      <c r="B49" s="13">
        <v>92.88</v>
      </c>
      <c r="C49" s="22">
        <v>15</v>
      </c>
      <c r="D49" s="25">
        <f t="shared" si="1"/>
        <v>124.4592</v>
      </c>
      <c r="E49" s="15">
        <v>0.34</v>
      </c>
      <c r="F49" s="43">
        <v>41270</v>
      </c>
    </row>
    <row r="50" spans="1:6">
      <c r="A50" s="1" t="s">
        <v>11</v>
      </c>
      <c r="B50" s="13">
        <v>114.48</v>
      </c>
      <c r="C50" s="22">
        <v>17</v>
      </c>
      <c r="D50" s="25">
        <f t="shared" si="1"/>
        <v>144.2448</v>
      </c>
      <c r="E50" s="15">
        <v>0.26</v>
      </c>
      <c r="F50" s="43">
        <v>41270</v>
      </c>
    </row>
    <row r="51" spans="1:6">
      <c r="A51" s="1" t="s">
        <v>12</v>
      </c>
      <c r="B51" s="13">
        <v>39</v>
      </c>
      <c r="C51" s="22">
        <v>3</v>
      </c>
      <c r="D51" s="25">
        <f t="shared" si="1"/>
        <v>53.04</v>
      </c>
      <c r="E51" s="15">
        <v>0.36</v>
      </c>
      <c r="F51" s="43">
        <v>41270</v>
      </c>
    </row>
    <row r="52" spans="1:6">
      <c r="A52" s="1" t="s">
        <v>13</v>
      </c>
      <c r="B52" s="13">
        <v>74</v>
      </c>
      <c r="C52" s="22">
        <v>20</v>
      </c>
      <c r="D52" s="25">
        <f t="shared" si="1"/>
        <v>99.16</v>
      </c>
      <c r="E52" s="15">
        <v>0.34</v>
      </c>
      <c r="F52" s="43">
        <v>41270</v>
      </c>
    </row>
    <row r="53" spans="1:6">
      <c r="A53" s="1" t="s">
        <v>14</v>
      </c>
      <c r="B53" s="13">
        <v>154</v>
      </c>
      <c r="C53" s="22">
        <v>1</v>
      </c>
      <c r="D53" s="25">
        <f t="shared" si="1"/>
        <v>204.82</v>
      </c>
      <c r="E53" s="15">
        <v>0.33</v>
      </c>
      <c r="F53" s="43">
        <v>41270</v>
      </c>
    </row>
    <row r="54" spans="1:6">
      <c r="A54" s="1" t="s">
        <v>15</v>
      </c>
      <c r="B54" s="13">
        <v>150</v>
      </c>
      <c r="C54" s="22">
        <v>6</v>
      </c>
      <c r="D54" s="25">
        <f t="shared" si="1"/>
        <v>201</v>
      </c>
      <c r="E54" s="15">
        <v>0.34</v>
      </c>
      <c r="F54" s="43">
        <v>41270</v>
      </c>
    </row>
    <row r="55" spans="1:6">
      <c r="A55" s="1" t="s">
        <v>16</v>
      </c>
      <c r="B55" s="13">
        <v>86</v>
      </c>
      <c r="C55" s="22">
        <v>10</v>
      </c>
      <c r="D55" s="25">
        <f t="shared" si="1"/>
        <v>118.68</v>
      </c>
      <c r="E55" s="15">
        <v>0.38</v>
      </c>
      <c r="F55" s="43">
        <v>41270</v>
      </c>
    </row>
    <row r="56" spans="1:6">
      <c r="A56" s="1" t="s">
        <v>17</v>
      </c>
      <c r="B56" s="13">
        <v>59</v>
      </c>
      <c r="C56" s="22">
        <v>7</v>
      </c>
      <c r="D56" s="25">
        <f t="shared" si="1"/>
        <v>80.239999999999995</v>
      </c>
      <c r="E56" s="15">
        <v>0.36</v>
      </c>
      <c r="F56" s="43">
        <v>41270</v>
      </c>
    </row>
    <row r="57" spans="1:6">
      <c r="A57" s="1" t="s">
        <v>18</v>
      </c>
      <c r="B57" s="13">
        <v>40</v>
      </c>
      <c r="C57" s="22">
        <v>15</v>
      </c>
      <c r="D57" s="25">
        <f t="shared" si="1"/>
        <v>54.8</v>
      </c>
      <c r="E57" s="15">
        <v>0.37</v>
      </c>
      <c r="F57" s="43">
        <v>41270</v>
      </c>
    </row>
    <row r="58" spans="1:6">
      <c r="A58" s="1" t="s">
        <v>19</v>
      </c>
      <c r="B58" s="13">
        <v>55.5</v>
      </c>
      <c r="C58" s="22">
        <v>17</v>
      </c>
      <c r="D58" s="25">
        <f t="shared" si="1"/>
        <v>77.144999999999996</v>
      </c>
      <c r="E58" s="15">
        <v>0.39</v>
      </c>
      <c r="F58" s="43">
        <v>41270</v>
      </c>
    </row>
    <row r="59" spans="1:6">
      <c r="A59" s="1" t="s">
        <v>20</v>
      </c>
      <c r="B59" s="13">
        <v>22.866000000000003</v>
      </c>
      <c r="C59" s="22">
        <v>6</v>
      </c>
      <c r="D59" s="25">
        <f t="shared" si="1"/>
        <v>30.183120000000002</v>
      </c>
      <c r="E59" s="15">
        <v>0.32</v>
      </c>
      <c r="F59" s="43">
        <v>41270</v>
      </c>
    </row>
    <row r="60" spans="1:6">
      <c r="A60" s="1" t="s">
        <v>21</v>
      </c>
      <c r="B60" s="13">
        <v>22.866000000000003</v>
      </c>
      <c r="C60" s="22">
        <v>8</v>
      </c>
      <c r="D60" s="25">
        <f t="shared" si="1"/>
        <v>29.954460000000005</v>
      </c>
      <c r="E60" s="15">
        <v>0.31</v>
      </c>
      <c r="F60" s="43">
        <v>41270</v>
      </c>
    </row>
    <row r="61" spans="1:6">
      <c r="A61" s="1" t="s">
        <v>22</v>
      </c>
      <c r="B61" s="13">
        <v>34</v>
      </c>
      <c r="C61" s="22">
        <v>4</v>
      </c>
      <c r="D61" s="25">
        <f t="shared" si="1"/>
        <v>45.56</v>
      </c>
      <c r="E61" s="15">
        <v>0.34</v>
      </c>
      <c r="F61" s="43">
        <v>41270</v>
      </c>
    </row>
    <row r="62" spans="1:6">
      <c r="A62" s="1" t="s">
        <v>23</v>
      </c>
      <c r="B62" s="13">
        <v>56</v>
      </c>
      <c r="C62" s="22">
        <v>18</v>
      </c>
      <c r="D62" s="25">
        <f t="shared" si="1"/>
        <v>73.92</v>
      </c>
      <c r="E62" s="15">
        <v>0.32</v>
      </c>
      <c r="F62" s="43">
        <v>41270</v>
      </c>
    </row>
    <row r="63" spans="1:6">
      <c r="A63" s="1" t="s">
        <v>24</v>
      </c>
      <c r="B63" s="13">
        <v>15</v>
      </c>
      <c r="C63" s="22">
        <v>12</v>
      </c>
      <c r="D63" s="25">
        <f t="shared" si="1"/>
        <v>20.25</v>
      </c>
      <c r="E63" s="15">
        <v>0.35</v>
      </c>
      <c r="F63" s="43">
        <v>41270</v>
      </c>
    </row>
    <row r="64" spans="1:6">
      <c r="A64" s="1" t="s">
        <v>25</v>
      </c>
      <c r="B64" s="13">
        <v>25</v>
      </c>
      <c r="C64" s="22">
        <v>12</v>
      </c>
      <c r="D64" s="25">
        <f t="shared" si="1"/>
        <v>32.75</v>
      </c>
      <c r="E64" s="15">
        <v>0.31</v>
      </c>
      <c r="F64" s="43">
        <v>41270</v>
      </c>
    </row>
    <row r="65" spans="1:6">
      <c r="A65" s="1" t="s">
        <v>26</v>
      </c>
      <c r="B65" s="13">
        <v>28.305</v>
      </c>
      <c r="C65" s="22">
        <v>19</v>
      </c>
      <c r="D65" s="25">
        <f t="shared" si="1"/>
        <v>37.3626</v>
      </c>
      <c r="E65" s="15">
        <v>0.32</v>
      </c>
      <c r="F65" s="43">
        <v>41270</v>
      </c>
    </row>
    <row r="66" spans="1:6">
      <c r="A66" s="1" t="s">
        <v>27</v>
      </c>
      <c r="B66" s="13">
        <v>33.189</v>
      </c>
      <c r="C66" s="22">
        <v>1</v>
      </c>
      <c r="D66" s="25">
        <f t="shared" si="1"/>
        <v>44.141370000000002</v>
      </c>
      <c r="E66" s="15">
        <v>0.33</v>
      </c>
      <c r="F66" s="43">
        <v>41270</v>
      </c>
    </row>
    <row r="67" spans="1:6">
      <c r="A67" s="1" t="s">
        <v>28</v>
      </c>
      <c r="B67" s="13">
        <v>155.06700000000001</v>
      </c>
      <c r="C67" s="22">
        <v>15</v>
      </c>
      <c r="D67" s="25">
        <f t="shared" si="1"/>
        <v>195.38442000000001</v>
      </c>
      <c r="E67" s="15">
        <v>0.26</v>
      </c>
      <c r="F67" s="43">
        <v>41270</v>
      </c>
    </row>
    <row r="68" spans="1:6">
      <c r="A68" s="1" t="s">
        <v>29</v>
      </c>
      <c r="B68" s="13">
        <v>450</v>
      </c>
      <c r="C68" s="22">
        <v>17</v>
      </c>
      <c r="D68" s="25">
        <f t="shared" ref="D68:D74" si="2">B68*E68+B68</f>
        <v>549</v>
      </c>
      <c r="E68" s="15">
        <v>0.22</v>
      </c>
      <c r="F68" s="43">
        <v>41270</v>
      </c>
    </row>
    <row r="69" spans="1:6" ht="15.75" thickBot="1">
      <c r="A69" s="1" t="s">
        <v>30</v>
      </c>
      <c r="B69" s="13">
        <v>141</v>
      </c>
      <c r="C69" s="22">
        <v>23</v>
      </c>
      <c r="D69" s="25">
        <f t="shared" si="2"/>
        <v>180.48000000000002</v>
      </c>
      <c r="E69" s="15">
        <v>0.28000000000000003</v>
      </c>
      <c r="F69" s="43">
        <v>41270</v>
      </c>
    </row>
    <row r="70" spans="1:6" ht="15.75" thickBot="1">
      <c r="A70" s="16" t="s">
        <v>36</v>
      </c>
      <c r="B70" s="34">
        <v>220</v>
      </c>
      <c r="C70" s="30">
        <v>4</v>
      </c>
      <c r="D70" s="25">
        <f t="shared" si="2"/>
        <v>239.8</v>
      </c>
      <c r="E70" s="15">
        <v>0.09</v>
      </c>
      <c r="F70" s="43">
        <v>41270</v>
      </c>
    </row>
    <row r="71" spans="1:6" ht="15.75" thickBot="1">
      <c r="A71" s="17" t="s">
        <v>37</v>
      </c>
      <c r="B71" s="35">
        <v>330</v>
      </c>
      <c r="C71" s="30">
        <v>6</v>
      </c>
      <c r="D71" s="25">
        <f t="shared" si="2"/>
        <v>359.7</v>
      </c>
      <c r="E71" s="15">
        <v>0.09</v>
      </c>
      <c r="F71" s="43">
        <v>41270</v>
      </c>
    </row>
    <row r="72" spans="1:6" ht="15.75" thickBot="1">
      <c r="A72" s="16" t="s">
        <v>38</v>
      </c>
      <c r="B72" s="34">
        <v>350</v>
      </c>
      <c r="C72" s="30">
        <v>5</v>
      </c>
      <c r="D72" s="25">
        <f t="shared" si="2"/>
        <v>378</v>
      </c>
      <c r="E72" s="15">
        <v>0.08</v>
      </c>
      <c r="F72" s="43">
        <v>41270</v>
      </c>
    </row>
    <row r="73" spans="1:6" ht="15.75" thickBot="1">
      <c r="A73" s="17" t="s">
        <v>39</v>
      </c>
      <c r="B73" s="35">
        <v>350</v>
      </c>
      <c r="C73" s="30">
        <v>7</v>
      </c>
      <c r="D73" s="25">
        <f t="shared" si="2"/>
        <v>378</v>
      </c>
      <c r="E73" s="15">
        <v>0.08</v>
      </c>
      <c r="F73" s="43">
        <v>41270</v>
      </c>
    </row>
    <row r="74" spans="1:6" ht="15.75" thickBot="1">
      <c r="A74" s="16" t="s">
        <v>40</v>
      </c>
      <c r="B74" s="36">
        <v>370</v>
      </c>
      <c r="C74" s="30">
        <v>8</v>
      </c>
      <c r="D74" s="25">
        <f t="shared" si="2"/>
        <v>399.6</v>
      </c>
      <c r="E74" s="15">
        <v>0.08</v>
      </c>
      <c r="F74" s="43">
        <v>41270</v>
      </c>
    </row>
  </sheetData>
  <protectedRanges>
    <protectedRange sqref="A2:A4 A39:A41" name="Диапазон1"/>
    <protectedRange sqref="A5:A6 A42:A43" name="Диапазон1_1"/>
    <protectedRange sqref="A7:A8 A44:A45" name="Диапазон1_3"/>
    <protectedRange sqref="A9:A11 A46:A48" name="Диапазон1_4"/>
    <protectedRange sqref="A12:A14 A49:A51" name="Диапазон1_5"/>
    <protectedRange sqref="A15:A17 A52:A54" name="Диапазон1_6"/>
    <protectedRange sqref="A18:A19 A55:A56" name="Диапазон1_7"/>
    <protectedRange sqref="A20:A21 A57:A58" name="Диапазон1_8"/>
    <protectedRange sqref="A22:A23 A59:A60" name="Диапазон1_9"/>
    <protectedRange sqref="A24:A25 A61:A62" name="Диапазон1_10"/>
    <protectedRange sqref="A26:A27 A63:A64" name="Диапазон1_11"/>
    <protectedRange sqref="A28:A29 A65:A66" name="Диапазон1_12"/>
    <protectedRange sqref="A30:A32 A67:A69" name="Диапазон1_13"/>
    <protectedRange sqref="D2:D37 D39:D74" name="Диапазон1_2"/>
    <protectedRange sqref="B39:B41" name="Диапазон1_14"/>
    <protectedRange sqref="B42:B43" name="Диапазон1_1_1"/>
    <protectedRange sqref="B44:B45" name="Диапазон1_3_1"/>
    <protectedRange sqref="B46:B48" name="Диапазон1_4_1"/>
    <protectedRange sqref="B49:B51" name="Диапазон1_5_1"/>
    <protectedRange sqref="B52:B54" name="Диапазон1_6_1"/>
    <protectedRange sqref="B55:B56" name="Диапазон1_7_1"/>
    <protectedRange sqref="B57:B58" name="Диапазон1_8_1"/>
    <protectedRange sqref="B59:B60" name="Диапазон1_9_1"/>
    <protectedRange sqref="B61:B62" name="Диапазон1_10_1"/>
    <protectedRange sqref="B63:B64" name="Диапазон1_11_1"/>
    <protectedRange sqref="B65:B66" name="Диапазон1_12_1"/>
    <protectedRange sqref="B67:B69" name="Диапазон1_13_1"/>
    <protectedRange sqref="B2:B4" name="Диапазон1_15"/>
    <protectedRange sqref="B5:B6" name="Диапазон1_1_2"/>
    <protectedRange sqref="B7:B8" name="Диапазон1_3_2"/>
    <protectedRange sqref="B9:B11" name="Диапазон1_4_2"/>
    <protectedRange sqref="B12:B14" name="Диапазон1_5_2"/>
    <protectedRange sqref="B15:B17" name="Диапазон1_6_2"/>
    <protectedRange sqref="B18:B19" name="Диапазон1_7_2"/>
    <protectedRange sqref="B20:B21" name="Диапазон1_8_2"/>
    <protectedRange sqref="B22:B23" name="Диапазон1_9_2"/>
    <protectedRange sqref="B24:B25" name="Диапазон1_10_2"/>
    <protectedRange sqref="B26:B27" name="Диапазон1_11_2"/>
    <protectedRange sqref="B28:B29" name="Диапазон1_12_2"/>
    <protectedRange sqref="B30:B32" name="Диапазон1_13_2"/>
  </protectedRange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4"/>
  <sheetViews>
    <sheetView tabSelected="1" topLeftCell="C1" zoomScale="90" zoomScaleNormal="90" workbookViewId="0">
      <selection activeCell="H2" sqref="H2"/>
    </sheetView>
  </sheetViews>
  <sheetFormatPr defaultRowHeight="15"/>
  <cols>
    <col min="1" max="1" width="50.7109375" customWidth="1"/>
    <col min="2" max="2" width="22.140625" customWidth="1"/>
    <col min="3" max="3" width="23.7109375" style="28" customWidth="1"/>
    <col min="4" max="4" width="17.5703125" style="28" customWidth="1"/>
    <col min="5" max="5" width="15" style="42" customWidth="1"/>
    <col min="7" max="7" width="47.85546875" bestFit="1" customWidth="1"/>
    <col min="8" max="8" width="35.140625" customWidth="1"/>
    <col min="9" max="9" width="14" customWidth="1"/>
    <col min="10" max="10" width="39.85546875" bestFit="1" customWidth="1"/>
  </cols>
  <sheetData>
    <row r="1" spans="1:10" s="38" customFormat="1">
      <c r="A1" s="38" t="s">
        <v>32</v>
      </c>
      <c r="B1" s="39" t="s">
        <v>58</v>
      </c>
      <c r="C1" s="40" t="s">
        <v>59</v>
      </c>
      <c r="D1" s="40" t="s">
        <v>60</v>
      </c>
      <c r="E1" s="41" t="s">
        <v>65</v>
      </c>
      <c r="G1" s="38" t="s">
        <v>66</v>
      </c>
      <c r="H1" s="38" t="s">
        <v>68</v>
      </c>
      <c r="I1" s="38" t="s">
        <v>42</v>
      </c>
      <c r="J1" s="38" t="s">
        <v>67</v>
      </c>
    </row>
    <row r="2" spans="1:10">
      <c r="A2" s="1" t="str">
        <f>Приход!A2</f>
        <v>Икра лосос. зерн. бочк. Сахалин 10кг Кета Модуль</v>
      </c>
      <c r="B2" s="21">
        <v>2</v>
      </c>
      <c r="C2" s="25">
        <f>Приход!D2</f>
        <v>1690</v>
      </c>
      <c r="D2" s="13">
        <f>Приход!B2</f>
        <v>1300</v>
      </c>
      <c r="E2" s="42">
        <v>41266</v>
      </c>
      <c r="G2" t="s">
        <v>0</v>
      </c>
      <c r="H2">
        <f>SUMIF(Приход!$A$1:$A$74,G2,Приход!$C$1:$C$74)-SUMIF($A$2:$A$74,G2,$B$2:$B$74)</f>
        <v>3</v>
      </c>
      <c r="I2" s="44">
        <v>41266</v>
      </c>
      <c r="J2" s="37">
        <f>SUMIFS(Приход!$C$2:$C$74,Приход!$A$2:$A$74,G2,Приход!$F$2:$F$74,I2)-SUMIFS($B$2:$B$74,$A$2:$A$74,G2,$E$2:$E$74,I2)</f>
        <v>2</v>
      </c>
    </row>
    <row r="3" spans="1:10">
      <c r="A3" s="1" t="str">
        <f>Приход!A3</f>
        <v>Икра лосос. зерн. бочковая Камчатка 26кг Горбуша УКР</v>
      </c>
      <c r="B3" s="22">
        <v>1</v>
      </c>
      <c r="C3" s="25">
        <f>Приход!D3</f>
        <v>1781</v>
      </c>
      <c r="D3" s="13">
        <f>Приход!B3</f>
        <v>1300</v>
      </c>
      <c r="E3" s="42">
        <v>41266</v>
      </c>
    </row>
    <row r="4" spans="1:10">
      <c r="A4" s="1" t="str">
        <f>Приход!A4</f>
        <v>Икра лосос. зерн. бочковая Камчатка 25кг Нерка У1</v>
      </c>
      <c r="B4" s="22">
        <v>3</v>
      </c>
      <c r="C4" s="25">
        <f>Приход!D4</f>
        <v>1895.4</v>
      </c>
      <c r="D4" s="13">
        <f>Приход!B4</f>
        <v>1458</v>
      </c>
      <c r="E4" s="42">
        <v>41266</v>
      </c>
    </row>
    <row r="5" spans="1:10">
      <c r="A5" s="1" t="str">
        <f>Приход!A5</f>
        <v>Кильки   240гр х 48шт 5 Морей</v>
      </c>
      <c r="B5" s="22">
        <v>2</v>
      </c>
      <c r="C5" s="25">
        <f>Приход!D5</f>
        <v>32.467500000000001</v>
      </c>
      <c r="D5" s="13">
        <f>Приход!B5</f>
        <v>24.975000000000001</v>
      </c>
      <c r="E5" s="42">
        <v>41266</v>
      </c>
      <c r="G5" s="37"/>
    </row>
    <row r="6" spans="1:10">
      <c r="A6" s="1" t="str">
        <f>Приход!A6</f>
        <v>Кильки   240гр х 48шт 5 Морей ключ</v>
      </c>
      <c r="B6" s="22">
        <v>3</v>
      </c>
      <c r="C6" s="25">
        <f>Приход!D6</f>
        <v>38.061900000000001</v>
      </c>
      <c r="D6" s="13">
        <f>Приход!B6</f>
        <v>29.97</v>
      </c>
      <c r="E6" s="42">
        <v>41266</v>
      </c>
    </row>
    <row r="7" spans="1:10">
      <c r="A7" s="1" t="str">
        <f>Приход!A7</f>
        <v>Тунец рубленый в масле 185р х 24шт 5 Морей</v>
      </c>
      <c r="B7" s="22">
        <v>4</v>
      </c>
      <c r="C7" s="25">
        <f>Приход!D7</f>
        <v>48.051900000000003</v>
      </c>
      <c r="D7" s="13">
        <f>Приход!B7</f>
        <v>36.963000000000001</v>
      </c>
      <c r="E7" s="42">
        <v>41266</v>
      </c>
    </row>
    <row r="8" spans="1:10">
      <c r="A8" s="1" t="str">
        <f>Приход!A8</f>
        <v>Тунец рубленый в с/с 185р х 24шт 5 Морей</v>
      </c>
      <c r="B8" s="22">
        <v>3</v>
      </c>
      <c r="C8" s="25">
        <f>Приход!D8</f>
        <v>49.417200000000001</v>
      </c>
      <c r="D8" s="13">
        <f>Приход!B8</f>
        <v>35.298000000000002</v>
      </c>
      <c r="E8" s="42">
        <v>41266</v>
      </c>
      <c r="F8" s="28"/>
      <c r="G8" s="28"/>
    </row>
    <row r="9" spans="1:10">
      <c r="A9" s="1" t="str">
        <f>Приход!A9</f>
        <v>"Войсковой" Свинина туш. ж/б ГОСТ 525гр. х 24шт</v>
      </c>
      <c r="B9" s="22">
        <v>6</v>
      </c>
      <c r="C9" s="25">
        <f>Приход!D9</f>
        <v>88.662599999999998</v>
      </c>
      <c r="D9" s="13">
        <f>Приход!B9</f>
        <v>68.201999999999998</v>
      </c>
      <c r="E9" s="42">
        <v>41266</v>
      </c>
    </row>
    <row r="10" spans="1:10">
      <c r="A10" s="1" t="str">
        <f>Приход!A10</f>
        <v>"СОВОК" Ветчина 325грх6 В/С ГОСТ ключ</v>
      </c>
      <c r="B10" s="22">
        <v>2</v>
      </c>
      <c r="C10" s="25">
        <f>Приход!D10</f>
        <v>102.28139999999999</v>
      </c>
      <c r="D10" s="13">
        <f>Приход!B10</f>
        <v>78.677999999999997</v>
      </c>
      <c r="E10" s="42">
        <v>41266</v>
      </c>
    </row>
    <row r="11" spans="1:10">
      <c r="A11" s="1" t="str">
        <f>Приход!A11</f>
        <v>"СОВОК" Говядина тушеная 325грх6 В/С ГОСТ ключ</v>
      </c>
      <c r="B11" s="22">
        <v>4</v>
      </c>
      <c r="C11" s="25">
        <f>Приход!D11</f>
        <v>103.83984000000001</v>
      </c>
      <c r="D11" s="13">
        <f>Приход!B11</f>
        <v>79.876800000000003</v>
      </c>
      <c r="E11" s="42">
        <v>41266</v>
      </c>
      <c r="G11" s="37"/>
    </row>
    <row r="12" spans="1:10">
      <c r="A12" s="1" t="str">
        <f>Приход!A12</f>
        <v>Говядина тушёная,  338гх10, ж/б  ГРОДФУД</v>
      </c>
      <c r="B12" s="22">
        <v>4</v>
      </c>
      <c r="C12" s="25">
        <f>Приход!D12</f>
        <v>102.16799999999999</v>
      </c>
      <c r="D12" s="13">
        <f>Приход!B12</f>
        <v>92.88</v>
      </c>
      <c r="E12" s="42">
        <v>41266</v>
      </c>
      <c r="G12" s="28"/>
    </row>
    <row r="13" spans="1:10">
      <c r="A13" s="1" t="str">
        <f>Приход!A13</f>
        <v>Говядина тушеная Белорусь стекло 500грх15 БЕТПАК</v>
      </c>
      <c r="B13" s="22">
        <v>5</v>
      </c>
      <c r="C13" s="25">
        <f>Приход!D13</f>
        <v>137.376</v>
      </c>
      <c r="D13" s="13">
        <f>Приход!B13</f>
        <v>114.48</v>
      </c>
      <c r="E13" s="42">
        <v>41266</v>
      </c>
    </row>
    <row r="14" spans="1:10">
      <c r="A14" s="1" t="str">
        <f>Приход!A14</f>
        <v>Говядина тушёная Скопинский ГОСТ в/с 325гр х 36шт</v>
      </c>
      <c r="B14" s="22">
        <v>1</v>
      </c>
      <c r="C14" s="25">
        <f>Приход!D14</f>
        <v>70.410600000000002</v>
      </c>
      <c r="D14" s="13">
        <f>Приход!B14</f>
        <v>59.67</v>
      </c>
      <c r="E14" s="42">
        <v>41266</v>
      </c>
      <c r="G14" s="42"/>
    </row>
    <row r="15" spans="1:10">
      <c r="A15" s="1" t="str">
        <f>Приход!A15</f>
        <v>Масло Fin 200г х 40</v>
      </c>
      <c r="B15" s="22">
        <v>2</v>
      </c>
      <c r="C15" s="25">
        <f>Приход!D15</f>
        <v>72.943650000000005</v>
      </c>
      <c r="D15" s="13">
        <f>Приход!B15</f>
        <v>56.110500000000002</v>
      </c>
      <c r="E15" s="42">
        <v>41266</v>
      </c>
    </row>
    <row r="16" spans="1:10">
      <c r="A16" s="1" t="str">
        <f>Приход!A16</f>
        <v>Масло Fin 500г х 20</v>
      </c>
      <c r="B16" s="22">
        <v>0</v>
      </c>
      <c r="C16" s="25">
        <f>Приход!D16</f>
        <v>173.66505000000001</v>
      </c>
      <c r="D16" s="13">
        <f>Приход!B16</f>
        <v>133.58850000000001</v>
      </c>
      <c r="E16" s="42">
        <v>41266</v>
      </c>
    </row>
    <row r="17" spans="1:5">
      <c r="A17" s="1" t="str">
        <f>Приход!A17</f>
        <v>Масло Валио 200г х40</v>
      </c>
      <c r="B17" s="22">
        <v>1</v>
      </c>
      <c r="C17" s="25">
        <f>Приход!D17</f>
        <v>82.81310400000001</v>
      </c>
      <c r="D17" s="13">
        <f>Приход!B17</f>
        <v>62.737200000000009</v>
      </c>
      <c r="E17" s="42">
        <v>41266</v>
      </c>
    </row>
    <row r="18" spans="1:5">
      <c r="A18" s="1" t="str">
        <f>Приход!A18</f>
        <v>Сыр ALMETTE с зеленью 150гр х 8шт</v>
      </c>
      <c r="B18" s="22">
        <v>3</v>
      </c>
      <c r="C18" s="25">
        <f>Приход!D18</f>
        <v>82.82820000000001</v>
      </c>
      <c r="D18" s="13">
        <f>Приход!B18</f>
        <v>59.163000000000004</v>
      </c>
      <c r="E18" s="42">
        <v>41266</v>
      </c>
    </row>
    <row r="19" spans="1:5">
      <c r="A19" s="1" t="str">
        <f>Приход!A19</f>
        <v>Сыр ALMETTE с огурцами и зеленью 150гр х 8шт</v>
      </c>
      <c r="B19" s="22">
        <v>2</v>
      </c>
      <c r="C19" s="25">
        <f>Приход!D19</f>
        <v>76.911900000000003</v>
      </c>
      <c r="D19" s="13">
        <f>Приход!B19</f>
        <v>59.163000000000004</v>
      </c>
      <c r="E19" s="42">
        <v>41266</v>
      </c>
    </row>
    <row r="20" spans="1:5">
      <c r="A20" s="1" t="str">
        <f>Приход!A20</f>
        <v>Ананасы-куски REAN   580г х 24 шт</v>
      </c>
      <c r="B20" s="22">
        <v>5</v>
      </c>
      <c r="C20" s="25">
        <f>Приход!D20</f>
        <v>49.783500000000004</v>
      </c>
      <c r="D20" s="13">
        <f>Приход!B20</f>
        <v>38.295000000000002</v>
      </c>
      <c r="E20" s="42">
        <v>41266</v>
      </c>
    </row>
    <row r="21" spans="1:5">
      <c r="A21" s="1" t="str">
        <f>Приход!A21</f>
        <v>Ананасы-куски REAN   850г х 12 шт</v>
      </c>
      <c r="B21" s="22">
        <v>7</v>
      </c>
      <c r="C21" s="25">
        <f>Приход!D21</f>
        <v>67.710000000000008</v>
      </c>
      <c r="D21" s="13">
        <f>Приход!B21</f>
        <v>55.5</v>
      </c>
      <c r="E21" s="42">
        <v>41266</v>
      </c>
    </row>
    <row r="22" spans="1:5">
      <c r="A22" s="1" t="str">
        <f>Приход!A22</f>
        <v>М-з "Calve" лёгкий 230мл х 40шт</v>
      </c>
      <c r="B22" s="22">
        <v>4</v>
      </c>
      <c r="C22" s="25">
        <f>Приход!D22</f>
        <v>29.725800000000003</v>
      </c>
      <c r="D22" s="13">
        <f>Приход!B22</f>
        <v>22.866000000000003</v>
      </c>
      <c r="E22" s="42">
        <v>41266</v>
      </c>
    </row>
    <row r="23" spans="1:5">
      <c r="A23" s="1" t="str">
        <f>Приход!A23</f>
        <v>М-з "Calve" м/у 230мл х 40шт</v>
      </c>
      <c r="B23" s="22">
        <v>2</v>
      </c>
      <c r="C23" s="25">
        <f>Приход!D23</f>
        <v>29.725800000000003</v>
      </c>
      <c r="D23" s="13">
        <f>Приход!B23</f>
        <v>22.866000000000003</v>
      </c>
      <c r="E23" s="42">
        <v>41266</v>
      </c>
    </row>
    <row r="24" spans="1:5">
      <c r="A24" s="1" t="str">
        <f>Приход!A24</f>
        <v>М-з "Слобода оливковый" в пакет. 250гр х 40шт</v>
      </c>
      <c r="B24" s="22">
        <v>1</v>
      </c>
      <c r="C24" s="25">
        <f>Приход!D24</f>
        <v>29.581499999999998</v>
      </c>
      <c r="D24" s="13">
        <f>Приход!B24</f>
        <v>22.754999999999999</v>
      </c>
      <c r="E24" s="42">
        <v>41266</v>
      </c>
    </row>
    <row r="25" spans="1:5">
      <c r="A25" s="1" t="str">
        <f>Приход!A25</f>
        <v>М-з "Слобода оливковый" в пакет. 400гр х 24шт</v>
      </c>
      <c r="B25" s="22">
        <v>4</v>
      </c>
      <c r="C25" s="25">
        <f>Приход!D25</f>
        <v>44.689709999999998</v>
      </c>
      <c r="D25" s="13">
        <f>Приход!B25</f>
        <v>34.3767</v>
      </c>
      <c r="E25" s="42">
        <v>41266</v>
      </c>
    </row>
    <row r="26" spans="1:5">
      <c r="A26" s="1" t="str">
        <f>Приход!A26</f>
        <v>Уксус Егорьевский 9% 500гр 14шт</v>
      </c>
      <c r="B26" s="22">
        <v>6</v>
      </c>
      <c r="C26" s="25">
        <f>Приход!D26</f>
        <v>14.574300000000001</v>
      </c>
      <c r="D26" s="13">
        <f>Приход!B26</f>
        <v>11.211</v>
      </c>
      <c r="E26" s="42">
        <v>41266</v>
      </c>
    </row>
    <row r="27" spans="1:5">
      <c r="A27" s="1" t="str">
        <f>Приход!A27</f>
        <v>Уксус Яблочный натур  9% 500гр 14шт</v>
      </c>
      <c r="B27" s="22">
        <v>5</v>
      </c>
      <c r="C27" s="25">
        <f>Приход!D27</f>
        <v>20.201999999999998</v>
      </c>
      <c r="D27" s="13">
        <f>Приход!B27</f>
        <v>15.54</v>
      </c>
      <c r="E27" s="42">
        <v>41266</v>
      </c>
    </row>
    <row r="28" spans="1:5">
      <c r="A28" s="1" t="str">
        <f>Приход!A28</f>
        <v>Маслины чер. "REAN" с кост. 300гр х 12шт</v>
      </c>
      <c r="B28" s="22">
        <v>7</v>
      </c>
      <c r="C28" s="25">
        <f>Приход!D28</f>
        <v>36.796500000000002</v>
      </c>
      <c r="D28" s="13">
        <f>Приход!B28</f>
        <v>28.305</v>
      </c>
      <c r="E28" s="42">
        <v>41266</v>
      </c>
    </row>
    <row r="29" spans="1:5">
      <c r="A29" s="1" t="str">
        <f>Приход!A29</f>
        <v>Оливки "REAN" (без кост.) 300гр х 12шт</v>
      </c>
      <c r="B29" s="22">
        <v>1</v>
      </c>
      <c r="C29" s="25">
        <f>Приход!D29</f>
        <v>43.145699999999998</v>
      </c>
      <c r="D29" s="13">
        <f>Приход!B29</f>
        <v>33.189</v>
      </c>
      <c r="E29" s="42">
        <v>41266</v>
      </c>
    </row>
    <row r="30" spans="1:5">
      <c r="A30" s="1" t="str">
        <f>Приход!A30</f>
        <v>Масло из виноград. косточек ст. 500гр х 6шт МОНИНИ</v>
      </c>
      <c r="B30" s="22">
        <v>3</v>
      </c>
      <c r="C30" s="25">
        <f>Приход!D30</f>
        <v>201.58710000000002</v>
      </c>
      <c r="D30" s="13">
        <f>Приход!B30</f>
        <v>155.06700000000001</v>
      </c>
      <c r="E30" s="42">
        <v>41266</v>
      </c>
    </row>
    <row r="31" spans="1:5">
      <c r="A31" s="1" t="str">
        <f>Приход!A31</f>
        <v>Масло оливковое "BORGES" 100% ж/б 1000гр х 12шт</v>
      </c>
      <c r="B31" s="22">
        <v>2</v>
      </c>
      <c r="C31" s="25">
        <f>Приход!D31</f>
        <v>479.65319999999997</v>
      </c>
      <c r="D31" s="13">
        <f>Приход!B31</f>
        <v>368.964</v>
      </c>
      <c r="E31" s="42">
        <v>41266</v>
      </c>
    </row>
    <row r="32" spans="1:5" ht="15.75" thickBot="1">
      <c r="A32" s="1" t="str">
        <f>Приход!A32</f>
        <v>Масло оливковое "BORGES" 100% стекло 250гр х 12шт</v>
      </c>
      <c r="B32" s="22">
        <v>11</v>
      </c>
      <c r="C32" s="25">
        <f>Приход!D32</f>
        <v>140.6925</v>
      </c>
      <c r="D32" s="13">
        <f>Приход!B32</f>
        <v>108.22499999999999</v>
      </c>
      <c r="E32" s="42">
        <v>41266</v>
      </c>
    </row>
    <row r="33" spans="1:5" ht="15.75" thickBot="1">
      <c r="A33" s="1" t="str">
        <f>Приход!A33</f>
        <v>Вингс лёгкие МРЦ 24-00 пач</v>
      </c>
      <c r="B33" s="26">
        <v>1</v>
      </c>
      <c r="C33" s="25">
        <f>Приход!D33</f>
        <v>239.8</v>
      </c>
      <c r="D33" s="13">
        <f>Приход!B33</f>
        <v>220</v>
      </c>
      <c r="E33" s="42">
        <v>41266</v>
      </c>
    </row>
    <row r="34" spans="1:5" ht="15.75" thickBot="1">
      <c r="A34" s="1" t="str">
        <f>Приход!A34</f>
        <v>Винстон крепкие МРЦ 36-00 пач</v>
      </c>
      <c r="B34" s="27">
        <v>1</v>
      </c>
      <c r="C34" s="25">
        <f>Приход!D34</f>
        <v>359.7</v>
      </c>
      <c r="D34" s="13">
        <f>Приход!B34</f>
        <v>330</v>
      </c>
      <c r="E34" s="42">
        <v>41266</v>
      </c>
    </row>
    <row r="35" spans="1:5" ht="15.75" thickBot="1">
      <c r="A35" s="1" t="str">
        <f>Приход!A35</f>
        <v>Винстон крепкие МРЦ 38-00 пач</v>
      </c>
      <c r="B35" s="26">
        <v>2</v>
      </c>
      <c r="C35" s="25">
        <f>Приход!D35</f>
        <v>378</v>
      </c>
      <c r="D35" s="13">
        <f>Приход!B35</f>
        <v>350</v>
      </c>
      <c r="E35" s="42">
        <v>41266</v>
      </c>
    </row>
    <row r="36" spans="1:5" ht="15.75" thickBot="1">
      <c r="A36" s="1" t="str">
        <f>Приход!A36</f>
        <v>Винстон лёгкие МРЦ 38-00 пач</v>
      </c>
      <c r="B36" s="27">
        <v>1</v>
      </c>
      <c r="C36" s="25">
        <f>Приход!D36</f>
        <v>378</v>
      </c>
      <c r="D36" s="13">
        <f>Приход!B36</f>
        <v>350</v>
      </c>
      <c r="E36" s="42">
        <v>41266</v>
      </c>
    </row>
    <row r="37" spans="1:5" ht="15.75" thickBot="1">
      <c r="A37" s="1" t="str">
        <f>Приход!A37</f>
        <v>Винстон ментол мрц 40-00 тонкий пач</v>
      </c>
      <c r="B37" s="33">
        <v>3</v>
      </c>
      <c r="C37" s="25">
        <f>Приход!D37</f>
        <v>399.6</v>
      </c>
      <c r="D37" s="13">
        <f>Приход!B37</f>
        <v>370</v>
      </c>
      <c r="E37" s="42">
        <v>41266</v>
      </c>
    </row>
    <row r="38" spans="1:5" ht="20.25">
      <c r="A38" s="31"/>
    </row>
    <row r="39" spans="1:5">
      <c r="A39" s="1" t="s">
        <v>0</v>
      </c>
      <c r="B39" s="21">
        <v>4</v>
      </c>
      <c r="C39" s="25">
        <f>Приход!B39</f>
        <v>1400</v>
      </c>
      <c r="D39" s="28">
        <f>Приход!D39</f>
        <v>1820</v>
      </c>
      <c r="E39" s="43">
        <v>41270</v>
      </c>
    </row>
    <row r="40" spans="1:5">
      <c r="A40" s="1" t="s">
        <v>1</v>
      </c>
      <c r="B40" s="22">
        <v>3</v>
      </c>
      <c r="C40" s="25">
        <f>Приход!B40</f>
        <v>1200</v>
      </c>
      <c r="D40" s="28">
        <f>Приход!D40</f>
        <v>1608</v>
      </c>
      <c r="E40" s="43">
        <v>41270</v>
      </c>
    </row>
    <row r="41" spans="1:5">
      <c r="A41" s="1" t="s">
        <v>2</v>
      </c>
      <c r="B41" s="22">
        <v>6</v>
      </c>
      <c r="C41" s="25">
        <f>Приход!B41</f>
        <v>1358</v>
      </c>
      <c r="D41" s="28">
        <f>Приход!D41</f>
        <v>1765.4</v>
      </c>
      <c r="E41" s="43">
        <v>41270</v>
      </c>
    </row>
    <row r="42" spans="1:5">
      <c r="A42" s="1" t="s">
        <v>3</v>
      </c>
      <c r="B42" s="22">
        <v>2</v>
      </c>
      <c r="C42" s="25">
        <f>Приход!B42</f>
        <v>35</v>
      </c>
      <c r="D42" s="28">
        <f>Приход!D42</f>
        <v>45.15</v>
      </c>
      <c r="E42" s="43">
        <v>41270</v>
      </c>
    </row>
    <row r="43" spans="1:5">
      <c r="A43" s="1" t="s">
        <v>4</v>
      </c>
      <c r="B43" s="22">
        <v>7</v>
      </c>
      <c r="C43" s="25">
        <f>Приход!B43</f>
        <v>55</v>
      </c>
      <c r="D43" s="28">
        <f>Приход!D43</f>
        <v>75.349999999999994</v>
      </c>
      <c r="E43" s="43">
        <v>41270</v>
      </c>
    </row>
    <row r="44" spans="1:5">
      <c r="A44" s="1" t="s">
        <v>5</v>
      </c>
      <c r="B44" s="22">
        <v>8</v>
      </c>
      <c r="C44" s="25">
        <f>Приход!B44</f>
        <v>70</v>
      </c>
      <c r="D44" s="28">
        <f>Приход!D44</f>
        <v>93.8</v>
      </c>
      <c r="E44" s="43">
        <v>41270</v>
      </c>
    </row>
    <row r="45" spans="1:5">
      <c r="A45" s="1" t="s">
        <v>6</v>
      </c>
      <c r="B45" s="22">
        <v>5</v>
      </c>
      <c r="C45" s="25">
        <f>Приход!B45</f>
        <v>67</v>
      </c>
      <c r="D45" s="28">
        <f>Приход!D45</f>
        <v>85.09</v>
      </c>
      <c r="E45" s="43">
        <v>41270</v>
      </c>
    </row>
    <row r="46" spans="1:5">
      <c r="A46" s="1" t="s">
        <v>7</v>
      </c>
      <c r="B46" s="22">
        <v>7</v>
      </c>
      <c r="C46" s="25">
        <f>Приход!B46</f>
        <v>80</v>
      </c>
      <c r="D46" s="28">
        <f>Приход!D46</f>
        <v>108.8</v>
      </c>
      <c r="E46" s="43">
        <v>41270</v>
      </c>
    </row>
    <row r="47" spans="1:5">
      <c r="A47" s="1" t="s">
        <v>8</v>
      </c>
      <c r="B47" s="22">
        <v>3</v>
      </c>
      <c r="C47" s="25">
        <f>Приход!B47</f>
        <v>85</v>
      </c>
      <c r="D47" s="28">
        <f>Приход!D47</f>
        <v>116.45</v>
      </c>
      <c r="E47" s="43">
        <v>41270</v>
      </c>
    </row>
    <row r="48" spans="1:5">
      <c r="A48" s="1" t="s">
        <v>9</v>
      </c>
      <c r="B48" s="22">
        <v>5</v>
      </c>
      <c r="C48" s="25">
        <f>Приход!B48</f>
        <v>77</v>
      </c>
      <c r="D48" s="28">
        <f>Приход!D48</f>
        <v>103.95</v>
      </c>
      <c r="E48" s="43">
        <v>41270</v>
      </c>
    </row>
    <row r="49" spans="1:5">
      <c r="A49" s="1" t="s">
        <v>10</v>
      </c>
      <c r="B49" s="22">
        <v>8</v>
      </c>
      <c r="C49" s="25">
        <f>Приход!B49</f>
        <v>92.88</v>
      </c>
      <c r="D49" s="28">
        <f>Приход!D49</f>
        <v>124.4592</v>
      </c>
      <c r="E49" s="43">
        <v>41270</v>
      </c>
    </row>
    <row r="50" spans="1:5">
      <c r="A50" s="1" t="s">
        <v>11</v>
      </c>
      <c r="B50" s="22">
        <v>9</v>
      </c>
      <c r="C50" s="25">
        <f>Приход!B50</f>
        <v>114.48</v>
      </c>
      <c r="D50" s="28">
        <f>Приход!D50</f>
        <v>144.2448</v>
      </c>
      <c r="E50" s="43">
        <v>41270</v>
      </c>
    </row>
    <row r="51" spans="1:5">
      <c r="A51" s="1" t="s">
        <v>12</v>
      </c>
      <c r="B51" s="22">
        <v>2</v>
      </c>
      <c r="C51" s="25">
        <f>Приход!B51</f>
        <v>39</v>
      </c>
      <c r="D51" s="28">
        <f>Приход!D51</f>
        <v>53.04</v>
      </c>
      <c r="E51" s="43">
        <v>41270</v>
      </c>
    </row>
    <row r="52" spans="1:5">
      <c r="A52" s="1" t="s">
        <v>13</v>
      </c>
      <c r="B52" s="22">
        <v>3</v>
      </c>
      <c r="C52" s="25">
        <f>Приход!B52</f>
        <v>74</v>
      </c>
      <c r="D52" s="28">
        <f>Приход!D52</f>
        <v>99.16</v>
      </c>
      <c r="E52" s="43">
        <v>41270</v>
      </c>
    </row>
    <row r="53" spans="1:5">
      <c r="A53" s="1" t="s">
        <v>14</v>
      </c>
      <c r="B53" s="22">
        <v>1</v>
      </c>
      <c r="C53" s="25">
        <f>Приход!B53</f>
        <v>154</v>
      </c>
      <c r="D53" s="28">
        <f>Приход!D53</f>
        <v>204.82</v>
      </c>
      <c r="E53" s="43">
        <v>41270</v>
      </c>
    </row>
    <row r="54" spans="1:5">
      <c r="A54" s="1" t="s">
        <v>15</v>
      </c>
      <c r="B54" s="22">
        <v>4</v>
      </c>
      <c r="C54" s="25">
        <f>Приход!B54</f>
        <v>150</v>
      </c>
      <c r="D54" s="28">
        <f>Приход!D54</f>
        <v>201</v>
      </c>
      <c r="E54" s="43">
        <v>41270</v>
      </c>
    </row>
    <row r="55" spans="1:5">
      <c r="A55" s="1" t="s">
        <v>16</v>
      </c>
      <c r="B55" s="22">
        <v>5</v>
      </c>
      <c r="C55" s="25">
        <f>Приход!B55</f>
        <v>86</v>
      </c>
      <c r="D55" s="28">
        <f>Приход!D55</f>
        <v>118.68</v>
      </c>
      <c r="E55" s="43">
        <v>41270</v>
      </c>
    </row>
    <row r="56" spans="1:5">
      <c r="A56" s="1" t="s">
        <v>17</v>
      </c>
      <c r="B56" s="22">
        <v>6</v>
      </c>
      <c r="C56" s="25">
        <f>Приход!B56</f>
        <v>59</v>
      </c>
      <c r="D56" s="28">
        <f>Приход!D56</f>
        <v>80.239999999999995</v>
      </c>
      <c r="E56" s="43">
        <v>41270</v>
      </c>
    </row>
    <row r="57" spans="1:5">
      <c r="A57" s="1" t="s">
        <v>18</v>
      </c>
      <c r="B57" s="22">
        <v>8</v>
      </c>
      <c r="C57" s="25">
        <f>Приход!B57</f>
        <v>40</v>
      </c>
      <c r="D57" s="28">
        <f>Приход!D57</f>
        <v>54.8</v>
      </c>
      <c r="E57" s="43">
        <v>41270</v>
      </c>
    </row>
    <row r="58" spans="1:5">
      <c r="A58" s="1" t="s">
        <v>19</v>
      </c>
      <c r="B58" s="22">
        <v>9</v>
      </c>
      <c r="C58" s="25">
        <f>Приход!B58</f>
        <v>55.5</v>
      </c>
      <c r="D58" s="28">
        <f>Приход!D58</f>
        <v>77.144999999999996</v>
      </c>
      <c r="E58" s="43">
        <v>41270</v>
      </c>
    </row>
    <row r="59" spans="1:5">
      <c r="A59" s="1" t="s">
        <v>20</v>
      </c>
      <c r="B59" s="22">
        <v>4</v>
      </c>
      <c r="C59" s="25">
        <f>Приход!B59</f>
        <v>22.866000000000003</v>
      </c>
      <c r="D59" s="28">
        <f>Приход!D59</f>
        <v>30.183120000000002</v>
      </c>
      <c r="E59" s="43">
        <v>41270</v>
      </c>
    </row>
    <row r="60" spans="1:5">
      <c r="A60" s="1" t="s">
        <v>21</v>
      </c>
      <c r="B60" s="22">
        <v>3</v>
      </c>
      <c r="C60" s="25">
        <f>Приход!B60</f>
        <v>22.866000000000003</v>
      </c>
      <c r="D60" s="28">
        <f>Приход!D60</f>
        <v>29.954460000000005</v>
      </c>
      <c r="E60" s="43">
        <v>41270</v>
      </c>
    </row>
    <row r="61" spans="1:5">
      <c r="A61" s="1" t="s">
        <v>22</v>
      </c>
      <c r="B61" s="22">
        <v>4</v>
      </c>
      <c r="C61" s="25">
        <f>Приход!B61</f>
        <v>34</v>
      </c>
      <c r="D61" s="28">
        <f>Приход!D61</f>
        <v>45.56</v>
      </c>
      <c r="E61" s="43">
        <v>41270</v>
      </c>
    </row>
    <row r="62" spans="1:5">
      <c r="A62" s="1" t="s">
        <v>23</v>
      </c>
      <c r="B62" s="22">
        <v>5</v>
      </c>
      <c r="C62" s="25">
        <f>Приход!B62</f>
        <v>56</v>
      </c>
      <c r="D62" s="28">
        <f>Приход!D62</f>
        <v>73.92</v>
      </c>
      <c r="E62" s="43">
        <v>41270</v>
      </c>
    </row>
    <row r="63" spans="1:5">
      <c r="A63" s="1" t="s">
        <v>24</v>
      </c>
      <c r="B63" s="22">
        <v>9</v>
      </c>
      <c r="C63" s="25">
        <f>Приход!B63</f>
        <v>15</v>
      </c>
      <c r="D63" s="28">
        <f>Приход!D63</f>
        <v>20.25</v>
      </c>
      <c r="E63" s="43">
        <v>41270</v>
      </c>
    </row>
    <row r="64" spans="1:5">
      <c r="A64" s="1" t="s">
        <v>25</v>
      </c>
      <c r="B64" s="22">
        <v>7</v>
      </c>
      <c r="C64" s="25">
        <f>Приход!B64</f>
        <v>25</v>
      </c>
      <c r="D64" s="28">
        <f>Приход!D64</f>
        <v>32.75</v>
      </c>
      <c r="E64" s="43">
        <v>41270</v>
      </c>
    </row>
    <row r="65" spans="1:5">
      <c r="A65" s="1" t="s">
        <v>26</v>
      </c>
      <c r="B65" s="22">
        <v>12</v>
      </c>
      <c r="C65" s="25">
        <f>Приход!B65</f>
        <v>28.305</v>
      </c>
      <c r="D65" s="28">
        <f>Приход!D65</f>
        <v>37.3626</v>
      </c>
      <c r="E65" s="43">
        <v>41270</v>
      </c>
    </row>
    <row r="66" spans="1:5">
      <c r="A66" s="1" t="s">
        <v>27</v>
      </c>
      <c r="B66" s="22">
        <v>1</v>
      </c>
      <c r="C66" s="25">
        <f>Приход!B66</f>
        <v>33.189</v>
      </c>
      <c r="D66" s="28">
        <f>Приход!D66</f>
        <v>44.141370000000002</v>
      </c>
      <c r="E66" s="43">
        <v>41270</v>
      </c>
    </row>
    <row r="67" spans="1:5">
      <c r="A67" s="1" t="s">
        <v>28</v>
      </c>
      <c r="B67" s="22">
        <v>5</v>
      </c>
      <c r="C67" s="25">
        <f>Приход!B67</f>
        <v>155.06700000000001</v>
      </c>
      <c r="D67" s="28">
        <f>Приход!D67</f>
        <v>195.38442000000001</v>
      </c>
      <c r="E67" s="43">
        <v>41270</v>
      </c>
    </row>
    <row r="68" spans="1:5">
      <c r="A68" s="1" t="s">
        <v>29</v>
      </c>
      <c r="B68" s="22">
        <v>4</v>
      </c>
      <c r="C68" s="25">
        <f>Приход!B68</f>
        <v>450</v>
      </c>
      <c r="D68" s="28">
        <f>Приход!D68</f>
        <v>549</v>
      </c>
      <c r="E68" s="43">
        <v>41270</v>
      </c>
    </row>
    <row r="69" spans="1:5" ht="15.75" thickBot="1">
      <c r="A69" s="1" t="s">
        <v>30</v>
      </c>
      <c r="B69" s="22">
        <v>18</v>
      </c>
      <c r="C69" s="25">
        <f>Приход!B69</f>
        <v>141</v>
      </c>
      <c r="D69" s="28">
        <f>Приход!D69</f>
        <v>180.48000000000002</v>
      </c>
      <c r="E69" s="43">
        <v>41270</v>
      </c>
    </row>
    <row r="70" spans="1:5" ht="15.75" thickBot="1">
      <c r="A70" s="16" t="s">
        <v>36</v>
      </c>
      <c r="B70" s="26">
        <v>3</v>
      </c>
      <c r="C70" s="25">
        <f>Приход!B70</f>
        <v>220</v>
      </c>
      <c r="D70" s="28">
        <f>Приход!D70</f>
        <v>239.8</v>
      </c>
      <c r="E70" s="43">
        <v>41270</v>
      </c>
    </row>
    <row r="71" spans="1:5" ht="15.75" thickBot="1">
      <c r="A71" s="17" t="s">
        <v>37</v>
      </c>
      <c r="B71" s="26">
        <v>2</v>
      </c>
      <c r="C71" s="25">
        <f>Приход!B71</f>
        <v>330</v>
      </c>
      <c r="D71" s="28">
        <f>Приход!D71</f>
        <v>359.7</v>
      </c>
      <c r="E71" s="43">
        <v>41270</v>
      </c>
    </row>
    <row r="72" spans="1:5" ht="15.75" thickBot="1">
      <c r="A72" s="16" t="s">
        <v>38</v>
      </c>
      <c r="B72" s="26">
        <v>4</v>
      </c>
      <c r="C72" s="25">
        <f>Приход!B72</f>
        <v>350</v>
      </c>
      <c r="D72" s="28">
        <f>Приход!D72</f>
        <v>378</v>
      </c>
      <c r="E72" s="43">
        <v>41270</v>
      </c>
    </row>
    <row r="73" spans="1:5" ht="15.75" thickBot="1">
      <c r="A73" s="17" t="s">
        <v>39</v>
      </c>
      <c r="B73" s="26">
        <v>1</v>
      </c>
      <c r="C73" s="25">
        <f>Приход!B73</f>
        <v>350</v>
      </c>
      <c r="D73" s="28">
        <f>Приход!D73</f>
        <v>378</v>
      </c>
      <c r="E73" s="43">
        <v>41270</v>
      </c>
    </row>
    <row r="74" spans="1:5" ht="15.75" thickBot="1">
      <c r="A74" s="16" t="s">
        <v>40</v>
      </c>
      <c r="B74" s="26">
        <v>5</v>
      </c>
      <c r="C74" s="25">
        <f>Приход!B74</f>
        <v>370</v>
      </c>
      <c r="D74" s="28">
        <f>Приход!D74</f>
        <v>399.6</v>
      </c>
      <c r="E74" s="43">
        <v>41270</v>
      </c>
    </row>
  </sheetData>
  <protectedRanges>
    <protectedRange sqref="A2:A37" name="Диапазон1"/>
    <protectedRange sqref="A39:A41" name="Диапазон1_1"/>
    <protectedRange sqref="A42:A43" name="Диапазон1_1_1"/>
    <protectedRange sqref="A44:A45" name="Диапазон1_3"/>
    <protectedRange sqref="A46:A48" name="Диапазон1_4"/>
    <protectedRange sqref="A49:A51" name="Диапазон1_5"/>
    <protectedRange sqref="A52:A54" name="Диапазон1_6"/>
    <protectedRange sqref="A55:A56" name="Диапазон1_7"/>
    <protectedRange sqref="A57:A58" name="Диапазон1_8"/>
    <protectedRange sqref="A59:A60" name="Диапазон1_9"/>
    <protectedRange sqref="A61:A62" name="Диапазон1_10"/>
    <protectedRange sqref="A63:A64" name="Диапазон1_11"/>
    <protectedRange sqref="A65:A66" name="Диапазон1_12"/>
    <protectedRange sqref="C39:C74" name="Диапазон1_2_5"/>
    <protectedRange sqref="D2:D37" name="Диапазон1_15_1"/>
    <protectedRange sqref="C2:C37" name="Диапазон1_2_6"/>
  </protectedRanges>
  <dataValidations count="2">
    <dataValidation type="list" allowBlank="1" showInputMessage="1" showErrorMessage="1" sqref="G2">
      <formula1>Товар</formula1>
    </dataValidation>
    <dataValidation type="custom" allowBlank="1" showInputMessage="1" showErrorMessage="1" sqref="G8">
      <formula1>A72:A74+E67:E74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1"/>
  <sheetViews>
    <sheetView workbookViewId="0">
      <selection activeCell="A3" sqref="A3"/>
    </sheetView>
  </sheetViews>
  <sheetFormatPr defaultRowHeight="15"/>
  <cols>
    <col min="1" max="1" width="23" customWidth="1"/>
    <col min="2" max="2" width="29.140625" customWidth="1"/>
    <col min="3" max="3" width="20.7109375" customWidth="1"/>
  </cols>
  <sheetData>
    <row r="1" spans="1:3">
      <c r="A1" t="s">
        <v>61</v>
      </c>
      <c r="B1" t="s">
        <v>62</v>
      </c>
      <c r="C1" t="s">
        <v>63</v>
      </c>
    </row>
    <row r="2" spans="1:3" ht="21">
      <c r="A2" s="32" t="s">
        <v>64</v>
      </c>
      <c r="B2" s="32" t="s">
        <v>64</v>
      </c>
      <c r="C2" s="32" t="s">
        <v>64</v>
      </c>
    </row>
    <row r="3" spans="1:3">
      <c r="A3" s="28">
        <f>'Остаток товара'!C2*'Остаток товара'!H2</f>
        <v>5070</v>
      </c>
    </row>
    <row r="4" spans="1:3">
      <c r="A4" s="28"/>
    </row>
    <row r="5" spans="1:3">
      <c r="A5" s="28"/>
    </row>
    <row r="6" spans="1:3">
      <c r="A6" s="28"/>
    </row>
    <row r="7" spans="1:3">
      <c r="A7" s="28"/>
    </row>
    <row r="8" spans="1:3">
      <c r="A8" s="28"/>
    </row>
    <row r="9" spans="1:3">
      <c r="A9" s="28"/>
    </row>
    <row r="10" spans="1:3">
      <c r="A10" s="28"/>
    </row>
    <row r="11" spans="1:3">
      <c r="A11" s="28"/>
    </row>
    <row r="12" spans="1:3">
      <c r="A12" s="28"/>
    </row>
    <row r="13" spans="1:3">
      <c r="A13" s="28"/>
    </row>
    <row r="14" spans="1:3">
      <c r="A14" s="28"/>
    </row>
    <row r="15" spans="1:3">
      <c r="A15" s="28"/>
    </row>
    <row r="16" spans="1:3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  <row r="31" spans="1:1">
      <c r="A31" s="28"/>
    </row>
    <row r="32" spans="1:1">
      <c r="A32" s="28"/>
    </row>
    <row r="33" spans="1:1">
      <c r="A33" s="28"/>
    </row>
    <row r="34" spans="1:1">
      <c r="A34" s="28"/>
    </row>
    <row r="35" spans="1:1">
      <c r="A35" s="28"/>
    </row>
    <row r="36" spans="1:1">
      <c r="A36" s="28"/>
    </row>
    <row r="37" spans="1:1">
      <c r="A37" s="28"/>
    </row>
    <row r="38" spans="1:1">
      <c r="A38" s="28"/>
    </row>
    <row r="39" spans="1:1">
      <c r="A39" s="28"/>
    </row>
    <row r="40" spans="1:1">
      <c r="A40" s="28"/>
    </row>
    <row r="41" spans="1:1">
      <c r="A41" s="28"/>
    </row>
    <row r="42" spans="1:1">
      <c r="A42" s="28"/>
    </row>
    <row r="43" spans="1:1">
      <c r="A43" s="28"/>
    </row>
    <row r="44" spans="1:1">
      <c r="A44" s="28"/>
    </row>
    <row r="45" spans="1:1">
      <c r="A45" s="28"/>
    </row>
    <row r="46" spans="1:1">
      <c r="A46" s="28"/>
    </row>
    <row r="47" spans="1:1">
      <c r="A47" s="28"/>
    </row>
    <row r="48" spans="1:1">
      <c r="A48" s="28"/>
    </row>
    <row r="49" spans="1:1">
      <c r="A49" s="28"/>
    </row>
    <row r="50" spans="1:1">
      <c r="A50" s="28"/>
    </row>
    <row r="51" spans="1:1">
      <c r="A51" s="28"/>
    </row>
    <row r="52" spans="1:1">
      <c r="A52" s="28"/>
    </row>
    <row r="53" spans="1:1">
      <c r="A53" s="28"/>
    </row>
    <row r="54" spans="1:1">
      <c r="A54" s="28"/>
    </row>
    <row r="55" spans="1:1">
      <c r="A55" s="28"/>
    </row>
    <row r="56" spans="1:1">
      <c r="A56" s="28"/>
    </row>
    <row r="57" spans="1:1">
      <c r="A57" s="28"/>
    </row>
    <row r="58" spans="1:1">
      <c r="A58" s="28"/>
    </row>
    <row r="59" spans="1:1">
      <c r="A59" s="28"/>
    </row>
    <row r="60" spans="1:1">
      <c r="A60" s="28"/>
    </row>
    <row r="61" spans="1:1">
      <c r="A61" s="28"/>
    </row>
    <row r="62" spans="1:1">
      <c r="A62" s="28"/>
    </row>
    <row r="63" spans="1:1">
      <c r="A63" s="28"/>
    </row>
    <row r="64" spans="1:1">
      <c r="A64" s="28"/>
    </row>
    <row r="65" spans="1:1">
      <c r="A65" s="28"/>
    </row>
    <row r="66" spans="1:1">
      <c r="A66" s="28"/>
    </row>
    <row r="67" spans="1:1">
      <c r="A67" s="28"/>
    </row>
    <row r="68" spans="1:1">
      <c r="A68" s="28"/>
    </row>
    <row r="69" spans="1:1">
      <c r="A69" s="28"/>
    </row>
    <row r="70" spans="1:1">
      <c r="A70" s="28"/>
    </row>
    <row r="71" spans="1:1">
      <c r="A71" s="28"/>
    </row>
    <row r="72" spans="1:1">
      <c r="A72" s="28"/>
    </row>
    <row r="73" spans="1:1">
      <c r="A73" s="28"/>
    </row>
    <row r="74" spans="1:1">
      <c r="A74" s="28"/>
    </row>
    <row r="75" spans="1:1">
      <c r="A75" s="28"/>
    </row>
    <row r="76" spans="1:1">
      <c r="A76" s="28"/>
    </row>
    <row r="77" spans="1:1">
      <c r="A77" s="28"/>
    </row>
    <row r="78" spans="1:1">
      <c r="A78" s="28"/>
    </row>
    <row r="79" spans="1:1">
      <c r="A79" s="28"/>
    </row>
    <row r="80" spans="1:1">
      <c r="A80" s="28"/>
    </row>
    <row r="81" spans="1:1">
      <c r="A81" s="28"/>
    </row>
    <row r="82" spans="1:1">
      <c r="A82" s="28"/>
    </row>
    <row r="83" spans="1:1">
      <c r="A83" s="28"/>
    </row>
    <row r="84" spans="1:1">
      <c r="A84" s="28"/>
    </row>
    <row r="85" spans="1:1">
      <c r="A85" s="28"/>
    </row>
    <row r="86" spans="1:1">
      <c r="A86" s="28"/>
    </row>
    <row r="87" spans="1:1">
      <c r="A87" s="28"/>
    </row>
    <row r="88" spans="1:1">
      <c r="A88" s="28"/>
    </row>
    <row r="89" spans="1:1">
      <c r="A89" s="28"/>
    </row>
    <row r="90" spans="1:1">
      <c r="A90" s="28"/>
    </row>
    <row r="91" spans="1:1">
      <c r="A91" s="28"/>
    </row>
    <row r="92" spans="1:1">
      <c r="A92" s="28"/>
    </row>
    <row r="93" spans="1:1">
      <c r="A93" s="28"/>
    </row>
    <row r="94" spans="1:1">
      <c r="A94" s="28"/>
    </row>
    <row r="95" spans="1:1">
      <c r="A95" s="28"/>
    </row>
    <row r="96" spans="1:1">
      <c r="A96" s="28"/>
    </row>
    <row r="97" spans="1:1">
      <c r="A97" s="28"/>
    </row>
    <row r="98" spans="1:1">
      <c r="A98" s="28"/>
    </row>
    <row r="99" spans="1:1">
      <c r="A99" s="28"/>
    </row>
    <row r="100" spans="1:1">
      <c r="A100" s="28"/>
    </row>
    <row r="101" spans="1:1">
      <c r="A101" s="28"/>
    </row>
    <row r="102" spans="1:1">
      <c r="A102" s="28"/>
    </row>
    <row r="103" spans="1:1">
      <c r="A103" s="28"/>
    </row>
    <row r="104" spans="1:1">
      <c r="A104" s="28"/>
    </row>
    <row r="105" spans="1:1">
      <c r="A105" s="28"/>
    </row>
    <row r="106" spans="1:1">
      <c r="A106" s="28"/>
    </row>
    <row r="107" spans="1:1">
      <c r="A107" s="28"/>
    </row>
    <row r="108" spans="1:1">
      <c r="A108" s="28"/>
    </row>
    <row r="109" spans="1:1">
      <c r="A109" s="28"/>
    </row>
    <row r="110" spans="1:1">
      <c r="A110" s="28"/>
    </row>
    <row r="111" spans="1:1">
      <c r="A111" s="28"/>
    </row>
    <row r="112" spans="1:1">
      <c r="A112" s="28"/>
    </row>
    <row r="113" spans="1:1">
      <c r="A113" s="28"/>
    </row>
    <row r="114" spans="1:1">
      <c r="A114" s="28"/>
    </row>
    <row r="115" spans="1:1">
      <c r="A115" s="28"/>
    </row>
    <row r="116" spans="1:1">
      <c r="A116" s="28"/>
    </row>
    <row r="117" spans="1:1">
      <c r="A117" s="28"/>
    </row>
    <row r="118" spans="1:1">
      <c r="A118" s="28"/>
    </row>
    <row r="119" spans="1:1">
      <c r="A119" s="28"/>
    </row>
    <row r="120" spans="1:1">
      <c r="A120" s="28"/>
    </row>
    <row r="121" spans="1:1">
      <c r="A121" s="28"/>
    </row>
    <row r="122" spans="1:1">
      <c r="A122" s="28"/>
    </row>
    <row r="123" spans="1:1">
      <c r="A123" s="28"/>
    </row>
    <row r="124" spans="1:1">
      <c r="A124" s="28"/>
    </row>
    <row r="125" spans="1:1">
      <c r="A125" s="28"/>
    </row>
    <row r="126" spans="1:1">
      <c r="A126" s="28"/>
    </row>
    <row r="127" spans="1:1">
      <c r="A127" s="28"/>
    </row>
    <row r="128" spans="1:1">
      <c r="A128" s="28"/>
    </row>
    <row r="129" spans="1:1">
      <c r="A129" s="28"/>
    </row>
    <row r="130" spans="1:1">
      <c r="A130" s="28"/>
    </row>
    <row r="131" spans="1:1">
      <c r="A131" s="28"/>
    </row>
    <row r="132" spans="1:1">
      <c r="A132" s="28"/>
    </row>
    <row r="133" spans="1:1">
      <c r="A133" s="28"/>
    </row>
    <row r="134" spans="1:1">
      <c r="A134" s="28"/>
    </row>
    <row r="135" spans="1:1">
      <c r="A135" s="28"/>
    </row>
    <row r="136" spans="1:1">
      <c r="A136" s="28"/>
    </row>
    <row r="137" spans="1:1">
      <c r="A137" s="28"/>
    </row>
    <row r="138" spans="1:1">
      <c r="A138" s="28"/>
    </row>
    <row r="139" spans="1:1">
      <c r="A139" s="28"/>
    </row>
    <row r="140" spans="1:1">
      <c r="A140" s="28"/>
    </row>
    <row r="141" spans="1:1">
      <c r="A141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topLeftCell="B1" workbookViewId="0">
      <selection activeCell="H9" sqref="H9"/>
    </sheetView>
  </sheetViews>
  <sheetFormatPr defaultRowHeight="1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>
      <c r="A1" s="18" t="s">
        <v>42</v>
      </c>
      <c r="B1" s="18" t="s">
        <v>43</v>
      </c>
      <c r="C1" s="18" t="s">
        <v>44</v>
      </c>
      <c r="D1" s="18" t="s">
        <v>46</v>
      </c>
      <c r="F1" s="18" t="s">
        <v>56</v>
      </c>
      <c r="G1" s="18" t="s">
        <v>44</v>
      </c>
    </row>
    <row r="2" spans="1:7" ht="16.5" thickTop="1" thickBot="1">
      <c r="A2" s="20">
        <v>41214</v>
      </c>
      <c r="B2" s="18" t="s">
        <v>47</v>
      </c>
      <c r="C2" s="19">
        <v>1000</v>
      </c>
      <c r="D2" s="18" t="s">
        <v>54</v>
      </c>
      <c r="F2" s="18" t="s">
        <v>54</v>
      </c>
      <c r="G2" s="19">
        <f>SUMIF(D1:D8,F2,C1:C8)</f>
        <v>3000</v>
      </c>
    </row>
    <row r="3" spans="1:7" ht="16.5" thickTop="1" thickBot="1">
      <c r="A3" s="20">
        <v>41223</v>
      </c>
      <c r="B3" s="18" t="s">
        <v>48</v>
      </c>
      <c r="C3" s="19">
        <v>2000</v>
      </c>
      <c r="D3" s="18" t="s">
        <v>53</v>
      </c>
      <c r="F3" s="18" t="s">
        <v>53</v>
      </c>
      <c r="G3" s="19">
        <f>SUMIF(D2:D9,F3,C2:C9)</f>
        <v>2000</v>
      </c>
    </row>
    <row r="4" spans="1:7" ht="16.5" thickTop="1" thickBot="1">
      <c r="A4" s="20">
        <v>41228</v>
      </c>
      <c r="B4" s="18" t="s">
        <v>49</v>
      </c>
      <c r="C4" s="19">
        <v>10000</v>
      </c>
      <c r="D4" s="18" t="s">
        <v>45</v>
      </c>
      <c r="F4" s="18" t="s">
        <v>45</v>
      </c>
      <c r="G4" s="19">
        <f>SUMIF(D3:D10,F4,C3:C10)</f>
        <v>40000</v>
      </c>
    </row>
    <row r="5" spans="1:7" ht="16.5" thickTop="1" thickBot="1">
      <c r="A5" s="20">
        <v>41244</v>
      </c>
      <c r="B5" s="18" t="s">
        <v>45</v>
      </c>
      <c r="C5" s="19">
        <v>30000</v>
      </c>
      <c r="D5" s="18" t="s">
        <v>45</v>
      </c>
      <c r="F5" s="18" t="s">
        <v>55</v>
      </c>
      <c r="G5" s="19">
        <f>SUMIF(D4:D11,F5,C4:C11)</f>
        <v>2200</v>
      </c>
    </row>
    <row r="6" spans="1:7" ht="16.5" thickTop="1" thickBot="1">
      <c r="A6" s="20">
        <v>41247</v>
      </c>
      <c r="B6" s="18" t="s">
        <v>50</v>
      </c>
      <c r="C6" s="19">
        <v>2000</v>
      </c>
      <c r="D6" s="18" t="s">
        <v>54</v>
      </c>
    </row>
    <row r="7" spans="1:7" ht="16.5" thickTop="1" thickBot="1">
      <c r="A7" s="20">
        <v>41253</v>
      </c>
      <c r="B7" s="18" t="s">
        <v>51</v>
      </c>
      <c r="C7" s="19">
        <v>1200</v>
      </c>
      <c r="D7" s="18" t="s">
        <v>55</v>
      </c>
    </row>
    <row r="8" spans="1:7" ht="16.5" thickTop="1" thickBot="1">
      <c r="A8" s="20">
        <v>41254</v>
      </c>
      <c r="B8" s="18" t="s">
        <v>52</v>
      </c>
      <c r="C8" s="19">
        <v>1000</v>
      </c>
      <c r="D8" s="18" t="s">
        <v>55</v>
      </c>
    </row>
    <row r="9" spans="1:7" ht="15.75" thickTop="1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Задание</vt:lpstr>
      <vt:lpstr>Товары</vt:lpstr>
      <vt:lpstr>Приход</vt:lpstr>
      <vt:lpstr>Остаток товара</vt:lpstr>
      <vt:lpstr>Выручка</vt:lpstr>
      <vt:lpstr>Расход</vt:lpstr>
      <vt:lpstr>Товар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Жека</cp:lastModifiedBy>
  <dcterms:created xsi:type="dcterms:W3CDTF">2012-11-30T13:28:05Z</dcterms:created>
  <dcterms:modified xsi:type="dcterms:W3CDTF">2013-01-13T18:33:14Z</dcterms:modified>
</cp:coreProperties>
</file>