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7830" tabRatio="462"/>
  </bookViews>
  <sheets>
    <sheet name="3-Б" sheetId="28" r:id="rId1"/>
  </sheets>
  <definedNames>
    <definedName name="_xlnm.Print_Area" localSheetId="0">'3-Б'!$A$1:$AZ$54</definedName>
  </definedNames>
  <calcPr calcId="124519"/>
</workbook>
</file>

<file path=xl/calcChain.xml><?xml version="1.0" encoding="utf-8"?>
<calcChain xmlns="http://schemas.openxmlformats.org/spreadsheetml/2006/main">
  <c r="C52" i="28"/>
  <c r="AR45"/>
  <c r="AQ45"/>
  <c r="AO45"/>
  <c r="AN45"/>
  <c r="AM45"/>
  <c r="AB45"/>
  <c r="V45"/>
  <c r="S45"/>
  <c r="E45"/>
  <c r="D45"/>
  <c r="C45"/>
  <c r="AR44"/>
  <c r="AQ44"/>
  <c r="AO44"/>
  <c r="AN44"/>
  <c r="AM44"/>
  <c r="AB44"/>
  <c r="V44"/>
  <c r="S44"/>
  <c r="E44"/>
  <c r="D44"/>
  <c r="C44"/>
  <c r="AR43"/>
  <c r="AQ43"/>
  <c r="AO43"/>
  <c r="AN43"/>
  <c r="AM43"/>
  <c r="AB43"/>
  <c r="V43"/>
  <c r="S43"/>
  <c r="E43"/>
  <c r="D43"/>
  <c r="C43"/>
  <c r="AR42"/>
  <c r="AQ42"/>
  <c r="AO42"/>
  <c r="AN42"/>
  <c r="AM42"/>
  <c r="AB42"/>
  <c r="V42"/>
  <c r="S42"/>
  <c r="E42"/>
  <c r="D42"/>
  <c r="C42"/>
  <c r="AR38"/>
  <c r="AQ38"/>
  <c r="AO38"/>
  <c r="AN38"/>
  <c r="AM38"/>
  <c r="AB38"/>
  <c r="V38"/>
  <c r="S38"/>
  <c r="E38"/>
  <c r="D38"/>
  <c r="C38"/>
  <c r="AR37"/>
  <c r="AQ37"/>
  <c r="AO37"/>
  <c r="AN37"/>
  <c r="AM37"/>
  <c r="AB37"/>
  <c r="V37"/>
  <c r="S37"/>
  <c r="E37"/>
  <c r="D37"/>
  <c r="C37"/>
  <c r="AR36"/>
  <c r="AQ36"/>
  <c r="AO36"/>
  <c r="AN36"/>
  <c r="AM36"/>
  <c r="AB36"/>
  <c r="V36"/>
  <c r="S36"/>
  <c r="E36"/>
  <c r="D36"/>
  <c r="C36"/>
  <c r="AZ19"/>
  <c r="AY19"/>
  <c r="AW19"/>
  <c r="AU19"/>
  <c r="AT19"/>
  <c r="AJ19"/>
  <c r="AI19"/>
  <c r="U19"/>
  <c r="T19"/>
  <c r="K19"/>
  <c r="J19"/>
  <c r="AV19" s="1"/>
  <c r="AZ18"/>
  <c r="AY18"/>
  <c r="AW18"/>
  <c r="AU18"/>
  <c r="AT18"/>
  <c r="AJ18"/>
  <c r="AI18"/>
  <c r="U18"/>
  <c r="T18"/>
  <c r="K18"/>
  <c r="J18"/>
  <c r="AV18" s="1"/>
  <c r="AZ17"/>
  <c r="AY17"/>
  <c r="AW17"/>
  <c r="AU17"/>
  <c r="AT17"/>
  <c r="AJ17"/>
  <c r="AI17"/>
  <c r="U17"/>
  <c r="T17"/>
  <c r="K17"/>
  <c r="J17"/>
  <c r="AV17" s="1"/>
  <c r="AZ16"/>
  <c r="AY16"/>
  <c r="AW16"/>
  <c r="AU16"/>
  <c r="AT16"/>
  <c r="AJ16"/>
  <c r="AI16"/>
  <c r="U16"/>
  <c r="T16"/>
  <c r="K16"/>
  <c r="J16"/>
  <c r="AV16" s="1"/>
  <c r="AZ15"/>
  <c r="AY15"/>
  <c r="AW15"/>
  <c r="AU15"/>
  <c r="AT15"/>
  <c r="AJ15"/>
  <c r="AI15"/>
  <c r="U15"/>
  <c r="T15"/>
  <c r="K15"/>
  <c r="J15"/>
  <c r="AV15" s="1"/>
  <c r="AZ14"/>
  <c r="AY14"/>
  <c r="AW14"/>
  <c r="AU14"/>
  <c r="AT14"/>
  <c r="AJ14"/>
  <c r="AI14"/>
  <c r="U14"/>
  <c r="T14"/>
  <c r="K14"/>
  <c r="J14"/>
  <c r="AV14" s="1"/>
  <c r="AZ13"/>
  <c r="AY13"/>
  <c r="AW13"/>
  <c r="AU13"/>
  <c r="AT13"/>
  <c r="AJ13"/>
  <c r="AI13"/>
  <c r="U13"/>
  <c r="T13"/>
  <c r="K13"/>
  <c r="J13"/>
  <c r="AV13" s="1"/>
  <c r="AZ12"/>
  <c r="AY12"/>
  <c r="AW12"/>
  <c r="AU12"/>
  <c r="AT12"/>
  <c r="AJ12"/>
  <c r="AI12"/>
  <c r="U12"/>
  <c r="T12"/>
  <c r="K12"/>
  <c r="J12"/>
  <c r="AV12" s="1"/>
  <c r="AZ11"/>
  <c r="AY11"/>
  <c r="AW11"/>
  <c r="AU11"/>
  <c r="AT11"/>
  <c r="AJ11"/>
  <c r="AI11"/>
  <c r="U11"/>
  <c r="T11"/>
  <c r="K11"/>
  <c r="J11"/>
  <c r="AV11" s="1"/>
  <c r="AZ10"/>
  <c r="AY10"/>
  <c r="AW10"/>
  <c r="AU10"/>
  <c r="AT10"/>
  <c r="AJ10"/>
  <c r="AI10"/>
  <c r="U10"/>
  <c r="T10"/>
  <c r="K10"/>
  <c r="J10"/>
  <c r="AV10" s="1"/>
  <c r="AZ9"/>
  <c r="AY9"/>
  <c r="AW9"/>
  <c r="AU9"/>
  <c r="AT9"/>
  <c r="AJ9"/>
  <c r="AI9"/>
  <c r="U9"/>
  <c r="T9"/>
  <c r="K9"/>
  <c r="J9"/>
  <c r="AV9" s="1"/>
  <c r="AZ8"/>
  <c r="AY8"/>
  <c r="AW8"/>
  <c r="AU8"/>
  <c r="AT8"/>
  <c r="AJ8"/>
  <c r="AI8"/>
  <c r="U8"/>
  <c r="T8"/>
  <c r="K8"/>
  <c r="J8"/>
  <c r="AV8" s="1"/>
  <c r="AZ7"/>
  <c r="AY7"/>
  <c r="AW7"/>
  <c r="AU7"/>
  <c r="AT7"/>
  <c r="AJ7"/>
  <c r="AI7"/>
  <c r="U7"/>
  <c r="T7"/>
  <c r="K7"/>
  <c r="J7"/>
  <c r="AV7" s="1"/>
  <c r="AZ6"/>
  <c r="AY6"/>
  <c r="AW6"/>
  <c r="AU6"/>
  <c r="AT6"/>
  <c r="AJ6"/>
  <c r="AI6"/>
  <c r="U6"/>
  <c r="T6"/>
  <c r="K6"/>
  <c r="J6"/>
  <c r="AV6" s="1"/>
  <c r="AZ5"/>
  <c r="AY5"/>
  <c r="AW5"/>
  <c r="AW46" s="1"/>
  <c r="AU5"/>
  <c r="AU46" s="1"/>
  <c r="AT5"/>
  <c r="AJ5"/>
  <c r="AJ46" s="1"/>
  <c r="AI5"/>
  <c r="U5"/>
  <c r="U46" s="1"/>
  <c r="T5"/>
  <c r="K5"/>
  <c r="K46" s="1"/>
  <c r="J5"/>
  <c r="AV5" s="1"/>
  <c r="C50" l="1"/>
  <c r="AX6"/>
  <c r="AX8"/>
  <c r="AX10"/>
  <c r="AX12"/>
  <c r="AX14"/>
  <c r="AX16"/>
  <c r="AX18"/>
  <c r="AX7"/>
  <c r="AX9"/>
  <c r="AX11"/>
  <c r="AX13"/>
  <c r="AX15"/>
  <c r="AX17"/>
  <c r="AX19"/>
  <c r="AX5"/>
  <c r="C47"/>
  <c r="C48"/>
  <c r="C49"/>
</calcChain>
</file>

<file path=xl/sharedStrings.xml><?xml version="1.0" encoding="utf-8"?>
<sst xmlns="http://schemas.openxmlformats.org/spreadsheetml/2006/main" count="118" uniqueCount="111">
  <si>
    <t>Прізвище, ім’я учня</t>
  </si>
  <si>
    <t>Предмети філологічного циклу</t>
  </si>
  <si>
    <t>Предмети суспільно-гуманітарного циклу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</si>
  <si>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</si>
  <si>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</si>
  <si>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</si>
  <si>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</si>
  <si>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</si>
  <si>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</si>
  <si>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</si>
  <si>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</si>
  <si>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</si>
  <si>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</si>
  <si>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</si>
  <si>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</si>
  <si>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</si>
  <si>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</si>
  <si>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</si>
  <si>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Предмети природничо-математичного циклу</t>
  </si>
  <si>
    <t>Предмети естетично-практичного циклу</t>
  </si>
  <si>
    <t>№ з/п</t>
  </si>
  <si>
    <t xml:space="preserve">   Сума балів</t>
  </si>
  <si>
    <t xml:space="preserve">   Середній бал</t>
  </si>
  <si>
    <t xml:space="preserve">   Загальний бал</t>
  </si>
  <si>
    <t xml:space="preserve">   Ранг у класі</t>
  </si>
  <si>
    <t xml:space="preserve">   Найчастіший бал</t>
  </si>
  <si>
    <t>Рівні навчальних досягнень</t>
  </si>
  <si>
    <t>Високий рівень</t>
  </si>
  <si>
    <t>Достатній рівень</t>
  </si>
  <si>
    <t>Середній рівень</t>
  </si>
  <si>
    <t>Початковий рівень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</si>
  <si>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</si>
  <si>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</si>
  <si>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</si>
  <si>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</si>
  <si>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</si>
  <si>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</si>
  <si>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</si>
  <si>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</si>
  <si>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</si>
  <si>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</si>
  <si>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</si>
  <si>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</si>
  <si>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</si>
  <si>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</si>
  <si>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Всього учнів:</t>
  </si>
  <si>
    <t>зар</t>
  </si>
  <si>
    <t>Сума балів</t>
  </si>
  <si>
    <t>Середній бал</t>
  </si>
  <si>
    <t>Найчастіший бал</t>
  </si>
  <si>
    <t xml:space="preserve"> Українська мова</t>
  </si>
  <si>
    <t xml:space="preserve"> Українська література</t>
  </si>
  <si>
    <t xml:space="preserve"> Німецька мова</t>
  </si>
  <si>
    <t xml:space="preserve"> Польська мова</t>
  </si>
  <si>
    <t xml:space="preserve"> Російська мова</t>
  </si>
  <si>
    <t xml:space="preserve"> Світова література</t>
  </si>
  <si>
    <t xml:space="preserve"> Історія України</t>
  </si>
  <si>
    <t xml:space="preserve"> Всесвітня історія</t>
  </si>
  <si>
    <t xml:space="preserve"> Спецкурс Історія</t>
  </si>
  <si>
    <t xml:space="preserve"> Психологія</t>
  </si>
  <si>
    <t xml:space="preserve"> Основи економіки</t>
  </si>
  <si>
    <t xml:space="preserve"> Людина і світ</t>
  </si>
  <si>
    <t xml:space="preserve"> Правознавство</t>
  </si>
  <si>
    <t xml:space="preserve"> Математика</t>
  </si>
  <si>
    <t xml:space="preserve"> Алгебра</t>
  </si>
  <si>
    <t xml:space="preserve"> Геометрія</t>
  </si>
  <si>
    <t xml:space="preserve"> Біологія</t>
  </si>
  <si>
    <t xml:space="preserve"> Географія</t>
  </si>
  <si>
    <t xml:space="preserve"> Англійська мова</t>
  </si>
  <si>
    <t xml:space="preserve"> Екологія</t>
  </si>
  <si>
    <t xml:space="preserve"> Хімія</t>
  </si>
  <si>
    <t xml:space="preserve"> Фізика</t>
  </si>
  <si>
    <t xml:space="preserve"> Інформатика</t>
  </si>
  <si>
    <t xml:space="preserve"> Астрономія</t>
  </si>
  <si>
    <t xml:space="preserve"> Креслення</t>
  </si>
  <si>
    <t xml:space="preserve"> Етика</t>
  </si>
  <si>
    <t xml:space="preserve"> ОХЕ</t>
  </si>
  <si>
    <t xml:space="preserve"> Основи здоров'я</t>
  </si>
  <si>
    <t xml:space="preserve"> Художня культура</t>
  </si>
  <si>
    <t xml:space="preserve"> Фізична культура</t>
  </si>
  <si>
    <t xml:space="preserve"> Технології</t>
  </si>
  <si>
    <t xml:space="preserve"> Захист Вітчизни</t>
  </si>
  <si>
    <t xml:space="preserve"> Громадянська освіта</t>
  </si>
  <si>
    <t>Навчаються на ВР</t>
  </si>
  <si>
    <t>Навчаються на ДР</t>
  </si>
  <si>
    <t>Навчаються на СР</t>
  </si>
  <si>
    <t>Навчаються на ПР</t>
  </si>
  <si>
    <t xml:space="preserve"> Логіка</t>
  </si>
  <si>
    <t xml:space="preserve"> Природознавство</t>
  </si>
  <si>
    <t xml:space="preserve"> Музичне м-тво</t>
  </si>
  <si>
    <t xml:space="preserve"> Образотворче м-тво</t>
  </si>
  <si>
    <t xml:space="preserve">   Рівень навчання</t>
  </si>
  <si>
    <t>Ранг серед предметів</t>
  </si>
  <si>
    <t>Заступник директора з навчально-виховної роботи                                                          В.М. Никитюк</t>
  </si>
  <si>
    <r>
      <t>Відомість успішності учнів 3-Б класу за І семестр</t>
    </r>
    <r>
      <rPr>
        <b/>
        <sz val="11"/>
        <color indexed="1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2012-2013 н.р.</t>
    </r>
  </si>
  <si>
    <t>Белей Дарина</t>
  </si>
  <si>
    <t>Березняк Тарас</t>
  </si>
  <si>
    <t>Дружинець Анна</t>
  </si>
  <si>
    <t>Корнієвич Максим</t>
  </si>
  <si>
    <t>Мельничук Антон</t>
  </si>
  <si>
    <t>Новосад Вікторія</t>
  </si>
  <si>
    <t>Одіон Назарій</t>
  </si>
  <si>
    <t>Павонська Діана</t>
  </si>
  <si>
    <t>Прик Діана</t>
  </si>
  <si>
    <t>Радзік Володимир</t>
  </si>
  <si>
    <t>Рожко Дарина</t>
  </si>
  <si>
    <t>Чата Юлія</t>
  </si>
  <si>
    <t>Штуль Ілля</t>
  </si>
  <si>
    <t>Ящук Віталій</t>
  </si>
  <si>
    <t>Карпин Софія</t>
  </si>
  <si>
    <t xml:space="preserve">Класний керівник                                                                                                                                Н.В. Деркач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</si>
</sst>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16" fontId="1" fillId="2" borderId="0" xfId="0" applyNumberFormat="1" applyFont="1" applyFill="1"/>
    <xf numFmtId="0" fontId="4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textRotation="90" wrapText="1"/>
    </xf>
    <xf numFmtId="0" fontId="5" fillId="6" borderId="1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textRotation="90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4"/>
  <sheetViews>
    <sheetView tabSelected="1" topLeftCell="A9" zoomScale="90" zoomScaleNormal="90" zoomScaleSheetLayoutView="85" zoomScalePageLayoutView="70" workbookViewId="0">
      <selection activeCell="C49" sqref="C49"/>
    </sheetView>
  </sheetViews>
  <sheetFormatPr defaultRowHeight="12.75"/>
  <cols>
    <col min="1" max="1" width="4.140625" style="1" customWidth="1"/>
    <col min="2" max="2" width="21.42578125" style="1" bestFit="1" customWidth="1"/>
    <col min="3" max="3" width="4.42578125" style="1" bestFit="1" customWidth="1"/>
    <col min="4" max="5" width="4.28515625" style="1" bestFit="1" customWidth="1"/>
    <col min="6" max="6" width="3.28515625" style="1" customWidth="1"/>
    <col min="7" max="9" width="3.85546875" style="1" bestFit="1" customWidth="1"/>
    <col min="10" max="10" width="4" style="1" bestFit="1" customWidth="1"/>
    <col min="11" max="11" width="4.7109375" style="1" bestFit="1" customWidth="1"/>
    <col min="12" max="12" width="3.85546875" style="1" bestFit="1" customWidth="1"/>
    <col min="13" max="17" width="3.28515625" style="1" bestFit="1" customWidth="1"/>
    <col min="18" max="18" width="3.28515625" style="1" customWidth="1"/>
    <col min="19" max="19" width="4.140625" style="1" bestFit="1" customWidth="1"/>
    <col min="20" max="20" width="3.85546875" style="1" bestFit="1" customWidth="1"/>
    <col min="21" max="21" width="4.7109375" style="1" bestFit="1" customWidth="1"/>
    <col min="22" max="22" width="4.28515625" style="1" bestFit="1" customWidth="1"/>
    <col min="23" max="24" width="3.28515625" style="1" bestFit="1" customWidth="1"/>
    <col min="25" max="25" width="3.85546875" style="1" bestFit="1" customWidth="1"/>
    <col min="26" max="26" width="3.28515625" style="1" bestFit="1" customWidth="1"/>
    <col min="27" max="27" width="4.140625" style="1" bestFit="1" customWidth="1"/>
    <col min="28" max="28" width="4.28515625" style="1" bestFit="1" customWidth="1"/>
    <col min="29" max="30" width="3.28515625" style="1" bestFit="1" customWidth="1"/>
    <col min="31" max="31" width="3.85546875" style="1" bestFit="1" customWidth="1"/>
    <col min="32" max="34" width="3.28515625" style="1" bestFit="1" customWidth="1"/>
    <col min="35" max="35" width="4" style="1" bestFit="1" customWidth="1"/>
    <col min="36" max="36" width="4.7109375" style="1" bestFit="1" customWidth="1"/>
    <col min="37" max="38" width="3.85546875" style="1" bestFit="1" customWidth="1"/>
    <col min="39" max="39" width="4.85546875" style="1" bestFit="1" customWidth="1"/>
    <col min="40" max="40" width="5.85546875" style="1" customWidth="1"/>
    <col min="41" max="41" width="5.140625" style="1" bestFit="1" customWidth="1"/>
    <col min="42" max="42" width="3.28515625" style="1" bestFit="1" customWidth="1"/>
    <col min="43" max="44" width="4.85546875" style="1" bestFit="1" customWidth="1"/>
    <col min="45" max="45" width="3.28515625" style="1" bestFit="1" customWidth="1"/>
    <col min="46" max="46" width="4.85546875" style="1" bestFit="1" customWidth="1"/>
    <col min="47" max="47" width="4.7109375" style="1" bestFit="1" customWidth="1"/>
    <col min="48" max="48" width="4.42578125" style="1" customWidth="1"/>
    <col min="49" max="49" width="4.7109375" style="1" customWidth="1"/>
    <col min="50" max="51" width="4.42578125" style="1" customWidth="1"/>
    <col min="52" max="52" width="3.85546875" style="1" bestFit="1" customWidth="1"/>
    <col min="53" max="16384" width="9.140625" style="1"/>
  </cols>
  <sheetData>
    <row r="1" spans="1:57" ht="12.95" customHeight="1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"/>
    </row>
    <row r="2" spans="1:57" ht="12.9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7" ht="52.5" customHeight="1">
      <c r="A3" s="44" t="s">
        <v>20</v>
      </c>
      <c r="B3" s="44" t="s">
        <v>0</v>
      </c>
      <c r="C3" s="46" t="s">
        <v>1</v>
      </c>
      <c r="D3" s="46"/>
      <c r="E3" s="46"/>
      <c r="F3" s="46"/>
      <c r="G3" s="46"/>
      <c r="H3" s="46"/>
      <c r="I3" s="46"/>
      <c r="J3" s="46"/>
      <c r="K3" s="46"/>
      <c r="L3" s="46" t="s">
        <v>2</v>
      </c>
      <c r="M3" s="46"/>
      <c r="N3" s="46"/>
      <c r="O3" s="46"/>
      <c r="P3" s="46"/>
      <c r="Q3" s="46"/>
      <c r="R3" s="46"/>
      <c r="S3" s="46"/>
      <c r="T3" s="46"/>
      <c r="U3" s="46"/>
      <c r="V3" s="47" t="s">
        <v>18</v>
      </c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9"/>
      <c r="AK3" s="47" t="s">
        <v>19</v>
      </c>
      <c r="AL3" s="48"/>
      <c r="AM3" s="48"/>
      <c r="AN3" s="48"/>
      <c r="AO3" s="48"/>
      <c r="AP3" s="48"/>
      <c r="AQ3" s="48"/>
      <c r="AR3" s="48"/>
      <c r="AS3" s="48"/>
      <c r="AT3" s="48"/>
      <c r="AU3" s="49"/>
      <c r="AV3" s="50" t="s">
        <v>23</v>
      </c>
      <c r="AW3" s="50" t="s">
        <v>22</v>
      </c>
      <c r="AX3" s="51" t="s">
        <v>24</v>
      </c>
      <c r="AY3" s="40" t="s">
        <v>25</v>
      </c>
      <c r="AZ3" s="41" t="s">
        <v>91</v>
      </c>
    </row>
    <row r="4" spans="1:57" ht="114.75">
      <c r="A4" s="45"/>
      <c r="B4" s="45"/>
      <c r="C4" s="6" t="s">
        <v>50</v>
      </c>
      <c r="D4" s="6" t="s">
        <v>51</v>
      </c>
      <c r="E4" s="6" t="s">
        <v>68</v>
      </c>
      <c r="F4" s="6" t="s">
        <v>52</v>
      </c>
      <c r="G4" s="6" t="s">
        <v>53</v>
      </c>
      <c r="H4" s="6" t="s">
        <v>54</v>
      </c>
      <c r="I4" s="6" t="s">
        <v>55</v>
      </c>
      <c r="J4" s="7" t="s">
        <v>21</v>
      </c>
      <c r="K4" s="7" t="s">
        <v>22</v>
      </c>
      <c r="L4" s="6" t="s">
        <v>56</v>
      </c>
      <c r="M4" s="6" t="s">
        <v>57</v>
      </c>
      <c r="N4" s="6" t="s">
        <v>58</v>
      </c>
      <c r="O4" s="6" t="s">
        <v>62</v>
      </c>
      <c r="P4" s="6" t="s">
        <v>59</v>
      </c>
      <c r="Q4" s="6" t="s">
        <v>60</v>
      </c>
      <c r="R4" s="6" t="s">
        <v>61</v>
      </c>
      <c r="S4" s="6" t="s">
        <v>82</v>
      </c>
      <c r="T4" s="7" t="s">
        <v>21</v>
      </c>
      <c r="U4" s="7" t="s">
        <v>22</v>
      </c>
      <c r="V4" s="6" t="s">
        <v>63</v>
      </c>
      <c r="W4" s="6" t="s">
        <v>64</v>
      </c>
      <c r="X4" s="6" t="s">
        <v>65</v>
      </c>
      <c r="Y4" s="6" t="s">
        <v>87</v>
      </c>
      <c r="Z4" s="6" t="s">
        <v>66</v>
      </c>
      <c r="AA4" s="6" t="s">
        <v>67</v>
      </c>
      <c r="AB4" s="6" t="s">
        <v>88</v>
      </c>
      <c r="AC4" s="6" t="s">
        <v>71</v>
      </c>
      <c r="AD4" s="6" t="s">
        <v>70</v>
      </c>
      <c r="AE4" s="6" t="s">
        <v>72</v>
      </c>
      <c r="AF4" s="6" t="s">
        <v>73</v>
      </c>
      <c r="AG4" s="6" t="s">
        <v>69</v>
      </c>
      <c r="AH4" s="6" t="s">
        <v>74</v>
      </c>
      <c r="AI4" s="7" t="s">
        <v>21</v>
      </c>
      <c r="AJ4" s="7" t="s">
        <v>22</v>
      </c>
      <c r="AK4" s="6" t="s">
        <v>75</v>
      </c>
      <c r="AL4" s="6" t="s">
        <v>76</v>
      </c>
      <c r="AM4" s="6" t="s">
        <v>77</v>
      </c>
      <c r="AN4" s="6" t="s">
        <v>89</v>
      </c>
      <c r="AO4" s="6" t="s">
        <v>90</v>
      </c>
      <c r="AP4" s="6" t="s">
        <v>78</v>
      </c>
      <c r="AQ4" s="6" t="s">
        <v>79</v>
      </c>
      <c r="AR4" s="6" t="s">
        <v>80</v>
      </c>
      <c r="AS4" s="6" t="s">
        <v>81</v>
      </c>
      <c r="AT4" s="7" t="s">
        <v>21</v>
      </c>
      <c r="AU4" s="7" t="s">
        <v>22</v>
      </c>
      <c r="AV4" s="50"/>
      <c r="AW4" s="50"/>
      <c r="AX4" s="51"/>
      <c r="AY4" s="40"/>
      <c r="AZ4" s="41"/>
      <c r="BB4" s="3"/>
    </row>
    <row r="5" spans="1:57" ht="15">
      <c r="A5" s="8" t="s">
        <v>3</v>
      </c>
      <c r="B5" s="9" t="s">
        <v>95</v>
      </c>
      <c r="C5" s="37">
        <v>8</v>
      </c>
      <c r="D5" s="37">
        <v>10</v>
      </c>
      <c r="E5" s="37">
        <v>7</v>
      </c>
      <c r="F5" s="8"/>
      <c r="G5" s="37"/>
      <c r="H5" s="37"/>
      <c r="I5" s="37"/>
      <c r="J5" s="10">
        <f>SUM(C5:I5)</f>
        <v>25</v>
      </c>
      <c r="K5" s="11">
        <f>AVERAGE(C5:I5)</f>
        <v>8.3333333333333339</v>
      </c>
      <c r="L5" s="37"/>
      <c r="M5" s="8"/>
      <c r="N5" s="8"/>
      <c r="O5" s="8"/>
      <c r="P5" s="8"/>
      <c r="Q5" s="8"/>
      <c r="R5" s="8"/>
      <c r="S5" s="8">
        <v>7</v>
      </c>
      <c r="T5" s="10">
        <f>SUM(L5:S5)</f>
        <v>7</v>
      </c>
      <c r="U5" s="11">
        <f>AVERAGE(L5:S5)</f>
        <v>7</v>
      </c>
      <c r="V5" s="38">
        <v>8</v>
      </c>
      <c r="W5" s="8"/>
      <c r="X5" s="8"/>
      <c r="Y5" s="38"/>
      <c r="Z5" s="8"/>
      <c r="AA5" s="38"/>
      <c r="AB5" s="38">
        <v>7</v>
      </c>
      <c r="AC5" s="8"/>
      <c r="AD5" s="8"/>
      <c r="AE5" s="38"/>
      <c r="AF5" s="8"/>
      <c r="AG5" s="8"/>
      <c r="AH5" s="8"/>
      <c r="AI5" s="13">
        <f>SUM(V5:AH5)</f>
        <v>15</v>
      </c>
      <c r="AJ5" s="11">
        <f>AVERAGE(V5:AH5)</f>
        <v>7.5</v>
      </c>
      <c r="AK5" s="38"/>
      <c r="AL5" s="38"/>
      <c r="AM5" s="38">
        <v>10</v>
      </c>
      <c r="AN5" s="38">
        <v>11</v>
      </c>
      <c r="AO5" s="38">
        <v>10</v>
      </c>
      <c r="AP5" s="12"/>
      <c r="AQ5" s="38">
        <v>10</v>
      </c>
      <c r="AR5" s="38">
        <v>10</v>
      </c>
      <c r="AS5" s="12"/>
      <c r="AT5" s="13">
        <f>SUM(AK5:AS5)</f>
        <v>51</v>
      </c>
      <c r="AU5" s="11">
        <f>AVERAGE(AK5:AS5)</f>
        <v>10.199999999999999</v>
      </c>
      <c r="AV5" s="14">
        <f t="shared" ref="AV5:AV28" si="0">J5+T5+AI5+AT5</f>
        <v>98</v>
      </c>
      <c r="AW5" s="15">
        <f>AVERAGE(C5:I5,L5:S5,V5:AH5,AK5:AS5)</f>
        <v>8.9090909090909083</v>
      </c>
      <c r="AX5" s="16">
        <f>RANK(AW5,AW5:AW34,0)</f>
        <v>13</v>
      </c>
      <c r="AY5" s="8">
        <f>MODE(C5:I5,L5:S5,V5:AH5,AK5:AS5)</f>
        <v>10</v>
      </c>
      <c r="AZ5" s="36" t="str">
        <f>IF(COUNTIFS(AK5:AS5,"&gt;=1",AK5:AS5,"&lt;=3")+COUNTIFS(V5:AH5,"&gt;=1",V5:AH5,"&lt;=3")+COUNTIFS(L5:S5,"&gt;=1",L5:S5,"&lt;=3")+COUNTIFS(C5:I5,"&gt;=1",C5:I5,"&lt;=3")&gt;0,"П",IF(COUNTIFS(AK5:AS5,"&gt;=4",AK5:AS5,"&lt;=6")+COUNTIFS(V5:AH5,"&gt;=4",V5:AH5,"&lt;=6")+COUNTIFS(L5:S5,"&gt;=4",L5:S5,"&lt;=6")+COUNTIFS(C5:I5,"&gt;=4",C5:I5,"&lt;=6")&gt;0,"С",IF(COUNTIFS(AK5:AS5,"&gt;=7",AK5:AS5,"&lt;=9")+COUNTIFS(V5:AH5,"&gt;=7",V5:AH5,"&lt;=9")+COUNTIFS(L5:S5,"&gt;=7",L5:S5,"&lt;=9")+COUNTIFS(C5:I5,"&gt;=7",C5:I5,"&lt;=9")&gt;0,"Д","В")))</f>
        <v>Д</v>
      </c>
      <c r="BB5" s="2"/>
      <c r="BC5" s="2"/>
      <c r="BD5" s="2"/>
      <c r="BE5" s="2"/>
    </row>
    <row r="6" spans="1:57" ht="15">
      <c r="A6" s="8" t="s">
        <v>4</v>
      </c>
      <c r="B6" s="9" t="s">
        <v>96</v>
      </c>
      <c r="C6" s="37">
        <v>8</v>
      </c>
      <c r="D6" s="37">
        <v>9</v>
      </c>
      <c r="E6" s="37">
        <v>8</v>
      </c>
      <c r="F6" s="8"/>
      <c r="G6" s="37"/>
      <c r="H6" s="37"/>
      <c r="I6" s="37"/>
      <c r="J6" s="10">
        <f t="shared" ref="J6:J28" si="1">SUM(C6:I6)</f>
        <v>25</v>
      </c>
      <c r="K6" s="11">
        <f t="shared" ref="K6:K28" si="2">AVERAGE(C6:I6)</f>
        <v>8.3333333333333339</v>
      </c>
      <c r="L6" s="37"/>
      <c r="M6" s="8"/>
      <c r="N6" s="8"/>
      <c r="O6" s="8"/>
      <c r="P6" s="8"/>
      <c r="Q6" s="8"/>
      <c r="R6" s="8"/>
      <c r="S6" s="8">
        <v>10</v>
      </c>
      <c r="T6" s="10">
        <f t="shared" ref="T6:T28" si="3">SUM(L6:S6)</f>
        <v>10</v>
      </c>
      <c r="U6" s="11">
        <f t="shared" ref="U6:U28" si="4">AVERAGE(L6:S6)</f>
        <v>10</v>
      </c>
      <c r="V6" s="38">
        <v>9</v>
      </c>
      <c r="W6" s="8"/>
      <c r="X6" s="8"/>
      <c r="Y6" s="38"/>
      <c r="Z6" s="8"/>
      <c r="AA6" s="38"/>
      <c r="AB6" s="38">
        <v>10</v>
      </c>
      <c r="AC6" s="8"/>
      <c r="AD6" s="8"/>
      <c r="AE6" s="38"/>
      <c r="AF6" s="8"/>
      <c r="AG6" s="8"/>
      <c r="AH6" s="8"/>
      <c r="AI6" s="13">
        <f t="shared" ref="AI6:AI28" si="5">SUM(V6:AH6)</f>
        <v>19</v>
      </c>
      <c r="AJ6" s="11">
        <f t="shared" ref="AJ6:AJ28" si="6">AVERAGE(V6:AH6)</f>
        <v>9.5</v>
      </c>
      <c r="AK6" s="38"/>
      <c r="AL6" s="38"/>
      <c r="AM6" s="38">
        <v>10</v>
      </c>
      <c r="AN6" s="38">
        <v>10</v>
      </c>
      <c r="AO6" s="38">
        <v>10</v>
      </c>
      <c r="AP6" s="12"/>
      <c r="AQ6" s="38">
        <v>10</v>
      </c>
      <c r="AR6" s="38">
        <v>11</v>
      </c>
      <c r="AS6" s="12"/>
      <c r="AT6" s="13">
        <f t="shared" ref="AT6:AT28" si="7">SUM(AK6:AS6)</f>
        <v>51</v>
      </c>
      <c r="AU6" s="11">
        <f t="shared" ref="AU6:AU28" si="8">AVERAGE(AK6:AS6)</f>
        <v>10.199999999999999</v>
      </c>
      <c r="AV6" s="17">
        <f t="shared" si="0"/>
        <v>105</v>
      </c>
      <c r="AW6" s="15">
        <f t="shared" ref="AW6:AW28" si="9">AVERAGE(C6:I6,L6:S6,V6:AH6,AK6:AS6)</f>
        <v>9.545454545454545</v>
      </c>
      <c r="AX6" s="16">
        <f>RANK(AW6,AW5:AW34,0)</f>
        <v>10</v>
      </c>
      <c r="AY6" s="8">
        <f t="shared" ref="AY6:AY28" si="10">MODE(C6:I6,L6:S6,V6:AH6,AK6:AS6)</f>
        <v>10</v>
      </c>
      <c r="AZ6" s="36" t="str">
        <f t="shared" ref="AZ6:AZ28" si="11">IF(COUNTIFS(AK6:AS6,"&gt;=1",AK6:AS6,"&lt;=3")+COUNTIFS(V6:AH6,"&gt;=1",V6:AH6,"&lt;=3")+COUNTIFS(L6:S6,"&gt;=1",L6:S6,"&lt;=3")+COUNTIFS(C6:I6,"&gt;=1",C6:I6,"&lt;=3")&gt;0,"П",IF(COUNTIFS(AK6:AS6,"&gt;=4",AK6:AS6,"&lt;=6")+COUNTIFS(V6:AH6,"&gt;=4",V6:AH6,"&lt;=6")+COUNTIFS(L6:S6,"&gt;=4",L6:S6,"&lt;=6")+COUNTIFS(C6:I6,"&gt;=4",C6:I6,"&lt;=6")&gt;0,"С",IF(COUNTIFS(AK6:AS6,"&gt;=7",AK6:AS6,"&lt;=9")+COUNTIFS(V6:AH6,"&gt;=7",V6:AH6,"&lt;=9")+COUNTIFS(L6:S6,"&gt;=7",L6:S6,"&lt;=9")+COUNTIFS(C6:I6,"&gt;=7",C6:I6,"&lt;=9")&gt;0,"Д","В")))</f>
        <v>Д</v>
      </c>
      <c r="BB6" s="2"/>
      <c r="BC6" s="2"/>
      <c r="BD6" s="2"/>
      <c r="BE6" s="2"/>
    </row>
    <row r="7" spans="1:57" ht="15">
      <c r="A7" s="8" t="s">
        <v>5</v>
      </c>
      <c r="B7" s="9" t="s">
        <v>97</v>
      </c>
      <c r="C7" s="37">
        <v>10</v>
      </c>
      <c r="D7" s="37">
        <v>11</v>
      </c>
      <c r="E7" s="37">
        <v>10</v>
      </c>
      <c r="F7" s="8"/>
      <c r="G7" s="37"/>
      <c r="H7" s="37"/>
      <c r="I7" s="37"/>
      <c r="J7" s="10">
        <f t="shared" si="1"/>
        <v>31</v>
      </c>
      <c r="K7" s="11">
        <f t="shared" si="2"/>
        <v>10.333333333333334</v>
      </c>
      <c r="L7" s="37"/>
      <c r="M7" s="8"/>
      <c r="N7" s="8"/>
      <c r="O7" s="8"/>
      <c r="P7" s="8"/>
      <c r="Q7" s="8"/>
      <c r="R7" s="8"/>
      <c r="S7" s="8">
        <v>10</v>
      </c>
      <c r="T7" s="10">
        <f t="shared" si="3"/>
        <v>10</v>
      </c>
      <c r="U7" s="11">
        <f t="shared" si="4"/>
        <v>10</v>
      </c>
      <c r="V7" s="38">
        <v>11</v>
      </c>
      <c r="W7" s="8"/>
      <c r="X7" s="8"/>
      <c r="Y7" s="38"/>
      <c r="Z7" s="8"/>
      <c r="AA7" s="38"/>
      <c r="AB7" s="38">
        <v>9</v>
      </c>
      <c r="AC7" s="8"/>
      <c r="AD7" s="8"/>
      <c r="AE7" s="38"/>
      <c r="AF7" s="8"/>
      <c r="AG7" s="8"/>
      <c r="AH7" s="8"/>
      <c r="AI7" s="13">
        <f t="shared" si="5"/>
        <v>20</v>
      </c>
      <c r="AJ7" s="11">
        <f t="shared" si="6"/>
        <v>10</v>
      </c>
      <c r="AK7" s="38"/>
      <c r="AL7" s="38"/>
      <c r="AM7" s="38">
        <v>12</v>
      </c>
      <c r="AN7" s="38">
        <v>10</v>
      </c>
      <c r="AO7" s="38">
        <v>11</v>
      </c>
      <c r="AP7" s="12"/>
      <c r="AQ7" s="38">
        <v>11</v>
      </c>
      <c r="AR7" s="38">
        <v>12</v>
      </c>
      <c r="AS7" s="12"/>
      <c r="AT7" s="13">
        <f t="shared" si="7"/>
        <v>56</v>
      </c>
      <c r="AU7" s="11">
        <f t="shared" si="8"/>
        <v>11.2</v>
      </c>
      <c r="AV7" s="17">
        <f t="shared" si="0"/>
        <v>117</v>
      </c>
      <c r="AW7" s="15">
        <f t="shared" si="9"/>
        <v>10.636363636363637</v>
      </c>
      <c r="AX7" s="16">
        <f>RANK(AW7,AW5:AW34,0)</f>
        <v>3</v>
      </c>
      <c r="AY7" s="8">
        <f t="shared" si="10"/>
        <v>10</v>
      </c>
      <c r="AZ7" s="36" t="str">
        <f t="shared" si="11"/>
        <v>Д</v>
      </c>
      <c r="BB7" s="2"/>
      <c r="BC7" s="2"/>
      <c r="BD7" s="2"/>
      <c r="BE7" s="2"/>
    </row>
    <row r="8" spans="1:57" ht="15" customHeight="1">
      <c r="A8" s="8" t="s">
        <v>6</v>
      </c>
      <c r="B8" s="9" t="s">
        <v>109</v>
      </c>
      <c r="C8" s="37">
        <v>9</v>
      </c>
      <c r="D8" s="37">
        <v>10</v>
      </c>
      <c r="E8" s="37">
        <v>10</v>
      </c>
      <c r="F8" s="8"/>
      <c r="G8" s="37"/>
      <c r="H8" s="37"/>
      <c r="I8" s="37"/>
      <c r="J8" s="10">
        <f t="shared" si="1"/>
        <v>29</v>
      </c>
      <c r="K8" s="11">
        <f t="shared" si="2"/>
        <v>9.6666666666666661</v>
      </c>
      <c r="L8" s="37"/>
      <c r="M8" s="8"/>
      <c r="N8" s="8"/>
      <c r="O8" s="8"/>
      <c r="P8" s="8"/>
      <c r="Q8" s="8"/>
      <c r="R8" s="8"/>
      <c r="S8" s="8">
        <v>10</v>
      </c>
      <c r="T8" s="10">
        <f t="shared" si="3"/>
        <v>10</v>
      </c>
      <c r="U8" s="11">
        <f t="shared" si="4"/>
        <v>10</v>
      </c>
      <c r="V8" s="38">
        <v>9</v>
      </c>
      <c r="W8" s="8"/>
      <c r="X8" s="8"/>
      <c r="Y8" s="38"/>
      <c r="Z8" s="8"/>
      <c r="AA8" s="38"/>
      <c r="AB8" s="38">
        <v>10</v>
      </c>
      <c r="AC8" s="8"/>
      <c r="AD8" s="8"/>
      <c r="AE8" s="38"/>
      <c r="AF8" s="8"/>
      <c r="AG8" s="8"/>
      <c r="AH8" s="8"/>
      <c r="AI8" s="13">
        <f t="shared" si="5"/>
        <v>19</v>
      </c>
      <c r="AJ8" s="11">
        <f t="shared" si="6"/>
        <v>9.5</v>
      </c>
      <c r="AK8" s="38"/>
      <c r="AL8" s="38"/>
      <c r="AM8" s="38">
        <v>11</v>
      </c>
      <c r="AN8" s="38">
        <v>11</v>
      </c>
      <c r="AO8" s="38">
        <v>11</v>
      </c>
      <c r="AP8" s="12"/>
      <c r="AQ8" s="38">
        <v>11</v>
      </c>
      <c r="AR8" s="38">
        <v>11</v>
      </c>
      <c r="AS8" s="12"/>
      <c r="AT8" s="13">
        <f t="shared" si="7"/>
        <v>55</v>
      </c>
      <c r="AU8" s="11">
        <f t="shared" si="8"/>
        <v>11</v>
      </c>
      <c r="AV8" s="17">
        <f t="shared" si="0"/>
        <v>113</v>
      </c>
      <c r="AW8" s="15">
        <f t="shared" si="9"/>
        <v>10.272727272727273</v>
      </c>
      <c r="AX8" s="16">
        <f>RANK(AW8,AW5:AW34,0)</f>
        <v>4</v>
      </c>
      <c r="AY8" s="8">
        <f t="shared" si="10"/>
        <v>11</v>
      </c>
      <c r="AZ8" s="36" t="str">
        <f t="shared" si="11"/>
        <v>Д</v>
      </c>
      <c r="BB8" s="2"/>
      <c r="BC8" s="2"/>
      <c r="BD8" s="2"/>
      <c r="BE8" s="2"/>
    </row>
    <row r="9" spans="1:57" ht="15" customHeight="1">
      <c r="A9" s="8" t="s">
        <v>7</v>
      </c>
      <c r="B9" s="9" t="s">
        <v>98</v>
      </c>
      <c r="C9" s="37">
        <v>9</v>
      </c>
      <c r="D9" s="37">
        <v>11</v>
      </c>
      <c r="E9" s="37">
        <v>10</v>
      </c>
      <c r="F9" s="8"/>
      <c r="G9" s="37"/>
      <c r="H9" s="37"/>
      <c r="I9" s="37"/>
      <c r="J9" s="10">
        <f t="shared" si="1"/>
        <v>30</v>
      </c>
      <c r="K9" s="11">
        <f t="shared" si="2"/>
        <v>10</v>
      </c>
      <c r="L9" s="37"/>
      <c r="M9" s="8"/>
      <c r="N9" s="8"/>
      <c r="O9" s="8"/>
      <c r="P9" s="8"/>
      <c r="Q9" s="8"/>
      <c r="R9" s="8"/>
      <c r="S9" s="8">
        <v>10</v>
      </c>
      <c r="T9" s="10">
        <f t="shared" si="3"/>
        <v>10</v>
      </c>
      <c r="U9" s="11">
        <f t="shared" si="4"/>
        <v>10</v>
      </c>
      <c r="V9" s="38">
        <v>8</v>
      </c>
      <c r="W9" s="8"/>
      <c r="X9" s="8"/>
      <c r="Y9" s="38"/>
      <c r="Z9" s="8"/>
      <c r="AA9" s="38"/>
      <c r="AB9" s="38">
        <v>9</v>
      </c>
      <c r="AC9" s="8"/>
      <c r="AD9" s="8"/>
      <c r="AE9" s="38"/>
      <c r="AF9" s="8"/>
      <c r="AG9" s="8"/>
      <c r="AH9" s="8"/>
      <c r="AI9" s="13">
        <f t="shared" si="5"/>
        <v>17</v>
      </c>
      <c r="AJ9" s="11">
        <f t="shared" si="6"/>
        <v>8.5</v>
      </c>
      <c r="AK9" s="38"/>
      <c r="AL9" s="38"/>
      <c r="AM9" s="38">
        <v>11</v>
      </c>
      <c r="AN9" s="38">
        <v>10</v>
      </c>
      <c r="AO9" s="38">
        <v>10</v>
      </c>
      <c r="AP9" s="12"/>
      <c r="AQ9" s="38">
        <v>12</v>
      </c>
      <c r="AR9" s="38">
        <v>10</v>
      </c>
      <c r="AS9" s="12"/>
      <c r="AT9" s="13">
        <f t="shared" si="7"/>
        <v>53</v>
      </c>
      <c r="AU9" s="11">
        <f t="shared" si="8"/>
        <v>10.6</v>
      </c>
      <c r="AV9" s="17">
        <f t="shared" si="0"/>
        <v>110</v>
      </c>
      <c r="AW9" s="15">
        <f t="shared" si="9"/>
        <v>10</v>
      </c>
      <c r="AX9" s="16">
        <f>RANK(AW9,AW5:AW34,0)</f>
        <v>6</v>
      </c>
      <c r="AY9" s="8">
        <f t="shared" si="10"/>
        <v>10</v>
      </c>
      <c r="AZ9" s="36" t="str">
        <f t="shared" si="11"/>
        <v>Д</v>
      </c>
      <c r="BB9" s="2"/>
      <c r="BC9" s="2"/>
      <c r="BD9" s="2"/>
      <c r="BE9" s="2"/>
    </row>
    <row r="10" spans="1:57" ht="15">
      <c r="A10" s="8" t="s">
        <v>8</v>
      </c>
      <c r="B10" s="9" t="s">
        <v>99</v>
      </c>
      <c r="C10" s="37">
        <v>7</v>
      </c>
      <c r="D10" s="37">
        <v>8</v>
      </c>
      <c r="E10" s="37">
        <v>4</v>
      </c>
      <c r="F10" s="8"/>
      <c r="G10" s="37"/>
      <c r="H10" s="37"/>
      <c r="I10" s="37"/>
      <c r="J10" s="10">
        <f t="shared" si="1"/>
        <v>19</v>
      </c>
      <c r="K10" s="11">
        <f t="shared" si="2"/>
        <v>6.333333333333333</v>
      </c>
      <c r="L10" s="37"/>
      <c r="M10" s="8"/>
      <c r="N10" s="8"/>
      <c r="O10" s="8"/>
      <c r="P10" s="8"/>
      <c r="Q10" s="8"/>
      <c r="R10" s="8"/>
      <c r="S10" s="8">
        <v>10</v>
      </c>
      <c r="T10" s="10">
        <f t="shared" si="3"/>
        <v>10</v>
      </c>
      <c r="U10" s="11">
        <f t="shared" si="4"/>
        <v>10</v>
      </c>
      <c r="V10" s="38">
        <v>7</v>
      </c>
      <c r="W10" s="8"/>
      <c r="X10" s="8"/>
      <c r="Y10" s="38"/>
      <c r="Z10" s="8"/>
      <c r="AA10" s="38"/>
      <c r="AB10" s="38">
        <v>8</v>
      </c>
      <c r="AC10" s="8"/>
      <c r="AD10" s="8"/>
      <c r="AE10" s="38"/>
      <c r="AF10" s="8"/>
      <c r="AG10" s="8"/>
      <c r="AH10" s="8"/>
      <c r="AI10" s="13">
        <f t="shared" si="5"/>
        <v>15</v>
      </c>
      <c r="AJ10" s="11">
        <f t="shared" si="6"/>
        <v>7.5</v>
      </c>
      <c r="AK10" s="38"/>
      <c r="AL10" s="38"/>
      <c r="AM10" s="38">
        <v>9</v>
      </c>
      <c r="AN10" s="38">
        <v>8</v>
      </c>
      <c r="AO10" s="38">
        <v>9</v>
      </c>
      <c r="AP10" s="12"/>
      <c r="AQ10" s="38">
        <v>10</v>
      </c>
      <c r="AR10" s="38">
        <v>10</v>
      </c>
      <c r="AS10" s="12"/>
      <c r="AT10" s="13">
        <f t="shared" si="7"/>
        <v>46</v>
      </c>
      <c r="AU10" s="11">
        <f t="shared" si="8"/>
        <v>9.1999999999999993</v>
      </c>
      <c r="AV10" s="17">
        <f t="shared" si="0"/>
        <v>90</v>
      </c>
      <c r="AW10" s="15">
        <f t="shared" si="9"/>
        <v>8.1818181818181817</v>
      </c>
      <c r="AX10" s="16">
        <f>RANK(AW10,AW5:AW34,0)</f>
        <v>15</v>
      </c>
      <c r="AY10" s="8">
        <f t="shared" si="10"/>
        <v>8</v>
      </c>
      <c r="AZ10" s="36" t="str">
        <f t="shared" si="11"/>
        <v>С</v>
      </c>
      <c r="BB10" s="2"/>
      <c r="BC10" s="2"/>
      <c r="BD10" s="2"/>
      <c r="BE10" s="2"/>
    </row>
    <row r="11" spans="1:57" ht="15">
      <c r="A11" s="8" t="s">
        <v>9</v>
      </c>
      <c r="B11" s="9" t="s">
        <v>100</v>
      </c>
      <c r="C11" s="37">
        <v>9</v>
      </c>
      <c r="D11" s="37">
        <v>9</v>
      </c>
      <c r="E11" s="37">
        <v>7</v>
      </c>
      <c r="F11" s="8"/>
      <c r="G11" s="37"/>
      <c r="H11" s="37"/>
      <c r="I11" s="37"/>
      <c r="J11" s="10">
        <f t="shared" si="1"/>
        <v>25</v>
      </c>
      <c r="K11" s="11">
        <f t="shared" si="2"/>
        <v>8.3333333333333339</v>
      </c>
      <c r="L11" s="37"/>
      <c r="M11" s="8"/>
      <c r="N11" s="8"/>
      <c r="O11" s="8"/>
      <c r="P11" s="8"/>
      <c r="Q11" s="8"/>
      <c r="R11" s="8"/>
      <c r="S11" s="8">
        <v>10</v>
      </c>
      <c r="T11" s="10">
        <f t="shared" si="3"/>
        <v>10</v>
      </c>
      <c r="U11" s="11">
        <f t="shared" si="4"/>
        <v>10</v>
      </c>
      <c r="V11" s="38">
        <v>8</v>
      </c>
      <c r="W11" s="8"/>
      <c r="X11" s="8"/>
      <c r="Y11" s="38"/>
      <c r="Z11" s="8"/>
      <c r="AA11" s="38"/>
      <c r="AB11" s="38">
        <v>9</v>
      </c>
      <c r="AC11" s="8"/>
      <c r="AD11" s="8"/>
      <c r="AE11" s="38"/>
      <c r="AF11" s="8"/>
      <c r="AG11" s="8"/>
      <c r="AH11" s="8"/>
      <c r="AI11" s="13">
        <f t="shared" si="5"/>
        <v>17</v>
      </c>
      <c r="AJ11" s="11">
        <f t="shared" si="6"/>
        <v>8.5</v>
      </c>
      <c r="AK11" s="38"/>
      <c r="AL11" s="38"/>
      <c r="AM11" s="38">
        <v>10</v>
      </c>
      <c r="AN11" s="38">
        <v>10</v>
      </c>
      <c r="AO11" s="38">
        <v>10</v>
      </c>
      <c r="AP11" s="12"/>
      <c r="AQ11" s="38">
        <v>10</v>
      </c>
      <c r="AR11" s="38">
        <v>11</v>
      </c>
      <c r="AS11" s="12"/>
      <c r="AT11" s="13">
        <f t="shared" si="7"/>
        <v>51</v>
      </c>
      <c r="AU11" s="11">
        <f t="shared" si="8"/>
        <v>10.199999999999999</v>
      </c>
      <c r="AV11" s="17">
        <f t="shared" si="0"/>
        <v>103</v>
      </c>
      <c r="AW11" s="15">
        <f t="shared" si="9"/>
        <v>9.3636363636363633</v>
      </c>
      <c r="AX11" s="16">
        <f>RANK(AW11,AW5:AW34,0)</f>
        <v>12</v>
      </c>
      <c r="AY11" s="8">
        <f t="shared" si="10"/>
        <v>10</v>
      </c>
      <c r="AZ11" s="36" t="str">
        <f t="shared" si="11"/>
        <v>Д</v>
      </c>
      <c r="BB11" s="2"/>
      <c r="BC11" s="2"/>
      <c r="BD11" s="2"/>
      <c r="BE11" s="2"/>
    </row>
    <row r="12" spans="1:57" ht="15" customHeight="1">
      <c r="A12" s="8" t="s">
        <v>10</v>
      </c>
      <c r="B12" s="9" t="s">
        <v>101</v>
      </c>
      <c r="C12" s="37">
        <v>10</v>
      </c>
      <c r="D12" s="37">
        <v>9</v>
      </c>
      <c r="E12" s="37">
        <v>10</v>
      </c>
      <c r="F12" s="8"/>
      <c r="G12" s="37"/>
      <c r="H12" s="37"/>
      <c r="I12" s="37"/>
      <c r="J12" s="10">
        <f t="shared" si="1"/>
        <v>29</v>
      </c>
      <c r="K12" s="11">
        <f t="shared" si="2"/>
        <v>9.6666666666666661</v>
      </c>
      <c r="L12" s="37"/>
      <c r="M12" s="8"/>
      <c r="N12" s="8"/>
      <c r="O12" s="8"/>
      <c r="P12" s="8"/>
      <c r="Q12" s="8"/>
      <c r="R12" s="8"/>
      <c r="S12" s="8">
        <v>10</v>
      </c>
      <c r="T12" s="10">
        <f t="shared" si="3"/>
        <v>10</v>
      </c>
      <c r="U12" s="11">
        <f t="shared" si="4"/>
        <v>10</v>
      </c>
      <c r="V12" s="38">
        <v>9</v>
      </c>
      <c r="W12" s="8"/>
      <c r="X12" s="8"/>
      <c r="Y12" s="38"/>
      <c r="Z12" s="8"/>
      <c r="AA12" s="38"/>
      <c r="AB12" s="38">
        <v>9</v>
      </c>
      <c r="AC12" s="8"/>
      <c r="AD12" s="8"/>
      <c r="AE12" s="38"/>
      <c r="AF12" s="8"/>
      <c r="AG12" s="8"/>
      <c r="AH12" s="8"/>
      <c r="AI12" s="13">
        <f t="shared" si="5"/>
        <v>18</v>
      </c>
      <c r="AJ12" s="11">
        <f t="shared" si="6"/>
        <v>9</v>
      </c>
      <c r="AK12" s="38"/>
      <c r="AL12" s="38"/>
      <c r="AM12" s="38">
        <v>11</v>
      </c>
      <c r="AN12" s="38">
        <v>12</v>
      </c>
      <c r="AO12" s="38">
        <v>10</v>
      </c>
      <c r="AP12" s="12"/>
      <c r="AQ12" s="38">
        <v>11</v>
      </c>
      <c r="AR12" s="38">
        <v>12</v>
      </c>
      <c r="AS12" s="12"/>
      <c r="AT12" s="13">
        <f t="shared" si="7"/>
        <v>56</v>
      </c>
      <c r="AU12" s="11">
        <f t="shared" si="8"/>
        <v>11.2</v>
      </c>
      <c r="AV12" s="17">
        <f t="shared" si="0"/>
        <v>113</v>
      </c>
      <c r="AW12" s="15">
        <f t="shared" si="9"/>
        <v>10.272727272727273</v>
      </c>
      <c r="AX12" s="16">
        <f>RANK(AW12,AW5:AW34,0)</f>
        <v>4</v>
      </c>
      <c r="AY12" s="8">
        <f t="shared" si="10"/>
        <v>10</v>
      </c>
      <c r="AZ12" s="36" t="str">
        <f t="shared" si="11"/>
        <v>Д</v>
      </c>
      <c r="BB12" s="2"/>
      <c r="BC12" s="2"/>
      <c r="BD12" s="2"/>
      <c r="BE12" s="2"/>
    </row>
    <row r="13" spans="1:57" ht="15" customHeight="1">
      <c r="A13" s="8" t="s">
        <v>11</v>
      </c>
      <c r="B13" s="9" t="s">
        <v>102</v>
      </c>
      <c r="C13" s="37">
        <v>12</v>
      </c>
      <c r="D13" s="37">
        <v>12</v>
      </c>
      <c r="E13" s="37">
        <v>10</v>
      </c>
      <c r="F13" s="8"/>
      <c r="G13" s="37"/>
      <c r="H13" s="37"/>
      <c r="I13" s="37"/>
      <c r="J13" s="10">
        <f t="shared" si="1"/>
        <v>34</v>
      </c>
      <c r="K13" s="11">
        <f t="shared" si="2"/>
        <v>11.333333333333334</v>
      </c>
      <c r="L13" s="37"/>
      <c r="M13" s="8"/>
      <c r="N13" s="8"/>
      <c r="O13" s="8"/>
      <c r="P13" s="8"/>
      <c r="Q13" s="8"/>
      <c r="R13" s="8"/>
      <c r="S13" s="8">
        <v>11</v>
      </c>
      <c r="T13" s="10">
        <f t="shared" si="3"/>
        <v>11</v>
      </c>
      <c r="U13" s="11">
        <f t="shared" si="4"/>
        <v>11</v>
      </c>
      <c r="V13" s="38">
        <v>11</v>
      </c>
      <c r="W13" s="8"/>
      <c r="X13" s="8"/>
      <c r="Y13" s="38"/>
      <c r="Z13" s="8"/>
      <c r="AA13" s="38"/>
      <c r="AB13" s="38">
        <v>12</v>
      </c>
      <c r="AC13" s="8"/>
      <c r="AD13" s="8"/>
      <c r="AE13" s="38"/>
      <c r="AF13" s="8"/>
      <c r="AG13" s="8"/>
      <c r="AH13" s="8"/>
      <c r="AI13" s="13">
        <f t="shared" si="5"/>
        <v>23</v>
      </c>
      <c r="AJ13" s="11">
        <f t="shared" si="6"/>
        <v>11.5</v>
      </c>
      <c r="AK13" s="38"/>
      <c r="AL13" s="38"/>
      <c r="AM13" s="38">
        <v>11</v>
      </c>
      <c r="AN13" s="38">
        <v>10</v>
      </c>
      <c r="AO13" s="38">
        <v>12</v>
      </c>
      <c r="AP13" s="12"/>
      <c r="AQ13" s="38" t="s">
        <v>46</v>
      </c>
      <c r="AR13" s="38">
        <v>11</v>
      </c>
      <c r="AS13" s="12"/>
      <c r="AT13" s="13">
        <f t="shared" si="7"/>
        <v>44</v>
      </c>
      <c r="AU13" s="11">
        <f t="shared" si="8"/>
        <v>11</v>
      </c>
      <c r="AV13" s="17">
        <f t="shared" si="0"/>
        <v>112</v>
      </c>
      <c r="AW13" s="15">
        <f t="shared" si="9"/>
        <v>11.2</v>
      </c>
      <c r="AX13" s="16">
        <f>RANK(AW13,AW5:AW34,0)</f>
        <v>1</v>
      </c>
      <c r="AY13" s="8">
        <f t="shared" si="10"/>
        <v>12</v>
      </c>
      <c r="AZ13" s="36" t="str">
        <f t="shared" si="11"/>
        <v>В</v>
      </c>
      <c r="BB13" s="2"/>
      <c r="BC13" s="2"/>
      <c r="BD13" s="2"/>
      <c r="BE13" s="2"/>
    </row>
    <row r="14" spans="1:57" ht="15">
      <c r="A14" s="8" t="s">
        <v>12</v>
      </c>
      <c r="B14" s="9" t="s">
        <v>103</v>
      </c>
      <c r="C14" s="37">
        <v>9</v>
      </c>
      <c r="D14" s="37">
        <v>10</v>
      </c>
      <c r="E14" s="37">
        <v>8</v>
      </c>
      <c r="F14" s="8"/>
      <c r="G14" s="37"/>
      <c r="H14" s="37"/>
      <c r="I14" s="37"/>
      <c r="J14" s="10">
        <f t="shared" si="1"/>
        <v>27</v>
      </c>
      <c r="K14" s="11">
        <f t="shared" si="2"/>
        <v>9</v>
      </c>
      <c r="L14" s="37"/>
      <c r="M14" s="8"/>
      <c r="N14" s="8"/>
      <c r="O14" s="8"/>
      <c r="P14" s="8"/>
      <c r="Q14" s="8"/>
      <c r="R14" s="8"/>
      <c r="S14" s="8">
        <v>10</v>
      </c>
      <c r="T14" s="10">
        <f t="shared" si="3"/>
        <v>10</v>
      </c>
      <c r="U14" s="11">
        <f t="shared" si="4"/>
        <v>10</v>
      </c>
      <c r="V14" s="38">
        <v>9</v>
      </c>
      <c r="W14" s="8"/>
      <c r="X14" s="8"/>
      <c r="Y14" s="38"/>
      <c r="Z14" s="8"/>
      <c r="AA14" s="38"/>
      <c r="AB14" s="38">
        <v>8</v>
      </c>
      <c r="AC14" s="8"/>
      <c r="AD14" s="8"/>
      <c r="AE14" s="38"/>
      <c r="AF14" s="8"/>
      <c r="AG14" s="8"/>
      <c r="AH14" s="8"/>
      <c r="AI14" s="13">
        <f t="shared" si="5"/>
        <v>17</v>
      </c>
      <c r="AJ14" s="11">
        <f t="shared" si="6"/>
        <v>8.5</v>
      </c>
      <c r="AK14" s="38"/>
      <c r="AL14" s="38"/>
      <c r="AM14" s="38">
        <v>11</v>
      </c>
      <c r="AN14" s="38">
        <v>10</v>
      </c>
      <c r="AO14" s="38">
        <v>11</v>
      </c>
      <c r="AP14" s="12"/>
      <c r="AQ14" s="38">
        <v>10</v>
      </c>
      <c r="AR14" s="38">
        <v>11</v>
      </c>
      <c r="AS14" s="12"/>
      <c r="AT14" s="13">
        <f t="shared" si="7"/>
        <v>53</v>
      </c>
      <c r="AU14" s="11">
        <f t="shared" si="8"/>
        <v>10.6</v>
      </c>
      <c r="AV14" s="17">
        <f t="shared" si="0"/>
        <v>107</v>
      </c>
      <c r="AW14" s="15">
        <f t="shared" si="9"/>
        <v>9.7272727272727266</v>
      </c>
      <c r="AX14" s="16">
        <f>RANK(AW14,AW5:AW34,0)</f>
        <v>9</v>
      </c>
      <c r="AY14" s="8">
        <f t="shared" si="10"/>
        <v>10</v>
      </c>
      <c r="AZ14" s="36" t="str">
        <f t="shared" si="11"/>
        <v>Д</v>
      </c>
      <c r="BB14" s="2"/>
      <c r="BC14" s="2"/>
      <c r="BD14" s="2"/>
      <c r="BE14" s="2"/>
    </row>
    <row r="15" spans="1:57" ht="15">
      <c r="A15" s="8" t="s">
        <v>13</v>
      </c>
      <c r="B15" s="9" t="s">
        <v>104</v>
      </c>
      <c r="C15" s="37">
        <v>9</v>
      </c>
      <c r="D15" s="37">
        <v>11</v>
      </c>
      <c r="E15" s="37">
        <v>9</v>
      </c>
      <c r="F15" s="8"/>
      <c r="G15" s="37"/>
      <c r="H15" s="37"/>
      <c r="I15" s="37"/>
      <c r="J15" s="10">
        <f t="shared" si="1"/>
        <v>29</v>
      </c>
      <c r="K15" s="11">
        <f t="shared" si="2"/>
        <v>9.6666666666666661</v>
      </c>
      <c r="L15" s="37"/>
      <c r="M15" s="8"/>
      <c r="N15" s="8"/>
      <c r="O15" s="8"/>
      <c r="P15" s="8"/>
      <c r="Q15" s="8"/>
      <c r="R15" s="8"/>
      <c r="S15" s="8">
        <v>10</v>
      </c>
      <c r="T15" s="10">
        <f t="shared" si="3"/>
        <v>10</v>
      </c>
      <c r="U15" s="11">
        <f t="shared" si="4"/>
        <v>10</v>
      </c>
      <c r="V15" s="38">
        <v>8</v>
      </c>
      <c r="W15" s="8"/>
      <c r="X15" s="8"/>
      <c r="Y15" s="38"/>
      <c r="Z15" s="8"/>
      <c r="AA15" s="38"/>
      <c r="AB15" s="38">
        <v>9</v>
      </c>
      <c r="AC15" s="8"/>
      <c r="AD15" s="8"/>
      <c r="AE15" s="38"/>
      <c r="AF15" s="8"/>
      <c r="AG15" s="8"/>
      <c r="AH15" s="8"/>
      <c r="AI15" s="13">
        <f t="shared" si="5"/>
        <v>17</v>
      </c>
      <c r="AJ15" s="11">
        <f t="shared" si="6"/>
        <v>8.5</v>
      </c>
      <c r="AK15" s="38"/>
      <c r="AL15" s="38"/>
      <c r="AM15" s="38">
        <v>9</v>
      </c>
      <c r="AN15" s="38">
        <v>10</v>
      </c>
      <c r="AO15" s="38">
        <v>9</v>
      </c>
      <c r="AP15" s="12"/>
      <c r="AQ15" s="38">
        <v>11</v>
      </c>
      <c r="AR15" s="38">
        <v>10</v>
      </c>
      <c r="AS15" s="12"/>
      <c r="AT15" s="13">
        <f t="shared" si="7"/>
        <v>49</v>
      </c>
      <c r="AU15" s="11">
        <f t="shared" si="8"/>
        <v>9.8000000000000007</v>
      </c>
      <c r="AV15" s="17">
        <f t="shared" si="0"/>
        <v>105</v>
      </c>
      <c r="AW15" s="15">
        <f t="shared" si="9"/>
        <v>9.545454545454545</v>
      </c>
      <c r="AX15" s="16">
        <f>RANK(AW15,AW5:AW34,0)</f>
        <v>10</v>
      </c>
      <c r="AY15" s="8">
        <f t="shared" si="10"/>
        <v>9</v>
      </c>
      <c r="AZ15" s="36" t="str">
        <f t="shared" si="11"/>
        <v>Д</v>
      </c>
      <c r="BB15" s="2"/>
      <c r="BC15" s="2"/>
      <c r="BD15" s="2"/>
      <c r="BE15" s="2"/>
    </row>
    <row r="16" spans="1:57" ht="15">
      <c r="A16" s="8" t="s">
        <v>14</v>
      </c>
      <c r="B16" s="9" t="s">
        <v>105</v>
      </c>
      <c r="C16" s="37">
        <v>9</v>
      </c>
      <c r="D16" s="37">
        <v>10</v>
      </c>
      <c r="E16" s="37">
        <v>8</v>
      </c>
      <c r="F16" s="8"/>
      <c r="G16" s="37"/>
      <c r="H16" s="37"/>
      <c r="I16" s="37"/>
      <c r="J16" s="10">
        <f t="shared" si="1"/>
        <v>27</v>
      </c>
      <c r="K16" s="11">
        <f t="shared" si="2"/>
        <v>9</v>
      </c>
      <c r="L16" s="37"/>
      <c r="M16" s="8"/>
      <c r="N16" s="8"/>
      <c r="O16" s="8"/>
      <c r="P16" s="8"/>
      <c r="Q16" s="8"/>
      <c r="R16" s="8"/>
      <c r="S16" s="8">
        <v>10</v>
      </c>
      <c r="T16" s="10">
        <f t="shared" si="3"/>
        <v>10</v>
      </c>
      <c r="U16" s="11">
        <f t="shared" si="4"/>
        <v>10</v>
      </c>
      <c r="V16" s="38">
        <v>8</v>
      </c>
      <c r="W16" s="8"/>
      <c r="X16" s="8"/>
      <c r="Y16" s="38"/>
      <c r="Z16" s="8"/>
      <c r="AA16" s="38"/>
      <c r="AB16" s="38">
        <v>10</v>
      </c>
      <c r="AC16" s="8"/>
      <c r="AD16" s="8"/>
      <c r="AE16" s="38"/>
      <c r="AF16" s="8"/>
      <c r="AG16" s="8"/>
      <c r="AH16" s="8"/>
      <c r="AI16" s="13">
        <f t="shared" si="5"/>
        <v>18</v>
      </c>
      <c r="AJ16" s="11">
        <f t="shared" si="6"/>
        <v>9</v>
      </c>
      <c r="AK16" s="38"/>
      <c r="AL16" s="38"/>
      <c r="AM16" s="38">
        <v>10</v>
      </c>
      <c r="AN16" s="38">
        <v>10</v>
      </c>
      <c r="AO16" s="38">
        <v>11</v>
      </c>
      <c r="AP16" s="12"/>
      <c r="AQ16" s="38">
        <v>11</v>
      </c>
      <c r="AR16" s="38">
        <v>12</v>
      </c>
      <c r="AS16" s="12"/>
      <c r="AT16" s="13">
        <f t="shared" si="7"/>
        <v>54</v>
      </c>
      <c r="AU16" s="11">
        <f t="shared" si="8"/>
        <v>10.8</v>
      </c>
      <c r="AV16" s="17">
        <f t="shared" si="0"/>
        <v>109</v>
      </c>
      <c r="AW16" s="15">
        <f t="shared" si="9"/>
        <v>9.9090909090909083</v>
      </c>
      <c r="AX16" s="16">
        <f>RANK(AW16,AW5:AW34,0)</f>
        <v>7</v>
      </c>
      <c r="AY16" s="8">
        <f t="shared" si="10"/>
        <v>10</v>
      </c>
      <c r="AZ16" s="36" t="str">
        <f t="shared" si="11"/>
        <v>Д</v>
      </c>
      <c r="BB16" s="2"/>
      <c r="BC16" s="2"/>
      <c r="BD16" s="2"/>
      <c r="BE16" s="2"/>
    </row>
    <row r="17" spans="1:57" ht="15">
      <c r="A17" s="8" t="s">
        <v>15</v>
      </c>
      <c r="B17" s="9" t="s">
        <v>106</v>
      </c>
      <c r="C17" s="37">
        <v>9</v>
      </c>
      <c r="D17" s="37">
        <v>9</v>
      </c>
      <c r="E17" s="37">
        <v>7</v>
      </c>
      <c r="F17" s="8"/>
      <c r="G17" s="37"/>
      <c r="H17" s="37"/>
      <c r="I17" s="37"/>
      <c r="J17" s="10">
        <f t="shared" si="1"/>
        <v>25</v>
      </c>
      <c r="K17" s="11">
        <f t="shared" si="2"/>
        <v>8.3333333333333339</v>
      </c>
      <c r="L17" s="37"/>
      <c r="M17" s="8"/>
      <c r="N17" s="8"/>
      <c r="O17" s="8"/>
      <c r="P17" s="8"/>
      <c r="Q17" s="8"/>
      <c r="R17" s="8"/>
      <c r="S17" s="8">
        <v>10</v>
      </c>
      <c r="T17" s="10">
        <f t="shared" si="3"/>
        <v>10</v>
      </c>
      <c r="U17" s="11">
        <f t="shared" si="4"/>
        <v>10</v>
      </c>
      <c r="V17" s="38">
        <v>9</v>
      </c>
      <c r="W17" s="8"/>
      <c r="X17" s="8"/>
      <c r="Y17" s="38"/>
      <c r="Z17" s="8"/>
      <c r="AA17" s="38"/>
      <c r="AB17" s="38">
        <v>9</v>
      </c>
      <c r="AC17" s="8"/>
      <c r="AD17" s="8"/>
      <c r="AE17" s="38"/>
      <c r="AF17" s="8"/>
      <c r="AG17" s="8"/>
      <c r="AH17" s="8"/>
      <c r="AI17" s="13">
        <f t="shared" si="5"/>
        <v>18</v>
      </c>
      <c r="AJ17" s="11">
        <f t="shared" si="6"/>
        <v>9</v>
      </c>
      <c r="AK17" s="38"/>
      <c r="AL17" s="38"/>
      <c r="AM17" s="38">
        <v>10</v>
      </c>
      <c r="AN17" s="38">
        <v>11</v>
      </c>
      <c r="AO17" s="38">
        <v>11</v>
      </c>
      <c r="AP17" s="12"/>
      <c r="AQ17" s="38">
        <v>11</v>
      </c>
      <c r="AR17" s="38">
        <v>12</v>
      </c>
      <c r="AS17" s="12"/>
      <c r="AT17" s="13">
        <f t="shared" si="7"/>
        <v>55</v>
      </c>
      <c r="AU17" s="11">
        <f t="shared" si="8"/>
        <v>11</v>
      </c>
      <c r="AV17" s="17">
        <f t="shared" si="0"/>
        <v>108</v>
      </c>
      <c r="AW17" s="15">
        <f t="shared" si="9"/>
        <v>9.8181818181818183</v>
      </c>
      <c r="AX17" s="16">
        <f>RANK(AW17,AW5:AW34,0)</f>
        <v>8</v>
      </c>
      <c r="AY17" s="8">
        <f t="shared" si="10"/>
        <v>9</v>
      </c>
      <c r="AZ17" s="36" t="str">
        <f t="shared" si="11"/>
        <v>Д</v>
      </c>
      <c r="BB17" s="2"/>
      <c r="BC17" s="2"/>
      <c r="BD17" s="2"/>
      <c r="BE17" s="2"/>
    </row>
    <row r="18" spans="1:57" ht="15" customHeight="1">
      <c r="A18" s="8" t="s">
        <v>16</v>
      </c>
      <c r="B18" s="9" t="s">
        <v>107</v>
      </c>
      <c r="C18" s="37">
        <v>10</v>
      </c>
      <c r="D18" s="37">
        <v>11</v>
      </c>
      <c r="E18" s="37">
        <v>10</v>
      </c>
      <c r="F18" s="8"/>
      <c r="G18" s="37"/>
      <c r="H18" s="37"/>
      <c r="I18" s="37"/>
      <c r="J18" s="10">
        <f t="shared" si="1"/>
        <v>31</v>
      </c>
      <c r="K18" s="11">
        <f t="shared" si="2"/>
        <v>10.333333333333334</v>
      </c>
      <c r="L18" s="37"/>
      <c r="M18" s="8"/>
      <c r="N18" s="8"/>
      <c r="O18" s="8"/>
      <c r="P18" s="8"/>
      <c r="Q18" s="8"/>
      <c r="R18" s="8"/>
      <c r="S18" s="8">
        <v>11</v>
      </c>
      <c r="T18" s="10">
        <f t="shared" si="3"/>
        <v>11</v>
      </c>
      <c r="U18" s="11">
        <f t="shared" si="4"/>
        <v>11</v>
      </c>
      <c r="V18" s="38">
        <v>10</v>
      </c>
      <c r="W18" s="8"/>
      <c r="X18" s="8"/>
      <c r="Y18" s="38"/>
      <c r="Z18" s="8"/>
      <c r="AA18" s="38"/>
      <c r="AB18" s="38">
        <v>11</v>
      </c>
      <c r="AC18" s="8"/>
      <c r="AD18" s="8"/>
      <c r="AE18" s="38"/>
      <c r="AF18" s="8"/>
      <c r="AG18" s="8"/>
      <c r="AH18" s="8"/>
      <c r="AI18" s="13">
        <f t="shared" si="5"/>
        <v>21</v>
      </c>
      <c r="AJ18" s="11">
        <f t="shared" si="6"/>
        <v>10.5</v>
      </c>
      <c r="AK18" s="38"/>
      <c r="AL18" s="38"/>
      <c r="AM18" s="38">
        <v>11</v>
      </c>
      <c r="AN18" s="38">
        <v>10</v>
      </c>
      <c r="AO18" s="38">
        <v>11</v>
      </c>
      <c r="AP18" s="12"/>
      <c r="AQ18" s="38">
        <v>12</v>
      </c>
      <c r="AR18" s="38">
        <v>11</v>
      </c>
      <c r="AS18" s="12"/>
      <c r="AT18" s="13">
        <f t="shared" si="7"/>
        <v>55</v>
      </c>
      <c r="AU18" s="11">
        <f t="shared" si="8"/>
        <v>11</v>
      </c>
      <c r="AV18" s="17">
        <f t="shared" si="0"/>
        <v>118</v>
      </c>
      <c r="AW18" s="15">
        <f t="shared" si="9"/>
        <v>10.727272727272727</v>
      </c>
      <c r="AX18" s="16">
        <f>RANK(AW18,AW5:AW34,0)</f>
        <v>2</v>
      </c>
      <c r="AY18" s="8">
        <f t="shared" si="10"/>
        <v>11</v>
      </c>
      <c r="AZ18" s="36" t="str">
        <f t="shared" si="11"/>
        <v>В</v>
      </c>
      <c r="BB18" s="2"/>
      <c r="BC18" s="2"/>
      <c r="BD18" s="2"/>
      <c r="BE18" s="2"/>
    </row>
    <row r="19" spans="1:57" ht="15" customHeight="1">
      <c r="A19" s="8" t="s">
        <v>17</v>
      </c>
      <c r="B19" s="9" t="s">
        <v>108</v>
      </c>
      <c r="C19" s="37">
        <v>8</v>
      </c>
      <c r="D19" s="37">
        <v>9</v>
      </c>
      <c r="E19" s="37">
        <v>7</v>
      </c>
      <c r="F19" s="8"/>
      <c r="G19" s="37"/>
      <c r="H19" s="37"/>
      <c r="I19" s="37"/>
      <c r="J19" s="10">
        <f t="shared" si="1"/>
        <v>24</v>
      </c>
      <c r="K19" s="11">
        <f t="shared" si="2"/>
        <v>8</v>
      </c>
      <c r="L19" s="37"/>
      <c r="M19" s="8"/>
      <c r="N19" s="8"/>
      <c r="O19" s="8"/>
      <c r="P19" s="8"/>
      <c r="Q19" s="8"/>
      <c r="R19" s="8"/>
      <c r="S19" s="8">
        <v>8</v>
      </c>
      <c r="T19" s="10">
        <f t="shared" si="3"/>
        <v>8</v>
      </c>
      <c r="U19" s="11">
        <f t="shared" si="4"/>
        <v>8</v>
      </c>
      <c r="V19" s="38">
        <v>8</v>
      </c>
      <c r="W19" s="8"/>
      <c r="X19" s="8"/>
      <c r="Y19" s="38"/>
      <c r="Z19" s="8"/>
      <c r="AA19" s="38"/>
      <c r="AB19" s="38">
        <v>9</v>
      </c>
      <c r="AC19" s="8"/>
      <c r="AD19" s="8"/>
      <c r="AE19" s="38"/>
      <c r="AF19" s="8"/>
      <c r="AG19" s="8"/>
      <c r="AH19" s="8"/>
      <c r="AI19" s="13">
        <f t="shared" si="5"/>
        <v>17</v>
      </c>
      <c r="AJ19" s="11">
        <f t="shared" si="6"/>
        <v>8.5</v>
      </c>
      <c r="AK19" s="38"/>
      <c r="AL19" s="38"/>
      <c r="AM19" s="38">
        <v>9</v>
      </c>
      <c r="AN19" s="38">
        <v>8</v>
      </c>
      <c r="AO19" s="38">
        <v>9</v>
      </c>
      <c r="AP19" s="12"/>
      <c r="AQ19" s="38">
        <v>10</v>
      </c>
      <c r="AR19" s="38">
        <v>10</v>
      </c>
      <c r="AS19" s="12"/>
      <c r="AT19" s="13">
        <f t="shared" si="7"/>
        <v>46</v>
      </c>
      <c r="AU19" s="11">
        <f t="shared" si="8"/>
        <v>9.1999999999999993</v>
      </c>
      <c r="AV19" s="17">
        <f t="shared" si="0"/>
        <v>95</v>
      </c>
      <c r="AW19" s="15">
        <f t="shared" si="9"/>
        <v>8.6363636363636367</v>
      </c>
      <c r="AX19" s="16">
        <f>RANK(AW19,AW5:AW34,0)</f>
        <v>14</v>
      </c>
      <c r="AY19" s="8">
        <f t="shared" si="10"/>
        <v>8</v>
      </c>
      <c r="AZ19" s="36" t="str">
        <f t="shared" si="11"/>
        <v>Д</v>
      </c>
      <c r="BB19" s="2"/>
      <c r="BC19" s="2"/>
      <c r="BD19" s="2"/>
      <c r="BE19" s="2"/>
    </row>
    <row r="20" spans="1:57" ht="15">
      <c r="A20" s="8" t="s">
        <v>31</v>
      </c>
      <c r="B20" s="9"/>
      <c r="C20" s="37"/>
      <c r="D20" s="37"/>
      <c r="E20" s="37"/>
      <c r="F20" s="8"/>
      <c r="G20" s="37"/>
      <c r="H20" s="37"/>
      <c r="I20" s="37"/>
      <c r="J20" s="10"/>
      <c r="K20" s="11"/>
      <c r="L20" s="37"/>
      <c r="M20" s="8"/>
      <c r="N20" s="8"/>
      <c r="O20" s="8"/>
      <c r="P20" s="8"/>
      <c r="Q20" s="8"/>
      <c r="R20" s="8"/>
      <c r="S20" s="8"/>
      <c r="T20" s="10"/>
      <c r="U20" s="11"/>
      <c r="V20" s="38"/>
      <c r="W20" s="8"/>
      <c r="X20" s="8"/>
      <c r="Y20" s="38"/>
      <c r="Z20" s="8"/>
      <c r="AA20" s="38"/>
      <c r="AB20" s="38"/>
      <c r="AC20" s="8"/>
      <c r="AD20" s="8"/>
      <c r="AE20" s="38"/>
      <c r="AF20" s="8"/>
      <c r="AG20" s="8"/>
      <c r="AH20" s="8"/>
      <c r="AI20" s="13"/>
      <c r="AJ20" s="11"/>
      <c r="AK20" s="38"/>
      <c r="AL20" s="38"/>
      <c r="AM20" s="38"/>
      <c r="AN20" s="38"/>
      <c r="AO20" s="38"/>
      <c r="AP20" s="12"/>
      <c r="AQ20" s="38"/>
      <c r="AR20" s="38"/>
      <c r="AS20" s="12"/>
      <c r="AT20" s="13"/>
      <c r="AU20" s="11"/>
      <c r="AV20" s="17"/>
      <c r="AW20" s="15"/>
      <c r="AX20" s="16"/>
      <c r="AY20" s="8"/>
      <c r="AZ20" s="36"/>
      <c r="BB20" s="2"/>
      <c r="BC20" s="2"/>
      <c r="BD20" s="2"/>
      <c r="BE20" s="2"/>
    </row>
    <row r="21" spans="1:57" ht="15">
      <c r="A21" s="8" t="s">
        <v>32</v>
      </c>
      <c r="B21" s="9"/>
      <c r="C21" s="37"/>
      <c r="D21" s="37"/>
      <c r="E21" s="37"/>
      <c r="F21" s="8"/>
      <c r="G21" s="37"/>
      <c r="H21" s="37"/>
      <c r="I21" s="37"/>
      <c r="J21" s="10"/>
      <c r="K21" s="11"/>
      <c r="L21" s="37"/>
      <c r="M21" s="8"/>
      <c r="N21" s="8"/>
      <c r="O21" s="8"/>
      <c r="P21" s="8"/>
      <c r="Q21" s="8"/>
      <c r="R21" s="8"/>
      <c r="S21" s="8"/>
      <c r="T21" s="10"/>
      <c r="U21" s="11"/>
      <c r="V21" s="38"/>
      <c r="W21" s="8"/>
      <c r="X21" s="8"/>
      <c r="Y21" s="38"/>
      <c r="Z21" s="8"/>
      <c r="AA21" s="38"/>
      <c r="AB21" s="38"/>
      <c r="AC21" s="8"/>
      <c r="AD21" s="8"/>
      <c r="AE21" s="38"/>
      <c r="AF21" s="8"/>
      <c r="AG21" s="8"/>
      <c r="AH21" s="8"/>
      <c r="AI21" s="13"/>
      <c r="AJ21" s="11"/>
      <c r="AK21" s="38"/>
      <c r="AL21" s="38"/>
      <c r="AM21" s="38"/>
      <c r="AN21" s="38"/>
      <c r="AO21" s="38"/>
      <c r="AP21" s="12"/>
      <c r="AQ21" s="38"/>
      <c r="AR21" s="38"/>
      <c r="AS21" s="12"/>
      <c r="AT21" s="13"/>
      <c r="AU21" s="11"/>
      <c r="AV21" s="17"/>
      <c r="AW21" s="15"/>
      <c r="AX21" s="16"/>
      <c r="AY21" s="8"/>
      <c r="AZ21" s="36"/>
      <c r="BB21" s="2"/>
      <c r="BC21" s="2"/>
      <c r="BD21" s="2"/>
      <c r="BE21" s="2"/>
    </row>
    <row r="22" spans="1:57" ht="15">
      <c r="A22" s="8" t="s">
        <v>33</v>
      </c>
      <c r="B22" s="9"/>
      <c r="C22" s="37"/>
      <c r="D22" s="37"/>
      <c r="E22" s="37"/>
      <c r="F22" s="8"/>
      <c r="G22" s="37"/>
      <c r="H22" s="37"/>
      <c r="I22" s="37"/>
      <c r="J22" s="10"/>
      <c r="K22" s="11"/>
      <c r="L22" s="37"/>
      <c r="M22" s="8"/>
      <c r="N22" s="8"/>
      <c r="O22" s="8"/>
      <c r="P22" s="8"/>
      <c r="Q22" s="8"/>
      <c r="R22" s="8"/>
      <c r="S22" s="8"/>
      <c r="T22" s="10"/>
      <c r="U22" s="11"/>
      <c r="V22" s="38"/>
      <c r="W22" s="8"/>
      <c r="X22" s="8"/>
      <c r="Y22" s="38"/>
      <c r="Z22" s="8"/>
      <c r="AA22" s="38"/>
      <c r="AB22" s="38"/>
      <c r="AC22" s="8"/>
      <c r="AD22" s="8"/>
      <c r="AE22" s="38"/>
      <c r="AF22" s="8"/>
      <c r="AG22" s="8"/>
      <c r="AH22" s="8"/>
      <c r="AI22" s="13"/>
      <c r="AJ22" s="11"/>
      <c r="AK22" s="38"/>
      <c r="AL22" s="38"/>
      <c r="AM22" s="38"/>
      <c r="AN22" s="38"/>
      <c r="AO22" s="38"/>
      <c r="AP22" s="12"/>
      <c r="AQ22" s="38"/>
      <c r="AR22" s="38"/>
      <c r="AS22" s="12"/>
      <c r="AT22" s="13"/>
      <c r="AU22" s="11"/>
      <c r="AV22" s="17"/>
      <c r="AW22" s="15"/>
      <c r="AX22" s="16"/>
      <c r="AY22" s="8"/>
      <c r="AZ22" s="36"/>
      <c r="BB22" s="2"/>
      <c r="BC22" s="2"/>
      <c r="BD22" s="2"/>
      <c r="BE22" s="2"/>
    </row>
    <row r="23" spans="1:57" ht="15">
      <c r="A23" s="8" t="s">
        <v>34</v>
      </c>
      <c r="B23" s="9"/>
      <c r="C23" s="37"/>
      <c r="D23" s="37"/>
      <c r="E23" s="37"/>
      <c r="F23" s="8"/>
      <c r="G23" s="8"/>
      <c r="H23" s="37"/>
      <c r="I23" s="37"/>
      <c r="J23" s="10"/>
      <c r="K23" s="11"/>
      <c r="L23" s="37"/>
      <c r="M23" s="8"/>
      <c r="N23" s="8"/>
      <c r="O23" s="8"/>
      <c r="P23" s="8"/>
      <c r="Q23" s="8"/>
      <c r="R23" s="8"/>
      <c r="S23" s="8"/>
      <c r="T23" s="10"/>
      <c r="U23" s="11"/>
      <c r="V23" s="38"/>
      <c r="W23" s="8"/>
      <c r="X23" s="8"/>
      <c r="Y23" s="38"/>
      <c r="Z23" s="8"/>
      <c r="AA23" s="38"/>
      <c r="AB23" s="38"/>
      <c r="AC23" s="8"/>
      <c r="AD23" s="8"/>
      <c r="AE23" s="38"/>
      <c r="AF23" s="8"/>
      <c r="AG23" s="8"/>
      <c r="AH23" s="8"/>
      <c r="AI23" s="13"/>
      <c r="AJ23" s="11"/>
      <c r="AK23" s="38"/>
      <c r="AL23" s="38"/>
      <c r="AM23" s="38"/>
      <c r="AN23" s="38"/>
      <c r="AO23" s="38"/>
      <c r="AP23" s="12"/>
      <c r="AQ23" s="38"/>
      <c r="AR23" s="38"/>
      <c r="AS23" s="12"/>
      <c r="AT23" s="13"/>
      <c r="AU23" s="11"/>
      <c r="AV23" s="17"/>
      <c r="AW23" s="15"/>
      <c r="AX23" s="16"/>
      <c r="AY23" s="8"/>
      <c r="AZ23" s="36"/>
      <c r="BB23" s="2"/>
      <c r="BC23" s="2"/>
      <c r="BD23" s="2"/>
      <c r="BE23" s="2"/>
    </row>
    <row r="24" spans="1:57" ht="15">
      <c r="A24" s="8">
        <v>20</v>
      </c>
      <c r="B24" s="9"/>
      <c r="C24" s="37"/>
      <c r="D24" s="37"/>
      <c r="E24" s="37"/>
      <c r="F24" s="8"/>
      <c r="G24" s="8"/>
      <c r="H24" s="37"/>
      <c r="I24" s="37"/>
      <c r="J24" s="10"/>
      <c r="K24" s="11"/>
      <c r="L24" s="37"/>
      <c r="M24" s="8"/>
      <c r="N24" s="8"/>
      <c r="O24" s="8"/>
      <c r="P24" s="8"/>
      <c r="Q24" s="8"/>
      <c r="R24" s="8"/>
      <c r="S24" s="8"/>
      <c r="T24" s="10"/>
      <c r="U24" s="11"/>
      <c r="V24" s="38"/>
      <c r="W24" s="8"/>
      <c r="X24" s="8"/>
      <c r="Y24" s="38"/>
      <c r="Z24" s="8"/>
      <c r="AA24" s="38"/>
      <c r="AB24" s="38"/>
      <c r="AC24" s="8"/>
      <c r="AD24" s="8"/>
      <c r="AE24" s="38"/>
      <c r="AF24" s="8"/>
      <c r="AG24" s="8"/>
      <c r="AH24" s="8"/>
      <c r="AI24" s="13"/>
      <c r="AJ24" s="11"/>
      <c r="AK24" s="38"/>
      <c r="AL24" s="38"/>
      <c r="AM24" s="38"/>
      <c r="AN24" s="38"/>
      <c r="AO24" s="38"/>
      <c r="AP24" s="12"/>
      <c r="AQ24" s="38"/>
      <c r="AR24" s="38"/>
      <c r="AS24" s="12"/>
      <c r="AT24" s="13"/>
      <c r="AU24" s="11"/>
      <c r="AV24" s="17"/>
      <c r="AW24" s="15"/>
      <c r="AX24" s="16"/>
      <c r="AY24" s="8"/>
      <c r="AZ24" s="36"/>
      <c r="BB24" s="2"/>
      <c r="BC24" s="2"/>
      <c r="BD24" s="2"/>
      <c r="BE24" s="2"/>
    </row>
    <row r="25" spans="1:57" ht="15">
      <c r="A25" s="8" t="s">
        <v>35</v>
      </c>
      <c r="B25" s="9"/>
      <c r="C25" s="37"/>
      <c r="D25" s="37"/>
      <c r="E25" s="37"/>
      <c r="F25" s="8"/>
      <c r="G25" s="8"/>
      <c r="H25" s="37"/>
      <c r="I25" s="37"/>
      <c r="J25" s="10"/>
      <c r="K25" s="11"/>
      <c r="L25" s="37"/>
      <c r="M25" s="8"/>
      <c r="N25" s="8"/>
      <c r="O25" s="8"/>
      <c r="P25" s="8"/>
      <c r="Q25" s="8"/>
      <c r="R25" s="8"/>
      <c r="S25" s="8"/>
      <c r="T25" s="10"/>
      <c r="U25" s="11"/>
      <c r="V25" s="38"/>
      <c r="W25" s="8"/>
      <c r="X25" s="8"/>
      <c r="Y25" s="38"/>
      <c r="Z25" s="8"/>
      <c r="AA25" s="38"/>
      <c r="AB25" s="38"/>
      <c r="AC25" s="8"/>
      <c r="AD25" s="8"/>
      <c r="AE25" s="38"/>
      <c r="AF25" s="8"/>
      <c r="AG25" s="8"/>
      <c r="AH25" s="8"/>
      <c r="AI25" s="13"/>
      <c r="AJ25" s="11"/>
      <c r="AK25" s="38"/>
      <c r="AL25" s="38"/>
      <c r="AM25" s="38"/>
      <c r="AN25" s="38"/>
      <c r="AO25" s="38"/>
      <c r="AP25" s="12"/>
      <c r="AQ25" s="38"/>
      <c r="AR25" s="38"/>
      <c r="AS25" s="12"/>
      <c r="AT25" s="13"/>
      <c r="AU25" s="11"/>
      <c r="AV25" s="17"/>
      <c r="AW25" s="15"/>
      <c r="AX25" s="16"/>
      <c r="AY25" s="8"/>
      <c r="AZ25" s="36"/>
      <c r="BB25" s="2"/>
      <c r="BC25" s="2"/>
      <c r="BD25" s="2"/>
      <c r="BE25" s="2"/>
    </row>
    <row r="26" spans="1:57" ht="15" customHeight="1">
      <c r="A26" s="8" t="s">
        <v>36</v>
      </c>
      <c r="B26" s="9"/>
      <c r="C26" s="37"/>
      <c r="D26" s="37"/>
      <c r="E26" s="37"/>
      <c r="F26" s="8"/>
      <c r="G26" s="8"/>
      <c r="H26" s="37"/>
      <c r="I26" s="37"/>
      <c r="J26" s="10"/>
      <c r="K26" s="11"/>
      <c r="L26" s="37"/>
      <c r="M26" s="8"/>
      <c r="N26" s="8"/>
      <c r="O26" s="8"/>
      <c r="P26" s="8"/>
      <c r="Q26" s="8"/>
      <c r="R26" s="8"/>
      <c r="S26" s="8"/>
      <c r="T26" s="10"/>
      <c r="U26" s="11"/>
      <c r="V26" s="38"/>
      <c r="W26" s="8"/>
      <c r="X26" s="8"/>
      <c r="Y26" s="38"/>
      <c r="Z26" s="8"/>
      <c r="AA26" s="38"/>
      <c r="AB26" s="38"/>
      <c r="AC26" s="8"/>
      <c r="AD26" s="8"/>
      <c r="AE26" s="38"/>
      <c r="AF26" s="8"/>
      <c r="AG26" s="8"/>
      <c r="AH26" s="8"/>
      <c r="AI26" s="13"/>
      <c r="AJ26" s="11"/>
      <c r="AK26" s="38"/>
      <c r="AL26" s="38"/>
      <c r="AM26" s="38"/>
      <c r="AN26" s="38"/>
      <c r="AO26" s="38"/>
      <c r="AP26" s="8"/>
      <c r="AQ26" s="38"/>
      <c r="AR26" s="38"/>
      <c r="AS26" s="8"/>
      <c r="AT26" s="13"/>
      <c r="AU26" s="11"/>
      <c r="AV26" s="17"/>
      <c r="AW26" s="15"/>
      <c r="AX26" s="16"/>
      <c r="AY26" s="8"/>
      <c r="AZ26" s="36"/>
      <c r="BB26" s="2"/>
      <c r="BC26" s="2"/>
      <c r="BD26" s="2"/>
      <c r="BE26" s="2"/>
    </row>
    <row r="27" spans="1:57" ht="15" customHeight="1">
      <c r="A27" s="8" t="s">
        <v>37</v>
      </c>
      <c r="B27" s="39"/>
      <c r="C27" s="37"/>
      <c r="D27" s="37"/>
      <c r="E27" s="37"/>
      <c r="F27" s="8"/>
      <c r="G27" s="8"/>
      <c r="H27" s="37"/>
      <c r="I27" s="37"/>
      <c r="J27" s="10"/>
      <c r="K27" s="11"/>
      <c r="L27" s="37"/>
      <c r="M27" s="8"/>
      <c r="N27" s="8"/>
      <c r="O27" s="8"/>
      <c r="P27" s="8"/>
      <c r="Q27" s="8"/>
      <c r="R27" s="8"/>
      <c r="S27" s="8"/>
      <c r="T27" s="10"/>
      <c r="U27" s="11"/>
      <c r="V27" s="38"/>
      <c r="W27" s="8"/>
      <c r="X27" s="8"/>
      <c r="Y27" s="38"/>
      <c r="Z27" s="8"/>
      <c r="AA27" s="38"/>
      <c r="AB27" s="38"/>
      <c r="AC27" s="8"/>
      <c r="AD27" s="8"/>
      <c r="AE27" s="38"/>
      <c r="AF27" s="8"/>
      <c r="AG27" s="8"/>
      <c r="AH27" s="8"/>
      <c r="AI27" s="13"/>
      <c r="AJ27" s="11"/>
      <c r="AK27" s="38"/>
      <c r="AL27" s="38"/>
      <c r="AM27" s="38"/>
      <c r="AN27" s="38"/>
      <c r="AO27" s="38"/>
      <c r="AP27" s="8"/>
      <c r="AQ27" s="38"/>
      <c r="AR27" s="38"/>
      <c r="AS27" s="8"/>
      <c r="AT27" s="13"/>
      <c r="AU27" s="11"/>
      <c r="AV27" s="17"/>
      <c r="AW27" s="15"/>
      <c r="AX27" s="16"/>
      <c r="AY27" s="8"/>
      <c r="AZ27" s="36"/>
      <c r="BB27" s="2"/>
      <c r="BC27" s="2"/>
      <c r="BD27" s="2"/>
      <c r="BE27" s="2"/>
    </row>
    <row r="28" spans="1:57" ht="15" customHeight="1">
      <c r="A28" s="8" t="s">
        <v>38</v>
      </c>
      <c r="B28" s="9"/>
      <c r="C28" s="37"/>
      <c r="D28" s="37"/>
      <c r="E28" s="37"/>
      <c r="F28" s="8"/>
      <c r="G28" s="8"/>
      <c r="H28" s="37"/>
      <c r="I28" s="37"/>
      <c r="J28" s="10"/>
      <c r="K28" s="11"/>
      <c r="L28" s="37"/>
      <c r="M28" s="8"/>
      <c r="N28" s="8"/>
      <c r="O28" s="8"/>
      <c r="P28" s="8"/>
      <c r="Q28" s="8"/>
      <c r="R28" s="8"/>
      <c r="S28" s="8"/>
      <c r="T28" s="10"/>
      <c r="U28" s="11"/>
      <c r="V28" s="38"/>
      <c r="W28" s="8"/>
      <c r="X28" s="8"/>
      <c r="Y28" s="38"/>
      <c r="Z28" s="8"/>
      <c r="AA28" s="38"/>
      <c r="AB28" s="38"/>
      <c r="AC28" s="8"/>
      <c r="AD28" s="8"/>
      <c r="AE28" s="38"/>
      <c r="AF28" s="8"/>
      <c r="AG28" s="8"/>
      <c r="AH28" s="8"/>
      <c r="AI28" s="13"/>
      <c r="AJ28" s="11"/>
      <c r="AK28" s="38"/>
      <c r="AL28" s="38"/>
      <c r="AM28" s="38"/>
      <c r="AN28" s="38"/>
      <c r="AO28" s="38"/>
      <c r="AP28" s="8"/>
      <c r="AQ28" s="38"/>
      <c r="AR28" s="38"/>
      <c r="AS28" s="8"/>
      <c r="AT28" s="13"/>
      <c r="AU28" s="11"/>
      <c r="AV28" s="17"/>
      <c r="AW28" s="15"/>
      <c r="AX28" s="16"/>
      <c r="AY28" s="8"/>
      <c r="AZ28" s="36"/>
    </row>
    <row r="29" spans="1:57" ht="15" customHeight="1">
      <c r="A29" s="8" t="s">
        <v>39</v>
      </c>
      <c r="C29" s="8"/>
      <c r="D29" s="8"/>
      <c r="E29" s="8"/>
      <c r="F29" s="8"/>
      <c r="G29" s="8"/>
      <c r="H29" s="8"/>
      <c r="I29" s="8"/>
      <c r="J29" s="10"/>
      <c r="K29" s="11"/>
      <c r="L29" s="8"/>
      <c r="M29" s="8"/>
      <c r="N29" s="8"/>
      <c r="O29" s="8"/>
      <c r="P29" s="8"/>
      <c r="Q29" s="8"/>
      <c r="R29" s="8"/>
      <c r="S29" s="8"/>
      <c r="T29" s="10"/>
      <c r="U29" s="11"/>
      <c r="V29" s="12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3"/>
      <c r="AJ29" s="11"/>
      <c r="AK29" s="18"/>
      <c r="AL29" s="18"/>
      <c r="AM29" s="8"/>
      <c r="AN29" s="8"/>
      <c r="AO29" s="8"/>
      <c r="AP29" s="8"/>
      <c r="AQ29" s="8"/>
      <c r="AR29" s="8"/>
      <c r="AS29" s="8"/>
      <c r="AT29" s="13"/>
      <c r="AU29" s="11"/>
      <c r="AV29" s="17"/>
      <c r="AW29" s="15"/>
      <c r="AX29" s="16"/>
      <c r="AY29" s="8"/>
      <c r="AZ29" s="36"/>
    </row>
    <row r="30" spans="1:57" ht="15" customHeight="1">
      <c r="A30" s="8" t="s">
        <v>40</v>
      </c>
      <c r="B30" s="19"/>
      <c r="C30" s="8"/>
      <c r="D30" s="8"/>
      <c r="E30" s="8"/>
      <c r="F30" s="8"/>
      <c r="G30" s="8"/>
      <c r="H30" s="8"/>
      <c r="I30" s="8"/>
      <c r="J30" s="10"/>
      <c r="K30" s="11"/>
      <c r="L30" s="8"/>
      <c r="M30" s="8"/>
      <c r="N30" s="8"/>
      <c r="O30" s="8"/>
      <c r="P30" s="8"/>
      <c r="Q30" s="8"/>
      <c r="R30" s="8"/>
      <c r="S30" s="8"/>
      <c r="T30" s="10"/>
      <c r="U30" s="11"/>
      <c r="V30" s="12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3"/>
      <c r="AJ30" s="11"/>
      <c r="AK30" s="18"/>
      <c r="AL30" s="18"/>
      <c r="AM30" s="8"/>
      <c r="AN30" s="8"/>
      <c r="AO30" s="8"/>
      <c r="AP30" s="8"/>
      <c r="AQ30" s="8"/>
      <c r="AR30" s="8"/>
      <c r="AS30" s="8"/>
      <c r="AT30" s="13"/>
      <c r="AU30" s="11"/>
      <c r="AV30" s="17"/>
      <c r="AW30" s="15"/>
      <c r="AX30" s="16"/>
      <c r="AY30" s="8"/>
      <c r="AZ30" s="36"/>
    </row>
    <row r="31" spans="1:57" ht="15" customHeight="1">
      <c r="A31" s="8" t="s">
        <v>41</v>
      </c>
      <c r="B31" s="19"/>
      <c r="C31" s="8"/>
      <c r="D31" s="8"/>
      <c r="E31" s="8"/>
      <c r="F31" s="8"/>
      <c r="G31" s="8"/>
      <c r="H31" s="8"/>
      <c r="I31" s="8"/>
      <c r="J31" s="10"/>
      <c r="K31" s="11"/>
      <c r="L31" s="8"/>
      <c r="M31" s="8"/>
      <c r="N31" s="8"/>
      <c r="O31" s="8"/>
      <c r="P31" s="8"/>
      <c r="Q31" s="8"/>
      <c r="R31" s="8"/>
      <c r="S31" s="8"/>
      <c r="T31" s="10"/>
      <c r="U31" s="11"/>
      <c r="V31" s="12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3"/>
      <c r="AJ31" s="11"/>
      <c r="AK31" s="18"/>
      <c r="AL31" s="18"/>
      <c r="AM31" s="8"/>
      <c r="AN31" s="8"/>
      <c r="AO31" s="8"/>
      <c r="AP31" s="8"/>
      <c r="AQ31" s="8"/>
      <c r="AR31" s="8"/>
      <c r="AS31" s="8"/>
      <c r="AT31" s="13"/>
      <c r="AU31" s="11"/>
      <c r="AV31" s="17"/>
      <c r="AW31" s="15"/>
      <c r="AX31" s="16"/>
      <c r="AY31" s="8"/>
      <c r="AZ31" s="36"/>
    </row>
    <row r="32" spans="1:57" ht="15" customHeight="1">
      <c r="A32" s="8" t="s">
        <v>42</v>
      </c>
      <c r="B32" s="19"/>
      <c r="C32" s="8"/>
      <c r="D32" s="8"/>
      <c r="E32" s="8"/>
      <c r="F32" s="8"/>
      <c r="G32" s="8"/>
      <c r="H32" s="8"/>
      <c r="I32" s="8"/>
      <c r="J32" s="10"/>
      <c r="K32" s="11"/>
      <c r="L32" s="8"/>
      <c r="M32" s="8"/>
      <c r="N32" s="8"/>
      <c r="O32" s="8"/>
      <c r="P32" s="8"/>
      <c r="Q32" s="8"/>
      <c r="R32" s="8"/>
      <c r="S32" s="8"/>
      <c r="T32" s="10"/>
      <c r="U32" s="11"/>
      <c r="V32" s="12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3"/>
      <c r="AJ32" s="11"/>
      <c r="AK32" s="18"/>
      <c r="AL32" s="18"/>
      <c r="AM32" s="8"/>
      <c r="AN32" s="8"/>
      <c r="AO32" s="8"/>
      <c r="AP32" s="8"/>
      <c r="AQ32" s="8"/>
      <c r="AR32" s="8"/>
      <c r="AS32" s="8"/>
      <c r="AT32" s="13"/>
      <c r="AU32" s="11"/>
      <c r="AV32" s="17"/>
      <c r="AW32" s="15"/>
      <c r="AX32" s="16"/>
      <c r="AY32" s="8"/>
      <c r="AZ32" s="36"/>
    </row>
    <row r="33" spans="1:52" ht="15" customHeight="1">
      <c r="A33" s="8" t="s">
        <v>43</v>
      </c>
      <c r="B33" s="19"/>
      <c r="C33" s="8"/>
      <c r="D33" s="8"/>
      <c r="E33" s="8"/>
      <c r="F33" s="8"/>
      <c r="G33" s="8"/>
      <c r="H33" s="8"/>
      <c r="I33" s="8"/>
      <c r="J33" s="10"/>
      <c r="K33" s="11"/>
      <c r="L33" s="8"/>
      <c r="M33" s="8"/>
      <c r="N33" s="8"/>
      <c r="O33" s="8"/>
      <c r="P33" s="8"/>
      <c r="Q33" s="8"/>
      <c r="R33" s="8"/>
      <c r="S33" s="8"/>
      <c r="T33" s="10"/>
      <c r="U33" s="11"/>
      <c r="V33" s="12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3"/>
      <c r="AJ33" s="11"/>
      <c r="AK33" s="18"/>
      <c r="AL33" s="18"/>
      <c r="AM33" s="8"/>
      <c r="AN33" s="8"/>
      <c r="AO33" s="8"/>
      <c r="AP33" s="8"/>
      <c r="AQ33" s="8"/>
      <c r="AR33" s="8"/>
      <c r="AS33" s="8"/>
      <c r="AT33" s="13"/>
      <c r="AU33" s="11"/>
      <c r="AV33" s="17"/>
      <c r="AW33" s="15"/>
      <c r="AX33" s="16"/>
      <c r="AY33" s="8"/>
      <c r="AZ33" s="36"/>
    </row>
    <row r="34" spans="1:52" ht="15" customHeight="1">
      <c r="A34" s="8" t="s">
        <v>44</v>
      </c>
      <c r="B34" s="9"/>
      <c r="C34" s="8"/>
      <c r="D34" s="8"/>
      <c r="E34" s="8"/>
      <c r="F34" s="8"/>
      <c r="G34" s="8"/>
      <c r="H34" s="8"/>
      <c r="I34" s="8"/>
      <c r="J34" s="10"/>
      <c r="K34" s="11"/>
      <c r="L34" s="8"/>
      <c r="M34" s="8"/>
      <c r="N34" s="8"/>
      <c r="O34" s="8"/>
      <c r="P34" s="8"/>
      <c r="Q34" s="8"/>
      <c r="R34" s="8"/>
      <c r="S34" s="8"/>
      <c r="T34" s="10"/>
      <c r="U34" s="11"/>
      <c r="V34" s="12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11"/>
      <c r="AK34" s="18"/>
      <c r="AL34" s="18"/>
      <c r="AM34" s="8"/>
      <c r="AN34" s="8"/>
      <c r="AO34" s="8"/>
      <c r="AP34" s="8"/>
      <c r="AQ34" s="8"/>
      <c r="AR34" s="8"/>
      <c r="AS34" s="8"/>
      <c r="AT34" s="13"/>
      <c r="AU34" s="11"/>
      <c r="AV34" s="17"/>
      <c r="AW34" s="15"/>
      <c r="AX34" s="16"/>
      <c r="AY34" s="8"/>
      <c r="AZ34" s="36"/>
    </row>
    <row r="35" spans="1:52" ht="15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2"/>
    </row>
    <row r="36" spans="1:52" ht="15" customHeight="1">
      <c r="A36" s="20"/>
      <c r="B36" s="9" t="s">
        <v>47</v>
      </c>
      <c r="C36" s="8">
        <f t="shared" ref="C36:E36" si="12">SUM(C5:C34)</f>
        <v>136</v>
      </c>
      <c r="D36" s="8">
        <f t="shared" si="12"/>
        <v>149</v>
      </c>
      <c r="E36" s="8">
        <f t="shared" si="12"/>
        <v>125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f t="shared" ref="S36" si="13">SUM(S5:S34)</f>
        <v>147</v>
      </c>
      <c r="T36" s="8"/>
      <c r="U36" s="8"/>
      <c r="V36" s="8">
        <f>SUM(V5:V34)</f>
        <v>132</v>
      </c>
      <c r="W36" s="8"/>
      <c r="X36" s="8"/>
      <c r="Y36" s="8"/>
      <c r="Z36" s="8"/>
      <c r="AA36" s="8"/>
      <c r="AB36" s="8">
        <f t="shared" ref="AB36" si="14">SUM(AB5:AB34)</f>
        <v>139</v>
      </c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>
        <f t="shared" ref="AM36:AO36" si="15">SUM(AM5:AM34)</f>
        <v>155</v>
      </c>
      <c r="AN36" s="8">
        <f t="shared" si="15"/>
        <v>151</v>
      </c>
      <c r="AO36" s="8">
        <f t="shared" si="15"/>
        <v>155</v>
      </c>
      <c r="AP36" s="8"/>
      <c r="AQ36" s="8">
        <f>SUM(AQ5:AQ34)</f>
        <v>150</v>
      </c>
      <c r="AR36" s="8">
        <f>SUM(AR5:AR34)</f>
        <v>164</v>
      </c>
      <c r="AS36" s="8"/>
      <c r="AT36" s="23"/>
      <c r="AU36" s="24"/>
      <c r="AV36" s="24"/>
      <c r="AW36" s="25"/>
      <c r="AX36" s="21"/>
      <c r="AY36" s="21"/>
      <c r="AZ36" s="22"/>
    </row>
    <row r="37" spans="1:52" ht="15" customHeight="1">
      <c r="A37" s="20"/>
      <c r="B37" s="9" t="s">
        <v>48</v>
      </c>
      <c r="C37" s="18">
        <f t="shared" ref="C37:E37" si="16">AVERAGE(C5:C34)</f>
        <v>9.0666666666666664</v>
      </c>
      <c r="D37" s="18">
        <f t="shared" si="16"/>
        <v>9.9333333333333336</v>
      </c>
      <c r="E37" s="18">
        <f t="shared" si="16"/>
        <v>8.3333333333333339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f t="shared" ref="S37" si="17">AVERAGE(S5:S34)</f>
        <v>9.8000000000000007</v>
      </c>
      <c r="T37" s="18"/>
      <c r="U37" s="18"/>
      <c r="V37" s="18">
        <f>AVERAGE(V5:V34)</f>
        <v>8.8000000000000007</v>
      </c>
      <c r="W37" s="18"/>
      <c r="X37" s="18"/>
      <c r="Y37" s="18"/>
      <c r="Z37" s="18"/>
      <c r="AA37" s="18"/>
      <c r="AB37" s="18">
        <f t="shared" ref="AB37" si="18">AVERAGE(AB5:AB34)</f>
        <v>9.2666666666666675</v>
      </c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>
        <f t="shared" ref="AM37:AO37" si="19">AVERAGE(AM5:AM34)</f>
        <v>10.333333333333334</v>
      </c>
      <c r="AN37" s="18">
        <f t="shared" si="19"/>
        <v>10.066666666666666</v>
      </c>
      <c r="AO37" s="18">
        <f t="shared" si="19"/>
        <v>10.333333333333334</v>
      </c>
      <c r="AP37" s="18"/>
      <c r="AQ37" s="18">
        <f>AVERAGE(AQ5:AQ34)</f>
        <v>10.714285714285714</v>
      </c>
      <c r="AR37" s="18">
        <f>AVERAGE(AR5:AR34)</f>
        <v>10.933333333333334</v>
      </c>
      <c r="AS37" s="18"/>
      <c r="AT37" s="26"/>
      <c r="AU37" s="26"/>
      <c r="AV37" s="26"/>
      <c r="AW37" s="26"/>
      <c r="AX37" s="21"/>
      <c r="AY37" s="21"/>
      <c r="AZ37" s="22"/>
    </row>
    <row r="38" spans="1:52" ht="15" customHeight="1">
      <c r="A38" s="20"/>
      <c r="B38" s="9" t="s">
        <v>49</v>
      </c>
      <c r="C38" s="8">
        <f t="shared" ref="C38:E38" si="20">MODE(C5:C34)</f>
        <v>9</v>
      </c>
      <c r="D38" s="8">
        <f t="shared" si="20"/>
        <v>9</v>
      </c>
      <c r="E38" s="8">
        <f t="shared" si="20"/>
        <v>10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f t="shared" ref="S38" si="21">MODE(S5:S34)</f>
        <v>10</v>
      </c>
      <c r="T38" s="8"/>
      <c r="U38" s="8"/>
      <c r="V38" s="8">
        <f>MODE(V5:V34)</f>
        <v>8</v>
      </c>
      <c r="W38" s="8"/>
      <c r="X38" s="8"/>
      <c r="Y38" s="8"/>
      <c r="Z38" s="8"/>
      <c r="AA38" s="8"/>
      <c r="AB38" s="8">
        <f t="shared" ref="AB38" si="22">MODE(AB5:AB34)</f>
        <v>9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>
        <f t="shared" ref="AM38:AO38" si="23">MODE(AM5:AM34)</f>
        <v>11</v>
      </c>
      <c r="AN38" s="8">
        <f t="shared" si="23"/>
        <v>10</v>
      </c>
      <c r="AO38" s="8">
        <f t="shared" si="23"/>
        <v>11</v>
      </c>
      <c r="AP38" s="8"/>
      <c r="AQ38" s="8">
        <f>MODE(AQ5:AQ34)</f>
        <v>10</v>
      </c>
      <c r="AR38" s="8">
        <f>MODE(AR5:AR34)</f>
        <v>11</v>
      </c>
      <c r="AS38" s="8"/>
      <c r="AT38" s="20"/>
      <c r="AU38" s="20"/>
      <c r="AV38" s="20"/>
      <c r="AW38" s="20"/>
      <c r="AX38" s="20"/>
      <c r="AY38" s="20"/>
      <c r="AZ38" s="22"/>
    </row>
    <row r="39" spans="1:52" ht="15" customHeight="1">
      <c r="A39" s="20"/>
      <c r="B39" s="9" t="s">
        <v>92</v>
      </c>
      <c r="C39" s="8">
        <v>2</v>
      </c>
      <c r="D39" s="8">
        <v>1</v>
      </c>
      <c r="E39" s="8">
        <v>3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1</v>
      </c>
      <c r="T39" s="8"/>
      <c r="U39" s="8"/>
      <c r="V39" s="8">
        <v>2</v>
      </c>
      <c r="W39" s="8"/>
      <c r="X39" s="8"/>
      <c r="Y39" s="8"/>
      <c r="Z39" s="8"/>
      <c r="AA39" s="8"/>
      <c r="AB39" s="8">
        <v>1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>
        <v>4</v>
      </c>
      <c r="AN39" s="8">
        <v>5</v>
      </c>
      <c r="AO39" s="8">
        <v>3</v>
      </c>
      <c r="AP39" s="8"/>
      <c r="AQ39" s="8">
        <v>2</v>
      </c>
      <c r="AR39" s="8">
        <v>1</v>
      </c>
      <c r="AS39" s="8"/>
      <c r="AT39" s="21"/>
      <c r="AU39" s="21"/>
      <c r="AV39" s="21"/>
      <c r="AW39" s="21"/>
      <c r="AX39" s="21"/>
      <c r="AY39" s="21"/>
      <c r="AZ39" s="22"/>
    </row>
    <row r="40" spans="1:52" ht="15" customHeight="1">
      <c r="A40" s="20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7"/>
      <c r="AN40" s="27"/>
      <c r="AO40" s="27"/>
      <c r="AP40" s="27"/>
      <c r="AQ40" s="20"/>
      <c r="AR40" s="20"/>
      <c r="AS40" s="20"/>
      <c r="AT40" s="21"/>
      <c r="AU40" s="21"/>
      <c r="AV40" s="21"/>
      <c r="AW40" s="21"/>
      <c r="AX40" s="21"/>
      <c r="AY40" s="21"/>
      <c r="AZ40" s="22"/>
    </row>
    <row r="41" spans="1:52" ht="15" customHeight="1">
      <c r="A41" s="20"/>
      <c r="B41" s="42" t="s">
        <v>26</v>
      </c>
      <c r="C41" s="4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7"/>
      <c r="AN41" s="27"/>
      <c r="AO41" s="27"/>
      <c r="AP41" s="27"/>
      <c r="AQ41" s="20"/>
      <c r="AR41" s="20"/>
      <c r="AS41" s="20"/>
      <c r="AT41" s="21"/>
      <c r="AU41" s="21"/>
      <c r="AV41" s="21"/>
      <c r="AW41" s="21"/>
      <c r="AX41" s="21"/>
      <c r="AY41" s="21"/>
      <c r="AZ41" s="22"/>
    </row>
    <row r="42" spans="1:52" ht="15" customHeight="1">
      <c r="A42" s="20"/>
      <c r="B42" s="9" t="s">
        <v>27</v>
      </c>
      <c r="C42" s="8">
        <f>COUNTIF(C5:C34,"&lt;=12")-COUNTIF(C5:C34,"&lt;10")</f>
        <v>4</v>
      </c>
      <c r="D42" s="8">
        <f t="shared" ref="D42:E42" si="24">COUNTIF(D5:D34,"&lt;=12")-COUNTIF(D5:D34,"&lt;10")</f>
        <v>9</v>
      </c>
      <c r="E42" s="8">
        <f t="shared" si="24"/>
        <v>6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f t="shared" ref="S42" si="25">COUNTIF(S5:S34,"&lt;=12")-COUNTIF(S5:S34,"&lt;10")</f>
        <v>13</v>
      </c>
      <c r="T42" s="8"/>
      <c r="U42" s="8"/>
      <c r="V42" s="8">
        <f t="shared" ref="V42:AQ42" si="26">COUNTIF(V5:V34,"&lt;=12")-COUNTIF(V5:V34,"&lt;10")</f>
        <v>3</v>
      </c>
      <c r="W42" s="8"/>
      <c r="X42" s="8"/>
      <c r="Y42" s="8"/>
      <c r="Z42" s="8"/>
      <c r="AA42" s="8"/>
      <c r="AB42" s="8">
        <f t="shared" si="26"/>
        <v>5</v>
      </c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>
        <f t="shared" si="26"/>
        <v>12</v>
      </c>
      <c r="AN42" s="8">
        <f t="shared" si="26"/>
        <v>13</v>
      </c>
      <c r="AO42" s="8">
        <f t="shared" si="26"/>
        <v>12</v>
      </c>
      <c r="AP42" s="8"/>
      <c r="AQ42" s="8">
        <f t="shared" si="26"/>
        <v>14</v>
      </c>
      <c r="AR42" s="8">
        <f>COUNTIF(AR5:AR34,"&lt;=12")-COUNTIF(AR5:AR34,"&lt;10")</f>
        <v>15</v>
      </c>
      <c r="AS42" s="8"/>
      <c r="AT42" s="21"/>
      <c r="AU42" s="21"/>
      <c r="AV42" s="21"/>
      <c r="AW42" s="21"/>
      <c r="AX42" s="21"/>
      <c r="AY42" s="21"/>
      <c r="AZ42" s="22"/>
    </row>
    <row r="43" spans="1:52" ht="15" customHeight="1">
      <c r="A43" s="20"/>
      <c r="B43" s="9" t="s">
        <v>28</v>
      </c>
      <c r="C43" s="8">
        <f t="shared" ref="C43:E43" si="27">COUNTIF(C5:C34,"&lt;=9")-COUNTIF(C5:C34,"&lt;7")</f>
        <v>11</v>
      </c>
      <c r="D43" s="8">
        <f t="shared" si="27"/>
        <v>6</v>
      </c>
      <c r="E43" s="8">
        <f t="shared" si="27"/>
        <v>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f t="shared" ref="S43" si="28">COUNTIF(S5:S34,"&lt;=9")-COUNTIF(S5:S34,"&lt;7")</f>
        <v>2</v>
      </c>
      <c r="T43" s="8"/>
      <c r="U43" s="8"/>
      <c r="V43" s="8">
        <f t="shared" ref="V43:AO43" si="29">COUNTIF(V5:V34,"&lt;=9")-COUNTIF(V5:V34,"&lt;7")</f>
        <v>12</v>
      </c>
      <c r="W43" s="8"/>
      <c r="X43" s="8"/>
      <c r="Y43" s="8"/>
      <c r="Z43" s="8"/>
      <c r="AA43" s="8"/>
      <c r="AB43" s="8">
        <f t="shared" si="29"/>
        <v>10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>
        <f t="shared" si="29"/>
        <v>3</v>
      </c>
      <c r="AN43" s="8">
        <f t="shared" si="29"/>
        <v>2</v>
      </c>
      <c r="AO43" s="8">
        <f t="shared" si="29"/>
        <v>3</v>
      </c>
      <c r="AP43" s="8"/>
      <c r="AQ43" s="8">
        <f>COUNTIF(AQ5:AQ34,"&lt;=9")-COUNTIF(AQ5:AQ34,"&lt;7")</f>
        <v>0</v>
      </c>
      <c r="AR43" s="8">
        <f>COUNTIF(AR5:AR34,"&lt;=9")-COUNTIF(AR5:AR34,"&lt;7")</f>
        <v>0</v>
      </c>
      <c r="AS43" s="8"/>
      <c r="AT43" s="21"/>
      <c r="AU43" s="21"/>
      <c r="AV43" s="21"/>
      <c r="AW43" s="21"/>
      <c r="AX43" s="21"/>
      <c r="AY43" s="21"/>
      <c r="AZ43" s="22"/>
    </row>
    <row r="44" spans="1:52" ht="15" customHeight="1">
      <c r="A44" s="20"/>
      <c r="B44" s="9" t="s">
        <v>29</v>
      </c>
      <c r="C44" s="8">
        <f t="shared" ref="C44:E44" si="30">COUNTIF(C5:C34,"&lt;=6")-COUNTIF(C5:C34,"&lt;4")</f>
        <v>0</v>
      </c>
      <c r="D44" s="8">
        <f t="shared" si="30"/>
        <v>0</v>
      </c>
      <c r="E44" s="8">
        <f t="shared" si="30"/>
        <v>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f t="shared" ref="S44" si="31">COUNTIF(S5:S34,"&lt;=6")-COUNTIF(S5:S34,"&lt;4")</f>
        <v>0</v>
      </c>
      <c r="T44" s="8"/>
      <c r="U44" s="8"/>
      <c r="V44" s="8">
        <f t="shared" ref="V44:AO44" si="32">COUNTIF(V5:V34,"&lt;=6")-COUNTIF(V5:V34,"&lt;4")</f>
        <v>0</v>
      </c>
      <c r="W44" s="8"/>
      <c r="X44" s="8"/>
      <c r="Y44" s="8"/>
      <c r="Z44" s="8"/>
      <c r="AA44" s="8"/>
      <c r="AB44" s="8">
        <f t="shared" si="32"/>
        <v>0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>
        <f t="shared" si="32"/>
        <v>0</v>
      </c>
      <c r="AN44" s="8">
        <f t="shared" si="32"/>
        <v>0</v>
      </c>
      <c r="AO44" s="8">
        <f t="shared" si="32"/>
        <v>0</v>
      </c>
      <c r="AP44" s="8"/>
      <c r="AQ44" s="8">
        <f>COUNTIF(AQ5:AQ34,"&lt;=6")-COUNTIF(AQ5:AQ34,"&lt;4")</f>
        <v>0</v>
      </c>
      <c r="AR44" s="8">
        <f>COUNTIF(AR5:AR34,"&lt;=6")-COUNTIF(AR5:AR34,"&lt;4")</f>
        <v>0</v>
      </c>
      <c r="AS44" s="8"/>
      <c r="AT44" s="21"/>
      <c r="AU44" s="21"/>
      <c r="AV44" s="21"/>
      <c r="AW44" s="21"/>
      <c r="AX44" s="21"/>
      <c r="AY44" s="21"/>
      <c r="AZ44" s="22"/>
    </row>
    <row r="45" spans="1:52" ht="15" customHeight="1">
      <c r="A45" s="20"/>
      <c r="B45" s="9" t="s">
        <v>30</v>
      </c>
      <c r="C45" s="8">
        <f t="shared" ref="C45:E45" si="33">COUNTIF(C5:C34,"&lt;=3")-COUNTIF(C5:C34,"&lt;1")</f>
        <v>0</v>
      </c>
      <c r="D45" s="8">
        <f t="shared" si="33"/>
        <v>0</v>
      </c>
      <c r="E45" s="8">
        <f t="shared" si="33"/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f t="shared" ref="S45" si="34">COUNTIF(S5:S34,"&lt;=3")-COUNTIF(S5:S34,"&lt;1")</f>
        <v>0</v>
      </c>
      <c r="T45" s="8"/>
      <c r="U45" s="8"/>
      <c r="V45" s="8">
        <f t="shared" ref="V45:AO45" si="35">COUNTIF(V5:V34,"&lt;=3")-COUNTIF(V5:V34,"&lt;1")</f>
        <v>0</v>
      </c>
      <c r="W45" s="8"/>
      <c r="X45" s="8"/>
      <c r="Y45" s="8"/>
      <c r="Z45" s="8"/>
      <c r="AA45" s="8"/>
      <c r="AB45" s="8">
        <f t="shared" si="35"/>
        <v>0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>
        <f t="shared" si="35"/>
        <v>0</v>
      </c>
      <c r="AN45" s="8">
        <f t="shared" si="35"/>
        <v>0</v>
      </c>
      <c r="AO45" s="8">
        <f t="shared" si="35"/>
        <v>0</v>
      </c>
      <c r="AP45" s="8"/>
      <c r="AQ45" s="8">
        <f>COUNTIF(AQ5:AQ34,"&lt;=3")-COUNTIF(AQ5:AQ34,"&lt;1")</f>
        <v>0</v>
      </c>
      <c r="AR45" s="8">
        <f>COUNTIF(AR5:AR34,"&lt;=3")-COUNTIF(AR5:AR34,"&lt;1")</f>
        <v>0</v>
      </c>
      <c r="AS45" s="8"/>
      <c r="AT45" s="21"/>
      <c r="AU45" s="21"/>
      <c r="AV45" s="21"/>
      <c r="AW45" s="21"/>
      <c r="AX45" s="21"/>
      <c r="AY45" s="21"/>
      <c r="AZ45" s="22"/>
    </row>
    <row r="46" spans="1:52" ht="1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8">
        <f>AVERAGE(K5:K34)</f>
        <v>9.1111111111111107</v>
      </c>
      <c r="L46" s="20"/>
      <c r="M46" s="20"/>
      <c r="N46" s="20"/>
      <c r="O46" s="20"/>
      <c r="P46" s="20"/>
      <c r="Q46" s="20"/>
      <c r="R46" s="20"/>
      <c r="S46" s="20"/>
      <c r="T46" s="20"/>
      <c r="U46" s="28">
        <f>AVERAGE(U5:U34)</f>
        <v>9.8000000000000007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8">
        <f t="shared" ref="AJ46:AW46" si="36">AVERAGE(AJ5:AJ34)</f>
        <v>9.0333333333333332</v>
      </c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8">
        <f t="shared" si="36"/>
        <v>10.479999999999999</v>
      </c>
      <c r="AV46" s="29"/>
      <c r="AW46" s="30">
        <f t="shared" si="36"/>
        <v>9.7830303030303032</v>
      </c>
      <c r="AX46" s="21"/>
      <c r="AY46" s="21"/>
      <c r="AZ46" s="22"/>
    </row>
    <row r="47" spans="1:52" ht="15" customHeight="1">
      <c r="A47" s="20"/>
      <c r="B47" s="21" t="s">
        <v>83</v>
      </c>
      <c r="C47" s="31">
        <f>COUNTIF(AZ5:AZ34,"В")</f>
        <v>2</v>
      </c>
      <c r="D47" s="20"/>
      <c r="E47" s="20"/>
      <c r="F47" s="20"/>
      <c r="G47" s="20"/>
      <c r="H47" s="31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7"/>
      <c r="AN47" s="27"/>
      <c r="AO47" s="27"/>
      <c r="AP47" s="27"/>
      <c r="AQ47" s="20"/>
      <c r="AR47" s="20"/>
      <c r="AS47" s="20"/>
      <c r="AT47" s="21"/>
      <c r="AU47" s="21"/>
      <c r="AV47" s="21"/>
      <c r="AW47" s="21"/>
      <c r="AX47" s="21"/>
      <c r="AY47" s="21"/>
      <c r="AZ47" s="22"/>
    </row>
    <row r="48" spans="1:52" ht="15" customHeight="1">
      <c r="A48" s="22"/>
      <c r="B48" s="21" t="s">
        <v>84</v>
      </c>
      <c r="C48" s="32">
        <f>COUNTIF(AZ5:AZ34,"Д")</f>
        <v>12</v>
      </c>
      <c r="D48" s="21"/>
      <c r="E48" s="21"/>
      <c r="F48" s="21"/>
      <c r="G48" s="33"/>
      <c r="H48" s="3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ht="15" customHeight="1">
      <c r="A49" s="22"/>
      <c r="B49" s="21" t="s">
        <v>85</v>
      </c>
      <c r="C49" s="32">
        <f>COUNTIF(AZ5:AZ34,"С")</f>
        <v>1</v>
      </c>
      <c r="D49" s="22"/>
      <c r="E49" s="22"/>
      <c r="F49" s="22"/>
      <c r="G49" s="22"/>
      <c r="H49" s="3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ht="15" customHeight="1">
      <c r="A50" s="22"/>
      <c r="B50" s="21" t="s">
        <v>86</v>
      </c>
      <c r="C50" s="32">
        <f>COUNTIF(AZ5:AZ34,"П")</f>
        <v>0</v>
      </c>
      <c r="D50" s="22"/>
      <c r="E50" s="22"/>
      <c r="F50" s="22"/>
      <c r="G50" s="22"/>
      <c r="H50" s="3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ht="15" customHeight="1">
      <c r="A51" s="22"/>
      <c r="B51" s="33"/>
      <c r="C51" s="3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ht="15" customHeight="1">
      <c r="A52" s="22"/>
      <c r="B52" s="22" t="s">
        <v>45</v>
      </c>
      <c r="C52" s="34">
        <f>30-COUNTIF(C5:C34,"")</f>
        <v>15</v>
      </c>
      <c r="D52" s="22"/>
      <c r="E52" s="22"/>
      <c r="G52" s="22"/>
      <c r="H52" s="22"/>
      <c r="I52" s="22"/>
      <c r="J52" s="22"/>
      <c r="K52" s="22" t="s">
        <v>110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35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35"/>
      <c r="AN52" s="35"/>
      <c r="AO52" s="35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ht="15" customHeight="1">
      <c r="A54" s="22"/>
      <c r="B54" s="22"/>
      <c r="C54" s="22"/>
      <c r="D54" s="22"/>
      <c r="E54" s="22"/>
      <c r="G54" s="22"/>
      <c r="H54" s="22"/>
      <c r="I54" s="22"/>
      <c r="J54" s="22"/>
      <c r="K54" s="22" t="s">
        <v>93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</sheetData>
  <mergeCells count="13">
    <mergeCell ref="AY3:AY4"/>
    <mergeCell ref="AZ3:AZ4"/>
    <mergeCell ref="B41:C41"/>
    <mergeCell ref="A1:AY1"/>
    <mergeCell ref="A3:A4"/>
    <mergeCell ref="B3:B4"/>
    <mergeCell ref="C3:K3"/>
    <mergeCell ref="L3:U3"/>
    <mergeCell ref="V3:AJ3"/>
    <mergeCell ref="AK3:AU3"/>
    <mergeCell ref="AV3:AV4"/>
    <mergeCell ref="AW3:AW4"/>
    <mergeCell ref="AX3:AX4"/>
  </mergeCells>
  <printOptions horizontalCentered="1" verticalCentered="1"/>
  <pageMargins left="0.15748031496062992" right="0.11811023622047245" top="0.11811023622047245" bottom="0.39370078740157483" header="0.19685039370078741" footer="0.1968503937007874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3-Б</vt:lpstr>
      <vt:lpstr>'3-Б'!Область_друку</vt:lpstr>
    </vt:vector>
  </TitlesOfParts>
  <Company>Scool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вчитель О.П</cp:lastModifiedBy>
  <cp:lastPrinted>2013-01-05T18:22:20Z</cp:lastPrinted>
  <dcterms:created xsi:type="dcterms:W3CDTF">2010-01-18T12:03:54Z</dcterms:created>
  <dcterms:modified xsi:type="dcterms:W3CDTF">2013-01-08T08:29:51Z</dcterms:modified>
</cp:coreProperties>
</file>