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4"/>
  </bookViews>
  <sheets>
    <sheet name="Задание" sheetId="6" r:id="rId1"/>
    <sheet name="Товары" sheetId="1" r:id="rId2"/>
    <sheet name="Приход" sheetId="2" r:id="rId3"/>
    <sheet name="Расход" sheetId="3" r:id="rId4"/>
    <sheet name="Остаток товара" sheetId="5" r:id="rId5"/>
    <sheet name="Выручка" sheetId="4" r:id="rId6"/>
  </sheets>
  <calcPr calcId="124519"/>
</workbook>
</file>

<file path=xl/calcChain.xml><?xml version="1.0" encoding="utf-8"?>
<calcChain xmlns="http://schemas.openxmlformats.org/spreadsheetml/2006/main">
  <c r="A22" i="5"/>
  <c r="A23"/>
  <c r="A24"/>
  <c r="A25"/>
  <c r="A26"/>
  <c r="A27"/>
  <c r="A28"/>
  <c r="A29"/>
  <c r="A30"/>
  <c r="A31"/>
  <c r="A32"/>
  <c r="A33"/>
  <c r="A34"/>
  <c r="A35"/>
  <c r="A36"/>
  <c r="A37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"/>
  <c r="C36"/>
  <c r="C3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"/>
  <c r="C4"/>
  <c r="C2"/>
  <c r="F2" i="2"/>
  <c r="D33"/>
  <c r="D34"/>
  <c r="D35"/>
  <c r="D36"/>
  <c r="D37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/>
  <c r="D2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"/>
  <c r="B4"/>
  <c r="B5"/>
  <c r="B6"/>
  <c r="B7"/>
  <c r="B8"/>
  <c r="B9"/>
  <c r="B10"/>
  <c r="B11"/>
  <c r="B12"/>
  <c r="B13"/>
  <c r="B14"/>
  <c r="B2"/>
  <c r="G2" i="3"/>
  <c r="G3"/>
  <c r="G4"/>
  <c r="G5"/>
</calcChain>
</file>

<file path=xl/sharedStrings.xml><?xml version="1.0" encoding="utf-8"?>
<sst xmlns="http://schemas.openxmlformats.org/spreadsheetml/2006/main" count="112" uniqueCount="66">
  <si>
    <t>Икра лосос. зерн. бочк. Сахалин 10кг Кета Модуль</t>
  </si>
  <si>
    <t>Икра лосос. зерн. бочковая Камчатка 26кг Горбуша УКР</t>
  </si>
  <si>
    <t>Икра лосос. зерн. бочковая Камчатка 25кг Нерка У1</t>
  </si>
  <si>
    <t>Кильки   240гр х 48шт 5 Морей</t>
  </si>
  <si>
    <t>Кильки   240гр х 48шт 5 Морей ключ</t>
  </si>
  <si>
    <t>Тунец рубленый в масле 185р х 24шт 5 Морей</t>
  </si>
  <si>
    <t>Тунец рубленый в с/с 185р х 24шт 5 Морей</t>
  </si>
  <si>
    <t>"Войсковой" Свинина туш. ж/б ГОСТ 525гр. х 24шт</t>
  </si>
  <si>
    <t>"СОВОК" Ветчина 325грх6 В/С ГОСТ ключ</t>
  </si>
  <si>
    <t>"СОВОК" Говядина тушеная 325грх6 В/С ГОСТ ключ</t>
  </si>
  <si>
    <t>Говядина тушёная,  338гх10, ж/б  ГРОДФУД</t>
  </si>
  <si>
    <t>Говядина тушеная Белорусь стекло 500грх15 БЕТПАК</t>
  </si>
  <si>
    <t>Говядина тушёная Скопинский ГОСТ в/с 325гр х 36шт</t>
  </si>
  <si>
    <t>Масло Fin 200г х 40</t>
  </si>
  <si>
    <t>Масло Fin 500г х 20</t>
  </si>
  <si>
    <t>Масло Валио 200г х40</t>
  </si>
  <si>
    <t>Сыр ALMETTE с зеленью 150гр х 8шт</t>
  </si>
  <si>
    <t>Сыр ALMETTE с огурцами и зеленью 150гр х 8шт</t>
  </si>
  <si>
    <t>Ананасы-куски REAN   580г х 24 шт</t>
  </si>
  <si>
    <t>Ананасы-куски REAN   850г х 12 шт</t>
  </si>
  <si>
    <t>М-з "Calve" лёгкий 230мл х 40шт</t>
  </si>
  <si>
    <t>М-з "Calve" м/у 230мл х 40шт</t>
  </si>
  <si>
    <t>М-з "Слобода оливковый" в пакет. 250гр х 40шт</t>
  </si>
  <si>
    <t>М-з "Слобода оливковый" в пакет. 400гр х 24шт</t>
  </si>
  <si>
    <t>Уксус Егорьевский 9% 500гр 14шт</t>
  </si>
  <si>
    <t>Уксус Яблочный натур  9% 500гр 14шт</t>
  </si>
  <si>
    <t>Маслины чер. "REAN" с кост. 300гр х 12шт</t>
  </si>
  <si>
    <t>Оливки "REAN" (без кост.) 300гр х 12шт</t>
  </si>
  <si>
    <t>Масло из виноград. косточек ст. 500гр х 6шт МОНИНИ</t>
  </si>
  <si>
    <t>Масло оливковое "BORGES" 100% ж/б 1000гр х 12шт</t>
  </si>
  <si>
    <t>Масло оливковое "BORGES" 100% стекло 250гр х 12шт</t>
  </si>
  <si>
    <t>Наименование товара</t>
  </si>
  <si>
    <t>Наименование товра</t>
  </si>
  <si>
    <t>Розничная цена за шт.</t>
  </si>
  <si>
    <t>Средняя наценка на товар</t>
  </si>
  <si>
    <t>Закупочная Цена за шт</t>
  </si>
  <si>
    <t>Вингс лёгкие МРЦ 24-00 пач</t>
  </si>
  <si>
    <t>Винстон крепкие МРЦ 36-00 пач</t>
  </si>
  <si>
    <t>Винстон крепкие МРЦ 38-00 пач</t>
  </si>
  <si>
    <t>Винстон лёгкие МРЦ 38-00 пач</t>
  </si>
  <si>
    <t>Винстон ментол мрц 40-00 тонкий пач</t>
  </si>
  <si>
    <t>3 бл</t>
  </si>
  <si>
    <t>2бл</t>
  </si>
  <si>
    <t>4 бл</t>
  </si>
  <si>
    <t>1 бл</t>
  </si>
  <si>
    <t>5 бл</t>
  </si>
  <si>
    <t>Закупочная цена</t>
  </si>
  <si>
    <t>Кол-во пришедшего</t>
  </si>
  <si>
    <t>Дата</t>
  </si>
  <si>
    <t>Назначение</t>
  </si>
  <si>
    <t>Сумма</t>
  </si>
  <si>
    <t>Зарплата</t>
  </si>
  <si>
    <t>Статья бюджета</t>
  </si>
  <si>
    <t>Флаера</t>
  </si>
  <si>
    <t>Бензин</t>
  </si>
  <si>
    <t>Авансы</t>
  </si>
  <si>
    <t>Реклама</t>
  </si>
  <si>
    <t>Телефон</t>
  </si>
  <si>
    <t>Интернет</t>
  </si>
  <si>
    <t>ГСМ</t>
  </si>
  <si>
    <t>Маркетинг</t>
  </si>
  <si>
    <t>Связь</t>
  </si>
  <si>
    <t>Статья</t>
  </si>
  <si>
    <t>Наценка</t>
  </si>
  <si>
    <t>Кол-во оставшегося</t>
  </si>
  <si>
    <t>Цена за шт</t>
  </si>
</sst>
</file>

<file path=xl/styles.xml><?xml version="1.0" encoding="utf-8"?>
<styleSheet xmlns="http://schemas.openxmlformats.org/spreadsheetml/2006/main">
  <numFmts count="6">
    <numFmt numFmtId="44" formatCode="_-* #,##0.00&quot;р.&quot;_-;\-* #,##0.00&quot;р.&quot;_-;_-* &quot;-&quot;??&quot;р.&quot;_-;_-@_-"/>
    <numFmt numFmtId="164" formatCode="#,##0.00_р_."/>
    <numFmt numFmtId="165" formatCode="#,##0.00&quot;р.&quot;"/>
    <numFmt numFmtId="166" formatCode="#,##0&quot;р.&quot;"/>
    <numFmt numFmtId="167" formatCode="\ш\т\ 0"/>
    <numFmt numFmtId="168" formatCode="\б\л\ 0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</font>
    <font>
      <sz val="11"/>
      <color indexed="9"/>
      <name val="Arial"/>
      <family val="2"/>
      <charset val="204"/>
    </font>
    <font>
      <sz val="10"/>
      <name val="Times New Roman"/>
      <family val="1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0" fillId="0" borderId="0" xfId="0" applyFill="1" applyBorder="1"/>
    <xf numFmtId="164" fontId="2" fillId="2" borderId="2" xfId="0" applyNumberFormat="1" applyFont="1" applyFill="1" applyBorder="1" applyAlignment="1">
      <alignment horizontal="left" vertical="center"/>
    </xf>
    <xf numFmtId="2" fontId="3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0" fillId="0" borderId="0" xfId="0" applyFont="1" applyFill="1"/>
    <xf numFmtId="164" fontId="2" fillId="0" borderId="2" xfId="0" applyNumberFormat="1" applyFont="1" applyFill="1" applyBorder="1" applyAlignment="1">
      <alignment horizontal="left" vertical="center"/>
    </xf>
    <xf numFmtId="0" fontId="0" fillId="0" borderId="0" xfId="0" applyFill="1"/>
    <xf numFmtId="165" fontId="0" fillId="0" borderId="1" xfId="0" applyNumberFormat="1" applyFont="1" applyBorder="1" applyAlignment="1">
      <alignment horizontal="right" vertical="center"/>
    </xf>
    <xf numFmtId="44" fontId="0" fillId="0" borderId="0" xfId="0" applyNumberFormat="1"/>
    <xf numFmtId="9" fontId="0" fillId="0" borderId="0" xfId="0" applyNumberFormat="1"/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right" wrapText="1"/>
    </xf>
    <xf numFmtId="166" fontId="5" fillId="3" borderId="3" xfId="0" applyNumberFormat="1" applyFont="1" applyFill="1" applyBorder="1" applyAlignment="1">
      <alignment horizontal="right" wrapText="1"/>
    </xf>
    <xf numFmtId="0" fontId="0" fillId="3" borderId="5" xfId="0" applyFill="1" applyBorder="1" applyAlignment="1">
      <alignment horizontal="right"/>
    </xf>
    <xf numFmtId="166" fontId="5" fillId="0" borderId="3" xfId="0" applyNumberFormat="1" applyFont="1" applyFill="1" applyBorder="1" applyAlignment="1">
      <alignment horizontal="right" wrapText="1"/>
    </xf>
    <xf numFmtId="166" fontId="0" fillId="3" borderId="4" xfId="0" applyNumberFormat="1" applyFill="1" applyBorder="1" applyAlignment="1">
      <alignment horizontal="right"/>
    </xf>
    <xf numFmtId="0" fontId="0" fillId="0" borderId="6" xfId="0" applyBorder="1"/>
    <xf numFmtId="165" fontId="0" fillId="0" borderId="6" xfId="0" applyNumberFormat="1" applyBorder="1"/>
    <xf numFmtId="16" fontId="0" fillId="0" borderId="6" xfId="0" applyNumberFormat="1" applyBorder="1"/>
    <xf numFmtId="167" fontId="0" fillId="0" borderId="0" xfId="0" applyNumberFormat="1" applyAlignment="1">
      <alignment horizontal="right"/>
    </xf>
    <xf numFmtId="167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0" applyNumberFormat="1" applyFill="1"/>
    <xf numFmtId="165" fontId="0" fillId="0" borderId="1" xfId="0" applyNumberFormat="1" applyBorder="1" applyAlignment="1">
      <alignment horizontal="right" vertical="center"/>
    </xf>
    <xf numFmtId="168" fontId="5" fillId="3" borderId="3" xfId="0" applyNumberFormat="1" applyFont="1" applyFill="1" applyBorder="1" applyAlignment="1">
      <alignment horizontal="right" wrapText="1"/>
    </xf>
    <xf numFmtId="168" fontId="5" fillId="0" borderId="3" xfId="0" applyNumberFormat="1" applyFont="1" applyFill="1" applyBorder="1" applyAlignment="1">
      <alignment horizontal="right" wrapText="1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85725</xdr:rowOff>
    </xdr:from>
    <xdr:to>
      <xdr:col>14</xdr:col>
      <xdr:colOff>47624</xdr:colOff>
      <xdr:row>18</xdr:row>
      <xdr:rowOff>161925</xdr:rowOff>
    </xdr:to>
    <xdr:sp macro="" textlink="">
      <xdr:nvSpPr>
        <xdr:cNvPr id="2" name="TextBox 1"/>
        <xdr:cNvSpPr txBox="1"/>
      </xdr:nvSpPr>
      <xdr:spPr>
        <a:xfrm>
          <a:off x="1543049" y="466725"/>
          <a:ext cx="7038975" cy="312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Приход приобретения каждого продукта </a:t>
          </a:r>
        </a:p>
        <a:p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определяется по факту </a:t>
          </a:r>
          <a:r>
            <a:rPr lang="ru-RU" sz="1100"/>
            <a:t> в конкретные даты  с плавающими ценами </a:t>
          </a:r>
        </a:p>
        <a:p>
          <a:r>
            <a:rPr lang="ru-RU" sz="1100"/>
            <a:t>Продажи каждого продукта не менее сред закуп цены</a:t>
          </a:r>
        </a:p>
        <a:p>
          <a:r>
            <a:rPr lang="ru-RU" sz="1100"/>
            <a:t>товары лист покажет на разнице прихода и продаж состояние склада</a:t>
          </a:r>
        </a:p>
        <a:p>
          <a:r>
            <a:rPr lang="ru-RU" sz="1100"/>
            <a:t>Выручка определяется по месяцам</a:t>
          </a:r>
        </a:p>
        <a:p>
          <a:r>
            <a:rPr lang="ru-RU" sz="1100"/>
            <a:t>Анализ продаж по продуктам по</a:t>
          </a:r>
          <a:r>
            <a:rPr lang="ru-RU" sz="1100" baseline="0"/>
            <a:t> месяцам</a:t>
          </a:r>
          <a:endParaRPr lang="en-US" sz="1100" baseline="0"/>
        </a:p>
        <a:p>
          <a:r>
            <a:rPr lang="ru-RU" sz="1100" baseline="0"/>
            <a:t>архив проданного</a:t>
          </a:r>
        </a:p>
        <a:p>
          <a:endParaRPr lang="ru-RU" sz="1100"/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6" sqref="B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2"/>
  <sheetViews>
    <sheetView workbookViewId="0">
      <selection activeCell="C19" sqref="C19"/>
    </sheetView>
  </sheetViews>
  <sheetFormatPr defaultRowHeight="15"/>
  <cols>
    <col min="1" max="1" width="52" customWidth="1"/>
    <col min="2" max="2" width="16.5703125" customWidth="1"/>
    <col min="4" max="4" width="9.140625" style="10"/>
    <col min="5" max="5" width="9.140625" style="12"/>
  </cols>
  <sheetData>
    <row r="1" spans="1:253">
      <c r="A1" t="s">
        <v>32</v>
      </c>
      <c r="B1" t="s">
        <v>46</v>
      </c>
    </row>
    <row r="2" spans="1:253" s="5" customFormat="1">
      <c r="A2" s="1" t="s">
        <v>0</v>
      </c>
      <c r="B2" s="2">
        <v>1300</v>
      </c>
      <c r="C2" s="3"/>
      <c r="D2" s="9"/>
    </row>
    <row r="3" spans="1:253" s="5" customFormat="1">
      <c r="A3" s="1" t="s">
        <v>1</v>
      </c>
      <c r="B3" s="2">
        <v>1300</v>
      </c>
      <c r="C3" s="3"/>
      <c r="D3" s="9"/>
    </row>
    <row r="4" spans="1:253" s="5" customFormat="1">
      <c r="A4" s="1" t="s">
        <v>2</v>
      </c>
      <c r="B4" s="2">
        <v>1458</v>
      </c>
      <c r="C4" s="3"/>
      <c r="D4" s="9"/>
    </row>
    <row r="5" spans="1:253" s="5" customFormat="1">
      <c r="A5" s="1" t="s">
        <v>3</v>
      </c>
      <c r="B5" s="2">
        <v>24.975000000000001</v>
      </c>
      <c r="C5" s="3"/>
      <c r="D5" s="9"/>
    </row>
    <row r="6" spans="1:253" s="5" customFormat="1">
      <c r="A6" s="1" t="s">
        <v>4</v>
      </c>
      <c r="B6" s="2">
        <v>29.97</v>
      </c>
      <c r="C6" s="3"/>
      <c r="D6" s="9"/>
    </row>
    <row r="7" spans="1:253" s="5" customFormat="1">
      <c r="A7" s="1" t="s">
        <v>5</v>
      </c>
      <c r="B7" s="2">
        <v>36.963000000000001</v>
      </c>
      <c r="C7" s="3"/>
      <c r="D7" s="9"/>
    </row>
    <row r="8" spans="1:253" s="5" customFormat="1">
      <c r="A8" s="1" t="s">
        <v>6</v>
      </c>
      <c r="B8" s="2">
        <v>35.298000000000002</v>
      </c>
      <c r="C8" s="3"/>
      <c r="D8" s="9"/>
    </row>
    <row r="9" spans="1:253" s="5" customFormat="1">
      <c r="A9" s="1" t="s">
        <v>7</v>
      </c>
      <c r="B9" s="2">
        <v>68.201999999999998</v>
      </c>
      <c r="C9" s="3"/>
      <c r="D9" s="9"/>
    </row>
    <row r="10" spans="1:253" s="5" customFormat="1">
      <c r="A10" s="1" t="s">
        <v>8</v>
      </c>
      <c r="B10" s="2">
        <v>78.677999999999997</v>
      </c>
      <c r="C10" s="3"/>
      <c r="D10" s="9"/>
    </row>
    <row r="11" spans="1:253" s="5" customFormat="1">
      <c r="A11" s="1" t="s">
        <v>9</v>
      </c>
      <c r="B11" s="2">
        <v>79.876800000000003</v>
      </c>
      <c r="C11" s="3"/>
      <c r="D11" s="9"/>
    </row>
    <row r="12" spans="1:253" s="5" customFormat="1">
      <c r="A12" s="1" t="s">
        <v>10</v>
      </c>
      <c r="B12" s="2">
        <v>92.88</v>
      </c>
      <c r="C12" s="3"/>
      <c r="D12" s="9"/>
    </row>
    <row r="13" spans="1:253" s="5" customFormat="1">
      <c r="A13" s="1" t="s">
        <v>11</v>
      </c>
      <c r="B13" s="2">
        <v>114.48</v>
      </c>
      <c r="C13" s="3"/>
      <c r="D13" s="9"/>
    </row>
    <row r="14" spans="1:253" s="5" customFormat="1">
      <c r="A14" s="1" t="s">
        <v>12</v>
      </c>
      <c r="B14" s="2">
        <v>59.67</v>
      </c>
      <c r="C14" s="3"/>
      <c r="D14" s="9"/>
      <c r="E14" s="11"/>
      <c r="F14" s="7"/>
      <c r="G14" s="7"/>
      <c r="H14" s="8"/>
      <c r="I14" s="4"/>
      <c r="J14" s="4"/>
      <c r="K14" s="6"/>
      <c r="L14" s="7"/>
      <c r="M14" s="7"/>
      <c r="N14" s="8"/>
      <c r="O14" s="4"/>
      <c r="P14" s="4"/>
      <c r="Q14" s="6"/>
      <c r="R14" s="7"/>
      <c r="S14" s="7"/>
      <c r="T14" s="8"/>
      <c r="U14" s="4"/>
      <c r="V14" s="4"/>
      <c r="W14" s="6"/>
      <c r="X14" s="7"/>
      <c r="Y14" s="7"/>
      <c r="Z14" s="8"/>
      <c r="AA14" s="4"/>
      <c r="AB14" s="4"/>
      <c r="AC14" s="6"/>
      <c r="AD14" s="7"/>
      <c r="AE14" s="7"/>
      <c r="AF14" s="8"/>
      <c r="AG14" s="4"/>
      <c r="AH14" s="4"/>
      <c r="AI14" s="6"/>
      <c r="AJ14" s="7"/>
      <c r="AK14" s="7"/>
      <c r="AL14" s="8"/>
      <c r="AM14" s="4"/>
      <c r="AN14" s="4"/>
      <c r="AO14" s="6"/>
      <c r="AP14" s="7"/>
      <c r="AQ14" s="7"/>
      <c r="AR14" s="8"/>
      <c r="AS14" s="4"/>
      <c r="AT14" s="4"/>
      <c r="AU14" s="6"/>
      <c r="AV14" s="7"/>
      <c r="AW14" s="7"/>
      <c r="AX14" s="8"/>
      <c r="AY14" s="4"/>
      <c r="AZ14" s="4"/>
      <c r="BA14" s="6"/>
      <c r="BB14" s="7"/>
      <c r="BC14" s="7"/>
      <c r="BD14" s="8"/>
      <c r="BE14" s="4"/>
      <c r="BF14" s="4"/>
      <c r="BG14" s="6"/>
      <c r="BH14" s="7"/>
      <c r="BI14" s="7"/>
      <c r="BJ14" s="8"/>
      <c r="BK14" s="4"/>
      <c r="BL14" s="4"/>
      <c r="BM14" s="6"/>
      <c r="BN14" s="7"/>
      <c r="BO14" s="7"/>
      <c r="BP14" s="8"/>
      <c r="BQ14" s="4"/>
      <c r="BR14" s="4"/>
      <c r="BS14" s="6"/>
      <c r="BT14" s="7"/>
      <c r="BU14" s="7"/>
      <c r="BV14" s="8"/>
      <c r="BW14" s="4"/>
      <c r="BX14" s="4"/>
      <c r="BY14" s="6"/>
      <c r="BZ14" s="7"/>
      <c r="CA14" s="7"/>
      <c r="CB14" s="8"/>
      <c r="CC14" s="4"/>
      <c r="CD14" s="4"/>
      <c r="CE14" s="6"/>
      <c r="CF14" s="7"/>
      <c r="CG14" s="7"/>
      <c r="CH14" s="8"/>
      <c r="CI14" s="4"/>
      <c r="CJ14" s="4"/>
      <c r="CK14" s="6"/>
      <c r="CL14" s="7"/>
      <c r="CM14" s="7"/>
      <c r="CN14" s="8"/>
      <c r="CO14" s="4"/>
      <c r="CP14" s="4"/>
      <c r="CQ14" s="6"/>
      <c r="CR14" s="7"/>
      <c r="CS14" s="7"/>
      <c r="CT14" s="8"/>
      <c r="CU14" s="4"/>
      <c r="CV14" s="4"/>
      <c r="CW14" s="6"/>
      <c r="CX14" s="7"/>
      <c r="CY14" s="7"/>
      <c r="CZ14" s="8"/>
      <c r="DA14" s="4"/>
      <c r="DB14" s="4"/>
      <c r="DC14" s="6"/>
      <c r="DD14" s="7"/>
      <c r="DE14" s="7"/>
      <c r="DF14" s="8"/>
      <c r="DG14" s="4"/>
      <c r="DH14" s="4"/>
      <c r="DI14" s="6"/>
      <c r="DJ14" s="7"/>
      <c r="DK14" s="7"/>
      <c r="DL14" s="8"/>
      <c r="DM14" s="4"/>
      <c r="DN14" s="4"/>
      <c r="DO14" s="6"/>
      <c r="DP14" s="7"/>
      <c r="DQ14" s="7"/>
      <c r="DR14" s="8"/>
      <c r="DS14" s="4"/>
      <c r="DT14" s="4"/>
      <c r="DU14" s="6"/>
      <c r="DV14" s="7"/>
      <c r="DW14" s="7"/>
      <c r="DX14" s="8"/>
      <c r="DY14" s="4"/>
      <c r="DZ14" s="4"/>
      <c r="EA14" s="6"/>
      <c r="EB14" s="7"/>
      <c r="EC14" s="7"/>
      <c r="ED14" s="8"/>
      <c r="EE14" s="4"/>
      <c r="EF14" s="4"/>
      <c r="EG14" s="6"/>
      <c r="EH14" s="7"/>
      <c r="EI14" s="7"/>
      <c r="EJ14" s="8"/>
      <c r="EK14" s="4"/>
      <c r="EL14" s="4"/>
      <c r="EM14" s="6"/>
      <c r="EN14" s="7"/>
      <c r="EO14" s="7"/>
      <c r="EP14" s="8"/>
      <c r="EQ14" s="4"/>
      <c r="ER14" s="4"/>
      <c r="ES14" s="6"/>
      <c r="ET14" s="7"/>
      <c r="EU14" s="7"/>
      <c r="EV14" s="8"/>
      <c r="EW14" s="4"/>
      <c r="EX14" s="4"/>
      <c r="EY14" s="6"/>
      <c r="EZ14" s="7"/>
      <c r="FA14" s="7"/>
      <c r="FB14" s="8"/>
      <c r="FC14" s="4"/>
      <c r="FD14" s="4"/>
      <c r="FE14" s="6"/>
      <c r="FF14" s="7"/>
      <c r="FG14" s="7"/>
      <c r="FH14" s="8"/>
      <c r="FI14" s="4"/>
      <c r="FJ14" s="4"/>
      <c r="FK14" s="6"/>
      <c r="FL14" s="7"/>
      <c r="FM14" s="7"/>
      <c r="FN14" s="8"/>
      <c r="FO14" s="4"/>
      <c r="FP14" s="4"/>
      <c r="FQ14" s="6"/>
      <c r="FR14" s="7"/>
      <c r="FS14" s="7"/>
      <c r="FT14" s="8"/>
      <c r="FU14" s="4"/>
      <c r="FV14" s="4"/>
      <c r="FW14" s="6"/>
      <c r="FX14" s="7"/>
      <c r="FY14" s="7"/>
      <c r="FZ14" s="8"/>
      <c r="GA14" s="4"/>
      <c r="GB14" s="4"/>
      <c r="GC14" s="6"/>
      <c r="GD14" s="7"/>
      <c r="GE14" s="7"/>
      <c r="GF14" s="8"/>
      <c r="GG14" s="4"/>
      <c r="GH14" s="4"/>
      <c r="GI14" s="6"/>
      <c r="GJ14" s="7"/>
      <c r="GK14" s="7"/>
      <c r="GL14" s="8"/>
      <c r="GM14" s="4"/>
      <c r="GN14" s="4"/>
      <c r="GO14" s="6"/>
      <c r="GP14" s="7"/>
      <c r="GQ14" s="7"/>
      <c r="GR14" s="8"/>
      <c r="GS14" s="4"/>
      <c r="GT14" s="4"/>
      <c r="GU14" s="6"/>
      <c r="GV14" s="7"/>
      <c r="GW14" s="7"/>
      <c r="GX14" s="8"/>
      <c r="GY14" s="4"/>
      <c r="GZ14" s="4"/>
      <c r="HA14" s="6"/>
      <c r="HB14" s="7"/>
      <c r="HC14" s="7"/>
      <c r="HD14" s="8"/>
      <c r="HE14" s="4"/>
      <c r="HF14" s="4"/>
      <c r="HG14" s="6"/>
      <c r="HH14" s="7"/>
      <c r="HI14" s="7"/>
      <c r="HJ14" s="8"/>
      <c r="HK14" s="4"/>
      <c r="HL14" s="4"/>
      <c r="HM14" s="6"/>
      <c r="HN14" s="7"/>
      <c r="HO14" s="7"/>
      <c r="HP14" s="8"/>
      <c r="HQ14" s="4"/>
      <c r="HR14" s="4"/>
      <c r="HS14" s="6"/>
      <c r="HT14" s="7"/>
      <c r="HU14" s="7"/>
      <c r="HV14" s="8"/>
      <c r="HW14" s="4"/>
      <c r="HX14" s="4"/>
      <c r="HY14" s="6"/>
      <c r="HZ14" s="7"/>
      <c r="IA14" s="7"/>
      <c r="IB14" s="8"/>
      <c r="IC14" s="4"/>
      <c r="ID14" s="4"/>
      <c r="IE14" s="6"/>
      <c r="IF14" s="7"/>
      <c r="IG14" s="7"/>
      <c r="IH14" s="8"/>
      <c r="II14" s="4"/>
      <c r="IJ14" s="4"/>
      <c r="IK14" s="6"/>
      <c r="IL14" s="7"/>
      <c r="IM14" s="7"/>
      <c r="IN14" s="8"/>
      <c r="IO14" s="4"/>
      <c r="IP14" s="4"/>
      <c r="IQ14" s="6"/>
      <c r="IR14" s="7"/>
      <c r="IS14" s="7"/>
    </row>
    <row r="15" spans="1:253" s="5" customFormat="1">
      <c r="A15" s="1" t="s">
        <v>13</v>
      </c>
      <c r="B15" s="2">
        <v>56.110500000000002</v>
      </c>
      <c r="C15" s="3"/>
      <c r="D15" s="9"/>
    </row>
    <row r="16" spans="1:253" s="5" customFormat="1">
      <c r="A16" s="1" t="s">
        <v>14</v>
      </c>
      <c r="B16" s="2">
        <v>133.58850000000001</v>
      </c>
      <c r="C16" s="3"/>
      <c r="D16" s="9"/>
    </row>
    <row r="17" spans="1:253" s="5" customFormat="1">
      <c r="A17" s="1" t="s">
        <v>15</v>
      </c>
      <c r="B17" s="2">
        <v>62.737200000000009</v>
      </c>
      <c r="C17" s="3"/>
      <c r="D17" s="9"/>
    </row>
    <row r="18" spans="1:253" s="5" customFormat="1">
      <c r="A18" s="1" t="s">
        <v>16</v>
      </c>
      <c r="B18" s="2">
        <v>59.163000000000004</v>
      </c>
      <c r="C18" s="3"/>
      <c r="D18" s="9"/>
      <c r="E18" s="11"/>
      <c r="F18" s="7"/>
      <c r="G18" s="7"/>
      <c r="H18" s="8"/>
      <c r="I18" s="4"/>
      <c r="J18" s="4"/>
      <c r="K18" s="6"/>
      <c r="L18" s="7"/>
      <c r="M18" s="7"/>
      <c r="N18" s="8"/>
      <c r="O18" s="4"/>
      <c r="P18" s="4"/>
      <c r="Q18" s="6"/>
      <c r="R18" s="7"/>
      <c r="S18" s="7"/>
      <c r="T18" s="8"/>
      <c r="U18" s="4"/>
      <c r="V18" s="4"/>
      <c r="W18" s="6"/>
      <c r="X18" s="7"/>
      <c r="Y18" s="7"/>
      <c r="Z18" s="8"/>
      <c r="AA18" s="4"/>
      <c r="AB18" s="4"/>
      <c r="AC18" s="6"/>
      <c r="AD18" s="7"/>
      <c r="AE18" s="7"/>
      <c r="AF18" s="8"/>
      <c r="AG18" s="4"/>
      <c r="AH18" s="4"/>
      <c r="AI18" s="6"/>
      <c r="AJ18" s="7"/>
      <c r="AK18" s="7"/>
      <c r="AL18" s="8"/>
      <c r="AM18" s="4"/>
      <c r="AN18" s="4"/>
      <c r="AO18" s="6"/>
      <c r="AP18" s="7"/>
      <c r="AQ18" s="7"/>
      <c r="AR18" s="8"/>
      <c r="AS18" s="4"/>
      <c r="AT18" s="4"/>
      <c r="AU18" s="6"/>
      <c r="AV18" s="7"/>
      <c r="AW18" s="7"/>
      <c r="AX18" s="8"/>
      <c r="AY18" s="4"/>
      <c r="AZ18" s="4"/>
      <c r="BA18" s="6"/>
      <c r="BB18" s="7"/>
      <c r="BC18" s="7"/>
      <c r="BD18" s="8"/>
      <c r="BE18" s="4"/>
      <c r="BF18" s="4"/>
      <c r="BG18" s="6"/>
      <c r="BH18" s="7"/>
      <c r="BI18" s="7"/>
      <c r="BJ18" s="8"/>
      <c r="BK18" s="4"/>
      <c r="BL18" s="4"/>
      <c r="BM18" s="6"/>
      <c r="BN18" s="7"/>
      <c r="BO18" s="7"/>
      <c r="BP18" s="8"/>
      <c r="BQ18" s="4"/>
      <c r="BR18" s="4"/>
      <c r="BS18" s="6"/>
      <c r="BT18" s="7"/>
      <c r="BU18" s="7"/>
      <c r="BV18" s="8"/>
      <c r="BW18" s="4"/>
      <c r="BX18" s="4"/>
      <c r="BY18" s="6"/>
      <c r="BZ18" s="7"/>
      <c r="CA18" s="7"/>
      <c r="CB18" s="8"/>
      <c r="CC18" s="4"/>
      <c r="CD18" s="4"/>
      <c r="CE18" s="6"/>
      <c r="CF18" s="7"/>
      <c r="CG18" s="7"/>
      <c r="CH18" s="8"/>
      <c r="CI18" s="4"/>
      <c r="CJ18" s="4"/>
      <c r="CK18" s="6"/>
      <c r="CL18" s="7"/>
      <c r="CM18" s="7"/>
      <c r="CN18" s="8"/>
      <c r="CO18" s="4"/>
      <c r="CP18" s="4"/>
      <c r="CQ18" s="6"/>
      <c r="CR18" s="7"/>
      <c r="CS18" s="7"/>
      <c r="CT18" s="8"/>
      <c r="CU18" s="4"/>
      <c r="CV18" s="4"/>
      <c r="CW18" s="6"/>
      <c r="CX18" s="7"/>
      <c r="CY18" s="7"/>
      <c r="CZ18" s="8"/>
      <c r="DA18" s="4"/>
      <c r="DB18" s="4"/>
      <c r="DC18" s="6"/>
      <c r="DD18" s="7"/>
      <c r="DE18" s="7"/>
      <c r="DF18" s="8"/>
      <c r="DG18" s="4"/>
      <c r="DH18" s="4"/>
      <c r="DI18" s="6"/>
      <c r="DJ18" s="7"/>
      <c r="DK18" s="7"/>
      <c r="DL18" s="8"/>
      <c r="DM18" s="4"/>
      <c r="DN18" s="4"/>
      <c r="DO18" s="6"/>
      <c r="DP18" s="7"/>
      <c r="DQ18" s="7"/>
      <c r="DR18" s="8"/>
      <c r="DS18" s="4"/>
      <c r="DT18" s="4"/>
      <c r="DU18" s="6"/>
      <c r="DV18" s="7"/>
      <c r="DW18" s="7"/>
      <c r="DX18" s="8"/>
      <c r="DY18" s="4"/>
      <c r="DZ18" s="4"/>
      <c r="EA18" s="6"/>
      <c r="EB18" s="7"/>
      <c r="EC18" s="7"/>
      <c r="ED18" s="8"/>
      <c r="EE18" s="4"/>
      <c r="EF18" s="4"/>
      <c r="EG18" s="6"/>
      <c r="EH18" s="7"/>
      <c r="EI18" s="7"/>
      <c r="EJ18" s="8"/>
      <c r="EK18" s="4"/>
      <c r="EL18" s="4"/>
      <c r="EM18" s="6"/>
      <c r="EN18" s="7"/>
      <c r="EO18" s="7"/>
      <c r="EP18" s="8"/>
      <c r="EQ18" s="4"/>
      <c r="ER18" s="4"/>
      <c r="ES18" s="6"/>
      <c r="ET18" s="7"/>
      <c r="EU18" s="7"/>
      <c r="EV18" s="8"/>
      <c r="EW18" s="4"/>
      <c r="EX18" s="4"/>
      <c r="EY18" s="6"/>
      <c r="EZ18" s="7"/>
      <c r="FA18" s="7"/>
      <c r="FB18" s="8"/>
      <c r="FC18" s="4"/>
      <c r="FD18" s="4"/>
      <c r="FE18" s="6"/>
      <c r="FF18" s="7"/>
      <c r="FG18" s="7"/>
      <c r="FH18" s="8"/>
      <c r="FI18" s="4"/>
      <c r="FJ18" s="4"/>
      <c r="FK18" s="6"/>
      <c r="FL18" s="7"/>
      <c r="FM18" s="7"/>
      <c r="FN18" s="8"/>
      <c r="FO18" s="4"/>
      <c r="FP18" s="4"/>
      <c r="FQ18" s="6"/>
      <c r="FR18" s="7"/>
      <c r="FS18" s="7"/>
      <c r="FT18" s="8"/>
      <c r="FU18" s="4"/>
      <c r="FV18" s="4"/>
      <c r="FW18" s="6"/>
      <c r="FX18" s="7"/>
      <c r="FY18" s="7"/>
      <c r="FZ18" s="8"/>
      <c r="GA18" s="4"/>
      <c r="GB18" s="4"/>
      <c r="GC18" s="6"/>
      <c r="GD18" s="7"/>
      <c r="GE18" s="7"/>
      <c r="GF18" s="8"/>
      <c r="GG18" s="4"/>
      <c r="GH18" s="4"/>
      <c r="GI18" s="6"/>
      <c r="GJ18" s="7"/>
      <c r="GK18" s="7"/>
      <c r="GL18" s="8"/>
      <c r="GM18" s="4"/>
      <c r="GN18" s="4"/>
      <c r="GO18" s="6"/>
      <c r="GP18" s="7"/>
      <c r="GQ18" s="7"/>
      <c r="GR18" s="8"/>
      <c r="GS18" s="4"/>
      <c r="GT18" s="4"/>
      <c r="GU18" s="6"/>
      <c r="GV18" s="7"/>
      <c r="GW18" s="7"/>
      <c r="GX18" s="8"/>
      <c r="GY18" s="4"/>
      <c r="GZ18" s="4"/>
      <c r="HA18" s="6"/>
      <c r="HB18" s="7"/>
      <c r="HC18" s="7"/>
      <c r="HD18" s="8"/>
      <c r="HE18" s="4"/>
      <c r="HF18" s="4"/>
      <c r="HG18" s="6"/>
      <c r="HH18" s="7"/>
      <c r="HI18" s="7"/>
      <c r="HJ18" s="8"/>
      <c r="HK18" s="4"/>
      <c r="HL18" s="4"/>
      <c r="HM18" s="6"/>
      <c r="HN18" s="7"/>
      <c r="HO18" s="7"/>
      <c r="HP18" s="8"/>
      <c r="HQ18" s="4"/>
      <c r="HR18" s="4"/>
      <c r="HS18" s="6"/>
      <c r="HT18" s="7"/>
      <c r="HU18" s="7"/>
      <c r="HV18" s="8"/>
      <c r="HW18" s="4"/>
      <c r="HX18" s="4"/>
      <c r="HY18" s="6"/>
      <c r="HZ18" s="7"/>
      <c r="IA18" s="7"/>
      <c r="IB18" s="8"/>
      <c r="IC18" s="4"/>
      <c r="ID18" s="4"/>
      <c r="IE18" s="6"/>
      <c r="IF18" s="7"/>
      <c r="IG18" s="7"/>
      <c r="IH18" s="8"/>
      <c r="II18" s="4"/>
      <c r="IJ18" s="4"/>
      <c r="IK18" s="6"/>
      <c r="IL18" s="7"/>
      <c r="IM18" s="7"/>
      <c r="IN18" s="8"/>
      <c r="IO18" s="4"/>
      <c r="IP18" s="4"/>
      <c r="IQ18" s="6"/>
      <c r="IR18" s="7"/>
      <c r="IS18" s="7"/>
    </row>
    <row r="19" spans="1:253" s="5" customFormat="1">
      <c r="A19" s="1" t="s">
        <v>17</v>
      </c>
      <c r="B19" s="2">
        <v>59.163000000000004</v>
      </c>
      <c r="C19" s="3"/>
      <c r="D19" s="9"/>
    </row>
    <row r="20" spans="1:253" s="5" customFormat="1">
      <c r="A20" s="1" t="s">
        <v>18</v>
      </c>
      <c r="B20" s="2">
        <v>38.295000000000002</v>
      </c>
      <c r="C20" s="3"/>
      <c r="D20" s="9"/>
    </row>
    <row r="21" spans="1:253" s="5" customFormat="1">
      <c r="A21" s="1" t="s">
        <v>19</v>
      </c>
      <c r="B21" s="2">
        <v>55.5</v>
      </c>
      <c r="C21" s="3"/>
      <c r="D21" s="9"/>
    </row>
    <row r="22" spans="1:253" s="5" customFormat="1">
      <c r="A22" s="1" t="s">
        <v>20</v>
      </c>
      <c r="B22" s="2">
        <v>22.866000000000003</v>
      </c>
      <c r="C22" s="3"/>
      <c r="D22" s="9"/>
    </row>
    <row r="23" spans="1:253" s="5" customFormat="1">
      <c r="A23" s="1" t="s">
        <v>21</v>
      </c>
      <c r="B23" s="2">
        <v>22.866000000000003</v>
      </c>
      <c r="C23" s="3"/>
      <c r="D23" s="9"/>
    </row>
    <row r="24" spans="1:253" s="5" customFormat="1">
      <c r="A24" s="1" t="s">
        <v>22</v>
      </c>
      <c r="B24" s="2">
        <v>22.754999999999999</v>
      </c>
      <c r="C24" s="3"/>
      <c r="D24" s="9"/>
    </row>
    <row r="25" spans="1:253" s="5" customFormat="1">
      <c r="A25" s="1" t="s">
        <v>23</v>
      </c>
      <c r="B25" s="2">
        <v>34.3767</v>
      </c>
      <c r="C25" s="3"/>
      <c r="D25" s="9"/>
    </row>
    <row r="26" spans="1:253" s="5" customFormat="1">
      <c r="A26" s="1" t="s">
        <v>24</v>
      </c>
      <c r="B26" s="2">
        <v>11.211</v>
      </c>
      <c r="C26" s="3"/>
      <c r="D26" s="9"/>
    </row>
    <row r="27" spans="1:253" s="5" customFormat="1">
      <c r="A27" s="1" t="s">
        <v>25</v>
      </c>
      <c r="B27" s="2">
        <v>15.54</v>
      </c>
      <c r="C27" s="3"/>
      <c r="D27" s="9"/>
    </row>
    <row r="28" spans="1:253" s="5" customFormat="1">
      <c r="A28" s="1" t="s">
        <v>26</v>
      </c>
      <c r="B28" s="2">
        <v>28.305</v>
      </c>
      <c r="C28" s="3"/>
      <c r="D28" s="9"/>
    </row>
    <row r="29" spans="1:253" s="5" customFormat="1">
      <c r="A29" s="1" t="s">
        <v>27</v>
      </c>
      <c r="B29" s="2">
        <v>33.189</v>
      </c>
      <c r="C29" s="3"/>
      <c r="D29" s="9"/>
    </row>
    <row r="30" spans="1:253" s="5" customFormat="1">
      <c r="A30" s="1" t="s">
        <v>28</v>
      </c>
      <c r="B30" s="2">
        <v>155.06700000000001</v>
      </c>
      <c r="C30" s="3"/>
      <c r="D30" s="9"/>
    </row>
    <row r="31" spans="1:253" s="5" customFormat="1">
      <c r="A31" s="1" t="s">
        <v>29</v>
      </c>
      <c r="B31" s="2">
        <v>368.964</v>
      </c>
      <c r="C31" s="3"/>
      <c r="D31" s="9"/>
    </row>
    <row r="32" spans="1:253" s="5" customFormat="1">
      <c r="A32" s="1" t="s">
        <v>30</v>
      </c>
      <c r="B32" s="2">
        <v>108.22499999999999</v>
      </c>
      <c r="C32" s="3"/>
      <c r="D32" s="9"/>
    </row>
  </sheetData>
  <protectedRanges>
    <protectedRange sqref="A2:D4" name="Диапазон1"/>
    <protectedRange sqref="IV5:XFD6" name="Диапазон1_2"/>
    <protectedRange sqref="A5:D6" name="Диапазон1_1"/>
    <protectedRange sqref="A7:D8" name="Диапазон1_3"/>
    <protectedRange sqref="A9:D11" name="Диапазон1_4"/>
    <protectedRange sqref="A12:D14" name="Диапазон1_5"/>
    <protectedRange sqref="A15:D17" name="Диапазон1_6"/>
    <protectedRange sqref="A18:D19" name="Диапазон1_7"/>
    <protectedRange sqref="A20:D21" name="Диапазон1_8"/>
    <protectedRange sqref="A22:D23" name="Диапазон1_9"/>
    <protectedRange sqref="A24:D25" name="Диапазон1_10"/>
    <protectedRange sqref="A26:D27" name="Диапазон1_11"/>
    <protectedRange sqref="A28:D29" name="Диапазон1_12"/>
    <protectedRange sqref="A30:D32" name="Диапазон1_13"/>
  </protectedRange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pane ySplit="1" topLeftCell="A2" activePane="bottomLeft" state="frozen"/>
      <selection pane="bottomLeft" activeCell="F16" sqref="F16"/>
    </sheetView>
  </sheetViews>
  <sheetFormatPr defaultRowHeight="15"/>
  <cols>
    <col min="1" max="1" width="51.28515625" customWidth="1"/>
    <col min="2" max="2" width="23.85546875" customWidth="1"/>
    <col min="3" max="3" width="21.140625" style="14" customWidth="1"/>
    <col min="4" max="4" width="22.5703125" customWidth="1"/>
    <col min="5" max="5" width="26.85546875" style="15" customWidth="1"/>
    <col min="6" max="6" width="23" customWidth="1"/>
    <col min="7" max="7" width="25" customWidth="1"/>
    <col min="8" max="8" width="22.7109375" customWidth="1"/>
  </cols>
  <sheetData>
    <row r="1" spans="1:8">
      <c r="A1" t="s">
        <v>31</v>
      </c>
      <c r="B1" t="s">
        <v>35</v>
      </c>
      <c r="C1" s="14" t="s">
        <v>47</v>
      </c>
      <c r="D1" t="s">
        <v>33</v>
      </c>
      <c r="E1" s="29" t="s">
        <v>63</v>
      </c>
      <c r="F1" t="s">
        <v>34</v>
      </c>
    </row>
    <row r="2" spans="1:8">
      <c r="A2" s="1" t="s">
        <v>0</v>
      </c>
      <c r="B2" s="13">
        <f>Товары!B2</f>
        <v>1300</v>
      </c>
      <c r="C2" s="27">
        <v>4</v>
      </c>
      <c r="D2" s="31">
        <f>B2*E2+B2</f>
        <v>1690</v>
      </c>
      <c r="E2" s="15">
        <v>0.3</v>
      </c>
      <c r="F2" s="15">
        <f>(SUM(D2:D37)/SUM(B2:B37))*100%-100%</f>
        <v>0.26154923739949298</v>
      </c>
      <c r="H2" s="15"/>
    </row>
    <row r="3" spans="1:8">
      <c r="A3" s="1" t="s">
        <v>1</v>
      </c>
      <c r="B3" s="13">
        <f>Товары!B3</f>
        <v>1300</v>
      </c>
      <c r="C3" s="28">
        <v>3</v>
      </c>
      <c r="D3" s="31">
        <f>B3*E3+B3</f>
        <v>1781</v>
      </c>
      <c r="E3" s="15">
        <v>0.37</v>
      </c>
      <c r="F3" s="15"/>
    </row>
    <row r="4" spans="1:8">
      <c r="A4" s="1" t="s">
        <v>2</v>
      </c>
      <c r="B4" s="13">
        <f>Товары!B4</f>
        <v>1458</v>
      </c>
      <c r="C4" s="28">
        <v>6</v>
      </c>
      <c r="D4" s="31">
        <f t="shared" ref="D4:D37" si="0">B4*E4+B4</f>
        <v>1895.4</v>
      </c>
      <c r="E4" s="15">
        <v>0.3</v>
      </c>
      <c r="F4" s="15"/>
    </row>
    <row r="5" spans="1:8">
      <c r="A5" s="1" t="s">
        <v>3</v>
      </c>
      <c r="B5" s="13">
        <f>Товары!B5</f>
        <v>24.975000000000001</v>
      </c>
      <c r="C5" s="28">
        <v>2</v>
      </c>
      <c r="D5" s="31">
        <f t="shared" si="0"/>
        <v>32.467500000000001</v>
      </c>
      <c r="E5" s="15">
        <v>0.3</v>
      </c>
      <c r="F5" s="15"/>
    </row>
    <row r="6" spans="1:8">
      <c r="A6" s="1" t="s">
        <v>4</v>
      </c>
      <c r="B6" s="13">
        <f>Товары!B6</f>
        <v>29.97</v>
      </c>
      <c r="C6" s="28">
        <v>7</v>
      </c>
      <c r="D6" s="31">
        <f t="shared" si="0"/>
        <v>38.061900000000001</v>
      </c>
      <c r="E6" s="15">
        <v>0.27</v>
      </c>
      <c r="F6" s="15"/>
    </row>
    <row r="7" spans="1:8">
      <c r="A7" s="1" t="s">
        <v>5</v>
      </c>
      <c r="B7" s="13">
        <f>Товары!B7</f>
        <v>36.963000000000001</v>
      </c>
      <c r="C7" s="28">
        <v>8</v>
      </c>
      <c r="D7" s="31">
        <f t="shared" si="0"/>
        <v>48.051900000000003</v>
      </c>
      <c r="E7" s="15">
        <v>0.3</v>
      </c>
      <c r="F7" s="15"/>
    </row>
    <row r="8" spans="1:8">
      <c r="A8" s="1" t="s">
        <v>6</v>
      </c>
      <c r="B8" s="13">
        <f>Товары!B8</f>
        <v>35.298000000000002</v>
      </c>
      <c r="C8" s="28">
        <v>5</v>
      </c>
      <c r="D8" s="31">
        <f t="shared" si="0"/>
        <v>49.417200000000001</v>
      </c>
      <c r="E8" s="15">
        <v>0.4</v>
      </c>
    </row>
    <row r="9" spans="1:8">
      <c r="A9" s="1" t="s">
        <v>7</v>
      </c>
      <c r="B9" s="13">
        <f>Товары!B9</f>
        <v>68.201999999999998</v>
      </c>
      <c r="C9" s="28">
        <v>7</v>
      </c>
      <c r="D9" s="31">
        <f t="shared" si="0"/>
        <v>88.662599999999998</v>
      </c>
      <c r="E9" s="15">
        <v>0.3</v>
      </c>
    </row>
    <row r="10" spans="1:8">
      <c r="A10" s="1" t="s">
        <v>8</v>
      </c>
      <c r="B10" s="13">
        <f>Товары!B10</f>
        <v>78.677999999999997</v>
      </c>
      <c r="C10" s="28">
        <v>3</v>
      </c>
      <c r="D10" s="31">
        <f t="shared" si="0"/>
        <v>102.28139999999999</v>
      </c>
      <c r="E10" s="15">
        <v>0.3</v>
      </c>
    </row>
    <row r="11" spans="1:8">
      <c r="A11" s="1" t="s">
        <v>9</v>
      </c>
      <c r="B11" s="13">
        <f>Товары!B11</f>
        <v>79.876800000000003</v>
      </c>
      <c r="C11" s="28">
        <v>5</v>
      </c>
      <c r="D11" s="31">
        <f t="shared" si="0"/>
        <v>103.83984000000001</v>
      </c>
      <c r="E11" s="15">
        <v>0.3</v>
      </c>
    </row>
    <row r="12" spans="1:8">
      <c r="A12" s="1" t="s">
        <v>10</v>
      </c>
      <c r="B12" s="13">
        <f>Товары!B12</f>
        <v>92.88</v>
      </c>
      <c r="C12" s="28">
        <v>8</v>
      </c>
      <c r="D12" s="31">
        <f t="shared" si="0"/>
        <v>102.16799999999999</v>
      </c>
      <c r="E12" s="15">
        <v>0.1</v>
      </c>
    </row>
    <row r="13" spans="1:8">
      <c r="A13" s="1" t="s">
        <v>11</v>
      </c>
      <c r="B13" s="13">
        <f>Товары!B13</f>
        <v>114.48</v>
      </c>
      <c r="C13" s="28">
        <v>9</v>
      </c>
      <c r="D13" s="31">
        <f t="shared" si="0"/>
        <v>137.376</v>
      </c>
      <c r="E13" s="15">
        <v>0.2</v>
      </c>
    </row>
    <row r="14" spans="1:8">
      <c r="A14" s="1" t="s">
        <v>12</v>
      </c>
      <c r="B14" s="13">
        <f>Товары!B14</f>
        <v>59.67</v>
      </c>
      <c r="C14" s="28">
        <v>2</v>
      </c>
      <c r="D14" s="31">
        <f t="shared" si="0"/>
        <v>70.410600000000002</v>
      </c>
      <c r="E14" s="15">
        <v>0.18</v>
      </c>
    </row>
    <row r="15" spans="1:8">
      <c r="A15" s="1" t="s">
        <v>13</v>
      </c>
      <c r="B15" s="13">
        <f>Товары!B15</f>
        <v>56.110500000000002</v>
      </c>
      <c r="C15" s="28">
        <v>3</v>
      </c>
      <c r="D15" s="31">
        <f t="shared" si="0"/>
        <v>72.943650000000005</v>
      </c>
      <c r="E15" s="15">
        <v>0.3</v>
      </c>
    </row>
    <row r="16" spans="1:8">
      <c r="A16" s="1" t="s">
        <v>14</v>
      </c>
      <c r="B16" s="13">
        <f>Товары!B16</f>
        <v>133.58850000000001</v>
      </c>
      <c r="C16" s="28">
        <v>1</v>
      </c>
      <c r="D16" s="31">
        <f t="shared" si="0"/>
        <v>173.66505000000001</v>
      </c>
      <c r="E16" s="15">
        <v>0.3</v>
      </c>
    </row>
    <row r="17" spans="1:5">
      <c r="A17" s="1" t="s">
        <v>15</v>
      </c>
      <c r="B17" s="13">
        <f>Товары!B17</f>
        <v>62.737200000000009</v>
      </c>
      <c r="C17" s="28">
        <v>4</v>
      </c>
      <c r="D17" s="31">
        <f t="shared" si="0"/>
        <v>82.81310400000001</v>
      </c>
      <c r="E17" s="15">
        <v>0.32</v>
      </c>
    </row>
    <row r="18" spans="1:5">
      <c r="A18" s="1" t="s">
        <v>16</v>
      </c>
      <c r="B18" s="13">
        <f>Товары!B18</f>
        <v>59.163000000000004</v>
      </c>
      <c r="C18" s="28">
        <v>5</v>
      </c>
      <c r="D18" s="31">
        <f t="shared" si="0"/>
        <v>82.82820000000001</v>
      </c>
      <c r="E18" s="15">
        <v>0.4</v>
      </c>
    </row>
    <row r="19" spans="1:5">
      <c r="A19" s="1" t="s">
        <v>17</v>
      </c>
      <c r="B19" s="13">
        <f>Товары!B19</f>
        <v>59.163000000000004</v>
      </c>
      <c r="C19" s="28">
        <v>6</v>
      </c>
      <c r="D19" s="31">
        <f t="shared" si="0"/>
        <v>76.911900000000003</v>
      </c>
      <c r="E19" s="15">
        <v>0.3</v>
      </c>
    </row>
    <row r="20" spans="1:5">
      <c r="A20" s="1" t="s">
        <v>18</v>
      </c>
      <c r="B20" s="13">
        <f>Товары!B20</f>
        <v>38.295000000000002</v>
      </c>
      <c r="C20" s="28">
        <v>8</v>
      </c>
      <c r="D20" s="31">
        <f t="shared" si="0"/>
        <v>49.783500000000004</v>
      </c>
      <c r="E20" s="15">
        <v>0.3</v>
      </c>
    </row>
    <row r="21" spans="1:5">
      <c r="A21" s="1" t="s">
        <v>19</v>
      </c>
      <c r="B21" s="13">
        <f>Товары!B21</f>
        <v>55.5</v>
      </c>
      <c r="C21" s="28">
        <v>9</v>
      </c>
      <c r="D21" s="31">
        <f t="shared" si="0"/>
        <v>67.710000000000008</v>
      </c>
      <c r="E21" s="15">
        <v>0.22</v>
      </c>
    </row>
    <row r="22" spans="1:5">
      <c r="A22" s="1" t="s">
        <v>20</v>
      </c>
      <c r="B22" s="13">
        <f>Товары!B22</f>
        <v>22.866000000000003</v>
      </c>
      <c r="C22" s="28">
        <v>4</v>
      </c>
      <c r="D22" s="31">
        <f t="shared" si="0"/>
        <v>29.725800000000003</v>
      </c>
      <c r="E22" s="15">
        <v>0.3</v>
      </c>
    </row>
    <row r="23" spans="1:5">
      <c r="A23" s="1" t="s">
        <v>21</v>
      </c>
      <c r="B23" s="13">
        <f>Товары!B23</f>
        <v>22.866000000000003</v>
      </c>
      <c r="C23" s="28">
        <v>3</v>
      </c>
      <c r="D23" s="31">
        <f t="shared" si="0"/>
        <v>29.725800000000003</v>
      </c>
      <c r="E23" s="15">
        <v>0.3</v>
      </c>
    </row>
    <row r="24" spans="1:5">
      <c r="A24" s="1" t="s">
        <v>22</v>
      </c>
      <c r="B24" s="13">
        <f>Товары!B24</f>
        <v>22.754999999999999</v>
      </c>
      <c r="C24" s="28">
        <v>4</v>
      </c>
      <c r="D24" s="31">
        <f t="shared" si="0"/>
        <v>29.581499999999998</v>
      </c>
      <c r="E24" s="15">
        <v>0.3</v>
      </c>
    </row>
    <row r="25" spans="1:5">
      <c r="A25" s="1" t="s">
        <v>23</v>
      </c>
      <c r="B25" s="13">
        <f>Товары!B25</f>
        <v>34.3767</v>
      </c>
      <c r="C25" s="28">
        <v>5</v>
      </c>
      <c r="D25" s="31">
        <f t="shared" si="0"/>
        <v>44.689709999999998</v>
      </c>
      <c r="E25" s="15">
        <v>0.3</v>
      </c>
    </row>
    <row r="26" spans="1:5">
      <c r="A26" s="1" t="s">
        <v>24</v>
      </c>
      <c r="B26" s="13">
        <f>Товары!B26</f>
        <v>11.211</v>
      </c>
      <c r="C26" s="28">
        <v>9</v>
      </c>
      <c r="D26" s="31">
        <f t="shared" si="0"/>
        <v>14.574300000000001</v>
      </c>
      <c r="E26" s="15">
        <v>0.3</v>
      </c>
    </row>
    <row r="27" spans="1:5">
      <c r="A27" s="1" t="s">
        <v>25</v>
      </c>
      <c r="B27" s="13">
        <f>Товары!B27</f>
        <v>15.54</v>
      </c>
      <c r="C27" s="28">
        <v>7</v>
      </c>
      <c r="D27" s="31">
        <f t="shared" si="0"/>
        <v>20.201999999999998</v>
      </c>
      <c r="E27" s="15">
        <v>0.3</v>
      </c>
    </row>
    <row r="28" spans="1:5">
      <c r="A28" s="1" t="s">
        <v>26</v>
      </c>
      <c r="B28" s="13">
        <f>Товары!B28</f>
        <v>28.305</v>
      </c>
      <c r="C28" s="28">
        <v>12</v>
      </c>
      <c r="D28" s="31">
        <f t="shared" si="0"/>
        <v>36.796500000000002</v>
      </c>
      <c r="E28" s="15">
        <v>0.3</v>
      </c>
    </row>
    <row r="29" spans="1:5">
      <c r="A29" s="1" t="s">
        <v>27</v>
      </c>
      <c r="B29" s="13">
        <f>Товары!B29</f>
        <v>33.189</v>
      </c>
      <c r="C29" s="28">
        <v>1</v>
      </c>
      <c r="D29" s="31">
        <f t="shared" si="0"/>
        <v>43.145699999999998</v>
      </c>
      <c r="E29" s="15">
        <v>0.3</v>
      </c>
    </row>
    <row r="30" spans="1:5">
      <c r="A30" s="1" t="s">
        <v>28</v>
      </c>
      <c r="B30" s="13">
        <f>Товары!B30</f>
        <v>155.06700000000001</v>
      </c>
      <c r="C30" s="28">
        <v>5</v>
      </c>
      <c r="D30" s="31">
        <f t="shared" si="0"/>
        <v>201.58710000000002</v>
      </c>
      <c r="E30" s="15">
        <v>0.3</v>
      </c>
    </row>
    <row r="31" spans="1:5">
      <c r="A31" s="1" t="s">
        <v>29</v>
      </c>
      <c r="B31" s="13">
        <f>Товары!B31</f>
        <v>368.964</v>
      </c>
      <c r="C31" s="28">
        <v>4</v>
      </c>
      <c r="D31" s="31">
        <f t="shared" si="0"/>
        <v>479.65319999999997</v>
      </c>
      <c r="E31" s="15">
        <v>0.3</v>
      </c>
    </row>
    <row r="32" spans="1:5" ht="15.75" thickBot="1">
      <c r="A32" s="1" t="s">
        <v>30</v>
      </c>
      <c r="B32" s="13">
        <f>Товары!B32</f>
        <v>108.22499999999999</v>
      </c>
      <c r="C32" s="28">
        <v>18</v>
      </c>
      <c r="D32" s="31">
        <f t="shared" si="0"/>
        <v>140.6925</v>
      </c>
      <c r="E32" s="15">
        <v>0.3</v>
      </c>
    </row>
    <row r="33" spans="1:5" ht="15.75" thickBot="1">
      <c r="A33" s="16" t="s">
        <v>36</v>
      </c>
      <c r="B33" s="20">
        <v>220</v>
      </c>
      <c r="C33" s="17" t="s">
        <v>41</v>
      </c>
      <c r="D33" s="31">
        <f t="shared" si="0"/>
        <v>239.8</v>
      </c>
      <c r="E33" s="15">
        <v>0.09</v>
      </c>
    </row>
    <row r="34" spans="1:5" ht="15.75" thickBot="1">
      <c r="A34" s="18" t="s">
        <v>37</v>
      </c>
      <c r="B34" s="22">
        <v>330</v>
      </c>
      <c r="C34" s="19" t="s">
        <v>42</v>
      </c>
      <c r="D34" s="31">
        <f t="shared" si="0"/>
        <v>359.7</v>
      </c>
      <c r="E34" s="15">
        <v>0.09</v>
      </c>
    </row>
    <row r="35" spans="1:5" ht="15.75" thickBot="1">
      <c r="A35" s="16" t="s">
        <v>38</v>
      </c>
      <c r="B35" s="20">
        <v>350</v>
      </c>
      <c r="C35" s="17" t="s">
        <v>43</v>
      </c>
      <c r="D35" s="31">
        <f t="shared" si="0"/>
        <v>378</v>
      </c>
      <c r="E35" s="15">
        <v>0.08</v>
      </c>
    </row>
    <row r="36" spans="1:5" ht="15.75" thickBot="1">
      <c r="A36" s="18" t="s">
        <v>39</v>
      </c>
      <c r="B36" s="22">
        <v>350</v>
      </c>
      <c r="C36" s="19" t="s">
        <v>44</v>
      </c>
      <c r="D36" s="31">
        <f t="shared" si="0"/>
        <v>378</v>
      </c>
      <c r="E36" s="15">
        <v>0.08</v>
      </c>
    </row>
    <row r="37" spans="1:5" ht="15.75" thickBot="1">
      <c r="A37" s="16" t="s">
        <v>40</v>
      </c>
      <c r="B37" s="23">
        <v>370</v>
      </c>
      <c r="C37" s="21" t="s">
        <v>45</v>
      </c>
      <c r="D37" s="31">
        <f t="shared" si="0"/>
        <v>399.6</v>
      </c>
      <c r="E37" s="15">
        <v>0.08</v>
      </c>
    </row>
    <row r="38" spans="1:5" s="12" customFormat="1">
      <c r="E38" s="30"/>
    </row>
    <row r="40" spans="1:5" s="12" customFormat="1">
      <c r="E40" s="30"/>
    </row>
    <row r="41" spans="1:5" ht="15.75" customHeight="1"/>
  </sheetData>
  <protectedRanges>
    <protectedRange sqref="A2:B2 A3:A4 B3:B32" name="Диапазон1"/>
    <protectedRange sqref="A5:A6" name="Диапазон1_1"/>
    <protectedRange sqref="A7:A8" name="Диапазон1_3"/>
    <protectedRange sqref="A9:A11" name="Диапазон1_4"/>
    <protectedRange sqref="A12:A14" name="Диапазон1_5"/>
    <protectedRange sqref="A15:A17" name="Диапазон1_6"/>
    <protectedRange sqref="A18:A19" name="Диапазон1_7"/>
    <protectedRange sqref="A20:A21" name="Диапазон1_8"/>
    <protectedRange sqref="A22:A23" name="Диапазон1_9"/>
    <protectedRange sqref="A24:A25" name="Диапазон1_10"/>
    <protectedRange sqref="A26:A27" name="Диапазон1_11"/>
    <protectedRange sqref="A28:A29" name="Диапазон1_12"/>
    <protectedRange sqref="A30:A32" name="Диапазон1_13"/>
    <protectedRange sqref="D2:D37" name="Диапазон1_2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"/>
  <sheetViews>
    <sheetView topLeftCell="B1" workbookViewId="0">
      <selection activeCell="F14" sqref="F14"/>
    </sheetView>
  </sheetViews>
  <sheetFormatPr defaultRowHeight="15"/>
  <cols>
    <col min="1" max="1" width="17.28515625" customWidth="1"/>
    <col min="2" max="2" width="13" customWidth="1"/>
    <col min="3" max="3" width="14.28515625" customWidth="1"/>
    <col min="4" max="4" width="15.140625" customWidth="1"/>
    <col min="6" max="6" width="11" customWidth="1"/>
    <col min="7" max="7" width="12.42578125" customWidth="1"/>
  </cols>
  <sheetData>
    <row r="1" spans="1:7" ht="16.5" thickTop="1" thickBot="1">
      <c r="A1" s="24" t="s">
        <v>48</v>
      </c>
      <c r="B1" s="24" t="s">
        <v>49</v>
      </c>
      <c r="C1" s="24" t="s">
        <v>50</v>
      </c>
      <c r="D1" s="24" t="s">
        <v>52</v>
      </c>
      <c r="F1" s="24" t="s">
        <v>62</v>
      </c>
      <c r="G1" s="24" t="s">
        <v>50</v>
      </c>
    </row>
    <row r="2" spans="1:7" ht="16.5" thickTop="1" thickBot="1">
      <c r="A2" s="26">
        <v>41214</v>
      </c>
      <c r="B2" s="24" t="s">
        <v>53</v>
      </c>
      <c r="C2" s="25">
        <v>1000</v>
      </c>
      <c r="D2" s="24" t="s">
        <v>60</v>
      </c>
      <c r="F2" s="24" t="s">
        <v>60</v>
      </c>
      <c r="G2" s="25">
        <f>SUMIF(D1:D8,F2,C1:C8)</f>
        <v>3000</v>
      </c>
    </row>
    <row r="3" spans="1:7" ht="16.5" thickTop="1" thickBot="1">
      <c r="A3" s="26">
        <v>41223</v>
      </c>
      <c r="B3" s="24" t="s">
        <v>54</v>
      </c>
      <c r="C3" s="25">
        <v>2000</v>
      </c>
      <c r="D3" s="24" t="s">
        <v>59</v>
      </c>
      <c r="F3" s="24" t="s">
        <v>59</v>
      </c>
      <c r="G3" s="25">
        <f>SUMIF(D2:D9,F3,C2:C9)</f>
        <v>2000</v>
      </c>
    </row>
    <row r="4" spans="1:7" ht="16.5" thickTop="1" thickBot="1">
      <c r="A4" s="26">
        <v>41228</v>
      </c>
      <c r="B4" s="24" t="s">
        <v>55</v>
      </c>
      <c r="C4" s="25">
        <v>10000</v>
      </c>
      <c r="D4" s="24" t="s">
        <v>51</v>
      </c>
      <c r="F4" s="24" t="s">
        <v>51</v>
      </c>
      <c r="G4" s="25">
        <f>SUMIF(D3:D10,F4,C3:C10)</f>
        <v>40000</v>
      </c>
    </row>
    <row r="5" spans="1:7" ht="16.5" thickTop="1" thickBot="1">
      <c r="A5" s="26">
        <v>41244</v>
      </c>
      <c r="B5" s="24" t="s">
        <v>51</v>
      </c>
      <c r="C5" s="25">
        <v>30000</v>
      </c>
      <c r="D5" s="24" t="s">
        <v>51</v>
      </c>
      <c r="F5" s="24" t="s">
        <v>61</v>
      </c>
      <c r="G5" s="25">
        <f>SUMIF(D4:D11,F5,C4:C11)</f>
        <v>2200</v>
      </c>
    </row>
    <row r="6" spans="1:7" ht="16.5" thickTop="1" thickBot="1">
      <c r="A6" s="26">
        <v>41247</v>
      </c>
      <c r="B6" s="24" t="s">
        <v>56</v>
      </c>
      <c r="C6" s="25">
        <v>2000</v>
      </c>
      <c r="D6" s="24" t="s">
        <v>60</v>
      </c>
    </row>
    <row r="7" spans="1:7" ht="16.5" thickTop="1" thickBot="1">
      <c r="A7" s="26">
        <v>41253</v>
      </c>
      <c r="B7" s="24" t="s">
        <v>57</v>
      </c>
      <c r="C7" s="25">
        <v>1200</v>
      </c>
      <c r="D7" s="24" t="s">
        <v>61</v>
      </c>
    </row>
    <row r="8" spans="1:7" ht="16.5" thickTop="1" thickBot="1">
      <c r="A8" s="26">
        <v>41254</v>
      </c>
      <c r="B8" s="24" t="s">
        <v>58</v>
      </c>
      <c r="C8" s="25">
        <v>1000</v>
      </c>
      <c r="D8" s="24" t="s">
        <v>61</v>
      </c>
    </row>
    <row r="9" spans="1:7" ht="15.75" thickTop="1"/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7"/>
  <sheetViews>
    <sheetView tabSelected="1" workbookViewId="0">
      <selection activeCell="B14" sqref="B14"/>
    </sheetView>
  </sheetViews>
  <sheetFormatPr defaultRowHeight="15"/>
  <cols>
    <col min="1" max="1" width="50.7109375" customWidth="1"/>
    <col min="2" max="2" width="22.140625" customWidth="1"/>
    <col min="3" max="3" width="18" style="34" customWidth="1"/>
  </cols>
  <sheetData>
    <row r="1" spans="1:3">
      <c r="A1" t="s">
        <v>32</v>
      </c>
      <c r="B1" s="14" t="s">
        <v>64</v>
      </c>
      <c r="C1" s="34" t="s">
        <v>65</v>
      </c>
    </row>
    <row r="2" spans="1:3">
      <c r="A2" s="1" t="str">
        <f>Приход!A2</f>
        <v>Икра лосос. зерн. бочк. Сахалин 10кг Кета Модуль</v>
      </c>
      <c r="B2" s="27">
        <v>3</v>
      </c>
      <c r="C2" s="34">
        <f>Приход!D2</f>
        <v>1690</v>
      </c>
    </row>
    <row r="3" spans="1:3">
      <c r="A3" s="1" t="str">
        <f>Приход!A3</f>
        <v>Икра лосос. зерн. бочковая Камчатка 26кг Горбуша УКР</v>
      </c>
      <c r="B3" s="28">
        <v>3</v>
      </c>
      <c r="C3" s="34">
        <f>Приход!D3</f>
        <v>1781</v>
      </c>
    </row>
    <row r="4" spans="1:3">
      <c r="A4" s="1" t="str">
        <f>Приход!A4</f>
        <v>Икра лосос. зерн. бочковая Камчатка 25кг Нерка У1</v>
      </c>
      <c r="B4" s="28">
        <v>4</v>
      </c>
      <c r="C4" s="34">
        <f>Приход!D4</f>
        <v>1895.4</v>
      </c>
    </row>
    <row r="5" spans="1:3">
      <c r="A5" s="1" t="str">
        <f>Приход!A5</f>
        <v>Кильки   240гр х 48шт 5 Морей</v>
      </c>
      <c r="B5" s="28">
        <v>1</v>
      </c>
      <c r="C5" s="34">
        <f>Приход!D5</f>
        <v>32.467500000000001</v>
      </c>
    </row>
    <row r="6" spans="1:3">
      <c r="A6" s="1" t="str">
        <f>Приход!A6</f>
        <v>Кильки   240гр х 48шт 5 Морей ключ</v>
      </c>
      <c r="B6" s="28">
        <v>5</v>
      </c>
      <c r="C6" s="34">
        <f>Приход!D6</f>
        <v>38.061900000000001</v>
      </c>
    </row>
    <row r="7" spans="1:3">
      <c r="A7" s="1" t="str">
        <f>Приход!A7</f>
        <v>Тунец рубленый в масле 185р х 24шт 5 Морей</v>
      </c>
      <c r="B7" s="28">
        <v>4</v>
      </c>
      <c r="C7" s="34">
        <f>Приход!D7</f>
        <v>48.051900000000003</v>
      </c>
    </row>
    <row r="8" spans="1:3">
      <c r="A8" s="1" t="str">
        <f>Приход!A8</f>
        <v>Тунец рубленый в с/с 185р х 24шт 5 Морей</v>
      </c>
      <c r="B8" s="28">
        <v>5</v>
      </c>
      <c r="C8" s="34">
        <f>Приход!D8</f>
        <v>49.417200000000001</v>
      </c>
    </row>
    <row r="9" spans="1:3">
      <c r="A9" s="1" t="str">
        <f>Приход!A9</f>
        <v>"Войсковой" Свинина туш. ж/б ГОСТ 525гр. х 24шт</v>
      </c>
      <c r="B9" s="28">
        <v>7</v>
      </c>
      <c r="C9" s="34">
        <f>Приход!D9</f>
        <v>88.662599999999998</v>
      </c>
    </row>
    <row r="10" spans="1:3">
      <c r="A10" s="1" t="str">
        <f>Приход!A10</f>
        <v>"СОВОК" Ветчина 325грх6 В/С ГОСТ ключ</v>
      </c>
      <c r="B10" s="28">
        <v>1</v>
      </c>
      <c r="C10" s="34">
        <f>Приход!D10</f>
        <v>102.28139999999999</v>
      </c>
    </row>
    <row r="11" spans="1:3">
      <c r="A11" s="1" t="str">
        <f>Приход!A11</f>
        <v>"СОВОК" Говядина тушеная 325грх6 В/С ГОСТ ключ</v>
      </c>
      <c r="B11" s="28">
        <v>2</v>
      </c>
      <c r="C11" s="34">
        <f>Приход!D11</f>
        <v>103.83984000000001</v>
      </c>
    </row>
    <row r="12" spans="1:3">
      <c r="A12" s="1" t="str">
        <f>Приход!A12</f>
        <v>Говядина тушёная,  338гх10, ж/б  ГРОДФУД</v>
      </c>
      <c r="B12" s="28">
        <v>3</v>
      </c>
      <c r="C12" s="34">
        <f>Приход!D12</f>
        <v>102.16799999999999</v>
      </c>
    </row>
    <row r="13" spans="1:3">
      <c r="A13" s="1" t="str">
        <f>Приход!A13</f>
        <v>Говядина тушеная Белорусь стекло 500грх15 БЕТПАК</v>
      </c>
      <c r="B13" s="28">
        <v>6</v>
      </c>
      <c r="C13" s="34">
        <f>Приход!D13</f>
        <v>137.376</v>
      </c>
    </row>
    <row r="14" spans="1:3">
      <c r="A14" s="1" t="str">
        <f>Приход!A14</f>
        <v>Говядина тушёная Скопинский ГОСТ в/с 325гр х 36шт</v>
      </c>
      <c r="B14" s="28">
        <v>1</v>
      </c>
      <c r="C14" s="34">
        <f>Приход!D14</f>
        <v>70.410600000000002</v>
      </c>
    </row>
    <row r="15" spans="1:3">
      <c r="A15" s="1" t="str">
        <f>Приход!A15</f>
        <v>Масло Fin 200г х 40</v>
      </c>
      <c r="B15" s="28">
        <v>3</v>
      </c>
      <c r="C15" s="34">
        <f>Приход!D15</f>
        <v>72.943650000000005</v>
      </c>
    </row>
    <row r="16" spans="1:3">
      <c r="A16" s="1" t="str">
        <f>Приход!A16</f>
        <v>Масло Fin 500г х 20</v>
      </c>
      <c r="B16" s="28">
        <v>1</v>
      </c>
      <c r="C16" s="34">
        <f>Приход!D16</f>
        <v>173.66505000000001</v>
      </c>
    </row>
    <row r="17" spans="1:3">
      <c r="A17" s="1" t="str">
        <f>Приход!A17</f>
        <v>Масло Валио 200г х40</v>
      </c>
      <c r="B17" s="28">
        <v>2</v>
      </c>
      <c r="C17" s="34">
        <f>Приход!D17</f>
        <v>82.81310400000001</v>
      </c>
    </row>
    <row r="18" spans="1:3">
      <c r="A18" s="1" t="str">
        <f>Приход!A18</f>
        <v>Сыр ALMETTE с зеленью 150гр х 8шт</v>
      </c>
      <c r="B18" s="28">
        <v>3</v>
      </c>
      <c r="C18" s="34">
        <f>Приход!D18</f>
        <v>82.82820000000001</v>
      </c>
    </row>
    <row r="19" spans="1:3">
      <c r="A19" s="1" t="str">
        <f>Приход!A19</f>
        <v>Сыр ALMETTE с огурцами и зеленью 150гр х 8шт</v>
      </c>
      <c r="B19" s="28">
        <v>3</v>
      </c>
      <c r="C19" s="34">
        <f>Приход!D19</f>
        <v>76.911900000000003</v>
      </c>
    </row>
    <row r="20" spans="1:3">
      <c r="A20" s="1" t="str">
        <f>Приход!A20</f>
        <v>Ананасы-куски REAN   580г х 24 шт</v>
      </c>
      <c r="B20" s="28">
        <v>5</v>
      </c>
      <c r="C20" s="34">
        <f>Приход!D20</f>
        <v>49.783500000000004</v>
      </c>
    </row>
    <row r="21" spans="1:3">
      <c r="A21" s="1" t="str">
        <f>Приход!A21</f>
        <v>Ананасы-куски REAN   850г х 12 шт</v>
      </c>
      <c r="B21" s="28">
        <v>7</v>
      </c>
      <c r="C21" s="34">
        <f>Приход!D21</f>
        <v>67.710000000000008</v>
      </c>
    </row>
    <row r="22" spans="1:3">
      <c r="A22" s="1" t="str">
        <f>Приход!A22</f>
        <v>М-з "Calve" лёгкий 230мл х 40шт</v>
      </c>
      <c r="B22" s="28">
        <v>2</v>
      </c>
      <c r="C22" s="34">
        <f>Приход!D22</f>
        <v>29.725800000000003</v>
      </c>
    </row>
    <row r="23" spans="1:3">
      <c r="A23" s="1" t="str">
        <f>Приход!A23</f>
        <v>М-з "Calve" м/у 230мл х 40шт</v>
      </c>
      <c r="B23" s="28">
        <v>1</v>
      </c>
      <c r="C23" s="34">
        <f>Приход!D23</f>
        <v>29.725800000000003</v>
      </c>
    </row>
    <row r="24" spans="1:3">
      <c r="A24" s="1" t="str">
        <f>Приход!A24</f>
        <v>М-з "Слобода оливковый" в пакет. 250гр х 40шт</v>
      </c>
      <c r="B24" s="28">
        <v>9</v>
      </c>
      <c r="C24" s="34">
        <f>Приход!D24</f>
        <v>29.581499999999998</v>
      </c>
    </row>
    <row r="25" spans="1:3">
      <c r="A25" s="1" t="str">
        <f>Приход!A25</f>
        <v>М-з "Слобода оливковый" в пакет. 400гр х 24шт</v>
      </c>
      <c r="B25" s="28">
        <v>7</v>
      </c>
      <c r="C25" s="34">
        <f>Приход!D25</f>
        <v>44.689709999999998</v>
      </c>
    </row>
    <row r="26" spans="1:3">
      <c r="A26" s="1" t="str">
        <f>Приход!A26</f>
        <v>Уксус Егорьевский 9% 500гр 14шт</v>
      </c>
      <c r="B26" s="28">
        <v>12</v>
      </c>
      <c r="C26" s="34">
        <f>Приход!D26</f>
        <v>14.574300000000001</v>
      </c>
    </row>
    <row r="27" spans="1:3">
      <c r="A27" s="1" t="str">
        <f>Приход!A27</f>
        <v>Уксус Яблочный натур  9% 500гр 14шт</v>
      </c>
      <c r="B27" s="28">
        <v>1</v>
      </c>
      <c r="C27" s="34">
        <f>Приход!D27</f>
        <v>20.201999999999998</v>
      </c>
    </row>
    <row r="28" spans="1:3">
      <c r="A28" s="1" t="str">
        <f>Приход!A28</f>
        <v>Маслины чер. "REAN" с кост. 300гр х 12шт</v>
      </c>
      <c r="B28" s="28">
        <v>5</v>
      </c>
      <c r="C28" s="34">
        <f>Приход!D28</f>
        <v>36.796500000000002</v>
      </c>
    </row>
    <row r="29" spans="1:3">
      <c r="A29" s="1" t="str">
        <f>Приход!A29</f>
        <v>Оливки "REAN" (без кост.) 300гр х 12шт</v>
      </c>
      <c r="B29" s="28">
        <v>4</v>
      </c>
      <c r="C29" s="34">
        <f>Приход!D29</f>
        <v>43.145699999999998</v>
      </c>
    </row>
    <row r="30" spans="1:3" ht="15.75" thickBot="1">
      <c r="A30" s="1" t="str">
        <f>Приход!A30</f>
        <v>Масло из виноград. косточек ст. 500гр х 6шт МОНИНИ</v>
      </c>
      <c r="B30" s="28">
        <v>18</v>
      </c>
      <c r="C30" s="34">
        <f>Приход!D30</f>
        <v>201.58710000000002</v>
      </c>
    </row>
    <row r="31" spans="1:3" ht="15.75" thickBot="1">
      <c r="A31" s="1" t="str">
        <f>Приход!A31</f>
        <v>Масло оливковое "BORGES" 100% ж/б 1000гр х 12шт</v>
      </c>
      <c r="B31" s="32">
        <v>3</v>
      </c>
      <c r="C31" s="34">
        <f>Приход!D31</f>
        <v>479.65319999999997</v>
      </c>
    </row>
    <row r="32" spans="1:3" ht="15.75" thickBot="1">
      <c r="A32" s="1" t="str">
        <f>Приход!A32</f>
        <v>Масло оливковое "BORGES" 100% стекло 250гр х 12шт</v>
      </c>
      <c r="B32" s="33">
        <v>2</v>
      </c>
      <c r="C32" s="34">
        <f>Приход!D32</f>
        <v>140.6925</v>
      </c>
    </row>
    <row r="33" spans="1:3" ht="15.75" thickBot="1">
      <c r="A33" s="1" t="str">
        <f>Приход!A33</f>
        <v>Вингс лёгкие МРЦ 24-00 пач</v>
      </c>
      <c r="B33" s="17" t="s">
        <v>41</v>
      </c>
      <c r="C33" s="34">
        <f>Приход!D33</f>
        <v>239.8</v>
      </c>
    </row>
    <row r="34" spans="1:3" ht="15.75" thickBot="1">
      <c r="A34" s="1" t="str">
        <f>Приход!A34</f>
        <v>Винстон крепкие МРЦ 36-00 пач</v>
      </c>
      <c r="B34" s="19" t="s">
        <v>42</v>
      </c>
      <c r="C34" s="34">
        <f>Приход!D34</f>
        <v>359.7</v>
      </c>
    </row>
    <row r="35" spans="1:3" ht="15.75" thickBot="1">
      <c r="A35" s="1" t="str">
        <f>Приход!A35</f>
        <v>Винстон крепкие МРЦ 38-00 пач</v>
      </c>
      <c r="B35" s="17" t="s">
        <v>43</v>
      </c>
      <c r="C35" s="34">
        <f>Приход!D35</f>
        <v>378</v>
      </c>
    </row>
    <row r="36" spans="1:3" ht="15.75" thickBot="1">
      <c r="A36" s="1" t="str">
        <f>Приход!A36</f>
        <v>Винстон лёгкие МРЦ 38-00 пач</v>
      </c>
      <c r="B36" s="19" t="s">
        <v>44</v>
      </c>
      <c r="C36" s="34">
        <f>Приход!D36</f>
        <v>378</v>
      </c>
    </row>
    <row r="37" spans="1:3" ht="15.75" thickBot="1">
      <c r="A37" s="1" t="str">
        <f>Приход!A37</f>
        <v>Винстон ментол мрц 40-00 тонкий пач</v>
      </c>
      <c r="B37" s="21" t="s">
        <v>45</v>
      </c>
      <c r="C37" s="34">
        <f>Приход!D37</f>
        <v>399.6</v>
      </c>
    </row>
  </sheetData>
  <protectedRanges>
    <protectedRange sqref="A2:A37" name="Диапазон1"/>
  </protectedRange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5" sqref="A1:A5"/>
    </sheetView>
  </sheetViews>
  <sheetFormatPr defaultRowHeight="15"/>
  <cols>
    <col min="1" max="1" width="16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Задание</vt:lpstr>
      <vt:lpstr>Товары</vt:lpstr>
      <vt:lpstr>Приход</vt:lpstr>
      <vt:lpstr>Расход</vt:lpstr>
      <vt:lpstr>Остаток товара</vt:lpstr>
      <vt:lpstr>Выручка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Жека</dc:creator>
  <cp:lastModifiedBy>Жека</cp:lastModifiedBy>
  <dcterms:created xsi:type="dcterms:W3CDTF">2012-11-30T13:28:05Z</dcterms:created>
  <dcterms:modified xsi:type="dcterms:W3CDTF">2013-01-01T17:19:30Z</dcterms:modified>
</cp:coreProperties>
</file>