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545"/>
  </bookViews>
  <sheets>
    <sheet name="Ср.взв.блок" sheetId="1" r:id="rId1"/>
    <sheet name="ЗапасAU" sheetId="2" r:id="rId2"/>
  </sheets>
  <calcPr calcId="144525"/>
</workbook>
</file>

<file path=xl/calcChain.xml><?xml version="1.0" encoding="utf-8"?>
<calcChain xmlns="http://schemas.openxmlformats.org/spreadsheetml/2006/main">
  <c r="K7" i="2" l="1"/>
  <c r="K6" i="2"/>
  <c r="K5" i="2"/>
  <c r="K4" i="2"/>
  <c r="K3" i="2"/>
  <c r="H7" i="2"/>
  <c r="H6" i="2"/>
  <c r="H5" i="2"/>
  <c r="H4" i="2"/>
  <c r="H3" i="2"/>
  <c r="E4" i="2"/>
  <c r="E3" i="2"/>
  <c r="D4" i="2"/>
  <c r="D3" i="2"/>
  <c r="E7" i="2"/>
  <c r="E6" i="2"/>
  <c r="E5" i="2"/>
  <c r="D7" i="2"/>
  <c r="D6" i="2"/>
  <c r="D5" i="2"/>
  <c r="A6" i="2"/>
  <c r="B5" i="2"/>
  <c r="A5" i="2"/>
  <c r="H31" i="1"/>
  <c r="E31" i="1"/>
  <c r="H30" i="1"/>
  <c r="E30" i="1"/>
  <c r="J29" i="1"/>
  <c r="G29" i="1"/>
  <c r="J28" i="1"/>
  <c r="G28" i="1"/>
  <c r="J27" i="1"/>
  <c r="G27" i="1"/>
  <c r="J26" i="1"/>
  <c r="G26" i="1"/>
  <c r="G30" i="1" s="1"/>
  <c r="F31" i="1" s="1"/>
  <c r="H25" i="1"/>
  <c r="E25" i="1"/>
  <c r="H24" i="1"/>
  <c r="E24" i="1"/>
  <c r="J23" i="1"/>
  <c r="G23" i="1"/>
  <c r="J22" i="1"/>
  <c r="G22" i="1"/>
  <c r="J21" i="1"/>
  <c r="G21" i="1"/>
  <c r="J20" i="1"/>
  <c r="J24" i="1" s="1"/>
  <c r="I25" i="1" s="1"/>
  <c r="G20" i="1"/>
  <c r="G24" i="1" s="1"/>
  <c r="F25" i="1" s="1"/>
  <c r="H19" i="1"/>
  <c r="E19" i="1"/>
  <c r="H18" i="1"/>
  <c r="E18" i="1"/>
  <c r="J17" i="1"/>
  <c r="G17" i="1"/>
  <c r="J16" i="1"/>
  <c r="G16" i="1"/>
  <c r="J15" i="1"/>
  <c r="G15" i="1"/>
  <c r="J14" i="1"/>
  <c r="J18" i="1" s="1"/>
  <c r="I19" i="1" s="1"/>
  <c r="G14" i="1"/>
  <c r="G18" i="1" s="1"/>
  <c r="F19" i="1" s="1"/>
  <c r="I13" i="1"/>
  <c r="F13" i="1"/>
  <c r="J12" i="1"/>
  <c r="G12" i="1"/>
  <c r="H13" i="1"/>
  <c r="H12" i="1"/>
  <c r="E13" i="1"/>
  <c r="E12" i="1"/>
  <c r="J9" i="1"/>
  <c r="J10" i="1"/>
  <c r="J11" i="1"/>
  <c r="J8" i="1"/>
  <c r="G9" i="1"/>
  <c r="G10" i="1"/>
  <c r="G11" i="1"/>
  <c r="G8" i="1"/>
  <c r="J4" i="1"/>
  <c r="J5" i="1"/>
  <c r="J3" i="1"/>
  <c r="G4" i="1"/>
  <c r="G5" i="1"/>
  <c r="G3" i="1"/>
  <c r="J6" i="1"/>
  <c r="G6" i="1"/>
  <c r="F7" i="1" s="1"/>
  <c r="H7" i="1"/>
  <c r="H6" i="1"/>
  <c r="E7" i="1"/>
  <c r="E6" i="1"/>
  <c r="J30" i="1" l="1"/>
  <c r="I31" i="1" s="1"/>
  <c r="I7" i="1"/>
</calcChain>
</file>

<file path=xl/sharedStrings.xml><?xml version="1.0" encoding="utf-8"?>
<sst xmlns="http://schemas.openxmlformats.org/spreadsheetml/2006/main" count="83" uniqueCount="32">
  <si>
    <t>скв.</t>
  </si>
  <si>
    <t>Сумма</t>
  </si>
  <si>
    <t>Среднее</t>
  </si>
  <si>
    <t>2/87</t>
  </si>
  <si>
    <t>Категория запасов и № блока</t>
  </si>
  <si>
    <t>№ линии / год проходки</t>
  </si>
  <si>
    <t>Выработка, включ. в подсчет запасов</t>
  </si>
  <si>
    <t>Пески</t>
  </si>
  <si>
    <t>Торфа</t>
  </si>
  <si>
    <t>вид</t>
  </si>
  <si>
    <t>№ выработки</t>
  </si>
  <si>
    <t>Подсч. мощность, м</t>
  </si>
  <si>
    <t>Среднее содержание Au, мг/м3</t>
  </si>
  <si>
    <t>Вертикальный запас, мг/м3</t>
  </si>
  <si>
    <t>1-C1</t>
  </si>
  <si>
    <t>2-C1</t>
  </si>
  <si>
    <t>Опорные разрезы</t>
  </si>
  <si>
    <t>Площадь, тыс.м2</t>
  </si>
  <si>
    <t>Объем горной массы, тыс.м3</t>
  </si>
  <si>
    <t>Запас металла, кг</t>
  </si>
  <si>
    <t xml:space="preserve"> -</t>
  </si>
  <si>
    <t>Категория запаcов и № блока</t>
  </si>
  <si>
    <t>1/90</t>
  </si>
  <si>
    <t>3-C1</t>
  </si>
  <si>
    <t>4-C1</t>
  </si>
  <si>
    <t>5-C1</t>
  </si>
  <si>
    <t>3/90</t>
  </si>
  <si>
    <t>4/90</t>
  </si>
  <si>
    <t>5/90</t>
  </si>
  <si>
    <t>6/90</t>
  </si>
  <si>
    <t>7/90</t>
  </si>
  <si>
    <t>8/90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</si>
</sst>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85" zoomScaleNormal="85" workbookViewId="0">
      <selection activeCell="G15" sqref="G15"/>
    </sheetView>
  </sheetViews>
  <sheetFormatPr defaultRowHeight="15" x14ac:dyDescent="0.25"/>
  <cols>
    <col min="1" max="1" width="11.42578125" customWidth="1"/>
    <col min="2" max="2" width="11.28515625" customWidth="1"/>
    <col min="3" max="3" width="5.85546875" customWidth="1"/>
    <col min="4" max="4" width="13.7109375" customWidth="1"/>
    <col min="5" max="5" width="13.85546875" customWidth="1"/>
    <col min="6" max="6" width="16.28515625" customWidth="1"/>
    <col min="7" max="7" width="15.5703125" customWidth="1"/>
    <col min="8" max="8" width="13" customWidth="1"/>
    <col min="9" max="9" width="13.5703125" customWidth="1"/>
    <col min="10" max="10" width="15.42578125" customWidth="1"/>
  </cols>
  <sheetData>
    <row r="1" spans="1:10" ht="31.5" customHeight="1" x14ac:dyDescent="0.25">
      <c r="A1" s="8" t="s">
        <v>4</v>
      </c>
      <c r="B1" s="15" t="s">
        <v>5</v>
      </c>
      <c r="C1" s="17" t="s">
        <v>6</v>
      </c>
      <c r="D1" s="18"/>
      <c r="E1" s="12" t="s">
        <v>7</v>
      </c>
      <c r="F1" s="13"/>
      <c r="G1" s="14"/>
      <c r="H1" s="12" t="s">
        <v>8</v>
      </c>
      <c r="I1" s="13"/>
      <c r="J1" s="14"/>
    </row>
    <row r="2" spans="1:10" ht="41.25" customHeight="1" x14ac:dyDescent="0.25">
      <c r="A2" s="8"/>
      <c r="B2" s="16"/>
      <c r="C2" s="9" t="s">
        <v>9</v>
      </c>
      <c r="D2" s="10" t="s">
        <v>10</v>
      </c>
      <c r="E2" s="11" t="s">
        <v>11</v>
      </c>
      <c r="F2" s="11" t="s">
        <v>12</v>
      </c>
      <c r="G2" s="11" t="s">
        <v>13</v>
      </c>
      <c r="H2" s="11" t="s">
        <v>11</v>
      </c>
      <c r="I2" s="11" t="s">
        <v>12</v>
      </c>
      <c r="J2" s="11" t="s">
        <v>13</v>
      </c>
    </row>
    <row r="3" spans="1:10" x14ac:dyDescent="0.25">
      <c r="A3" s="5" t="s">
        <v>14</v>
      </c>
      <c r="B3" s="25" t="s">
        <v>22</v>
      </c>
      <c r="C3" s="3" t="s">
        <v>0</v>
      </c>
      <c r="D3" s="3">
        <v>6</v>
      </c>
      <c r="E3" s="4">
        <v>0.4</v>
      </c>
      <c r="F3" s="4">
        <v>150</v>
      </c>
      <c r="G3" s="4">
        <f>E3*F3</f>
        <v>60</v>
      </c>
      <c r="H3" s="4">
        <v>0.8</v>
      </c>
      <c r="I3" s="4">
        <v>10</v>
      </c>
      <c r="J3" s="24">
        <f>H3*I3</f>
        <v>8</v>
      </c>
    </row>
    <row r="4" spans="1:10" x14ac:dyDescent="0.25">
      <c r="A4" s="6"/>
      <c r="B4" s="3"/>
      <c r="C4" s="3" t="s">
        <v>0</v>
      </c>
      <c r="D4" s="3">
        <v>8</v>
      </c>
      <c r="E4" s="24">
        <v>0.4</v>
      </c>
      <c r="F4" s="4">
        <v>150</v>
      </c>
      <c r="G4" s="24">
        <f t="shared" ref="G4:G5" si="0">E4*F4</f>
        <v>60</v>
      </c>
      <c r="H4" s="24">
        <v>0.8</v>
      </c>
      <c r="I4" s="4">
        <v>7</v>
      </c>
      <c r="J4" s="24">
        <f t="shared" ref="J4:J5" si="1">H4*I4</f>
        <v>5.6000000000000005</v>
      </c>
    </row>
    <row r="5" spans="1:10" x14ac:dyDescent="0.25">
      <c r="A5" s="6"/>
      <c r="B5" s="3"/>
      <c r="C5" s="3" t="s">
        <v>0</v>
      </c>
      <c r="D5" s="3">
        <v>10</v>
      </c>
      <c r="E5" s="24">
        <v>0.4</v>
      </c>
      <c r="F5" s="4">
        <v>150</v>
      </c>
      <c r="G5" s="24">
        <f t="shared" si="0"/>
        <v>60</v>
      </c>
      <c r="H5" s="24">
        <v>0.8</v>
      </c>
      <c r="I5" s="4">
        <v>10</v>
      </c>
      <c r="J5" s="24">
        <f t="shared" si="1"/>
        <v>8</v>
      </c>
    </row>
    <row r="6" spans="1:10" x14ac:dyDescent="0.25">
      <c r="A6" s="6"/>
      <c r="B6" s="1" t="s">
        <v>1</v>
      </c>
      <c r="C6" s="1"/>
      <c r="D6" s="1"/>
      <c r="E6" s="2">
        <f>SUM(E3:E5)</f>
        <v>1.2000000000000002</v>
      </c>
      <c r="F6" s="2"/>
      <c r="G6" s="21">
        <f>SUM(G3:G5)</f>
        <v>180</v>
      </c>
      <c r="H6" s="21">
        <f>SUM(H3:H5)</f>
        <v>2.4000000000000004</v>
      </c>
      <c r="I6" s="2"/>
      <c r="J6" s="21">
        <f>SUM(J3:J5)</f>
        <v>21.6</v>
      </c>
    </row>
    <row r="7" spans="1:10" x14ac:dyDescent="0.25">
      <c r="A7" s="7"/>
      <c r="B7" s="1" t="s">
        <v>2</v>
      </c>
      <c r="C7" s="1"/>
      <c r="D7" s="1"/>
      <c r="E7" s="33">
        <f>AVERAGE(E3:E5)</f>
        <v>0.40000000000000008</v>
      </c>
      <c r="F7" s="34">
        <f>G6/E6</f>
        <v>149.99999999999997</v>
      </c>
      <c r="G7" s="2"/>
      <c r="H7" s="35">
        <f>AVERAGE(H3:H5)</f>
        <v>0.80000000000000016</v>
      </c>
      <c r="I7" s="36">
        <f>J6/H6</f>
        <v>9</v>
      </c>
      <c r="J7" s="2"/>
    </row>
    <row r="8" spans="1:10" x14ac:dyDescent="0.25">
      <c r="A8" s="5" t="s">
        <v>15</v>
      </c>
      <c r="B8" s="25" t="s">
        <v>3</v>
      </c>
      <c r="C8" s="3" t="s">
        <v>0</v>
      </c>
      <c r="D8" s="3">
        <v>2</v>
      </c>
      <c r="E8" s="4">
        <v>0.8</v>
      </c>
      <c r="F8" s="4">
        <v>200</v>
      </c>
      <c r="G8" s="4">
        <f>E8*F8</f>
        <v>160</v>
      </c>
      <c r="H8" s="4">
        <v>1.2</v>
      </c>
      <c r="I8" s="4">
        <v>20</v>
      </c>
      <c r="J8" s="24">
        <f>H8*I8</f>
        <v>24</v>
      </c>
    </row>
    <row r="9" spans="1:10" x14ac:dyDescent="0.25">
      <c r="A9" s="6"/>
      <c r="B9" s="25"/>
      <c r="C9" s="3" t="s">
        <v>0</v>
      </c>
      <c r="D9" s="3">
        <v>4</v>
      </c>
      <c r="E9" s="24">
        <v>0.8</v>
      </c>
      <c r="F9" s="24">
        <v>200</v>
      </c>
      <c r="G9" s="24">
        <f t="shared" ref="G9:G11" si="2">E9*F9</f>
        <v>160</v>
      </c>
      <c r="H9" s="24">
        <v>1.2</v>
      </c>
      <c r="I9" s="4">
        <v>15</v>
      </c>
      <c r="J9" s="24">
        <f t="shared" ref="J9:J11" si="3">H9*I9</f>
        <v>18</v>
      </c>
    </row>
    <row r="10" spans="1:10" x14ac:dyDescent="0.25">
      <c r="A10" s="6"/>
      <c r="B10" s="25"/>
      <c r="C10" s="3" t="s">
        <v>0</v>
      </c>
      <c r="D10" s="3">
        <v>6</v>
      </c>
      <c r="E10" s="24">
        <v>0.8</v>
      </c>
      <c r="F10" s="24">
        <v>200</v>
      </c>
      <c r="G10" s="24">
        <f t="shared" si="2"/>
        <v>160</v>
      </c>
      <c r="H10" s="24">
        <v>1.2</v>
      </c>
      <c r="I10" s="4">
        <v>25</v>
      </c>
      <c r="J10" s="24">
        <f t="shared" si="3"/>
        <v>30</v>
      </c>
    </row>
    <row r="11" spans="1:10" x14ac:dyDescent="0.25">
      <c r="A11" s="6"/>
      <c r="B11" s="25" t="s">
        <v>22</v>
      </c>
      <c r="C11" s="3" t="s">
        <v>0</v>
      </c>
      <c r="D11" s="3">
        <v>8</v>
      </c>
      <c r="E11" s="24">
        <v>0.8</v>
      </c>
      <c r="F11" s="24">
        <v>200</v>
      </c>
      <c r="G11" s="24">
        <f t="shared" si="2"/>
        <v>160</v>
      </c>
      <c r="H11" s="24">
        <v>1.2</v>
      </c>
      <c r="I11" s="4">
        <v>10</v>
      </c>
      <c r="J11" s="24">
        <f t="shared" si="3"/>
        <v>12</v>
      </c>
    </row>
    <row r="12" spans="1:10" x14ac:dyDescent="0.25">
      <c r="A12" s="6"/>
      <c r="B12" s="1" t="s">
        <v>1</v>
      </c>
      <c r="C12" s="1"/>
      <c r="D12" s="1"/>
      <c r="E12" s="2">
        <f>SUM(E8:E11)</f>
        <v>3.2</v>
      </c>
      <c r="F12" s="2"/>
      <c r="G12" s="21">
        <f>SUM(G8:G11)</f>
        <v>640</v>
      </c>
      <c r="H12" s="21">
        <f>SUM(H8:H11)</f>
        <v>4.8</v>
      </c>
      <c r="I12" s="2"/>
      <c r="J12" s="21">
        <f>SUM(J8:J11)</f>
        <v>84</v>
      </c>
    </row>
    <row r="13" spans="1:10" x14ac:dyDescent="0.25">
      <c r="A13" s="7"/>
      <c r="B13" s="1" t="s">
        <v>2</v>
      </c>
      <c r="C13" s="1"/>
      <c r="D13" s="1"/>
      <c r="E13" s="33">
        <f>AVERAGE(E8:E11)</f>
        <v>0.8</v>
      </c>
      <c r="F13" s="34">
        <f>G12/E12</f>
        <v>200</v>
      </c>
      <c r="G13" s="2"/>
      <c r="H13" s="35">
        <f>AVERAGE(H8:H11)</f>
        <v>1.2</v>
      </c>
      <c r="I13" s="36">
        <f>J12/H12</f>
        <v>17.5</v>
      </c>
      <c r="J13" s="2"/>
    </row>
    <row r="14" spans="1:10" x14ac:dyDescent="0.25">
      <c r="A14" s="5" t="s">
        <v>23</v>
      </c>
      <c r="B14" s="25" t="s">
        <v>26</v>
      </c>
      <c r="C14" s="23" t="s">
        <v>0</v>
      </c>
      <c r="D14" s="23">
        <v>2</v>
      </c>
      <c r="E14" s="24">
        <v>1.2</v>
      </c>
      <c r="F14" s="24">
        <v>50</v>
      </c>
      <c r="G14" s="24">
        <f>E14*F14</f>
        <v>60</v>
      </c>
      <c r="H14" s="24">
        <v>0.4</v>
      </c>
      <c r="I14" s="24">
        <v>15</v>
      </c>
      <c r="J14" s="24">
        <f>H14*I14</f>
        <v>6</v>
      </c>
    </row>
    <row r="15" spans="1:10" x14ac:dyDescent="0.25">
      <c r="A15" s="6"/>
      <c r="B15" s="25"/>
      <c r="C15" s="23" t="s">
        <v>0</v>
      </c>
      <c r="D15" s="23">
        <v>4</v>
      </c>
      <c r="E15" s="24">
        <v>1.2</v>
      </c>
      <c r="F15" s="24">
        <v>50</v>
      </c>
      <c r="G15" s="24">
        <f t="shared" ref="G15:G17" si="4">E15*F15</f>
        <v>60</v>
      </c>
      <c r="H15" s="24">
        <v>0.4</v>
      </c>
      <c r="I15" s="24">
        <v>20</v>
      </c>
      <c r="J15" s="24">
        <f t="shared" ref="J15:J17" si="5">H15*I15</f>
        <v>8</v>
      </c>
    </row>
    <row r="16" spans="1:10" x14ac:dyDescent="0.25">
      <c r="A16" s="6"/>
      <c r="B16" s="25"/>
      <c r="C16" s="23" t="s">
        <v>0</v>
      </c>
      <c r="D16" s="23">
        <v>6</v>
      </c>
      <c r="E16" s="24">
        <v>1.2</v>
      </c>
      <c r="F16" s="24">
        <v>50</v>
      </c>
      <c r="G16" s="24">
        <f t="shared" si="4"/>
        <v>60</v>
      </c>
      <c r="H16" s="24">
        <v>0.4</v>
      </c>
      <c r="I16" s="24">
        <v>25</v>
      </c>
      <c r="J16" s="24">
        <f t="shared" si="5"/>
        <v>10</v>
      </c>
    </row>
    <row r="17" spans="1:10" x14ac:dyDescent="0.25">
      <c r="A17" s="6"/>
      <c r="B17" s="25" t="s">
        <v>27</v>
      </c>
      <c r="C17" s="23" t="s">
        <v>0</v>
      </c>
      <c r="D17" s="23">
        <v>8</v>
      </c>
      <c r="E17" s="24">
        <v>1.2</v>
      </c>
      <c r="F17" s="24">
        <v>50</v>
      </c>
      <c r="G17" s="24">
        <f t="shared" si="4"/>
        <v>60</v>
      </c>
      <c r="H17" s="24">
        <v>0.4</v>
      </c>
      <c r="I17" s="24">
        <v>30</v>
      </c>
      <c r="J17" s="24">
        <f t="shared" si="5"/>
        <v>12</v>
      </c>
    </row>
    <row r="18" spans="1:10" x14ac:dyDescent="0.25">
      <c r="A18" s="6"/>
      <c r="B18" s="20" t="s">
        <v>1</v>
      </c>
      <c r="C18" s="20"/>
      <c r="D18" s="20"/>
      <c r="E18" s="21">
        <f>SUM(E14:E17)</f>
        <v>4.8</v>
      </c>
      <c r="F18" s="21"/>
      <c r="G18" s="21">
        <f>SUM(G14:G17)</f>
        <v>240</v>
      </c>
      <c r="H18" s="21">
        <f>SUM(H14:H17)</f>
        <v>1.6</v>
      </c>
      <c r="I18" s="21"/>
      <c r="J18" s="21">
        <f>SUM(J14:J17)</f>
        <v>36</v>
      </c>
    </row>
    <row r="19" spans="1:10" x14ac:dyDescent="0.25">
      <c r="A19" s="7"/>
      <c r="B19" s="20" t="s">
        <v>2</v>
      </c>
      <c r="C19" s="20"/>
      <c r="D19" s="20"/>
      <c r="E19" s="33">
        <f>AVERAGE(E14:E17)</f>
        <v>1.2</v>
      </c>
      <c r="F19" s="34">
        <f>G18/E18</f>
        <v>50</v>
      </c>
      <c r="G19" s="21"/>
      <c r="H19" s="35">
        <f>AVERAGE(H14:H17)</f>
        <v>0.4</v>
      </c>
      <c r="I19" s="36">
        <f>J18/H18</f>
        <v>22.5</v>
      </c>
      <c r="J19" s="21"/>
    </row>
    <row r="20" spans="1:10" x14ac:dyDescent="0.25">
      <c r="A20" s="5" t="s">
        <v>24</v>
      </c>
      <c r="B20" s="25" t="s">
        <v>28</v>
      </c>
      <c r="C20" s="23" t="s">
        <v>0</v>
      </c>
      <c r="D20" s="23">
        <v>2</v>
      </c>
      <c r="E20" s="24">
        <v>0.8</v>
      </c>
      <c r="F20" s="24">
        <v>60</v>
      </c>
      <c r="G20" s="24">
        <f>E20*F20</f>
        <v>48</v>
      </c>
      <c r="H20" s="24">
        <v>1.2</v>
      </c>
      <c r="I20" s="24">
        <v>30</v>
      </c>
      <c r="J20" s="24">
        <f>H20*I20</f>
        <v>36</v>
      </c>
    </row>
    <row r="21" spans="1:10" x14ac:dyDescent="0.25">
      <c r="A21" s="6"/>
      <c r="B21" s="25"/>
      <c r="C21" s="23" t="s">
        <v>0</v>
      </c>
      <c r="D21" s="23">
        <v>4</v>
      </c>
      <c r="E21" s="24">
        <v>0.8</v>
      </c>
      <c r="F21" s="24">
        <v>60</v>
      </c>
      <c r="G21" s="24">
        <f t="shared" ref="G21:G23" si="6">E21*F21</f>
        <v>48</v>
      </c>
      <c r="H21" s="24">
        <v>1.2</v>
      </c>
      <c r="I21" s="24">
        <v>30</v>
      </c>
      <c r="J21" s="24">
        <f t="shared" ref="J21:J23" si="7">H21*I21</f>
        <v>36</v>
      </c>
    </row>
    <row r="22" spans="1:10" x14ac:dyDescent="0.25">
      <c r="A22" s="6"/>
      <c r="B22" s="25"/>
      <c r="C22" s="23" t="s">
        <v>0</v>
      </c>
      <c r="D22" s="23">
        <v>6</v>
      </c>
      <c r="E22" s="24">
        <v>0.8</v>
      </c>
      <c r="F22" s="24">
        <v>60</v>
      </c>
      <c r="G22" s="24">
        <f t="shared" si="6"/>
        <v>48</v>
      </c>
      <c r="H22" s="24">
        <v>1.2</v>
      </c>
      <c r="I22" s="24">
        <v>30</v>
      </c>
      <c r="J22" s="24">
        <f t="shared" si="7"/>
        <v>36</v>
      </c>
    </row>
    <row r="23" spans="1:10" x14ac:dyDescent="0.25">
      <c r="A23" s="6"/>
      <c r="B23" s="25" t="s">
        <v>29</v>
      </c>
      <c r="C23" s="23" t="s">
        <v>0</v>
      </c>
      <c r="D23" s="23">
        <v>8</v>
      </c>
      <c r="E23" s="24">
        <v>0.8</v>
      </c>
      <c r="F23" s="24">
        <v>60</v>
      </c>
      <c r="G23" s="24">
        <f t="shared" si="6"/>
        <v>48</v>
      </c>
      <c r="H23" s="24">
        <v>1.2</v>
      </c>
      <c r="I23" s="24">
        <v>30</v>
      </c>
      <c r="J23" s="24">
        <f t="shared" si="7"/>
        <v>36</v>
      </c>
    </row>
    <row r="24" spans="1:10" x14ac:dyDescent="0.25">
      <c r="A24" s="6"/>
      <c r="B24" s="20" t="s">
        <v>1</v>
      </c>
      <c r="C24" s="20"/>
      <c r="D24" s="20"/>
      <c r="E24" s="21">
        <f>SUM(E20:E23)</f>
        <v>3.2</v>
      </c>
      <c r="F24" s="21"/>
      <c r="G24" s="21">
        <f>SUM(G20:G23)</f>
        <v>192</v>
      </c>
      <c r="H24" s="21">
        <f>SUM(H20:H23)</f>
        <v>4.8</v>
      </c>
      <c r="I24" s="21"/>
      <c r="J24" s="21">
        <f>SUM(J20:J23)</f>
        <v>144</v>
      </c>
    </row>
    <row r="25" spans="1:10" x14ac:dyDescent="0.25">
      <c r="A25" s="7"/>
      <c r="B25" s="20" t="s">
        <v>2</v>
      </c>
      <c r="C25" s="20"/>
      <c r="D25" s="20"/>
      <c r="E25" s="33">
        <f>AVERAGE(E20:E23)</f>
        <v>0.8</v>
      </c>
      <c r="F25" s="34">
        <f>G24/E24</f>
        <v>60</v>
      </c>
      <c r="G25" s="21"/>
      <c r="H25" s="35">
        <f>AVERAGE(H20:H23)</f>
        <v>1.2</v>
      </c>
      <c r="I25" s="36">
        <f>J24/H24</f>
        <v>30</v>
      </c>
      <c r="J25" s="21"/>
    </row>
    <row r="26" spans="1:10" x14ac:dyDescent="0.25">
      <c r="A26" s="5" t="s">
        <v>25</v>
      </c>
      <c r="B26" s="25" t="s">
        <v>30</v>
      </c>
      <c r="C26" s="23" t="s">
        <v>0</v>
      </c>
      <c r="D26" s="23">
        <v>2</v>
      </c>
      <c r="E26" s="24">
        <v>0.4</v>
      </c>
      <c r="F26" s="24">
        <v>110</v>
      </c>
      <c r="G26" s="24">
        <f>E26*F26</f>
        <v>44</v>
      </c>
      <c r="H26" s="24">
        <v>0.4</v>
      </c>
      <c r="I26" s="24">
        <v>20</v>
      </c>
      <c r="J26" s="24">
        <f>H26*I26</f>
        <v>8</v>
      </c>
    </row>
    <row r="27" spans="1:10" x14ac:dyDescent="0.25">
      <c r="A27" s="6"/>
      <c r="B27" s="25"/>
      <c r="C27" s="23" t="s">
        <v>0</v>
      </c>
      <c r="D27" s="23">
        <v>4</v>
      </c>
      <c r="E27" s="24">
        <v>0.8</v>
      </c>
      <c r="F27" s="24">
        <v>110</v>
      </c>
      <c r="G27" s="24">
        <f t="shared" ref="G27:G29" si="8">E27*F27</f>
        <v>88</v>
      </c>
      <c r="H27" s="24">
        <v>1.2</v>
      </c>
      <c r="I27" s="24">
        <v>15</v>
      </c>
      <c r="J27" s="24">
        <f t="shared" ref="J27:J29" si="9">H27*I27</f>
        <v>18</v>
      </c>
    </row>
    <row r="28" spans="1:10" x14ac:dyDescent="0.25">
      <c r="A28" s="6"/>
      <c r="B28" s="25"/>
      <c r="C28" s="23" t="s">
        <v>0</v>
      </c>
      <c r="D28" s="23">
        <v>6</v>
      </c>
      <c r="E28" s="24">
        <v>0.8</v>
      </c>
      <c r="F28" s="24">
        <v>110</v>
      </c>
      <c r="G28" s="24">
        <f t="shared" si="8"/>
        <v>88</v>
      </c>
      <c r="H28" s="24">
        <v>1.2</v>
      </c>
      <c r="I28" s="24">
        <v>25</v>
      </c>
      <c r="J28" s="24">
        <f t="shared" si="9"/>
        <v>30</v>
      </c>
    </row>
    <row r="29" spans="1:10" x14ac:dyDescent="0.25">
      <c r="A29" s="6"/>
      <c r="B29" s="25" t="s">
        <v>31</v>
      </c>
      <c r="C29" s="23" t="s">
        <v>0</v>
      </c>
      <c r="D29" s="23">
        <v>8</v>
      </c>
      <c r="E29" s="24">
        <v>1.2</v>
      </c>
      <c r="F29" s="24">
        <v>110</v>
      </c>
      <c r="G29" s="24">
        <f t="shared" si="8"/>
        <v>132</v>
      </c>
      <c r="H29" s="24">
        <v>1.6</v>
      </c>
      <c r="I29" s="24">
        <v>10</v>
      </c>
      <c r="J29" s="24">
        <f t="shared" si="9"/>
        <v>16</v>
      </c>
    </row>
    <row r="30" spans="1:10" x14ac:dyDescent="0.25">
      <c r="A30" s="6"/>
      <c r="B30" s="20" t="s">
        <v>1</v>
      </c>
      <c r="C30" s="20"/>
      <c r="D30" s="20"/>
      <c r="E30" s="21">
        <f>SUM(E26:E29)</f>
        <v>3.2</v>
      </c>
      <c r="F30" s="21"/>
      <c r="G30" s="21">
        <f>SUM(G26:G29)</f>
        <v>352</v>
      </c>
      <c r="H30" s="21">
        <f>SUM(H26:H29)</f>
        <v>4.4000000000000004</v>
      </c>
      <c r="I30" s="21"/>
      <c r="J30" s="21">
        <f>SUM(J26:J29)</f>
        <v>72</v>
      </c>
    </row>
    <row r="31" spans="1:10" x14ac:dyDescent="0.25">
      <c r="A31" s="7"/>
      <c r="B31" s="20" t="s">
        <v>2</v>
      </c>
      <c r="C31" s="20"/>
      <c r="D31" s="20"/>
      <c r="E31" s="33">
        <f>AVERAGE(E26:E29)</f>
        <v>0.8</v>
      </c>
      <c r="F31" s="34">
        <f>G30/E30</f>
        <v>110</v>
      </c>
      <c r="G31" s="21"/>
      <c r="H31" s="35">
        <f>AVERAGE(H26:H29)</f>
        <v>1.1000000000000001</v>
      </c>
      <c r="I31" s="36">
        <f>J30/H30</f>
        <v>16.363636363636363</v>
      </c>
      <c r="J31" s="21"/>
    </row>
  </sheetData>
  <mergeCells count="10">
    <mergeCell ref="E1:G1"/>
    <mergeCell ref="H1:J1"/>
    <mergeCell ref="A14:A19"/>
    <mergeCell ref="A20:A25"/>
    <mergeCell ref="A26:A31"/>
    <mergeCell ref="A8:A13"/>
    <mergeCell ref="A3:A7"/>
    <mergeCell ref="A1:A2"/>
    <mergeCell ref="B1:B2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N2" sqref="N2"/>
    </sheetView>
  </sheetViews>
  <sheetFormatPr defaultRowHeight="14.25" x14ac:dyDescent="0.25"/>
  <cols>
    <col min="1" max="2" width="9.140625" style="40"/>
    <col min="3" max="3" width="12.85546875" style="40" customWidth="1"/>
    <col min="4" max="5" width="9.140625" style="41"/>
    <col min="6" max="6" width="12.28515625" style="41" customWidth="1"/>
    <col min="7" max="7" width="11.7109375" style="41" customWidth="1"/>
    <col min="8" max="8" width="13.140625" style="41" customWidth="1"/>
    <col min="9" max="9" width="12" style="41" customWidth="1"/>
    <col min="10" max="10" width="11.85546875" style="41" customWidth="1"/>
    <col min="11" max="11" width="13" style="41" customWidth="1"/>
    <col min="12" max="12" width="13.7109375" style="41" customWidth="1"/>
    <col min="13" max="16384" width="9.140625" style="40"/>
  </cols>
  <sheetData>
    <row r="1" spans="1:12" x14ac:dyDescent="0.25">
      <c r="A1" s="19" t="s">
        <v>16</v>
      </c>
      <c r="B1" s="26"/>
      <c r="C1" s="27" t="s">
        <v>21</v>
      </c>
      <c r="D1" s="28" t="s">
        <v>11</v>
      </c>
      <c r="E1" s="28"/>
      <c r="F1" s="28" t="s">
        <v>17</v>
      </c>
      <c r="G1" s="29" t="s">
        <v>7</v>
      </c>
      <c r="H1" s="29"/>
      <c r="I1" s="29"/>
      <c r="J1" s="29" t="s">
        <v>8</v>
      </c>
      <c r="K1" s="29"/>
      <c r="L1" s="29"/>
    </row>
    <row r="2" spans="1:12" ht="57.75" customHeight="1" x14ac:dyDescent="0.25">
      <c r="A2" s="30" t="s">
        <v>5</v>
      </c>
      <c r="B2" s="31"/>
      <c r="C2" s="27"/>
      <c r="D2" s="22" t="s">
        <v>7</v>
      </c>
      <c r="E2" s="22" t="s">
        <v>8</v>
      </c>
      <c r="F2" s="28"/>
      <c r="G2" s="22" t="s">
        <v>18</v>
      </c>
      <c r="H2" s="22" t="s">
        <v>12</v>
      </c>
      <c r="I2" s="22" t="s">
        <v>19</v>
      </c>
      <c r="J2" s="22" t="s">
        <v>18</v>
      </c>
      <c r="K2" s="22" t="s">
        <v>12</v>
      </c>
      <c r="L2" s="22" t="s">
        <v>19</v>
      </c>
    </row>
    <row r="3" spans="1:12" x14ac:dyDescent="0.25">
      <c r="A3" s="25" t="s">
        <v>22</v>
      </c>
      <c r="B3" s="23" t="s">
        <v>20</v>
      </c>
      <c r="C3" s="23" t="s">
        <v>14</v>
      </c>
      <c r="D3" s="32">
        <f>Ср.взв.блок!E7</f>
        <v>0.40000000000000008</v>
      </c>
      <c r="E3" s="37">
        <f>Ср.взв.блок!H7</f>
        <v>0.80000000000000016</v>
      </c>
      <c r="F3" s="24">
        <v>9.7046009039999994</v>
      </c>
      <c r="G3" s="24">
        <v>9.0576275103999979</v>
      </c>
      <c r="H3" s="38">
        <f>Ср.взв.блок!F7</f>
        <v>149.99999999999997</v>
      </c>
      <c r="I3" s="24">
        <v>14.646183684316796</v>
      </c>
      <c r="J3" s="24">
        <v>310.54722892799998</v>
      </c>
      <c r="K3" s="39">
        <f>Ср.взв.блок!I7</f>
        <v>9</v>
      </c>
      <c r="L3" s="24">
        <v>2.3278102701728001</v>
      </c>
    </row>
    <row r="4" spans="1:12" x14ac:dyDescent="0.25">
      <c r="A4" s="25" t="s">
        <v>22</v>
      </c>
      <c r="B4" s="25" t="s">
        <v>3</v>
      </c>
      <c r="C4" s="23" t="s">
        <v>15</v>
      </c>
      <c r="D4" s="32">
        <f>Ср.взв.блок!E13</f>
        <v>0.8</v>
      </c>
      <c r="E4" s="37">
        <f>Ср.взв.блок!H13</f>
        <v>1.2</v>
      </c>
      <c r="F4" s="24">
        <v>13.794997828</v>
      </c>
      <c r="G4" s="24">
        <v>13.794997827999998</v>
      </c>
      <c r="H4" s="38">
        <f>Ср.взв.блок!F13</f>
        <v>200</v>
      </c>
      <c r="I4" s="24">
        <v>25.202219481951477</v>
      </c>
      <c r="J4" s="24">
        <v>293.83345373639997</v>
      </c>
      <c r="K4" s="39">
        <f>Ср.взв.блок!I13</f>
        <v>17.5</v>
      </c>
      <c r="L4" s="24">
        <v>0.74686118240791988</v>
      </c>
    </row>
    <row r="5" spans="1:12" x14ac:dyDescent="0.25">
      <c r="A5" s="42" t="str">
        <f>Ср.взв.блок!B14</f>
        <v>3/90</v>
      </c>
      <c r="B5" s="42" t="str">
        <f>Ср.взв.блок!B17</f>
        <v>4/90</v>
      </c>
      <c r="C5" s="43" t="s">
        <v>23</v>
      </c>
      <c r="D5" s="45">
        <f>Ср.взв.блок!E19</f>
        <v>1.2</v>
      </c>
      <c r="E5" s="46">
        <f>Ср.взв.блок!H19</f>
        <v>0.4</v>
      </c>
      <c r="F5" s="44"/>
      <c r="G5" s="44"/>
      <c r="H5" s="47">
        <f>Ср.взв.блок!F19</f>
        <v>50</v>
      </c>
      <c r="I5" s="44"/>
      <c r="J5" s="44"/>
      <c r="K5" s="48">
        <f>Ср.взв.блок!I19</f>
        <v>22.5</v>
      </c>
      <c r="L5" s="44"/>
    </row>
    <row r="6" spans="1:12" x14ac:dyDescent="0.25">
      <c r="A6" s="42" t="str">
        <f>Ср.взв.блок!B20</f>
        <v>5/90</v>
      </c>
      <c r="B6" s="42" t="s">
        <v>29</v>
      </c>
      <c r="C6" s="43" t="s">
        <v>24</v>
      </c>
      <c r="D6" s="45">
        <f>Ср.взв.блок!E25</f>
        <v>0.8</v>
      </c>
      <c r="E6" s="46">
        <f>Ср.взв.блок!H25</f>
        <v>1.2</v>
      </c>
      <c r="F6" s="44"/>
      <c r="G6" s="44"/>
      <c r="H6" s="47">
        <f>Ср.взв.блок!F25</f>
        <v>60</v>
      </c>
      <c r="I6" s="44"/>
      <c r="J6" s="44"/>
      <c r="K6" s="48">
        <f>Ср.взв.блок!I25</f>
        <v>30</v>
      </c>
      <c r="L6" s="44"/>
    </row>
    <row r="7" spans="1:12" x14ac:dyDescent="0.25">
      <c r="A7" s="42" t="s">
        <v>30</v>
      </c>
      <c r="B7" s="42" t="s">
        <v>31</v>
      </c>
      <c r="C7" s="43" t="s">
        <v>25</v>
      </c>
      <c r="D7" s="45">
        <f>Ср.взв.блок!E31</f>
        <v>0.8</v>
      </c>
      <c r="E7" s="46">
        <f>Ср.взв.блок!H31</f>
        <v>1.1000000000000001</v>
      </c>
      <c r="F7" s="44"/>
      <c r="G7" s="44"/>
      <c r="H7" s="47">
        <f>Ср.взв.блок!F31</f>
        <v>110</v>
      </c>
      <c r="I7" s="44"/>
      <c r="J7" s="44"/>
      <c r="K7" s="48">
        <f>Ср.взв.блок!I31</f>
        <v>16.363636363636363</v>
      </c>
      <c r="L7" s="44"/>
    </row>
  </sheetData>
  <mergeCells count="7">
    <mergeCell ref="A1:B1"/>
    <mergeCell ref="C1:C2"/>
    <mergeCell ref="D1:E1"/>
    <mergeCell ref="G1:I1"/>
    <mergeCell ref="J1:L1"/>
    <mergeCell ref="A2:B2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Ср.взв.блок</vt:lpstr>
      <vt:lpstr>ЗапасAU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Юсупова Раиса Галиевна</dc:creator>
  <cp:lastModifiedBy>Юсупова Раиса Галиевна</cp:lastModifiedBy>
  <dcterms:created xsi:type="dcterms:W3CDTF">2012-12-12T08:34:10Z</dcterms:created>
  <dcterms:modified xsi:type="dcterms:W3CDTF">2012-12-12T09:04:35Z</dcterms:modified>
</cp:coreProperties>
</file>