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60" windowWidth="16680" windowHeight="9285" tabRatio="937"/>
  </bookViews>
  <sheets>
    <sheet name="СУММЫ" sheetId="3" r:id="rId1"/>
    <sheet name="СВОД" sheetId="9" r:id="rId2"/>
    <sheet name="2" sheetId="83" r:id="rId3"/>
    <sheet name="5" sheetId="84" r:id="rId4"/>
    <sheet name="6" sheetId="85" r:id="rId5"/>
    <sheet name="16" sheetId="86" r:id="rId6"/>
    <sheet name="20" sheetId="87" r:id="rId7"/>
    <sheet name="22" sheetId="88" r:id="rId8"/>
  </sheets>
  <definedNames>
    <definedName name="_xlnm._FilterDatabase" localSheetId="5" hidden="1">'16'!$A$2:$P$2</definedName>
    <definedName name="_xlnm._FilterDatabase" localSheetId="2" hidden="1">'2'!$A$2:$P$2</definedName>
    <definedName name="_xlnm._FilterDatabase" localSheetId="6" hidden="1">'20'!$A$2:$P$2</definedName>
    <definedName name="_xlnm._FilterDatabase" localSheetId="7" hidden="1">'22'!$A$2:$P$2</definedName>
    <definedName name="_xlnm._FilterDatabase" localSheetId="3" hidden="1">'5'!$A$2:$P$2</definedName>
    <definedName name="_xlnm._FilterDatabase" localSheetId="4" hidden="1">'6'!$A$2:$P$2</definedName>
    <definedName name="_xlnm._FilterDatabase" localSheetId="1" hidden="1">СВОД!$A$2:$P$2</definedName>
    <definedName name="_xlnm._FilterDatabase" localSheetId="0" hidden="1">СУММЫ!$B$1:$J$5</definedName>
    <definedName name="Boss_FIO" localSheetId="5">#REF!</definedName>
    <definedName name="Boss_FIO" localSheetId="6">#REF!</definedName>
    <definedName name="Boss_FIO" localSheetId="7">#REF!</definedName>
    <definedName name="Boss_FIO" localSheetId="3">#REF!</definedName>
    <definedName name="Boss_FIO" localSheetId="4">#REF!</definedName>
    <definedName name="Boss_FIO" localSheetId="1">#REF!</definedName>
    <definedName name="Boss_FIO">#REF!</definedName>
    <definedName name="Buh_FIO" localSheetId="5">#REF!</definedName>
    <definedName name="Buh_FIO" localSheetId="6">#REF!</definedName>
    <definedName name="Buh_FIO" localSheetId="7">#REF!</definedName>
    <definedName name="Buh_FIO" localSheetId="3">#REF!</definedName>
    <definedName name="Buh_FIO" localSheetId="4">#REF!</definedName>
    <definedName name="Buh_FIO" localSheetId="1">#REF!</definedName>
    <definedName name="Buh_FIO">#REF!</definedName>
    <definedName name="Chef_FIO" localSheetId="5">#REF!</definedName>
    <definedName name="Chef_FIO" localSheetId="6">#REF!</definedName>
    <definedName name="Chef_FIO" localSheetId="7">#REF!</definedName>
    <definedName name="Chef_FIO" localSheetId="3">#REF!</definedName>
    <definedName name="Chef_FIO" localSheetId="4">#REF!</definedName>
    <definedName name="Chef_FIO" localSheetId="1">#REF!</definedName>
    <definedName name="Chef_FIO">#REF!</definedName>
    <definedName name="Rash_Date" localSheetId="5">#REF!</definedName>
    <definedName name="Rash_Date" localSheetId="6">#REF!</definedName>
    <definedName name="Rash_Date" localSheetId="7">#REF!</definedName>
    <definedName name="Rash_Date" localSheetId="3">#REF!</definedName>
    <definedName name="Rash_Date" localSheetId="4">#REF!</definedName>
    <definedName name="Rash_Date" localSheetId="1">#REF!</definedName>
    <definedName name="Rash_Date">#REF!</definedName>
    <definedName name="User_Dol" localSheetId="5">#REF!</definedName>
    <definedName name="User_Dol" localSheetId="6">#REF!</definedName>
    <definedName name="User_Dol" localSheetId="7">#REF!</definedName>
    <definedName name="User_Dol" localSheetId="3">#REF!</definedName>
    <definedName name="User_Dol" localSheetId="4">#REF!</definedName>
    <definedName name="User_Dol" localSheetId="1">#REF!</definedName>
    <definedName name="User_Dol">#REF!</definedName>
    <definedName name="User_FIO" localSheetId="5">#REF!</definedName>
    <definedName name="User_FIO" localSheetId="6">#REF!</definedName>
    <definedName name="User_FIO" localSheetId="7">#REF!</definedName>
    <definedName name="User_FIO" localSheetId="3">#REF!</definedName>
    <definedName name="User_FIO" localSheetId="4">#REF!</definedName>
    <definedName name="User_FIO" localSheetId="1">#REF!</definedName>
    <definedName name="User_FIO">#REF!</definedName>
    <definedName name="User_INN" localSheetId="5">#REF!</definedName>
    <definedName name="User_INN" localSheetId="6">#REF!</definedName>
    <definedName name="User_INN" localSheetId="7">#REF!</definedName>
    <definedName name="User_INN" localSheetId="3">#REF!</definedName>
    <definedName name="User_INN" localSheetId="4">#REF!</definedName>
    <definedName name="User_INN" localSheetId="1">#REF!</definedName>
    <definedName name="User_INN">#REF!</definedName>
    <definedName name="User_Name" localSheetId="5">#REF!</definedName>
    <definedName name="User_Name" localSheetId="6">#REF!</definedName>
    <definedName name="User_Name" localSheetId="7">#REF!</definedName>
    <definedName name="User_Name" localSheetId="3">#REF!</definedName>
    <definedName name="User_Name" localSheetId="4">#REF!</definedName>
    <definedName name="User_Name" localSheetId="1">#REF!</definedName>
    <definedName name="User_Name">#REF!</definedName>
    <definedName name="Zam_Boss_FIO" localSheetId="5">#REF!</definedName>
    <definedName name="Zam_Boss_FIO" localSheetId="6">#REF!</definedName>
    <definedName name="Zam_Boss_FIO" localSheetId="7">#REF!</definedName>
    <definedName name="Zam_Boss_FIO" localSheetId="3">#REF!</definedName>
    <definedName name="Zam_Boss_FIO" localSheetId="4">#REF!</definedName>
    <definedName name="Zam_Boss_FIO" localSheetId="1">#REF!</definedName>
    <definedName name="Zam_Boss_FIO">#REF!</definedName>
    <definedName name="_xlnm.Print_Titles" localSheetId="5">'16'!$1:$1</definedName>
    <definedName name="_xlnm.Print_Titles" localSheetId="2">'2'!$1:$1</definedName>
    <definedName name="_xlnm.Print_Titles" localSheetId="6">'20'!$1:$1</definedName>
    <definedName name="_xlnm.Print_Titles" localSheetId="7">'22'!$1:$1</definedName>
    <definedName name="_xlnm.Print_Titles" localSheetId="3">'5'!$1:$1</definedName>
    <definedName name="_xlnm.Print_Titles" localSheetId="4">'6'!$1:$1</definedName>
    <definedName name="_xlnm.Print_Titles" localSheetId="1">СВОД!$1:$1</definedName>
    <definedName name="_xlnm.Print_Area" localSheetId="5">'16'!$A$1:$G$9</definedName>
    <definedName name="_xlnm.Print_Area" localSheetId="2">'2'!$A$1:$G$9</definedName>
    <definedName name="_xlnm.Print_Area" localSheetId="6">'20'!$A$1:$G$9</definedName>
    <definedName name="_xlnm.Print_Area" localSheetId="7">'22'!$A$1:$G$9</definedName>
    <definedName name="_xlnm.Print_Area" localSheetId="3">'5'!$A$1:$G$9</definedName>
    <definedName name="_xlnm.Print_Area" localSheetId="4">'6'!$A$1:$G$9</definedName>
    <definedName name="_xlnm.Print_Area" localSheetId="1">СВОД!$A$1:$G$9</definedName>
  </definedNames>
  <calcPr calcId="125725"/>
  <fileRecoveryPr autoRecover="0"/>
</workbook>
</file>

<file path=xl/calcChain.xml><?xml version="1.0" encoding="utf-8"?>
<calcChain xmlns="http://schemas.openxmlformats.org/spreadsheetml/2006/main">
  <c r="F4" i="83"/>
  <c r="I23" i="3"/>
  <c r="H23"/>
  <c r="G23"/>
  <c r="F23"/>
  <c r="E23"/>
  <c r="D23"/>
  <c r="C23"/>
  <c r="F8" i="85"/>
  <c r="G9" s="1"/>
  <c r="F6"/>
  <c r="G7" s="1"/>
  <c r="F4"/>
  <c r="G5" s="1"/>
  <c r="F8" i="86"/>
  <c r="G9" s="1"/>
  <c r="F6"/>
  <c r="G7" s="1"/>
  <c r="F4"/>
  <c r="G5" s="1"/>
  <c r="F8" i="87"/>
  <c r="G9" s="1"/>
  <c r="F6"/>
  <c r="G7" s="1"/>
  <c r="F4"/>
  <c r="G5" s="1"/>
  <c r="F8" i="88"/>
  <c r="G9" s="1"/>
  <c r="F6"/>
  <c r="G7" s="1"/>
  <c r="F4"/>
  <c r="G5" s="1"/>
  <c r="F8" i="84"/>
  <c r="G9" s="1"/>
  <c r="F6"/>
  <c r="G7" s="1"/>
  <c r="F4"/>
  <c r="G5" s="1"/>
  <c r="F8" i="83"/>
  <c r="D10" i="3" s="1"/>
  <c r="F6" i="83"/>
  <c r="D9" i="3" s="1"/>
  <c r="F4" i="9" l="1"/>
  <c r="D8" i="3"/>
  <c r="E8"/>
  <c r="F8"/>
  <c r="G8"/>
  <c r="H8"/>
  <c r="I8"/>
  <c r="E9"/>
  <c r="F9"/>
  <c r="G9"/>
  <c r="H9"/>
  <c r="I9"/>
  <c r="E10"/>
  <c r="F10"/>
  <c r="G10"/>
  <c r="H10"/>
  <c r="I10"/>
  <c r="F5" i="9"/>
  <c r="G6"/>
  <c r="F7"/>
  <c r="G8"/>
  <c r="F9"/>
  <c r="E5" i="3" l="1"/>
  <c r="F5"/>
  <c r="G5"/>
  <c r="H5"/>
  <c r="I5"/>
  <c r="D5" l="1"/>
  <c r="G4" i="9" l="1"/>
  <c r="H4" i="88"/>
  <c r="I4"/>
  <c r="H5"/>
  <c r="I5"/>
  <c r="I15" i="3"/>
  <c r="H6" i="88"/>
  <c r="I6"/>
  <c r="H7"/>
  <c r="I7"/>
  <c r="I16" i="3"/>
  <c r="H8" i="88"/>
  <c r="I8"/>
  <c r="H9"/>
  <c r="I9"/>
  <c r="H4" i="87"/>
  <c r="I4"/>
  <c r="H5"/>
  <c r="I5"/>
  <c r="H15" i="3"/>
  <c r="H6" i="87"/>
  <c r="I6"/>
  <c r="H7"/>
  <c r="I7"/>
  <c r="H16" i="3"/>
  <c r="H8" i="87"/>
  <c r="I8"/>
  <c r="H9"/>
  <c r="I9"/>
  <c r="H4" i="86"/>
  <c r="I4"/>
  <c r="H5"/>
  <c r="I5"/>
  <c r="G15" i="3"/>
  <c r="H6" i="86"/>
  <c r="I6"/>
  <c r="H7"/>
  <c r="I7"/>
  <c r="G16" i="3"/>
  <c r="H8" i="86"/>
  <c r="I8"/>
  <c r="H9"/>
  <c r="I9"/>
  <c r="H4" i="85"/>
  <c r="I4"/>
  <c r="H5"/>
  <c r="I5"/>
  <c r="F15" i="3"/>
  <c r="H6" i="85"/>
  <c r="I6"/>
  <c r="H7"/>
  <c r="I7"/>
  <c r="F16" i="3"/>
  <c r="H8" i="85"/>
  <c r="I8"/>
  <c r="H9"/>
  <c r="I9"/>
  <c r="H4" i="84"/>
  <c r="I4"/>
  <c r="H5"/>
  <c r="I5"/>
  <c r="E15" i="3"/>
  <c r="H6" i="84"/>
  <c r="I6"/>
  <c r="H7"/>
  <c r="I7" s="1"/>
  <c r="E16" i="3"/>
  <c r="H8" i="84"/>
  <c r="I8" s="1"/>
  <c r="H9"/>
  <c r="I9" s="1"/>
  <c r="G5" i="83"/>
  <c r="H5"/>
  <c r="I5"/>
  <c r="F6" i="9"/>
  <c r="H6" i="83"/>
  <c r="I6"/>
  <c r="G7"/>
  <c r="H7"/>
  <c r="I7"/>
  <c r="F8" i="9"/>
  <c r="H8" i="83"/>
  <c r="I8"/>
  <c r="G9"/>
  <c r="H9"/>
  <c r="I9"/>
  <c r="G9" i="9" l="1"/>
  <c r="H9" s="1"/>
  <c r="G7"/>
  <c r="H7" s="1"/>
  <c r="G5"/>
  <c r="H5"/>
  <c r="H8"/>
  <c r="D16" i="3"/>
  <c r="H6" i="9"/>
  <c r="D15" i="3"/>
  <c r="H4" i="83"/>
  <c r="E11" i="3"/>
  <c r="F11"/>
  <c r="G11"/>
  <c r="H11"/>
  <c r="I11"/>
  <c r="C3"/>
  <c r="C2"/>
  <c r="D11" l="1"/>
  <c r="H4" i="9"/>
  <c r="I4" i="83"/>
  <c r="D14" i="3"/>
  <c r="I14"/>
  <c r="H14"/>
  <c r="G14"/>
  <c r="F14"/>
  <c r="E14"/>
  <c r="C8"/>
  <c r="C9"/>
  <c r="C15" s="1"/>
  <c r="C10"/>
  <c r="I7" i="9"/>
  <c r="I9"/>
  <c r="I6"/>
  <c r="I8"/>
  <c r="C4" i="3"/>
  <c r="C5" l="1"/>
  <c r="C11"/>
  <c r="C12"/>
  <c r="C14"/>
  <c r="C16"/>
  <c r="I5" i="9" l="1"/>
  <c r="I4" l="1"/>
</calcChain>
</file>

<file path=xl/sharedStrings.xml><?xml version="1.0" encoding="utf-8"?>
<sst xmlns="http://schemas.openxmlformats.org/spreadsheetml/2006/main" count="157" uniqueCount="51">
  <si>
    <t xml:space="preserve">Наименование субсидии </t>
  </si>
  <si>
    <t>Код субсидии</t>
  </si>
  <si>
    <t>Код ОСГУ</t>
  </si>
  <si>
    <t>Разрешенный к использованию остаток субсидии прошлых лет на начало 2012 года</t>
  </si>
  <si>
    <t>Планируемые</t>
  </si>
  <si>
    <t>код</t>
  </si>
  <si>
    <t>сумма</t>
  </si>
  <si>
    <t xml:space="preserve">поступления </t>
  </si>
  <si>
    <t>выплаты</t>
  </si>
  <si>
    <t>ИТОГО</t>
  </si>
  <si>
    <t>Субсидия на выплату ежемесячной денежной компенсации педагогическим работникам учреждений (в том числе руководящим работникам, деятельность которых связана с образовательным процессом) в целях содействия обеспечению их книгоиздательской продукцией и периодическими изданиями</t>
  </si>
  <si>
    <t>5156</t>
  </si>
  <si>
    <t>2</t>
  </si>
  <si>
    <t xml:space="preserve">Субсидия на выплату ежемесячной доплаты матерям (или другим родственникам, фактически осуществляющим уход за ребенком), находящимся в отпуске по уходу за ребенком до  1,5 лет и состоящим в трудовых отношениях на условиях трудового договора с учреждениями </t>
  </si>
  <si>
    <t>5154</t>
  </si>
  <si>
    <t xml:space="preserve">Субсидия на выплату ежемесячной компенсационной выплаты матерям (или другим родственникам, фактически осуществляющим уход за ребенком), находящимся в отпуске по уходу за ребенком до достижения им возраста 3 лет и состоящим в трудовых отношениях на условиях трудового договора с  учреждениями </t>
  </si>
  <si>
    <t>5155</t>
  </si>
  <si>
    <t>*</t>
  </si>
  <si>
    <t>3</t>
  </si>
  <si>
    <t>4</t>
  </si>
  <si>
    <t>5</t>
  </si>
  <si>
    <t>6</t>
  </si>
  <si>
    <t>7</t>
  </si>
  <si>
    <t>ПРОВЕРКА +-</t>
  </si>
  <si>
    <t>СУММЫ ИЗ ДАННОЙ ФОРМЫ попадают на листы</t>
  </si>
  <si>
    <t>СУММЫ ИЗ из листов отбражаются тут для проверки</t>
  </si>
  <si>
    <t>а хотелось бы не по ячейкам собирать, а по формуле с условиями</t>
  </si>
  <si>
    <t>примерно так: Если в листах от '2:22' в ячейке !H1 содержится то же, что и в D19 (текущего листа), И в листах от '2:22' в ячейке !B4 содержится то же, что и в B20 (текущего листа), то посчитать сумму '2:22'!F4</t>
  </si>
  <si>
    <t>.='2'!F4</t>
  </si>
  <si>
    <t>.='5'!F4</t>
  </si>
  <si>
    <t>.='6'!F4</t>
  </si>
  <si>
    <t>.='16'!F4</t>
  </si>
  <si>
    <t>.='20'!F4</t>
  </si>
  <si>
    <t>.='22'!F4</t>
  </si>
  <si>
    <t>.='2'!F6</t>
  </si>
  <si>
    <t>.='5'!F6</t>
  </si>
  <si>
    <t>.='6'!F6</t>
  </si>
  <si>
    <t>.='16'!F6</t>
  </si>
  <si>
    <t>.='20'!F6</t>
  </si>
  <si>
    <t>.='22'!F6</t>
  </si>
  <si>
    <t>.='2'!F8</t>
  </si>
  <si>
    <t>.='5'!F8</t>
  </si>
  <si>
    <t>.='6'!F8</t>
  </si>
  <si>
    <t>.='16'!F8</t>
  </si>
  <si>
    <t>.='20'!F8</t>
  </si>
  <si>
    <t>.='22'!F8</t>
  </si>
  <si>
    <t>.=СВОД!F4</t>
  </si>
  <si>
    <t>.=СВОД!F5</t>
  </si>
  <si>
    <t>.=СВОД!F6</t>
  </si>
  <si>
    <t>.{=СУММ(ЕСЛИ('2:22'!B4=B20;ЕСЛИ('2:22'!H1=D19;'2:22'!F4)))}</t>
  </si>
  <si>
    <t>мои попытки: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</si>
</sst>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\ _р_._-;\-* #,##0\ _р_._-;_-* &quot;- &quot;_р_._-;_-@_-"/>
    <numFmt numFmtId="165" formatCode="_-* #,##0.00\ _р_._-;\-* #,##0.00\ _р_._-;_-* \-??\ _р_._-;_-@_-"/>
  </numFmts>
  <fonts count="16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2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8" fillId="0" borderId="0"/>
    <xf numFmtId="0" fontId="5" fillId="0" borderId="0"/>
    <xf numFmtId="0" fontId="1" fillId="0" borderId="0"/>
    <xf numFmtId="44" fontId="2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4" fontId="10" fillId="0" borderId="0" applyFill="0" applyBorder="0" applyAlignment="0" applyProtection="0"/>
    <xf numFmtId="165" fontId="10" fillId="0" borderId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0" fontId="2" fillId="0" borderId="0"/>
  </cellStyleXfs>
  <cellXfs count="4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" fontId="6" fillId="2" borderId="1" xfId="5" applyNumberFormat="1" applyFont="1" applyFill="1" applyBorder="1" applyAlignment="1">
      <alignment horizontal="right" vertical="center"/>
    </xf>
    <xf numFmtId="4" fontId="6" fillId="3" borderId="1" xfId="5" applyNumberFormat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/>
    <xf numFmtId="4" fontId="7" fillId="0" borderId="1" xfId="0" applyNumberFormat="1" applyFont="1" applyFill="1" applyBorder="1" applyAlignment="1">
      <alignment horizontal="right" vertical="center"/>
    </xf>
    <xf numFmtId="4" fontId="6" fillId="0" borderId="1" xfId="5" applyNumberFormat="1" applyFont="1" applyFill="1" applyBorder="1" applyAlignment="1">
      <alignment horizontal="right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45">
    <cellStyle name="Денежный 2" xfId="10"/>
    <cellStyle name="Обычный" xfId="0" builtinId="0"/>
    <cellStyle name="Обычный 10" xfId="11"/>
    <cellStyle name="Обычный 11" xfId="1"/>
    <cellStyle name="Обычный 11 2" xfId="12"/>
    <cellStyle name="Обычный 11 3" xfId="13"/>
    <cellStyle name="Обычный 11_План  на 2012 год по мун заданию" xfId="14"/>
    <cellStyle name="Обычный 12" xfId="15"/>
    <cellStyle name="Обычный 13" xfId="6"/>
    <cellStyle name="Обычный 13 2" xfId="9"/>
    <cellStyle name="Обычный 13 2 2" xfId="44"/>
    <cellStyle name="Обычный 2" xfId="2"/>
    <cellStyle name="Обычный 2 2" xfId="3"/>
    <cellStyle name="Обычный 2 2 2" xfId="16"/>
    <cellStyle name="Обычный 2 2 3" xfId="17"/>
    <cellStyle name="Обычный 2 3" xfId="7"/>
    <cellStyle name="Обычный 2 3 2" xfId="18"/>
    <cellStyle name="Обычный 2 3_Для Министерства по АНО ДО В 2011г(1).(С)" xfId="19"/>
    <cellStyle name="Обычный 2 4" xfId="42"/>
    <cellStyle name="Обычный 2 5" xfId="43"/>
    <cellStyle name="Обычный 2_Приложения 1.1-1.6 Расчеты по дошкольному образованию" xfId="20"/>
    <cellStyle name="Обычный 3 2" xfId="21"/>
    <cellStyle name="Обычный 3 2 2" xfId="22"/>
    <cellStyle name="Обычный 3 3" xfId="23"/>
    <cellStyle name="Обычный 4" xfId="24"/>
    <cellStyle name="Обычный 4 2" xfId="25"/>
    <cellStyle name="Обычный 4_Для Министерства по АНО ДО В 2011г(1).(С)" xfId="26"/>
    <cellStyle name="Обычный 5" xfId="27"/>
    <cellStyle name="Обычный 6" xfId="28"/>
    <cellStyle name="Обычный 7" xfId="29"/>
    <cellStyle name="Обычный 8" xfId="30"/>
    <cellStyle name="Обычный 9" xfId="31"/>
    <cellStyle name="Обычный 9 2" xfId="32"/>
    <cellStyle name="Обычный 9 2 2" xfId="8"/>
    <cellStyle name="Обычный 9 3" xfId="33"/>
    <cellStyle name="Обычный 9 4" xfId="34"/>
    <cellStyle name="Процентный 2" xfId="35"/>
    <cellStyle name="Тысячи [0]_ауп" xfId="36"/>
    <cellStyle name="Тысячи_ауп" xfId="37"/>
    <cellStyle name="Финансовый 2" xfId="4"/>
    <cellStyle name="Финансовый 2 2" xfId="5"/>
    <cellStyle name="Финансовый 2 2 2" xfId="41"/>
    <cellStyle name="Финансовый 3" xfId="38"/>
    <cellStyle name="Финансовый 4" xfId="39"/>
    <cellStyle name="Финансовый 5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918882</xdr:colOff>
      <xdr:row>18</xdr:row>
      <xdr:rowOff>134471</xdr:rowOff>
    </xdr:from>
    <xdr:to>
      <xdr:col>2</xdr:col>
      <xdr:colOff>347383</xdr:colOff>
      <xdr:row>19</xdr:row>
      <xdr:rowOff>67235</xdr:rowOff>
    </xdr:to>
    <xdr:cxnSp macro="">
      <xdr:nvCxnSpPr>
        <xdr:cNvPr id="3" name="Прямая со стрелкой 2"/>
        <xdr:cNvCxnSpPr/>
      </xdr:nvCxnSpPr>
      <xdr:spPr>
        <a:xfrm>
          <a:off x="918882" y="3563471"/>
          <a:ext cx="1680883" cy="12326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00B050"/>
    <pageSetUpPr fitToPage="1"/>
  </sheetPr>
  <dimension ref="A1:K28"/>
  <sheetViews>
    <sheetView tabSelected="1" view="pageBreakPreview" zoomScale="85" zoomScaleNormal="100" zoomScaleSheetLayoutView="85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J8" sqref="J8"/>
    </sheetView>
  </sheetViews>
  <sheetFormatPr defaultRowHeight="15" customHeight="1"/>
  <cols>
    <col min="1" max="1" width="21.140625" style="8" customWidth="1"/>
    <col min="2" max="2" width="12.5703125" style="8" customWidth="1"/>
    <col min="3" max="3" width="18.28515625" style="8" customWidth="1"/>
    <col min="4" max="9" width="13.85546875" style="8" customWidth="1"/>
    <col min="10" max="10" width="19.85546875" style="8" customWidth="1"/>
    <col min="11" max="11" width="10.85546875" style="8" bestFit="1" customWidth="1"/>
    <col min="12" max="16384" width="9.140625" style="8"/>
  </cols>
  <sheetData>
    <row r="1" spans="1:10" ht="15" customHeight="1">
      <c r="A1" s="27" t="s">
        <v>24</v>
      </c>
      <c r="B1" s="9" t="s">
        <v>12</v>
      </c>
      <c r="C1" s="7" t="s">
        <v>9</v>
      </c>
      <c r="D1" s="7">
        <v>2</v>
      </c>
      <c r="E1" s="7">
        <v>5</v>
      </c>
      <c r="F1" s="7">
        <v>6</v>
      </c>
      <c r="G1" s="7">
        <v>16</v>
      </c>
      <c r="H1" s="7">
        <v>20</v>
      </c>
      <c r="I1" s="7">
        <v>22</v>
      </c>
    </row>
    <row r="2" spans="1:10" customFormat="1" ht="15" customHeight="1">
      <c r="A2" s="27"/>
      <c r="B2" s="10">
        <v>5154</v>
      </c>
      <c r="C2" s="6">
        <f>SUM(D2:I2)</f>
        <v>127000</v>
      </c>
      <c r="D2" s="23">
        <v>34000</v>
      </c>
      <c r="E2" s="23">
        <v>18000</v>
      </c>
      <c r="F2" s="23">
        <v>18000</v>
      </c>
      <c r="G2" s="23">
        <v>25000</v>
      </c>
      <c r="H2" s="23">
        <v>24000</v>
      </c>
      <c r="I2" s="23">
        <v>8000</v>
      </c>
    </row>
    <row r="3" spans="1:10" customFormat="1" ht="15" customHeight="1">
      <c r="A3" s="27"/>
      <c r="B3" s="10" t="s">
        <v>16</v>
      </c>
      <c r="C3" s="6">
        <f>SUM(D3:I3)</f>
        <v>25000</v>
      </c>
      <c r="D3" s="23">
        <v>8000</v>
      </c>
      <c r="E3" s="23">
        <v>3000</v>
      </c>
      <c r="F3" s="23">
        <v>2000</v>
      </c>
      <c r="G3" s="23">
        <v>5000</v>
      </c>
      <c r="H3" s="23">
        <v>3000</v>
      </c>
      <c r="I3" s="23">
        <v>4000</v>
      </c>
    </row>
    <row r="4" spans="1:10" ht="15" customHeight="1">
      <c r="A4" s="27"/>
      <c r="B4" s="3">
        <v>5156</v>
      </c>
      <c r="C4" s="6">
        <f>SUM(D4:I4)</f>
        <v>509000</v>
      </c>
      <c r="D4" s="24">
        <v>108000</v>
      </c>
      <c r="E4" s="24">
        <v>154000</v>
      </c>
      <c r="F4" s="24">
        <v>24000</v>
      </c>
      <c r="G4" s="24">
        <v>84000</v>
      </c>
      <c r="H4" s="24">
        <v>60000</v>
      </c>
      <c r="I4" s="24">
        <v>79000</v>
      </c>
    </row>
    <row r="5" spans="1:10" ht="15" customHeight="1">
      <c r="A5" s="27"/>
      <c r="B5" s="4" t="s">
        <v>17</v>
      </c>
      <c r="C5" s="5">
        <f t="shared" ref="C5:I5" si="0">SUM(C2:C4)</f>
        <v>661000</v>
      </c>
      <c r="D5" s="5">
        <f t="shared" si="0"/>
        <v>150000</v>
      </c>
      <c r="E5" s="5">
        <f t="shared" si="0"/>
        <v>175000</v>
      </c>
      <c r="F5" s="5">
        <f t="shared" si="0"/>
        <v>44000</v>
      </c>
      <c r="G5" s="5">
        <f t="shared" si="0"/>
        <v>114000</v>
      </c>
      <c r="H5" s="5">
        <f t="shared" si="0"/>
        <v>87000</v>
      </c>
      <c r="I5" s="5">
        <f t="shared" si="0"/>
        <v>91000</v>
      </c>
    </row>
    <row r="7" spans="1:10" ht="15" customHeight="1">
      <c r="A7" s="27" t="s">
        <v>25</v>
      </c>
      <c r="B7" s="9" t="s">
        <v>12</v>
      </c>
      <c r="C7" s="7" t="s">
        <v>9</v>
      </c>
      <c r="D7" s="7">
        <v>2</v>
      </c>
      <c r="E7" s="7">
        <v>5</v>
      </c>
      <c r="F7" s="7">
        <v>6</v>
      </c>
      <c r="G7" s="7">
        <v>16</v>
      </c>
      <c r="H7" s="7">
        <v>20</v>
      </c>
      <c r="I7" s="7">
        <v>22</v>
      </c>
    </row>
    <row r="8" spans="1:10" customFormat="1" ht="15" customHeight="1">
      <c r="A8" s="27"/>
      <c r="B8" s="10" t="s">
        <v>14</v>
      </c>
      <c r="C8" s="6">
        <f>СВОД!F4</f>
        <v>127000</v>
      </c>
      <c r="D8" s="11">
        <f>'2'!F4</f>
        <v>34000</v>
      </c>
      <c r="E8" s="11">
        <f>'5'!F4</f>
        <v>18000</v>
      </c>
      <c r="F8" s="11">
        <f>'6'!F4</f>
        <v>18000</v>
      </c>
      <c r="G8" s="11">
        <f>'16'!F4</f>
        <v>25000</v>
      </c>
      <c r="H8" s="11">
        <f>'20'!F4</f>
        <v>24000</v>
      </c>
      <c r="I8" s="11">
        <f>'22'!F4</f>
        <v>8000</v>
      </c>
    </row>
    <row r="9" spans="1:10" customFormat="1" ht="15" customHeight="1">
      <c r="A9" s="27"/>
      <c r="B9" s="10" t="s">
        <v>16</v>
      </c>
      <c r="C9" s="6">
        <f>СВОД!F6</f>
        <v>25000</v>
      </c>
      <c r="D9" s="11">
        <f>'2'!F6</f>
        <v>8000</v>
      </c>
      <c r="E9" s="11">
        <f>'5'!F6</f>
        <v>3000</v>
      </c>
      <c r="F9" s="11">
        <f>'6'!F6</f>
        <v>2000</v>
      </c>
      <c r="G9" s="11">
        <f>'16'!F6</f>
        <v>5000</v>
      </c>
      <c r="H9" s="11">
        <f>'20'!F6</f>
        <v>3000</v>
      </c>
      <c r="I9" s="11">
        <f>'22'!F6</f>
        <v>4000</v>
      </c>
    </row>
    <row r="10" spans="1:10" ht="15" customHeight="1">
      <c r="A10" s="27"/>
      <c r="B10" s="3" t="s">
        <v>11</v>
      </c>
      <c r="C10" s="6">
        <f>СВОД!F8</f>
        <v>509000</v>
      </c>
      <c r="D10" s="24">
        <f>'2'!F8</f>
        <v>108000</v>
      </c>
      <c r="E10" s="24">
        <f>'5'!F8</f>
        <v>154000</v>
      </c>
      <c r="F10" s="24">
        <f>'6'!F8</f>
        <v>24000</v>
      </c>
      <c r="G10" s="24">
        <f>'16'!F8</f>
        <v>84000</v>
      </c>
      <c r="H10" s="24">
        <f>'20'!F8</f>
        <v>60000</v>
      </c>
      <c r="I10" s="24">
        <f>'22'!F8</f>
        <v>79000</v>
      </c>
      <c r="J10"/>
    </row>
    <row r="11" spans="1:10" ht="15" customHeight="1">
      <c r="A11" s="27"/>
      <c r="B11" s="4"/>
      <c r="C11" s="5">
        <f t="shared" ref="C11:I11" si="1">SUM(C8:C10)</f>
        <v>661000</v>
      </c>
      <c r="D11" s="5">
        <f t="shared" si="1"/>
        <v>150000</v>
      </c>
      <c r="E11" s="5">
        <f t="shared" si="1"/>
        <v>175000</v>
      </c>
      <c r="F11" s="5">
        <f t="shared" si="1"/>
        <v>44000</v>
      </c>
      <c r="G11" s="5">
        <f t="shared" si="1"/>
        <v>114000</v>
      </c>
      <c r="H11" s="5">
        <f t="shared" si="1"/>
        <v>87000</v>
      </c>
      <c r="I11" s="5">
        <f t="shared" si="1"/>
        <v>91000</v>
      </c>
      <c r="J11"/>
    </row>
    <row r="12" spans="1:10" ht="15" customHeight="1">
      <c r="C12" s="22">
        <f>SUM(D11:I11)</f>
        <v>661000</v>
      </c>
      <c r="J12"/>
    </row>
    <row r="13" spans="1:10" ht="15" customHeight="1">
      <c r="A13" s="27" t="s">
        <v>23</v>
      </c>
      <c r="B13" s="9" t="s">
        <v>12</v>
      </c>
      <c r="C13" s="7" t="s">
        <v>9</v>
      </c>
      <c r="D13" s="7">
        <v>2</v>
      </c>
      <c r="E13" s="7">
        <v>5</v>
      </c>
      <c r="F13" s="7">
        <v>6</v>
      </c>
      <c r="G13" s="7">
        <v>16</v>
      </c>
      <c r="H13" s="7">
        <v>20</v>
      </c>
      <c r="I13" s="7">
        <v>22</v>
      </c>
      <c r="J13"/>
    </row>
    <row r="14" spans="1:10" customFormat="1" ht="15" customHeight="1">
      <c r="A14" s="27"/>
      <c r="B14" s="10" t="s">
        <v>14</v>
      </c>
      <c r="C14" s="6">
        <f t="shared" ref="C14:I16" si="2">C8-C2</f>
        <v>0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</row>
    <row r="15" spans="1:10" customFormat="1" ht="15" customHeight="1">
      <c r="A15" s="27"/>
      <c r="B15" s="10" t="s">
        <v>14</v>
      </c>
      <c r="C15" s="6">
        <f t="shared" si="2"/>
        <v>0</v>
      </c>
      <c r="D15" s="11">
        <f t="shared" si="2"/>
        <v>0</v>
      </c>
      <c r="E15" s="11">
        <f t="shared" si="2"/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</row>
    <row r="16" spans="1:10" ht="15" customHeight="1">
      <c r="A16" s="27"/>
      <c r="B16" s="3" t="s">
        <v>11</v>
      </c>
      <c r="C16" s="6">
        <f t="shared" si="2"/>
        <v>0</v>
      </c>
      <c r="D16" s="24">
        <f t="shared" si="2"/>
        <v>0</v>
      </c>
      <c r="E16" s="24">
        <f t="shared" si="2"/>
        <v>0</v>
      </c>
      <c r="F16" s="24">
        <f t="shared" si="2"/>
        <v>0</v>
      </c>
      <c r="G16" s="24">
        <f t="shared" si="2"/>
        <v>0</v>
      </c>
      <c r="H16" s="24">
        <f t="shared" si="2"/>
        <v>0</v>
      </c>
      <c r="I16" s="24">
        <f t="shared" si="2"/>
        <v>0</v>
      </c>
      <c r="J16"/>
    </row>
    <row r="17" spans="1:11" ht="15" customHeight="1">
      <c r="A17" s="27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/>
    </row>
    <row r="19" spans="1:11" ht="15" customHeight="1">
      <c r="A19" s="28" t="s">
        <v>26</v>
      </c>
      <c r="B19" s="9" t="s">
        <v>12</v>
      </c>
      <c r="C19" s="7" t="s">
        <v>9</v>
      </c>
      <c r="D19" s="26">
        <v>2</v>
      </c>
      <c r="E19" s="7">
        <v>5</v>
      </c>
      <c r="F19" s="7">
        <v>6</v>
      </c>
      <c r="G19" s="7">
        <v>16</v>
      </c>
      <c r="H19" s="7">
        <v>20</v>
      </c>
      <c r="I19" s="7">
        <v>22</v>
      </c>
    </row>
    <row r="20" spans="1:11" customFormat="1" ht="15" customHeight="1">
      <c r="A20" s="28"/>
      <c r="B20" s="25" t="s">
        <v>14</v>
      </c>
      <c r="C20" s="6" t="s">
        <v>46</v>
      </c>
      <c r="D20" s="11" t="s">
        <v>28</v>
      </c>
      <c r="E20" s="11" t="s">
        <v>29</v>
      </c>
      <c r="F20" s="11" t="s">
        <v>30</v>
      </c>
      <c r="G20" s="11" t="s">
        <v>31</v>
      </c>
      <c r="H20" s="11" t="s">
        <v>32</v>
      </c>
      <c r="I20" s="11" t="s">
        <v>33</v>
      </c>
      <c r="K20" s="8"/>
    </row>
    <row r="21" spans="1:11" customFormat="1" ht="15" customHeight="1">
      <c r="A21" s="28"/>
      <c r="B21" s="10" t="s">
        <v>16</v>
      </c>
      <c r="C21" s="6" t="s">
        <v>47</v>
      </c>
      <c r="D21" s="11" t="s">
        <v>34</v>
      </c>
      <c r="E21" s="11" t="s">
        <v>35</v>
      </c>
      <c r="F21" s="11" t="s">
        <v>36</v>
      </c>
      <c r="G21" s="11" t="s">
        <v>37</v>
      </c>
      <c r="H21" s="11" t="s">
        <v>38</v>
      </c>
      <c r="I21" s="11" t="s">
        <v>39</v>
      </c>
    </row>
    <row r="22" spans="1:11" ht="15" customHeight="1">
      <c r="A22" s="28"/>
      <c r="B22" s="3" t="s">
        <v>11</v>
      </c>
      <c r="C22" s="6" t="s">
        <v>48</v>
      </c>
      <c r="D22" s="24" t="s">
        <v>40</v>
      </c>
      <c r="E22" s="24" t="s">
        <v>41</v>
      </c>
      <c r="F22" s="24" t="s">
        <v>42</v>
      </c>
      <c r="G22" s="24" t="s">
        <v>43</v>
      </c>
      <c r="H22" s="24" t="s">
        <v>44</v>
      </c>
      <c r="I22" s="24" t="s">
        <v>45</v>
      </c>
      <c r="J22"/>
    </row>
    <row r="23" spans="1:11" ht="15" customHeight="1">
      <c r="A23" s="28"/>
      <c r="B23" s="4"/>
      <c r="C23" s="5">
        <f t="shared" ref="C23:I23" si="3">SUM(C20:C22)</f>
        <v>0</v>
      </c>
      <c r="D23" s="5">
        <f t="shared" si="3"/>
        <v>0</v>
      </c>
      <c r="E23" s="5">
        <f t="shared" si="3"/>
        <v>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/>
    </row>
    <row r="26" spans="1:11" ht="63" customHeight="1">
      <c r="A26" s="29" t="s">
        <v>27</v>
      </c>
      <c r="B26" s="29"/>
      <c r="C26" s="29"/>
      <c r="D26" s="29"/>
      <c r="E26" s="29"/>
      <c r="F26" s="29"/>
      <c r="G26" s="29"/>
      <c r="H26" s="29"/>
      <c r="I26" s="29"/>
    </row>
    <row r="27" spans="1:11" ht="15" customHeight="1">
      <c r="E27" s="41" t="s">
        <v>50</v>
      </c>
      <c r="G27" s="42" t="s">
        <v>49</v>
      </c>
      <c r="H27" s="43"/>
      <c r="I27" s="43"/>
      <c r="J27" s="43"/>
    </row>
    <row r="28" spans="1:11" ht="15" customHeight="1">
      <c r="C28"/>
      <c r="D28"/>
      <c r="E28"/>
      <c r="F28"/>
      <c r="G28"/>
      <c r="H28"/>
      <c r="I28"/>
    </row>
  </sheetData>
  <autoFilter ref="B1:J5"/>
  <mergeCells count="5">
    <mergeCell ref="A1:A5"/>
    <mergeCell ref="A7:A11"/>
    <mergeCell ref="A13:A17"/>
    <mergeCell ref="A19:A23"/>
    <mergeCell ref="A26:I26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theme="5" tint="-0.249977111117893"/>
    <pageSetUpPr fitToPage="1"/>
  </sheetPr>
  <dimension ref="A1:L9"/>
  <sheetViews>
    <sheetView view="pageBreakPreview" zoomScale="86" zoomScaleNormal="100" zoomScaleSheetLayoutView="86" workbookViewId="0">
      <pane xSplit="1" topLeftCell="B1" activePane="topRight" state="frozen"/>
      <selection activeCell="C60" sqref="C60"/>
      <selection pane="topRight" activeCell="F4" sqref="F4"/>
    </sheetView>
  </sheetViews>
  <sheetFormatPr defaultRowHeight="12.75"/>
  <cols>
    <col min="1" max="1" width="64.42578125" style="2" customWidth="1"/>
    <col min="2" max="2" width="12.140625" style="2" customWidth="1"/>
    <col min="3" max="3" width="12.28515625" style="2" customWidth="1"/>
    <col min="4" max="6" width="13.5703125" style="2" customWidth="1"/>
    <col min="7" max="8" width="16.7109375" style="2" customWidth="1"/>
    <col min="9" max="9" width="17" style="2" customWidth="1"/>
    <col min="10" max="10" width="16.28515625" style="2" customWidth="1"/>
    <col min="11" max="11" width="9.140625" style="2"/>
    <col min="12" max="12" width="14" style="2" customWidth="1"/>
    <col min="13" max="16384" width="9.140625" style="2"/>
  </cols>
  <sheetData>
    <row r="1" spans="1:12">
      <c r="A1" s="30" t="s">
        <v>0</v>
      </c>
      <c r="B1" s="32" t="s">
        <v>1</v>
      </c>
      <c r="C1" s="32" t="s">
        <v>2</v>
      </c>
      <c r="D1" s="32" t="s">
        <v>3</v>
      </c>
      <c r="E1" s="32"/>
      <c r="F1" s="33" t="s">
        <v>4</v>
      </c>
      <c r="G1" s="34"/>
    </row>
    <row r="2" spans="1:12" ht="32.25" customHeight="1">
      <c r="A2" s="31"/>
      <c r="B2" s="32"/>
      <c r="C2" s="32"/>
      <c r="D2" s="15" t="s">
        <v>5</v>
      </c>
      <c r="E2" s="15" t="s">
        <v>6</v>
      </c>
      <c r="F2" s="15" t="s">
        <v>7</v>
      </c>
      <c r="G2" s="15" t="s">
        <v>8</v>
      </c>
      <c r="H2" s="20"/>
    </row>
    <row r="3" spans="1:12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9"/>
    </row>
    <row r="4" spans="1:12" ht="31.5" customHeight="1">
      <c r="A4" s="35" t="s">
        <v>13</v>
      </c>
      <c r="B4" s="37" t="s">
        <v>14</v>
      </c>
      <c r="C4" s="14">
        <v>180</v>
      </c>
      <c r="D4" s="12">
        <v>0</v>
      </c>
      <c r="E4" s="12">
        <v>0</v>
      </c>
      <c r="F4" s="13">
        <f>SUM('2:22'!F4)</f>
        <v>127000</v>
      </c>
      <c r="G4" s="13">
        <f>SUM('2:22'!G4)</f>
        <v>0</v>
      </c>
      <c r="H4" s="13">
        <f>SUM(D4:G4)</f>
        <v>127000</v>
      </c>
      <c r="I4" s="2" t="str">
        <f t="shared" ref="I4:I9" si="0">IF(H4=0,"СКРЫТЬ","")</f>
        <v/>
      </c>
      <c r="L4" s="21"/>
    </row>
    <row r="5" spans="1:12" ht="31.5" customHeight="1">
      <c r="A5" s="36"/>
      <c r="B5" s="38"/>
      <c r="C5" s="14">
        <v>212</v>
      </c>
      <c r="D5" s="12">
        <v>0</v>
      </c>
      <c r="E5" s="12">
        <v>0</v>
      </c>
      <c r="F5" s="13">
        <f>SUM('2:22'!F5)</f>
        <v>0</v>
      </c>
      <c r="G5" s="13">
        <f>SUM('2:22'!G5)</f>
        <v>127000</v>
      </c>
      <c r="H5" s="13">
        <f t="shared" ref="H5:H9" si="1">SUM(D5:G5)</f>
        <v>127000</v>
      </c>
      <c r="I5" s="2" t="str">
        <f t="shared" si="0"/>
        <v/>
      </c>
      <c r="J5" s="21"/>
      <c r="L5" s="21"/>
    </row>
    <row r="6" spans="1:12" ht="31.5" customHeight="1">
      <c r="A6" s="35" t="s">
        <v>15</v>
      </c>
      <c r="B6" s="37" t="s">
        <v>16</v>
      </c>
      <c r="C6" s="14">
        <v>180</v>
      </c>
      <c r="D6" s="12">
        <v>0</v>
      </c>
      <c r="E6" s="12">
        <v>0</v>
      </c>
      <c r="F6" s="13">
        <f>SUM('2:22'!F6)</f>
        <v>25000</v>
      </c>
      <c r="G6" s="13">
        <f>SUM('2:22'!G6)</f>
        <v>0</v>
      </c>
      <c r="H6" s="13">
        <f t="shared" si="1"/>
        <v>25000</v>
      </c>
      <c r="I6" s="2" t="str">
        <f t="shared" si="0"/>
        <v/>
      </c>
      <c r="L6" s="21"/>
    </row>
    <row r="7" spans="1:12" ht="31.5" customHeight="1">
      <c r="A7" s="36"/>
      <c r="B7" s="38"/>
      <c r="C7" s="14">
        <v>212</v>
      </c>
      <c r="D7" s="12">
        <v>0</v>
      </c>
      <c r="E7" s="12">
        <v>0</v>
      </c>
      <c r="F7" s="13">
        <f>SUM('2:22'!F7)</f>
        <v>0</v>
      </c>
      <c r="G7" s="13">
        <f>SUM('2:22'!G7)</f>
        <v>25000</v>
      </c>
      <c r="H7" s="13">
        <f t="shared" si="1"/>
        <v>25000</v>
      </c>
      <c r="I7" s="2" t="str">
        <f t="shared" si="0"/>
        <v/>
      </c>
      <c r="J7" s="21"/>
      <c r="L7" s="21"/>
    </row>
    <row r="8" spans="1:12" ht="31.5" customHeight="1">
      <c r="A8" s="35" t="s">
        <v>10</v>
      </c>
      <c r="B8" s="37" t="s">
        <v>11</v>
      </c>
      <c r="C8" s="14">
        <v>180</v>
      </c>
      <c r="D8" s="12">
        <v>0</v>
      </c>
      <c r="E8" s="12">
        <v>0</v>
      </c>
      <c r="F8" s="13">
        <f>SUM('2:22'!F8)</f>
        <v>509000</v>
      </c>
      <c r="G8" s="13">
        <f>SUM('2:22'!G8)</f>
        <v>0</v>
      </c>
      <c r="H8" s="13">
        <f t="shared" si="1"/>
        <v>509000</v>
      </c>
      <c r="I8" s="2" t="str">
        <f t="shared" si="0"/>
        <v/>
      </c>
      <c r="L8" s="21"/>
    </row>
    <row r="9" spans="1:12" ht="31.5" customHeight="1">
      <c r="A9" s="36"/>
      <c r="B9" s="38"/>
      <c r="C9" s="14">
        <v>212</v>
      </c>
      <c r="D9" s="12">
        <v>0</v>
      </c>
      <c r="E9" s="12">
        <v>0</v>
      </c>
      <c r="F9" s="13">
        <f>SUM('2:22'!F9)</f>
        <v>0</v>
      </c>
      <c r="G9" s="13">
        <f>SUM('2:22'!G9)</f>
        <v>509000</v>
      </c>
      <c r="H9" s="13">
        <f t="shared" si="1"/>
        <v>509000</v>
      </c>
      <c r="I9" s="2" t="str">
        <f t="shared" si="0"/>
        <v/>
      </c>
      <c r="J9" s="21"/>
      <c r="L9" s="21"/>
    </row>
  </sheetData>
  <autoFilter ref="A2:P2"/>
  <mergeCells count="11">
    <mergeCell ref="A4:A5"/>
    <mergeCell ref="B4:B5"/>
    <mergeCell ref="A6:A7"/>
    <mergeCell ref="B6:B7"/>
    <mergeCell ref="A8:A9"/>
    <mergeCell ref="B8:B9"/>
    <mergeCell ref="A1:A2"/>
    <mergeCell ref="B1:B2"/>
    <mergeCell ref="C1:C2"/>
    <mergeCell ref="D1:E1"/>
    <mergeCell ref="F1:G1"/>
  </mergeCells>
  <pageMargins left="0.9055118110236221" right="0.62992125984251968" top="0.56999999999999995" bottom="0.39370078740157483" header="0.43307086614173229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I9"/>
  <sheetViews>
    <sheetView view="pageBreakPreview" zoomScale="86" zoomScaleNormal="100" zoomScaleSheetLayoutView="86" workbookViewId="0">
      <selection activeCell="F4" sqref="F4"/>
    </sheetView>
  </sheetViews>
  <sheetFormatPr defaultRowHeight="12.75"/>
  <cols>
    <col min="1" max="1" width="64.42578125" style="2" customWidth="1"/>
    <col min="2" max="2" width="12.140625" style="2" customWidth="1"/>
    <col min="3" max="3" width="12.28515625" style="2" customWidth="1"/>
    <col min="4" max="4" width="14.5703125" style="2" customWidth="1"/>
    <col min="5" max="6" width="13.5703125" style="2" customWidth="1"/>
    <col min="7" max="7" width="16.7109375" style="2" customWidth="1"/>
    <col min="8" max="8" width="14.7109375" style="2" customWidth="1"/>
    <col min="9" max="9" width="11.140625" style="2" customWidth="1"/>
    <col min="10" max="16384" width="9.140625" style="2"/>
  </cols>
  <sheetData>
    <row r="1" spans="1:9" ht="43.5" customHeight="1">
      <c r="A1" s="30" t="s">
        <v>0</v>
      </c>
      <c r="B1" s="32" t="s">
        <v>1</v>
      </c>
      <c r="C1" s="32" t="s">
        <v>2</v>
      </c>
      <c r="D1" s="32" t="s">
        <v>3</v>
      </c>
      <c r="E1" s="32"/>
      <c r="F1" s="33" t="s">
        <v>4</v>
      </c>
      <c r="G1" s="34"/>
      <c r="H1" s="1">
        <v>2</v>
      </c>
    </row>
    <row r="2" spans="1:9" ht="17.25" customHeight="1">
      <c r="A2" s="31"/>
      <c r="B2" s="32"/>
      <c r="C2" s="32"/>
      <c r="D2" s="16" t="s">
        <v>5</v>
      </c>
      <c r="E2" s="16" t="s">
        <v>6</v>
      </c>
      <c r="F2" s="16" t="s">
        <v>7</v>
      </c>
      <c r="G2" s="16" t="s">
        <v>8</v>
      </c>
    </row>
    <row r="3" spans="1:9" ht="15" customHeight="1">
      <c r="A3" s="19">
        <v>1</v>
      </c>
      <c r="B3" s="19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</row>
    <row r="4" spans="1:9" ht="31.5" customHeight="1">
      <c r="A4" s="35" t="s">
        <v>13</v>
      </c>
      <c r="B4" s="39" t="s">
        <v>14</v>
      </c>
      <c r="C4" s="17">
        <v>180</v>
      </c>
      <c r="D4" s="12">
        <v>0</v>
      </c>
      <c r="E4" s="12">
        <v>0</v>
      </c>
      <c r="F4" s="13">
        <f>SUMIF(СУММЫ!$D$1:$I$1,H1,СУММЫ!$D2:$I2)</f>
        <v>34000</v>
      </c>
      <c r="G4" s="13">
        <v>0</v>
      </c>
      <c r="H4" s="18">
        <f>SUM(D4:G4)</f>
        <v>34000</v>
      </c>
      <c r="I4" s="2" t="str">
        <f t="shared" ref="I4:I9" si="0">IF(H4=0,"СКРЫТЬ","")</f>
        <v/>
      </c>
    </row>
    <row r="5" spans="1:9" ht="31.5" customHeight="1">
      <c r="A5" s="36"/>
      <c r="B5" s="40"/>
      <c r="C5" s="17">
        <v>212</v>
      </c>
      <c r="D5" s="12">
        <v>0</v>
      </c>
      <c r="E5" s="12">
        <v>0</v>
      </c>
      <c r="F5" s="13">
        <v>0</v>
      </c>
      <c r="G5" s="13">
        <f>F4</f>
        <v>34000</v>
      </c>
      <c r="H5" s="18">
        <f t="shared" ref="H5:H9" si="1">SUM(D5:G5)</f>
        <v>34000</v>
      </c>
      <c r="I5" s="2" t="str">
        <f t="shared" si="0"/>
        <v/>
      </c>
    </row>
    <row r="6" spans="1:9" ht="31.5" customHeight="1">
      <c r="A6" s="35" t="s">
        <v>15</v>
      </c>
      <c r="B6" s="37" t="s">
        <v>16</v>
      </c>
      <c r="C6" s="17">
        <v>180</v>
      </c>
      <c r="D6" s="12">
        <v>0</v>
      </c>
      <c r="E6" s="12">
        <v>0</v>
      </c>
      <c r="F6" s="13">
        <f>SUMIF(СУММЫ!$D$1:$I$1,H1,СУММЫ!$D3:$I3)</f>
        <v>8000</v>
      </c>
      <c r="G6" s="13">
        <v>0</v>
      </c>
      <c r="H6" s="18">
        <f t="shared" si="1"/>
        <v>8000</v>
      </c>
      <c r="I6" s="2" t="str">
        <f t="shared" si="0"/>
        <v/>
      </c>
    </row>
    <row r="7" spans="1:9" ht="36.75" customHeight="1">
      <c r="A7" s="36"/>
      <c r="B7" s="38"/>
      <c r="C7" s="17">
        <v>212</v>
      </c>
      <c r="D7" s="12">
        <v>0</v>
      </c>
      <c r="E7" s="12">
        <v>0</v>
      </c>
      <c r="F7" s="13">
        <v>0</v>
      </c>
      <c r="G7" s="13">
        <f>F6</f>
        <v>8000</v>
      </c>
      <c r="H7" s="18">
        <f t="shared" si="1"/>
        <v>8000</v>
      </c>
      <c r="I7" s="2" t="str">
        <f t="shared" si="0"/>
        <v/>
      </c>
    </row>
    <row r="8" spans="1:9" ht="31.5" customHeight="1">
      <c r="A8" s="35" t="s">
        <v>10</v>
      </c>
      <c r="B8" s="37" t="s">
        <v>11</v>
      </c>
      <c r="C8" s="17">
        <v>180</v>
      </c>
      <c r="D8" s="12">
        <v>0</v>
      </c>
      <c r="E8" s="12">
        <v>0</v>
      </c>
      <c r="F8" s="13">
        <f>SUMIF(СУММЫ!$D$1:$I$1,H1,СУММЫ!$D4:$I4)</f>
        <v>108000</v>
      </c>
      <c r="G8" s="13">
        <v>0</v>
      </c>
      <c r="H8" s="18">
        <f t="shared" si="1"/>
        <v>108000</v>
      </c>
      <c r="I8" s="2" t="str">
        <f t="shared" si="0"/>
        <v/>
      </c>
    </row>
    <row r="9" spans="1:9" ht="31.5" customHeight="1">
      <c r="A9" s="36"/>
      <c r="B9" s="38"/>
      <c r="C9" s="17">
        <v>212</v>
      </c>
      <c r="D9" s="12">
        <v>0</v>
      </c>
      <c r="E9" s="12">
        <v>0</v>
      </c>
      <c r="F9" s="13">
        <v>0</v>
      </c>
      <c r="G9" s="13">
        <f>F8</f>
        <v>108000</v>
      </c>
      <c r="H9" s="18">
        <f t="shared" si="1"/>
        <v>108000</v>
      </c>
      <c r="I9" s="2" t="str">
        <f t="shared" si="0"/>
        <v/>
      </c>
    </row>
  </sheetData>
  <autoFilter ref="A2:P2"/>
  <mergeCells count="11">
    <mergeCell ref="F1:G1"/>
    <mergeCell ref="C1:C2"/>
    <mergeCell ref="A4:A5"/>
    <mergeCell ref="B4:B5"/>
    <mergeCell ref="A8:A9"/>
    <mergeCell ref="B8:B9"/>
    <mergeCell ref="A1:A2"/>
    <mergeCell ref="B1:B2"/>
    <mergeCell ref="A6:A7"/>
    <mergeCell ref="B6:B7"/>
    <mergeCell ref="D1:E1"/>
  </mergeCells>
  <pageMargins left="0.9055118110236221" right="0.62992125984251968" top="0.56999999999999995" bottom="0.39370078740157483" header="0.43307086614173229" footer="0.39370078740157483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I9"/>
  <sheetViews>
    <sheetView view="pageBreakPreview" zoomScale="82" zoomScaleNormal="100" zoomScaleSheetLayoutView="82" workbookViewId="0">
      <pane xSplit="1" topLeftCell="B1" activePane="topRight" state="frozen"/>
      <selection activeCell="A18" sqref="A18"/>
      <selection pane="topRight" activeCell="A18" sqref="A18"/>
    </sheetView>
  </sheetViews>
  <sheetFormatPr defaultRowHeight="12.75"/>
  <cols>
    <col min="1" max="1" width="64.42578125" style="2" customWidth="1"/>
    <col min="2" max="2" width="12.140625" style="2" customWidth="1"/>
    <col min="3" max="3" width="12.28515625" style="2" customWidth="1"/>
    <col min="4" max="4" width="14.5703125" style="2" customWidth="1"/>
    <col min="5" max="6" width="13.5703125" style="2" customWidth="1"/>
    <col min="7" max="7" width="16.7109375" style="2" customWidth="1"/>
    <col min="8" max="8" width="14.7109375" style="2" customWidth="1"/>
    <col min="9" max="9" width="17" style="2" customWidth="1"/>
    <col min="10" max="16384" width="9.140625" style="2"/>
  </cols>
  <sheetData>
    <row r="1" spans="1:9" ht="43.5" customHeight="1">
      <c r="A1" s="30" t="s">
        <v>0</v>
      </c>
      <c r="B1" s="32" t="s">
        <v>1</v>
      </c>
      <c r="C1" s="32" t="s">
        <v>2</v>
      </c>
      <c r="D1" s="32" t="s">
        <v>3</v>
      </c>
      <c r="E1" s="32"/>
      <c r="F1" s="33" t="s">
        <v>4</v>
      </c>
      <c r="G1" s="34"/>
      <c r="H1" s="2">
        <v>5</v>
      </c>
    </row>
    <row r="2" spans="1:9" ht="17.25" customHeight="1">
      <c r="A2" s="31"/>
      <c r="B2" s="32"/>
      <c r="C2" s="32"/>
      <c r="D2" s="16" t="s">
        <v>5</v>
      </c>
      <c r="E2" s="16" t="s">
        <v>6</v>
      </c>
      <c r="F2" s="16" t="s">
        <v>7</v>
      </c>
      <c r="G2" s="16" t="s">
        <v>8</v>
      </c>
    </row>
    <row r="3" spans="1:9" ht="15" customHeight="1">
      <c r="A3" s="19">
        <v>1</v>
      </c>
      <c r="B3" s="19">
        <v>2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</row>
    <row r="4" spans="1:9" ht="31.5" customHeight="1">
      <c r="A4" s="35" t="s">
        <v>13</v>
      </c>
      <c r="B4" s="37" t="s">
        <v>14</v>
      </c>
      <c r="C4" s="17">
        <v>180</v>
      </c>
      <c r="D4" s="12">
        <v>0</v>
      </c>
      <c r="E4" s="12">
        <v>0</v>
      </c>
      <c r="F4" s="13">
        <f>SUMIF(СУММЫ!$D$1:$I$1,H1,СУММЫ!$D2:$I2)</f>
        <v>18000</v>
      </c>
      <c r="G4" s="13">
        <v>0</v>
      </c>
      <c r="H4" s="18">
        <f t="shared" ref="H4:H9" si="0">SUM(D4:G4)</f>
        <v>18000</v>
      </c>
      <c r="I4" s="2" t="str">
        <f t="shared" ref="I4:I9" si="1">IF(H4=0,"СКРЫТЬ","")</f>
        <v/>
      </c>
    </row>
    <row r="5" spans="1:9" ht="31.5" customHeight="1">
      <c r="A5" s="36"/>
      <c r="B5" s="38"/>
      <c r="C5" s="17">
        <v>212</v>
      </c>
      <c r="D5" s="12">
        <v>0</v>
      </c>
      <c r="E5" s="12">
        <v>0</v>
      </c>
      <c r="F5" s="13">
        <v>0</v>
      </c>
      <c r="G5" s="13">
        <f>F4</f>
        <v>18000</v>
      </c>
      <c r="H5" s="18">
        <f t="shared" si="0"/>
        <v>18000</v>
      </c>
      <c r="I5" s="2" t="str">
        <f t="shared" si="1"/>
        <v/>
      </c>
    </row>
    <row r="6" spans="1:9" ht="31.5" customHeight="1">
      <c r="A6" s="35" t="s">
        <v>15</v>
      </c>
      <c r="B6" s="37" t="s">
        <v>16</v>
      </c>
      <c r="C6" s="17">
        <v>180</v>
      </c>
      <c r="D6" s="12">
        <v>0</v>
      </c>
      <c r="E6" s="12">
        <v>0</v>
      </c>
      <c r="F6" s="13">
        <f>SUMIF(СУММЫ!$D$1:$I$1,H1,СУММЫ!$D3:$I3)</f>
        <v>3000</v>
      </c>
      <c r="G6" s="13">
        <v>0</v>
      </c>
      <c r="H6" s="18">
        <f t="shared" si="0"/>
        <v>3000</v>
      </c>
      <c r="I6" s="2" t="str">
        <f t="shared" si="1"/>
        <v/>
      </c>
    </row>
    <row r="7" spans="1:9" ht="36.75" customHeight="1">
      <c r="A7" s="36"/>
      <c r="B7" s="38"/>
      <c r="C7" s="17">
        <v>212</v>
      </c>
      <c r="D7" s="12">
        <v>0</v>
      </c>
      <c r="E7" s="12">
        <v>0</v>
      </c>
      <c r="F7" s="13">
        <v>0</v>
      </c>
      <c r="G7" s="13">
        <f>F6</f>
        <v>3000</v>
      </c>
      <c r="H7" s="18">
        <f t="shared" si="0"/>
        <v>3000</v>
      </c>
      <c r="I7" s="2" t="str">
        <f t="shared" si="1"/>
        <v/>
      </c>
    </row>
    <row r="8" spans="1:9" ht="31.5" customHeight="1">
      <c r="A8" s="35" t="s">
        <v>10</v>
      </c>
      <c r="B8" s="37" t="s">
        <v>11</v>
      </c>
      <c r="C8" s="17">
        <v>180</v>
      </c>
      <c r="D8" s="12">
        <v>0</v>
      </c>
      <c r="E8" s="12">
        <v>0</v>
      </c>
      <c r="F8" s="13">
        <f>SUMIF(СУММЫ!$D$1:$I$1,H1,СУММЫ!$D4:$I4)</f>
        <v>154000</v>
      </c>
      <c r="G8" s="13">
        <v>0</v>
      </c>
      <c r="H8" s="18">
        <f t="shared" si="0"/>
        <v>154000</v>
      </c>
      <c r="I8" s="2" t="str">
        <f t="shared" si="1"/>
        <v/>
      </c>
    </row>
    <row r="9" spans="1:9" ht="31.5" customHeight="1">
      <c r="A9" s="36"/>
      <c r="B9" s="38"/>
      <c r="C9" s="17">
        <v>212</v>
      </c>
      <c r="D9" s="12">
        <v>0</v>
      </c>
      <c r="E9" s="12">
        <v>0</v>
      </c>
      <c r="F9" s="13">
        <v>0</v>
      </c>
      <c r="G9" s="13">
        <f>F8</f>
        <v>154000</v>
      </c>
      <c r="H9" s="18">
        <f t="shared" si="0"/>
        <v>154000</v>
      </c>
      <c r="I9" s="2" t="str">
        <f t="shared" si="1"/>
        <v/>
      </c>
    </row>
  </sheetData>
  <autoFilter ref="A2:P2"/>
  <mergeCells count="11">
    <mergeCell ref="A8:A9"/>
    <mergeCell ref="B8:B9"/>
    <mergeCell ref="A1:A2"/>
    <mergeCell ref="B1:B2"/>
    <mergeCell ref="C1:C2"/>
    <mergeCell ref="D1:E1"/>
    <mergeCell ref="F1:G1"/>
    <mergeCell ref="A4:A5"/>
    <mergeCell ref="B4:B5"/>
    <mergeCell ref="A6:A7"/>
    <mergeCell ref="B6:B7"/>
  </mergeCells>
  <pageMargins left="0.9055118110236221" right="0.62992125984251968" top="0.56999999999999995" bottom="0.39370078740157483" header="0.43307086614173229" footer="0.39370078740157483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I9"/>
  <sheetViews>
    <sheetView view="pageBreakPreview" zoomScale="86" zoomScaleNormal="100" zoomScaleSheetLayoutView="86" workbookViewId="0">
      <pane xSplit="1" topLeftCell="B1" activePane="topRight" state="frozen"/>
      <selection activeCell="A18" sqref="A18"/>
      <selection pane="topRight" activeCell="A21" sqref="A21"/>
    </sheetView>
  </sheetViews>
  <sheetFormatPr defaultRowHeight="12.75"/>
  <cols>
    <col min="1" max="1" width="64.42578125" style="2" customWidth="1"/>
    <col min="2" max="2" width="12.140625" style="2" customWidth="1"/>
    <col min="3" max="3" width="12.28515625" style="2" customWidth="1"/>
    <col min="4" max="4" width="14.5703125" style="2" customWidth="1"/>
    <col min="5" max="6" width="13.5703125" style="2" customWidth="1"/>
    <col min="7" max="7" width="16.7109375" style="2" customWidth="1"/>
    <col min="8" max="8" width="14.7109375" style="2" customWidth="1"/>
    <col min="9" max="9" width="17" style="2" customWidth="1"/>
    <col min="10" max="16384" width="9.140625" style="2"/>
  </cols>
  <sheetData>
    <row r="1" spans="1:9" ht="43.5" customHeight="1">
      <c r="A1" s="30" t="s">
        <v>0</v>
      </c>
      <c r="B1" s="32" t="s">
        <v>1</v>
      </c>
      <c r="C1" s="32" t="s">
        <v>2</v>
      </c>
      <c r="D1" s="32" t="s">
        <v>3</v>
      </c>
      <c r="E1" s="32"/>
      <c r="F1" s="33" t="s">
        <v>4</v>
      </c>
      <c r="G1" s="34"/>
      <c r="H1" s="2">
        <v>6</v>
      </c>
    </row>
    <row r="2" spans="1:9" ht="17.25" customHeight="1">
      <c r="A2" s="31"/>
      <c r="B2" s="32"/>
      <c r="C2" s="32"/>
      <c r="D2" s="16" t="s">
        <v>5</v>
      </c>
      <c r="E2" s="16" t="s">
        <v>6</v>
      </c>
      <c r="F2" s="16" t="s">
        <v>7</v>
      </c>
      <c r="G2" s="16" t="s">
        <v>8</v>
      </c>
    </row>
    <row r="3" spans="1:9" ht="15" customHeight="1">
      <c r="A3" s="19">
        <v>1</v>
      </c>
      <c r="B3" s="19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</row>
    <row r="4" spans="1:9" ht="31.5" customHeight="1">
      <c r="A4" s="35" t="s">
        <v>13</v>
      </c>
      <c r="B4" s="37" t="s">
        <v>14</v>
      </c>
      <c r="C4" s="17">
        <v>180</v>
      </c>
      <c r="D4" s="12">
        <v>0</v>
      </c>
      <c r="E4" s="12">
        <v>0</v>
      </c>
      <c r="F4" s="13">
        <f>SUMIF(СУММЫ!$D$1:$I$1,H1,СУММЫ!$D2:$I2)</f>
        <v>18000</v>
      </c>
      <c r="G4" s="13">
        <v>0</v>
      </c>
      <c r="H4" s="18">
        <f t="shared" ref="H4:H9" si="0">SUM(D4:G4)</f>
        <v>18000</v>
      </c>
      <c r="I4" s="2" t="str">
        <f t="shared" ref="I4:I9" si="1">IF(H4=0,"СКРЫТЬ","")</f>
        <v/>
      </c>
    </row>
    <row r="5" spans="1:9" ht="31.5" customHeight="1">
      <c r="A5" s="36"/>
      <c r="B5" s="38"/>
      <c r="C5" s="17">
        <v>212</v>
      </c>
      <c r="D5" s="12">
        <v>0</v>
      </c>
      <c r="E5" s="12">
        <v>0</v>
      </c>
      <c r="F5" s="13">
        <v>0</v>
      </c>
      <c r="G5" s="13">
        <f>F4</f>
        <v>18000</v>
      </c>
      <c r="H5" s="18">
        <f t="shared" si="0"/>
        <v>18000</v>
      </c>
      <c r="I5" s="2" t="str">
        <f t="shared" si="1"/>
        <v/>
      </c>
    </row>
    <row r="6" spans="1:9" ht="31.5" customHeight="1">
      <c r="A6" s="35" t="s">
        <v>15</v>
      </c>
      <c r="B6" s="37" t="s">
        <v>16</v>
      </c>
      <c r="C6" s="17">
        <v>180</v>
      </c>
      <c r="D6" s="12">
        <v>0</v>
      </c>
      <c r="E6" s="12">
        <v>0</v>
      </c>
      <c r="F6" s="13">
        <f>SUMIF(СУММЫ!$D$1:$I$1,H1,СУММЫ!$D3:$I3)</f>
        <v>2000</v>
      </c>
      <c r="G6" s="13">
        <v>0</v>
      </c>
      <c r="H6" s="18">
        <f t="shared" si="0"/>
        <v>2000</v>
      </c>
      <c r="I6" s="2" t="str">
        <f t="shared" si="1"/>
        <v/>
      </c>
    </row>
    <row r="7" spans="1:9" ht="36.75" customHeight="1">
      <c r="A7" s="36"/>
      <c r="B7" s="38"/>
      <c r="C7" s="17">
        <v>212</v>
      </c>
      <c r="D7" s="12">
        <v>0</v>
      </c>
      <c r="E7" s="12">
        <v>0</v>
      </c>
      <c r="F7" s="13">
        <v>0</v>
      </c>
      <c r="G7" s="13">
        <f>F6</f>
        <v>2000</v>
      </c>
      <c r="H7" s="18">
        <f t="shared" si="0"/>
        <v>2000</v>
      </c>
      <c r="I7" s="2" t="str">
        <f t="shared" si="1"/>
        <v/>
      </c>
    </row>
    <row r="8" spans="1:9" ht="31.5" customHeight="1">
      <c r="A8" s="35" t="s">
        <v>10</v>
      </c>
      <c r="B8" s="37" t="s">
        <v>11</v>
      </c>
      <c r="C8" s="17">
        <v>180</v>
      </c>
      <c r="D8" s="12">
        <v>0</v>
      </c>
      <c r="E8" s="12">
        <v>0</v>
      </c>
      <c r="F8" s="13">
        <f>SUMIF(СУММЫ!$D$1:$I$1,H1,СУММЫ!$D4:$I4)</f>
        <v>24000</v>
      </c>
      <c r="G8" s="13">
        <v>0</v>
      </c>
      <c r="H8" s="18">
        <f t="shared" si="0"/>
        <v>24000</v>
      </c>
      <c r="I8" s="2" t="str">
        <f t="shared" si="1"/>
        <v/>
      </c>
    </row>
    <row r="9" spans="1:9" ht="31.5" customHeight="1">
      <c r="A9" s="36"/>
      <c r="B9" s="38"/>
      <c r="C9" s="17">
        <v>212</v>
      </c>
      <c r="D9" s="12">
        <v>0</v>
      </c>
      <c r="E9" s="12">
        <v>0</v>
      </c>
      <c r="F9" s="13">
        <v>0</v>
      </c>
      <c r="G9" s="13">
        <f>F8</f>
        <v>24000</v>
      </c>
      <c r="H9" s="18">
        <f t="shared" si="0"/>
        <v>24000</v>
      </c>
      <c r="I9" s="2" t="str">
        <f t="shared" si="1"/>
        <v/>
      </c>
    </row>
  </sheetData>
  <autoFilter ref="A2:P2"/>
  <mergeCells count="11">
    <mergeCell ref="A8:A9"/>
    <mergeCell ref="B8:B9"/>
    <mergeCell ref="A1:A2"/>
    <mergeCell ref="B1:B2"/>
    <mergeCell ref="C1:C2"/>
    <mergeCell ref="D1:E1"/>
    <mergeCell ref="F1:G1"/>
    <mergeCell ref="A4:A5"/>
    <mergeCell ref="B4:B5"/>
    <mergeCell ref="A6:A7"/>
    <mergeCell ref="B6:B7"/>
  </mergeCells>
  <pageMargins left="0.9055118110236221" right="0.62992125984251968" top="0.56999999999999995" bottom="0.39370078740157483" header="0.43307086614173229" footer="0.39370078740157483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I9"/>
  <sheetViews>
    <sheetView view="pageBreakPreview" zoomScale="86" zoomScaleNormal="100" zoomScaleSheetLayoutView="86" workbookViewId="0">
      <pane xSplit="1" topLeftCell="B1" activePane="topRight" state="frozen"/>
      <selection activeCell="A18" sqref="A18"/>
      <selection pane="topRight" activeCell="A18" sqref="A18"/>
    </sheetView>
  </sheetViews>
  <sheetFormatPr defaultRowHeight="12.75"/>
  <cols>
    <col min="1" max="1" width="64.42578125" style="2" customWidth="1"/>
    <col min="2" max="2" width="12.140625" style="2" customWidth="1"/>
    <col min="3" max="3" width="12.28515625" style="2" customWidth="1"/>
    <col min="4" max="4" width="14.5703125" style="2" customWidth="1"/>
    <col min="5" max="6" width="13.5703125" style="2" customWidth="1"/>
    <col min="7" max="7" width="16.7109375" style="2" customWidth="1"/>
    <col min="8" max="8" width="14.7109375" style="2" customWidth="1"/>
    <col min="9" max="9" width="17" style="2" customWidth="1"/>
    <col min="10" max="16384" width="9.140625" style="2"/>
  </cols>
  <sheetData>
    <row r="1" spans="1:9" ht="43.5" customHeight="1">
      <c r="A1" s="30" t="s">
        <v>0</v>
      </c>
      <c r="B1" s="32" t="s">
        <v>1</v>
      </c>
      <c r="C1" s="32" t="s">
        <v>2</v>
      </c>
      <c r="D1" s="32" t="s">
        <v>3</v>
      </c>
      <c r="E1" s="32"/>
      <c r="F1" s="33" t="s">
        <v>4</v>
      </c>
      <c r="G1" s="34"/>
      <c r="H1" s="2">
        <v>16</v>
      </c>
    </row>
    <row r="2" spans="1:9" ht="17.25" customHeight="1">
      <c r="A2" s="31"/>
      <c r="B2" s="32"/>
      <c r="C2" s="32"/>
      <c r="D2" s="16" t="s">
        <v>5</v>
      </c>
      <c r="E2" s="16" t="s">
        <v>6</v>
      </c>
      <c r="F2" s="16" t="s">
        <v>7</v>
      </c>
      <c r="G2" s="16" t="s">
        <v>8</v>
      </c>
    </row>
    <row r="3" spans="1:9" ht="15" customHeight="1">
      <c r="A3" s="19">
        <v>1</v>
      </c>
      <c r="B3" s="19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</row>
    <row r="4" spans="1:9" ht="31.5" customHeight="1">
      <c r="A4" s="35" t="s">
        <v>13</v>
      </c>
      <c r="B4" s="37" t="s">
        <v>14</v>
      </c>
      <c r="C4" s="17">
        <v>180</v>
      </c>
      <c r="D4" s="12">
        <v>0</v>
      </c>
      <c r="E4" s="12">
        <v>0</v>
      </c>
      <c r="F4" s="13">
        <f>SUMIF(СУММЫ!$D$1:$I$1,H1,СУММЫ!$D2:$I2)</f>
        <v>25000</v>
      </c>
      <c r="G4" s="13">
        <v>0</v>
      </c>
      <c r="H4" s="18">
        <f t="shared" ref="H4:H9" si="0">SUM(D4:G4)</f>
        <v>25000</v>
      </c>
      <c r="I4" s="2" t="str">
        <f t="shared" ref="I4:I9" si="1">IF(H4=0,"СКРЫТЬ","")</f>
        <v/>
      </c>
    </row>
    <row r="5" spans="1:9" ht="31.5" customHeight="1">
      <c r="A5" s="36"/>
      <c r="B5" s="38"/>
      <c r="C5" s="17">
        <v>212</v>
      </c>
      <c r="D5" s="12">
        <v>0</v>
      </c>
      <c r="E5" s="12">
        <v>0</v>
      </c>
      <c r="F5" s="13">
        <v>0</v>
      </c>
      <c r="G5" s="13">
        <f>F4</f>
        <v>25000</v>
      </c>
      <c r="H5" s="18">
        <f t="shared" si="0"/>
        <v>25000</v>
      </c>
      <c r="I5" s="2" t="str">
        <f t="shared" si="1"/>
        <v/>
      </c>
    </row>
    <row r="6" spans="1:9" ht="31.5" customHeight="1">
      <c r="A6" s="35" t="s">
        <v>15</v>
      </c>
      <c r="B6" s="37" t="s">
        <v>16</v>
      </c>
      <c r="C6" s="17">
        <v>180</v>
      </c>
      <c r="D6" s="12">
        <v>0</v>
      </c>
      <c r="E6" s="12">
        <v>0</v>
      </c>
      <c r="F6" s="13">
        <f>SUMIF(СУММЫ!$D$1:$I$1,H1,СУММЫ!$D3:$I3)</f>
        <v>5000</v>
      </c>
      <c r="G6" s="13">
        <v>0</v>
      </c>
      <c r="H6" s="18">
        <f t="shared" si="0"/>
        <v>5000</v>
      </c>
      <c r="I6" s="2" t="str">
        <f t="shared" si="1"/>
        <v/>
      </c>
    </row>
    <row r="7" spans="1:9" ht="36.75" customHeight="1">
      <c r="A7" s="36"/>
      <c r="B7" s="38"/>
      <c r="C7" s="17">
        <v>212</v>
      </c>
      <c r="D7" s="12">
        <v>0</v>
      </c>
      <c r="E7" s="12">
        <v>0</v>
      </c>
      <c r="F7" s="13">
        <v>0</v>
      </c>
      <c r="G7" s="13">
        <f>F6</f>
        <v>5000</v>
      </c>
      <c r="H7" s="18">
        <f t="shared" si="0"/>
        <v>5000</v>
      </c>
      <c r="I7" s="2" t="str">
        <f t="shared" si="1"/>
        <v/>
      </c>
    </row>
    <row r="8" spans="1:9" ht="31.5" customHeight="1">
      <c r="A8" s="35" t="s">
        <v>10</v>
      </c>
      <c r="B8" s="37" t="s">
        <v>11</v>
      </c>
      <c r="C8" s="17">
        <v>180</v>
      </c>
      <c r="D8" s="12">
        <v>0</v>
      </c>
      <c r="E8" s="12">
        <v>0</v>
      </c>
      <c r="F8" s="13">
        <f>SUMIF(СУММЫ!$D$1:$I$1,H1,СУММЫ!$D4:$I4)</f>
        <v>84000</v>
      </c>
      <c r="G8" s="13">
        <v>0</v>
      </c>
      <c r="H8" s="18">
        <f t="shared" si="0"/>
        <v>84000</v>
      </c>
      <c r="I8" s="2" t="str">
        <f t="shared" si="1"/>
        <v/>
      </c>
    </row>
    <row r="9" spans="1:9" ht="31.5" customHeight="1">
      <c r="A9" s="36"/>
      <c r="B9" s="38"/>
      <c r="C9" s="17">
        <v>212</v>
      </c>
      <c r="D9" s="12">
        <v>0</v>
      </c>
      <c r="E9" s="12">
        <v>0</v>
      </c>
      <c r="F9" s="13">
        <v>0</v>
      </c>
      <c r="G9" s="13">
        <f>F8</f>
        <v>84000</v>
      </c>
      <c r="H9" s="18">
        <f t="shared" si="0"/>
        <v>84000</v>
      </c>
      <c r="I9" s="2" t="str">
        <f t="shared" si="1"/>
        <v/>
      </c>
    </row>
  </sheetData>
  <autoFilter ref="A2:P2"/>
  <mergeCells count="11">
    <mergeCell ref="A8:A9"/>
    <mergeCell ref="B8:B9"/>
    <mergeCell ref="A1:A2"/>
    <mergeCell ref="B1:B2"/>
    <mergeCell ref="C1:C2"/>
    <mergeCell ref="D1:E1"/>
    <mergeCell ref="F1:G1"/>
    <mergeCell ref="A4:A5"/>
    <mergeCell ref="B4:B5"/>
    <mergeCell ref="A6:A7"/>
    <mergeCell ref="B6:B7"/>
  </mergeCells>
  <pageMargins left="0.9055118110236221" right="0.62992125984251968" top="0.56999999999999995" bottom="0.39370078740157483" header="0.43307086614173229" footer="0.39370078740157483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I9"/>
  <sheetViews>
    <sheetView view="pageBreakPreview" zoomScale="86" zoomScaleNormal="100" zoomScaleSheetLayoutView="86" workbookViewId="0">
      <pane xSplit="1" topLeftCell="B1" activePane="topRight" state="frozen"/>
      <selection activeCell="A18" sqref="A18"/>
      <selection pane="topRight" activeCell="A18" sqref="A18"/>
    </sheetView>
  </sheetViews>
  <sheetFormatPr defaultRowHeight="12.75"/>
  <cols>
    <col min="1" max="1" width="64.42578125" style="2" customWidth="1"/>
    <col min="2" max="2" width="12.140625" style="2" customWidth="1"/>
    <col min="3" max="3" width="12.28515625" style="2" customWidth="1"/>
    <col min="4" max="4" width="14.5703125" style="2" customWidth="1"/>
    <col min="5" max="6" width="13.5703125" style="2" customWidth="1"/>
    <col min="7" max="7" width="16.7109375" style="2" customWidth="1"/>
    <col min="8" max="8" width="14.7109375" style="2" customWidth="1"/>
    <col min="9" max="9" width="17" style="2" customWidth="1"/>
    <col min="10" max="16384" width="9.140625" style="2"/>
  </cols>
  <sheetData>
    <row r="1" spans="1:9" ht="43.5" customHeight="1">
      <c r="A1" s="30" t="s">
        <v>0</v>
      </c>
      <c r="B1" s="32" t="s">
        <v>1</v>
      </c>
      <c r="C1" s="32" t="s">
        <v>2</v>
      </c>
      <c r="D1" s="32" t="s">
        <v>3</v>
      </c>
      <c r="E1" s="32"/>
      <c r="F1" s="33" t="s">
        <v>4</v>
      </c>
      <c r="G1" s="34"/>
      <c r="H1" s="2">
        <v>20</v>
      </c>
    </row>
    <row r="2" spans="1:9" ht="17.25" customHeight="1">
      <c r="A2" s="31"/>
      <c r="B2" s="32"/>
      <c r="C2" s="32"/>
      <c r="D2" s="16" t="s">
        <v>5</v>
      </c>
      <c r="E2" s="16" t="s">
        <v>6</v>
      </c>
      <c r="F2" s="16" t="s">
        <v>7</v>
      </c>
      <c r="G2" s="16" t="s">
        <v>8</v>
      </c>
    </row>
    <row r="3" spans="1:9" ht="15" customHeight="1">
      <c r="A3" s="19">
        <v>1</v>
      </c>
      <c r="B3" s="19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</row>
    <row r="4" spans="1:9" ht="31.5" customHeight="1">
      <c r="A4" s="35" t="s">
        <v>13</v>
      </c>
      <c r="B4" s="37" t="s">
        <v>14</v>
      </c>
      <c r="C4" s="17">
        <v>180</v>
      </c>
      <c r="D4" s="12">
        <v>0</v>
      </c>
      <c r="E4" s="12">
        <v>0</v>
      </c>
      <c r="F4" s="13">
        <f>SUMIF(СУММЫ!$D$1:$I$1,H1,СУММЫ!$D2:$I2)</f>
        <v>24000</v>
      </c>
      <c r="G4" s="13">
        <v>0</v>
      </c>
      <c r="H4" s="18">
        <f t="shared" ref="H4:H9" si="0">SUM(D4:G4)</f>
        <v>24000</v>
      </c>
      <c r="I4" s="2" t="str">
        <f t="shared" ref="I4:I9" si="1">IF(H4=0,"СКРЫТЬ","")</f>
        <v/>
      </c>
    </row>
    <row r="5" spans="1:9" ht="31.5" customHeight="1">
      <c r="A5" s="36"/>
      <c r="B5" s="38"/>
      <c r="C5" s="17">
        <v>212</v>
      </c>
      <c r="D5" s="12">
        <v>0</v>
      </c>
      <c r="E5" s="12">
        <v>0</v>
      </c>
      <c r="F5" s="13">
        <v>0</v>
      </c>
      <c r="G5" s="13">
        <f>F4</f>
        <v>24000</v>
      </c>
      <c r="H5" s="18">
        <f t="shared" si="0"/>
        <v>24000</v>
      </c>
      <c r="I5" s="2" t="str">
        <f t="shared" si="1"/>
        <v/>
      </c>
    </row>
    <row r="6" spans="1:9" ht="31.5" customHeight="1">
      <c r="A6" s="35" t="s">
        <v>15</v>
      </c>
      <c r="B6" s="37" t="s">
        <v>16</v>
      </c>
      <c r="C6" s="17">
        <v>180</v>
      </c>
      <c r="D6" s="12">
        <v>0</v>
      </c>
      <c r="E6" s="12">
        <v>0</v>
      </c>
      <c r="F6" s="13">
        <f>SUMIF(СУММЫ!$D$1:$I$1,H1,СУММЫ!$D3:$I3)</f>
        <v>3000</v>
      </c>
      <c r="G6" s="13">
        <v>0</v>
      </c>
      <c r="H6" s="18">
        <f t="shared" si="0"/>
        <v>3000</v>
      </c>
      <c r="I6" s="2" t="str">
        <f t="shared" si="1"/>
        <v/>
      </c>
    </row>
    <row r="7" spans="1:9" ht="36.75" customHeight="1">
      <c r="A7" s="36"/>
      <c r="B7" s="38"/>
      <c r="C7" s="17">
        <v>212</v>
      </c>
      <c r="D7" s="12">
        <v>0</v>
      </c>
      <c r="E7" s="12">
        <v>0</v>
      </c>
      <c r="F7" s="13">
        <v>0</v>
      </c>
      <c r="G7" s="13">
        <f>F6</f>
        <v>3000</v>
      </c>
      <c r="H7" s="18">
        <f t="shared" si="0"/>
        <v>3000</v>
      </c>
      <c r="I7" s="2" t="str">
        <f t="shared" si="1"/>
        <v/>
      </c>
    </row>
    <row r="8" spans="1:9" ht="31.5" customHeight="1">
      <c r="A8" s="35" t="s">
        <v>10</v>
      </c>
      <c r="B8" s="37" t="s">
        <v>11</v>
      </c>
      <c r="C8" s="17">
        <v>180</v>
      </c>
      <c r="D8" s="12">
        <v>0</v>
      </c>
      <c r="E8" s="12">
        <v>0</v>
      </c>
      <c r="F8" s="13">
        <f>SUMIF(СУММЫ!$D$1:$I$1,H1,СУММЫ!$D4:$I4)</f>
        <v>60000</v>
      </c>
      <c r="G8" s="13">
        <v>0</v>
      </c>
      <c r="H8" s="18">
        <f t="shared" si="0"/>
        <v>60000</v>
      </c>
      <c r="I8" s="2" t="str">
        <f t="shared" si="1"/>
        <v/>
      </c>
    </row>
    <row r="9" spans="1:9" ht="31.5" customHeight="1">
      <c r="A9" s="36"/>
      <c r="B9" s="38"/>
      <c r="C9" s="17">
        <v>212</v>
      </c>
      <c r="D9" s="12">
        <v>0</v>
      </c>
      <c r="E9" s="12">
        <v>0</v>
      </c>
      <c r="F9" s="13">
        <v>0</v>
      </c>
      <c r="G9" s="13">
        <f>F8</f>
        <v>60000</v>
      </c>
      <c r="H9" s="18">
        <f t="shared" si="0"/>
        <v>60000</v>
      </c>
      <c r="I9" s="2" t="str">
        <f t="shared" si="1"/>
        <v/>
      </c>
    </row>
  </sheetData>
  <autoFilter ref="A2:P2"/>
  <mergeCells count="11">
    <mergeCell ref="A8:A9"/>
    <mergeCell ref="B8:B9"/>
    <mergeCell ref="A1:A2"/>
    <mergeCell ref="B1:B2"/>
    <mergeCell ref="C1:C2"/>
    <mergeCell ref="D1:E1"/>
    <mergeCell ref="F1:G1"/>
    <mergeCell ref="A4:A5"/>
    <mergeCell ref="B4:B5"/>
    <mergeCell ref="A6:A7"/>
    <mergeCell ref="B6:B7"/>
  </mergeCells>
  <pageMargins left="0.9055118110236221" right="0.62992125984251968" top="0.56999999999999995" bottom="0.39370078740157483" header="0.43307086614173229" footer="0.39370078740157483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I9"/>
  <sheetViews>
    <sheetView view="pageBreakPreview" zoomScale="86" zoomScaleNormal="100" zoomScaleSheetLayoutView="86" workbookViewId="0">
      <pane xSplit="1" topLeftCell="B1" activePane="topRight" state="frozen"/>
      <selection activeCell="A18" sqref="A18"/>
      <selection pane="topRight" activeCell="A22" sqref="A22"/>
    </sheetView>
  </sheetViews>
  <sheetFormatPr defaultRowHeight="12.75"/>
  <cols>
    <col min="1" max="1" width="64.42578125" style="2" customWidth="1"/>
    <col min="2" max="2" width="12.140625" style="2" customWidth="1"/>
    <col min="3" max="3" width="12.28515625" style="2" customWidth="1"/>
    <col min="4" max="4" width="14.5703125" style="2" customWidth="1"/>
    <col min="5" max="6" width="13.5703125" style="2" customWidth="1"/>
    <col min="7" max="7" width="16.7109375" style="2" customWidth="1"/>
    <col min="8" max="8" width="14.7109375" style="2" customWidth="1"/>
    <col min="9" max="9" width="17" style="2" customWidth="1"/>
    <col min="10" max="16384" width="9.140625" style="2"/>
  </cols>
  <sheetData>
    <row r="1" spans="1:9" ht="43.5" customHeight="1">
      <c r="A1" s="30" t="s">
        <v>0</v>
      </c>
      <c r="B1" s="32" t="s">
        <v>1</v>
      </c>
      <c r="C1" s="32" t="s">
        <v>2</v>
      </c>
      <c r="D1" s="32" t="s">
        <v>3</v>
      </c>
      <c r="E1" s="32"/>
      <c r="F1" s="33" t="s">
        <v>4</v>
      </c>
      <c r="G1" s="34"/>
      <c r="H1" s="2">
        <v>22</v>
      </c>
    </row>
    <row r="2" spans="1:9" ht="17.25" customHeight="1">
      <c r="A2" s="31"/>
      <c r="B2" s="32"/>
      <c r="C2" s="32"/>
      <c r="D2" s="16" t="s">
        <v>5</v>
      </c>
      <c r="E2" s="16" t="s">
        <v>6</v>
      </c>
      <c r="F2" s="16" t="s">
        <v>7</v>
      </c>
      <c r="G2" s="16" t="s">
        <v>8</v>
      </c>
    </row>
    <row r="3" spans="1:9" ht="15" customHeight="1">
      <c r="A3" s="19">
        <v>1</v>
      </c>
      <c r="B3" s="19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</row>
    <row r="4" spans="1:9" ht="31.5" customHeight="1">
      <c r="A4" s="35" t="s">
        <v>13</v>
      </c>
      <c r="B4" s="37" t="s">
        <v>14</v>
      </c>
      <c r="C4" s="17">
        <v>180</v>
      </c>
      <c r="D4" s="12">
        <v>0</v>
      </c>
      <c r="E4" s="12">
        <v>0</v>
      </c>
      <c r="F4" s="13">
        <f>SUMIF(СУММЫ!$D$1:$I$1,H1,СУММЫ!$D2:$I2)</f>
        <v>8000</v>
      </c>
      <c r="G4" s="13">
        <v>0</v>
      </c>
      <c r="H4" s="18">
        <f t="shared" ref="H4:H9" si="0">SUM(D4:G4)</f>
        <v>8000</v>
      </c>
      <c r="I4" s="2" t="str">
        <f t="shared" ref="I4:I9" si="1">IF(H4=0,"СКРЫТЬ","")</f>
        <v/>
      </c>
    </row>
    <row r="5" spans="1:9" ht="31.5" customHeight="1">
      <c r="A5" s="36"/>
      <c r="B5" s="38"/>
      <c r="C5" s="17">
        <v>212</v>
      </c>
      <c r="D5" s="12">
        <v>0</v>
      </c>
      <c r="E5" s="12">
        <v>0</v>
      </c>
      <c r="F5" s="13">
        <v>0</v>
      </c>
      <c r="G5" s="13">
        <f>F4</f>
        <v>8000</v>
      </c>
      <c r="H5" s="18">
        <f t="shared" si="0"/>
        <v>8000</v>
      </c>
      <c r="I5" s="2" t="str">
        <f t="shared" si="1"/>
        <v/>
      </c>
    </row>
    <row r="6" spans="1:9" ht="31.5" customHeight="1">
      <c r="A6" s="35" t="s">
        <v>15</v>
      </c>
      <c r="B6" s="37" t="s">
        <v>16</v>
      </c>
      <c r="C6" s="17">
        <v>180</v>
      </c>
      <c r="D6" s="12">
        <v>0</v>
      </c>
      <c r="E6" s="12">
        <v>0</v>
      </c>
      <c r="F6" s="13">
        <f>SUMIF(СУММЫ!$D$1:$I$1,H1,СУММЫ!$D3:$I3)</f>
        <v>4000</v>
      </c>
      <c r="G6" s="13">
        <v>0</v>
      </c>
      <c r="H6" s="18">
        <f t="shared" si="0"/>
        <v>4000</v>
      </c>
      <c r="I6" s="2" t="str">
        <f t="shared" si="1"/>
        <v/>
      </c>
    </row>
    <row r="7" spans="1:9" ht="36.75" customHeight="1">
      <c r="A7" s="36"/>
      <c r="B7" s="38"/>
      <c r="C7" s="17">
        <v>212</v>
      </c>
      <c r="D7" s="12">
        <v>0</v>
      </c>
      <c r="E7" s="12">
        <v>0</v>
      </c>
      <c r="F7" s="13">
        <v>0</v>
      </c>
      <c r="G7" s="13">
        <f>F6</f>
        <v>4000</v>
      </c>
      <c r="H7" s="18">
        <f t="shared" si="0"/>
        <v>4000</v>
      </c>
      <c r="I7" s="2" t="str">
        <f t="shared" si="1"/>
        <v/>
      </c>
    </row>
    <row r="8" spans="1:9" ht="31.5" customHeight="1">
      <c r="A8" s="35" t="s">
        <v>10</v>
      </c>
      <c r="B8" s="37" t="s">
        <v>11</v>
      </c>
      <c r="C8" s="17">
        <v>180</v>
      </c>
      <c r="D8" s="12">
        <v>0</v>
      </c>
      <c r="E8" s="12">
        <v>0</v>
      </c>
      <c r="F8" s="13">
        <f>SUMIF(СУММЫ!$D$1:$I$1,H1,СУММЫ!$D4:$I4)</f>
        <v>79000</v>
      </c>
      <c r="G8" s="13">
        <v>0</v>
      </c>
      <c r="H8" s="18">
        <f t="shared" si="0"/>
        <v>79000</v>
      </c>
      <c r="I8" s="2" t="str">
        <f t="shared" si="1"/>
        <v/>
      </c>
    </row>
    <row r="9" spans="1:9" ht="31.5" customHeight="1">
      <c r="A9" s="36"/>
      <c r="B9" s="38"/>
      <c r="C9" s="17">
        <v>212</v>
      </c>
      <c r="D9" s="12">
        <v>0</v>
      </c>
      <c r="E9" s="12">
        <v>0</v>
      </c>
      <c r="F9" s="13">
        <v>0</v>
      </c>
      <c r="G9" s="13">
        <f>F8</f>
        <v>79000</v>
      </c>
      <c r="H9" s="18">
        <f t="shared" si="0"/>
        <v>79000</v>
      </c>
      <c r="I9" s="2" t="str">
        <f t="shared" si="1"/>
        <v/>
      </c>
    </row>
  </sheetData>
  <autoFilter ref="A2:P2"/>
  <mergeCells count="11">
    <mergeCell ref="A8:A9"/>
    <mergeCell ref="B8:B9"/>
    <mergeCell ref="A1:A2"/>
    <mergeCell ref="B1:B2"/>
    <mergeCell ref="C1:C2"/>
    <mergeCell ref="D1:E1"/>
    <mergeCell ref="F1:G1"/>
    <mergeCell ref="A4:A5"/>
    <mergeCell ref="B4:B5"/>
    <mergeCell ref="A6:A7"/>
    <mergeCell ref="B6:B7"/>
  </mergeCells>
  <pageMargins left="0.9055118110236221" right="0.62992125984251968" top="0.56999999999999995" bottom="0.39370078740157483" header="0.43307086614173229" footer="0.3937007874015748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СУММЫ</vt:lpstr>
      <vt:lpstr>СВОД</vt:lpstr>
      <vt:lpstr>2</vt:lpstr>
      <vt:lpstr>5</vt:lpstr>
      <vt:lpstr>6</vt:lpstr>
      <vt:lpstr>16</vt:lpstr>
      <vt:lpstr>20</vt:lpstr>
      <vt:lpstr>22</vt:lpstr>
      <vt:lpstr>'16'!Заголовки_для_печати</vt:lpstr>
      <vt:lpstr>'2'!Заголовки_для_печати</vt:lpstr>
      <vt:lpstr>'20'!Заголовки_для_печати</vt:lpstr>
      <vt:lpstr>'22'!Заголовки_для_печати</vt:lpstr>
      <vt:lpstr>'5'!Заголовки_для_печати</vt:lpstr>
      <vt:lpstr>'6'!Заголовки_для_печати</vt:lpstr>
      <vt:lpstr>СВОД!Заголовки_для_печати</vt:lpstr>
      <vt:lpstr>'16'!Область_печати</vt:lpstr>
      <vt:lpstr>'2'!Область_печати</vt:lpstr>
      <vt:lpstr>'20'!Область_печати</vt:lpstr>
      <vt:lpstr>'22'!Область_печати</vt:lpstr>
      <vt:lpstr>'5'!Область_печати</vt:lpstr>
      <vt:lpstr>'6'!Область_печати</vt:lpstr>
      <vt:lpstr>СВОД!Область_печати</vt:lpstr>
    </vt:vector>
  </TitlesOfParts>
  <Company>Отдел экономического планирования и прогнозирования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2012-06-09T06:40:44Z</cp:lastPrinted>
  <dcterms:created xsi:type="dcterms:W3CDTF">2012-03-07T07:29:27Z</dcterms:created>
  <dcterms:modified xsi:type="dcterms:W3CDTF">2012-12-17T09:54:55Z</dcterms:modified>
</cp:coreProperties>
</file>